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9AEBBE4-90FC-477E-A98E-EC38CBF0CBA0}" xr6:coauthVersionLast="47" xr6:coauthVersionMax="47" xr10:uidLastSave="{00000000-0000-0000-0000-000000000000}"/>
  <bookViews>
    <workbookView xWindow="29910" yWindow="165" windowWidth="27735" windowHeight="15135" activeTab="2" xr2:uid="{92F76B5C-EE3B-4928-B619-32EB52950B18}"/>
  </bookViews>
  <sheets>
    <sheet name="Experiment" sheetId="1" r:id="rId1"/>
    <sheet name="Data" sheetId="4" r:id="rId2"/>
    <sheet name="Change log" sheetId="2" r:id="rId3"/>
    <sheet name="Run Report" sheetId="3" r:id="rId4"/>
  </sheets>
  <definedNames>
    <definedName name="_xlnm._FilterDatabase" localSheetId="0" hidden="1">Experiment!$A$4:$ER$355</definedName>
    <definedName name="d.Flock">Data!$C$8</definedName>
    <definedName name="d.Region">Data!$C$5</definedName>
    <definedName name="d.TOL">Data!$C$7</definedName>
    <definedName name="ExpData">Experiment!$A$5:$ER$354</definedName>
    <definedName name="i.BMToffset_r1">Data!#REF!</definedName>
    <definedName name="i.BMToffset_r2">Data!#REF!</definedName>
    <definedName name="i.DryMan">Data!$C$10:$F$12</definedName>
    <definedName name="i.DryManOther">Data!$C$13:$F$15</definedName>
    <definedName name="i.OptLTWMaternal">Data!$C$20:$F$22</definedName>
    <definedName name="i.OptLTWMerino">Data!$C$17:$F$19</definedName>
    <definedName name="i.TOLoffset_r1">Data!#REF!</definedName>
    <definedName name="i.TOLoffset_r2">Data!#REF!</definedName>
    <definedName name="i_chill">Data!$C$52:$C$54</definedName>
    <definedName name="i_CompName">Data!$B$193:$B$254</definedName>
    <definedName name="i_Components">Data!$C$193:$CH$254</definedName>
    <definedName name="i_dry_salep">Data!$C$170:$L$174</definedName>
    <definedName name="i_dryman">Data!$C$86:$K$101</definedName>
    <definedName name="i_dryrr_response">Data!$C$106:$K$165</definedName>
    <definedName name="i_feed_indices_Mat">Data!#REF!</definedName>
    <definedName name="i_feed_indices_MM">Data!#REF!</definedName>
    <definedName name="i_feedlevels_Mat">Data!#REF!</definedName>
    <definedName name="i_feedlevels_MM">Data!#REF!</definedName>
    <definedName name="i_flockrr">Data!$C$37:$C$41</definedName>
    <definedName name="i_GrazingIntensity">Data!$C$66:$G$80</definedName>
    <definedName name="i_LTWEqns">Data!$C$46:$F$48</definedName>
    <definedName name="i_mortalityx">Data!$C$29:$D$32</definedName>
    <definedName name="i_prices">Data!$C$179:$F$185</definedName>
    <definedName name="i_WWt">Data!$C$59:$C$60</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14" i="1" l="1"/>
  <c r="BP14" i="1"/>
  <c r="BQ5" i="1"/>
  <c r="BQ354" i="1" s="1"/>
  <c r="BP5" i="1"/>
  <c r="BP354" i="1" s="1"/>
  <c r="BQ6" i="1" l="1"/>
  <c r="BP6" i="1"/>
  <c r="BQ9" i="1" l="1"/>
  <c r="BQ12" i="1"/>
  <c r="BP12" i="1"/>
  <c r="BP9" i="1"/>
  <c r="H274" i="1" l="1"/>
  <c r="H273" i="1"/>
  <c r="H272" i="1"/>
  <c r="H271" i="1"/>
  <c r="H270" i="1"/>
  <c r="H269" i="1"/>
  <c r="H268" i="1"/>
  <c r="H267" i="1"/>
  <c r="H266" i="1"/>
  <c r="H275" i="1"/>
  <c r="H204" i="1"/>
  <c r="A205" i="1"/>
  <c r="A206" i="1"/>
  <c r="C206" i="1"/>
  <c r="C207" i="1" s="1"/>
  <c r="C208" i="1" s="1"/>
  <c r="C209" i="1" s="1"/>
  <c r="C210" i="1" s="1"/>
  <c r="C211" i="1" s="1"/>
  <c r="C212" i="1" s="1"/>
  <c r="C213" i="1" s="1"/>
  <c r="C214" i="1" s="1"/>
  <c r="C215" i="1" s="1"/>
  <c r="C216" i="1" s="1"/>
  <c r="AK206" i="1"/>
  <c r="AK207" i="1" s="1"/>
  <c r="AK208" i="1" s="1"/>
  <c r="AK209" i="1" s="1"/>
  <c r="AK210" i="1" s="1"/>
  <c r="AK211" i="1" s="1"/>
  <c r="AK212" i="1" s="1"/>
  <c r="AK213" i="1" s="1"/>
  <c r="AK214" i="1" s="1"/>
  <c r="AK215" i="1" s="1"/>
  <c r="AK216" i="1" s="1"/>
  <c r="AL206" i="1"/>
  <c r="AL207" i="1" s="1"/>
  <c r="AN206" i="1"/>
  <c r="AN207" i="1" s="1"/>
  <c r="AN208" i="1" s="1"/>
  <c r="AN209" i="1" s="1"/>
  <c r="AN210" i="1" s="1"/>
  <c r="AN211" i="1" s="1"/>
  <c r="AN212" i="1" s="1"/>
  <c r="AN213" i="1" s="1"/>
  <c r="AN214" i="1" s="1"/>
  <c r="AN215" i="1" s="1"/>
  <c r="AN216" i="1" s="1"/>
  <c r="AS206" i="1"/>
  <c r="AS207" i="1" s="1"/>
  <c r="AS208" i="1" s="1"/>
  <c r="AS209" i="1" s="1"/>
  <c r="AS210" i="1" s="1"/>
  <c r="AS211" i="1" s="1"/>
  <c r="AS212" i="1" s="1"/>
  <c r="AS213" i="1" s="1"/>
  <c r="AS214" i="1" s="1"/>
  <c r="AS215" i="1" s="1"/>
  <c r="AS216" i="1" s="1"/>
  <c r="AT206" i="1"/>
  <c r="AT207" i="1" s="1"/>
  <c r="AT208" i="1" s="1"/>
  <c r="AT209" i="1" s="1"/>
  <c r="AT210" i="1" s="1"/>
  <c r="AT211" i="1" s="1"/>
  <c r="AT212" i="1" s="1"/>
  <c r="AT213" i="1" s="1"/>
  <c r="AT214" i="1" s="1"/>
  <c r="AT215" i="1" s="1"/>
  <c r="AT216" i="1" s="1"/>
  <c r="AU206" i="1"/>
  <c r="AU207" i="1" s="1"/>
  <c r="AU208" i="1" s="1"/>
  <c r="AU209" i="1" s="1"/>
  <c r="AU210" i="1" s="1"/>
  <c r="AU211" i="1" s="1"/>
  <c r="AU212" i="1" s="1"/>
  <c r="AU213" i="1" s="1"/>
  <c r="AU214" i="1" s="1"/>
  <c r="AU215" i="1" s="1"/>
  <c r="AU216" i="1" s="1"/>
  <c r="AV206" i="1"/>
  <c r="AV207" i="1" s="1"/>
  <c r="AV208" i="1" s="1"/>
  <c r="AV209" i="1" s="1"/>
  <c r="AV210" i="1" s="1"/>
  <c r="AV211" i="1" s="1"/>
  <c r="AV212" i="1" s="1"/>
  <c r="AV213" i="1" s="1"/>
  <c r="AV214" i="1" s="1"/>
  <c r="AV215" i="1" s="1"/>
  <c r="AV216" i="1" s="1"/>
  <c r="AW206" i="1"/>
  <c r="AW207" i="1" s="1"/>
  <c r="AW208" i="1" s="1"/>
  <c r="AW209" i="1" s="1"/>
  <c r="AW210" i="1" s="1"/>
  <c r="AW211" i="1" s="1"/>
  <c r="AW212" i="1" s="1"/>
  <c r="AW213" i="1" s="1"/>
  <c r="AW214" i="1" s="1"/>
  <c r="AW215" i="1" s="1"/>
  <c r="AW216" i="1" s="1"/>
  <c r="AX206" i="1"/>
  <c r="AX207" i="1" s="1"/>
  <c r="AX208" i="1" s="1"/>
  <c r="AX209" i="1" s="1"/>
  <c r="AX210" i="1" s="1"/>
  <c r="AX211" i="1" s="1"/>
  <c r="AX212" i="1" s="1"/>
  <c r="AX213" i="1" s="1"/>
  <c r="AX214" i="1" s="1"/>
  <c r="AX215" i="1" s="1"/>
  <c r="AX216" i="1" s="1"/>
  <c r="AY206" i="1"/>
  <c r="AY207" i="1" s="1"/>
  <c r="AY208" i="1" s="1"/>
  <c r="AY209" i="1" s="1"/>
  <c r="AY210" i="1" s="1"/>
  <c r="AY211" i="1" s="1"/>
  <c r="AY212" i="1" s="1"/>
  <c r="AY213" i="1" s="1"/>
  <c r="AY214" i="1" s="1"/>
  <c r="AY215" i="1" s="1"/>
  <c r="AY216" i="1" s="1"/>
  <c r="A207" i="1"/>
  <c r="A208" i="1"/>
  <c r="A209" i="1"/>
  <c r="AL209" i="1"/>
  <c r="AL210" i="1" s="1"/>
  <c r="A210" i="1"/>
  <c r="A211" i="1"/>
  <c r="A212" i="1"/>
  <c r="AL212" i="1"/>
  <c r="AL213" i="1" s="1"/>
  <c r="A213" i="1"/>
  <c r="A214" i="1"/>
  <c r="A215" i="1"/>
  <c r="AL215" i="1"/>
  <c r="AL216" i="1" s="1"/>
  <c r="A216" i="1"/>
  <c r="A218" i="1"/>
  <c r="B277" i="1" s="1"/>
  <c r="BI218" i="1"/>
  <c r="BJ218" i="1"/>
  <c r="BK218" i="1"/>
  <c r="BL218" i="1"/>
  <c r="BL219" i="1" s="1"/>
  <c r="BL220" i="1" s="1"/>
  <c r="BL221" i="1" s="1"/>
  <c r="BL222" i="1" s="1"/>
  <c r="BL223" i="1" s="1"/>
  <c r="BL224" i="1" s="1"/>
  <c r="BL225" i="1" s="1"/>
  <c r="BL226" i="1" s="1"/>
  <c r="BL227" i="1" s="1"/>
  <c r="BL228" i="1" s="1"/>
  <c r="BL229" i="1" s="1"/>
  <c r="BL230" i="1" s="1"/>
  <c r="BL231" i="1" s="1"/>
  <c r="BL232" i="1" s="1"/>
  <c r="BL233" i="1" s="1"/>
  <c r="BL234" i="1" s="1"/>
  <c r="BL235" i="1" s="1"/>
  <c r="BL236" i="1" s="1"/>
  <c r="BL237" i="1" s="1"/>
  <c r="BL238" i="1" s="1"/>
  <c r="BL239" i="1" s="1"/>
  <c r="BL240" i="1" s="1"/>
  <c r="BL241" i="1" s="1"/>
  <c r="BL242" i="1" s="1"/>
  <c r="BL243" i="1" s="1"/>
  <c r="BL244" i="1" s="1"/>
  <c r="BL245" i="1" s="1"/>
  <c r="BL246" i="1" s="1"/>
  <c r="BL247" i="1" s="1"/>
  <c r="BL248" i="1" s="1"/>
  <c r="BL249" i="1" s="1"/>
  <c r="BL250" i="1" s="1"/>
  <c r="BL251" i="1" s="1"/>
  <c r="BL252" i="1" s="1"/>
  <c r="BL253" i="1" s="1"/>
  <c r="BL254" i="1" s="1"/>
  <c r="BL255" i="1" s="1"/>
  <c r="BL256" i="1" s="1"/>
  <c r="BL257" i="1" s="1"/>
  <c r="BL258" i="1" s="1"/>
  <c r="BL259" i="1" s="1"/>
  <c r="BL260" i="1" s="1"/>
  <c r="BL261" i="1" s="1"/>
  <c r="BL262" i="1" s="1"/>
  <c r="BL263" i="1" s="1"/>
  <c r="BL264" i="1" s="1"/>
  <c r="BL265" i="1" s="1"/>
  <c r="BM218" i="1"/>
  <c r="BM219" i="1" s="1"/>
  <c r="BM220" i="1" s="1"/>
  <c r="BM221" i="1" s="1"/>
  <c r="BM222" i="1" s="1"/>
  <c r="BM223" i="1" s="1"/>
  <c r="BM224" i="1" s="1"/>
  <c r="BM225" i="1" s="1"/>
  <c r="BM226" i="1" s="1"/>
  <c r="BM227" i="1" s="1"/>
  <c r="BM228" i="1" s="1"/>
  <c r="BM229" i="1" s="1"/>
  <c r="BM230" i="1" s="1"/>
  <c r="BM231" i="1" s="1"/>
  <c r="BM232" i="1" s="1"/>
  <c r="BM233" i="1" s="1"/>
  <c r="BM234" i="1" s="1"/>
  <c r="BM235" i="1" s="1"/>
  <c r="BM236" i="1" s="1"/>
  <c r="BM237" i="1" s="1"/>
  <c r="BM238" i="1" s="1"/>
  <c r="BM239" i="1" s="1"/>
  <c r="BM240" i="1" s="1"/>
  <c r="BM241" i="1" s="1"/>
  <c r="BM242" i="1" s="1"/>
  <c r="BM243" i="1" s="1"/>
  <c r="BM244" i="1" s="1"/>
  <c r="BM245" i="1" s="1"/>
  <c r="BM246" i="1" s="1"/>
  <c r="BM247" i="1" s="1"/>
  <c r="BM248" i="1" s="1"/>
  <c r="BM249" i="1" s="1"/>
  <c r="BM250" i="1" s="1"/>
  <c r="BM251" i="1" s="1"/>
  <c r="BM252" i="1" s="1"/>
  <c r="BM253" i="1" s="1"/>
  <c r="BM254" i="1" s="1"/>
  <c r="BM255" i="1" s="1"/>
  <c r="BM256" i="1" s="1"/>
  <c r="BM257" i="1" s="1"/>
  <c r="BM258" i="1" s="1"/>
  <c r="BM259" i="1" s="1"/>
  <c r="BM260" i="1" s="1"/>
  <c r="BM261" i="1" s="1"/>
  <c r="BM262" i="1" s="1"/>
  <c r="BM263" i="1" s="1"/>
  <c r="BM264" i="1" s="1"/>
  <c r="BM265" i="1" s="1"/>
  <c r="CX218" i="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Z218" i="1"/>
  <c r="CZ219" i="1" s="1"/>
  <c r="CZ220" i="1" s="1"/>
  <c r="CZ221" i="1" s="1"/>
  <c r="CZ222" i="1" s="1"/>
  <c r="CZ223" i="1" s="1"/>
  <c r="CZ224" i="1" s="1"/>
  <c r="CZ225" i="1" s="1"/>
  <c r="CZ226" i="1" s="1"/>
  <c r="CZ227" i="1" s="1"/>
  <c r="CZ228" i="1" s="1"/>
  <c r="CZ229" i="1" s="1"/>
  <c r="CZ230" i="1" s="1"/>
  <c r="CZ231" i="1" s="1"/>
  <c r="CZ232" i="1" s="1"/>
  <c r="CZ233" i="1" s="1"/>
  <c r="CZ234" i="1" s="1"/>
  <c r="CZ235" i="1" s="1"/>
  <c r="CZ236" i="1" s="1"/>
  <c r="CZ237" i="1" s="1"/>
  <c r="CZ238" i="1" s="1"/>
  <c r="CZ239" i="1" s="1"/>
  <c r="CZ240" i="1" s="1"/>
  <c r="CZ241" i="1" s="1"/>
  <c r="CZ242" i="1" s="1"/>
  <c r="CZ243" i="1" s="1"/>
  <c r="CZ244" i="1" s="1"/>
  <c r="CZ245" i="1" s="1"/>
  <c r="CZ246" i="1" s="1"/>
  <c r="CZ247" i="1" s="1"/>
  <c r="CZ248" i="1" s="1"/>
  <c r="CZ249" i="1" s="1"/>
  <c r="CZ250" i="1" s="1"/>
  <c r="CZ251" i="1" s="1"/>
  <c r="CZ252" i="1" s="1"/>
  <c r="CZ253" i="1" s="1"/>
  <c r="CZ254" i="1" s="1"/>
  <c r="CZ255" i="1" s="1"/>
  <c r="CZ256" i="1" s="1"/>
  <c r="CZ257" i="1" s="1"/>
  <c r="CZ258" i="1" s="1"/>
  <c r="CZ259" i="1" s="1"/>
  <c r="CZ260" i="1" s="1"/>
  <c r="CZ261" i="1" s="1"/>
  <c r="CZ262" i="1" s="1"/>
  <c r="CZ263" i="1" s="1"/>
  <c r="CZ264" i="1" s="1"/>
  <c r="CZ265" i="1" s="1"/>
  <c r="DA218" i="1"/>
  <c r="DA219" i="1" s="1"/>
  <c r="DA220" i="1" s="1"/>
  <c r="DA221" i="1" s="1"/>
  <c r="DA222" i="1" s="1"/>
  <c r="DA223" i="1" s="1"/>
  <c r="DA224" i="1" s="1"/>
  <c r="DA225" i="1" s="1"/>
  <c r="DA226" i="1" s="1"/>
  <c r="DA227" i="1" s="1"/>
  <c r="DA228" i="1" s="1"/>
  <c r="DA229" i="1" s="1"/>
  <c r="DA230" i="1" s="1"/>
  <c r="DA231" i="1" s="1"/>
  <c r="DA232" i="1" s="1"/>
  <c r="DA233" i="1" s="1"/>
  <c r="DA234" i="1" s="1"/>
  <c r="DA235" i="1" s="1"/>
  <c r="DA236" i="1" s="1"/>
  <c r="DA237" i="1" s="1"/>
  <c r="DA238" i="1" s="1"/>
  <c r="DA239" i="1" s="1"/>
  <c r="DA240" i="1" s="1"/>
  <c r="DA241" i="1" s="1"/>
  <c r="DA242" i="1" s="1"/>
  <c r="DA243" i="1" s="1"/>
  <c r="DA244" i="1" s="1"/>
  <c r="DA245" i="1" s="1"/>
  <c r="DA246" i="1" s="1"/>
  <c r="DA247" i="1" s="1"/>
  <c r="DA248" i="1" s="1"/>
  <c r="DA249" i="1" s="1"/>
  <c r="DA250" i="1" s="1"/>
  <c r="DA251" i="1" s="1"/>
  <c r="DA252" i="1" s="1"/>
  <c r="DA253" i="1" s="1"/>
  <c r="DA254" i="1" s="1"/>
  <c r="DA255" i="1" s="1"/>
  <c r="DA256" i="1" s="1"/>
  <c r="DA257" i="1" s="1"/>
  <c r="DA258" i="1" s="1"/>
  <c r="DA259" i="1" s="1"/>
  <c r="DA260" i="1" s="1"/>
  <c r="DA261" i="1" s="1"/>
  <c r="DA262" i="1" s="1"/>
  <c r="DA263" i="1" s="1"/>
  <c r="DA264" i="1" s="1"/>
  <c r="DA265" i="1" s="1"/>
  <c r="DB218" i="1"/>
  <c r="DB219" i="1" s="1"/>
  <c r="DB220" i="1" s="1"/>
  <c r="DB221" i="1" s="1"/>
  <c r="DB222" i="1" s="1"/>
  <c r="DB223" i="1" s="1"/>
  <c r="DB224" i="1" s="1"/>
  <c r="DB225" i="1" s="1"/>
  <c r="DB226" i="1" s="1"/>
  <c r="DB227" i="1" s="1"/>
  <c r="DB228" i="1" s="1"/>
  <c r="DB229" i="1" s="1"/>
  <c r="DB230" i="1" s="1"/>
  <c r="DB231" i="1" s="1"/>
  <c r="DB232" i="1" s="1"/>
  <c r="DB233" i="1" s="1"/>
  <c r="DB234" i="1" s="1"/>
  <c r="DB235" i="1" s="1"/>
  <c r="DB236" i="1" s="1"/>
  <c r="DB237" i="1" s="1"/>
  <c r="DB238" i="1" s="1"/>
  <c r="DB239" i="1" s="1"/>
  <c r="DB240" i="1" s="1"/>
  <c r="DB241" i="1" s="1"/>
  <c r="DB242" i="1" s="1"/>
  <c r="DB243" i="1" s="1"/>
  <c r="DB244" i="1" s="1"/>
  <c r="DB245" i="1" s="1"/>
  <c r="DB246" i="1" s="1"/>
  <c r="DB247" i="1" s="1"/>
  <c r="DB248" i="1" s="1"/>
  <c r="DB249" i="1" s="1"/>
  <c r="DB250" i="1" s="1"/>
  <c r="DB251" i="1" s="1"/>
  <c r="DB252" i="1" s="1"/>
  <c r="DB253" i="1" s="1"/>
  <c r="DB254" i="1" s="1"/>
  <c r="DB255" i="1" s="1"/>
  <c r="DB256" i="1" s="1"/>
  <c r="DB257" i="1" s="1"/>
  <c r="DB258" i="1" s="1"/>
  <c r="DB259" i="1" s="1"/>
  <c r="DB260" i="1" s="1"/>
  <c r="DB261" i="1" s="1"/>
  <c r="DB262" i="1" s="1"/>
  <c r="DB263" i="1" s="1"/>
  <c r="DB264" i="1" s="1"/>
  <c r="DB265" i="1" s="1"/>
  <c r="DC218" i="1"/>
  <c r="DC219" i="1" s="1"/>
  <c r="DC220" i="1" s="1"/>
  <c r="DC221" i="1" s="1"/>
  <c r="DC222" i="1" s="1"/>
  <c r="DC223" i="1" s="1"/>
  <c r="DC224" i="1" s="1"/>
  <c r="DC225" i="1" s="1"/>
  <c r="DC226" i="1" s="1"/>
  <c r="DC227" i="1" s="1"/>
  <c r="DC228" i="1" s="1"/>
  <c r="DC229" i="1" s="1"/>
  <c r="DC230" i="1" s="1"/>
  <c r="DC231" i="1" s="1"/>
  <c r="DC232" i="1" s="1"/>
  <c r="DC233" i="1" s="1"/>
  <c r="DC234" i="1" s="1"/>
  <c r="DC235" i="1" s="1"/>
  <c r="DC236" i="1" s="1"/>
  <c r="DC237" i="1" s="1"/>
  <c r="DC238" i="1" s="1"/>
  <c r="DC239" i="1" s="1"/>
  <c r="DC240" i="1" s="1"/>
  <c r="DC241" i="1" s="1"/>
  <c r="DC242" i="1" s="1"/>
  <c r="DC243" i="1" s="1"/>
  <c r="DC244" i="1" s="1"/>
  <c r="DC245" i="1" s="1"/>
  <c r="DC246" i="1" s="1"/>
  <c r="DC247" i="1" s="1"/>
  <c r="DC248" i="1" s="1"/>
  <c r="DC249" i="1" s="1"/>
  <c r="DC250" i="1" s="1"/>
  <c r="DC251" i="1" s="1"/>
  <c r="DC252" i="1" s="1"/>
  <c r="DC253" i="1" s="1"/>
  <c r="DC254" i="1" s="1"/>
  <c r="DC255" i="1" s="1"/>
  <c r="DC256" i="1" s="1"/>
  <c r="DC257" i="1" s="1"/>
  <c r="DC258" i="1" s="1"/>
  <c r="DC259" i="1" s="1"/>
  <c r="DC260" i="1" s="1"/>
  <c r="DC261" i="1" s="1"/>
  <c r="DC262" i="1" s="1"/>
  <c r="DC263" i="1" s="1"/>
  <c r="DC264" i="1" s="1"/>
  <c r="DC265" i="1" s="1"/>
  <c r="DD218" i="1"/>
  <c r="DD219" i="1" s="1"/>
  <c r="DD220" i="1" s="1"/>
  <c r="DD221" i="1" s="1"/>
  <c r="DD222" i="1" s="1"/>
  <c r="DD223" i="1" s="1"/>
  <c r="DD224" i="1" s="1"/>
  <c r="DD225" i="1" s="1"/>
  <c r="DD226" i="1" s="1"/>
  <c r="DD227" i="1" s="1"/>
  <c r="DD228" i="1" s="1"/>
  <c r="DD229" i="1" s="1"/>
  <c r="DD230" i="1" s="1"/>
  <c r="DD231" i="1" s="1"/>
  <c r="DD232" i="1" s="1"/>
  <c r="DD233" i="1" s="1"/>
  <c r="DD234" i="1" s="1"/>
  <c r="DD235" i="1" s="1"/>
  <c r="DD236" i="1" s="1"/>
  <c r="DD237" i="1" s="1"/>
  <c r="DD238" i="1" s="1"/>
  <c r="DD239" i="1" s="1"/>
  <c r="DD240" i="1" s="1"/>
  <c r="DD241" i="1" s="1"/>
  <c r="DD242" i="1" s="1"/>
  <c r="DD243" i="1" s="1"/>
  <c r="DD244" i="1" s="1"/>
  <c r="DD245" i="1" s="1"/>
  <c r="DD246" i="1" s="1"/>
  <c r="DD247" i="1" s="1"/>
  <c r="DD248" i="1" s="1"/>
  <c r="DD249" i="1" s="1"/>
  <c r="DD250" i="1" s="1"/>
  <c r="DD251" i="1" s="1"/>
  <c r="DD252" i="1" s="1"/>
  <c r="DD253" i="1" s="1"/>
  <c r="DD254" i="1" s="1"/>
  <c r="DD255" i="1" s="1"/>
  <c r="DD256" i="1" s="1"/>
  <c r="DD257" i="1" s="1"/>
  <c r="DD258" i="1" s="1"/>
  <c r="DD259" i="1" s="1"/>
  <c r="DD260" i="1" s="1"/>
  <c r="DD261" i="1" s="1"/>
  <c r="DD262" i="1" s="1"/>
  <c r="DD263" i="1" s="1"/>
  <c r="DD264" i="1" s="1"/>
  <c r="DD265" i="1" s="1"/>
  <c r="DO218" i="1"/>
  <c r="DO219" i="1" s="1"/>
  <c r="DO220" i="1" s="1"/>
  <c r="DO221" i="1" s="1"/>
  <c r="DO222" i="1" s="1"/>
  <c r="DO223" i="1" s="1"/>
  <c r="DO224" i="1" s="1"/>
  <c r="DO225" i="1" s="1"/>
  <c r="DO226" i="1" s="1"/>
  <c r="DO227" i="1" s="1"/>
  <c r="DO228" i="1" s="1"/>
  <c r="DO229" i="1" s="1"/>
  <c r="DO230" i="1" s="1"/>
  <c r="DO231" i="1" s="1"/>
  <c r="DO232" i="1" s="1"/>
  <c r="DO233" i="1" s="1"/>
  <c r="DO234" i="1" s="1"/>
  <c r="DO235" i="1" s="1"/>
  <c r="DO236" i="1" s="1"/>
  <c r="DO237" i="1" s="1"/>
  <c r="DO238" i="1" s="1"/>
  <c r="DO239" i="1" s="1"/>
  <c r="DO240" i="1" s="1"/>
  <c r="DO241" i="1" s="1"/>
  <c r="DO242" i="1" s="1"/>
  <c r="DO243" i="1" s="1"/>
  <c r="DO244" i="1" s="1"/>
  <c r="DO245" i="1" s="1"/>
  <c r="DO246" i="1" s="1"/>
  <c r="DO247" i="1" s="1"/>
  <c r="DO248" i="1" s="1"/>
  <c r="DO249" i="1" s="1"/>
  <c r="DO250" i="1" s="1"/>
  <c r="DO251" i="1" s="1"/>
  <c r="DO252" i="1" s="1"/>
  <c r="DO253" i="1" s="1"/>
  <c r="DO254" i="1" s="1"/>
  <c r="DO255" i="1" s="1"/>
  <c r="DO256" i="1" s="1"/>
  <c r="DO257" i="1" s="1"/>
  <c r="DO258" i="1" s="1"/>
  <c r="DO259" i="1" s="1"/>
  <c r="DO260" i="1" s="1"/>
  <c r="DO261" i="1" s="1"/>
  <c r="DO262" i="1" s="1"/>
  <c r="DO263" i="1" s="1"/>
  <c r="DO264" i="1" s="1"/>
  <c r="DO265" i="1" s="1"/>
  <c r="DP218" i="1"/>
  <c r="DP219" i="1" s="1"/>
  <c r="DP220" i="1" s="1"/>
  <c r="DP221" i="1" s="1"/>
  <c r="DP222" i="1" s="1"/>
  <c r="DP223" i="1" s="1"/>
  <c r="DP224" i="1" s="1"/>
  <c r="DP225" i="1" s="1"/>
  <c r="DP226" i="1" s="1"/>
  <c r="DP227" i="1" s="1"/>
  <c r="DP228" i="1" s="1"/>
  <c r="DP229" i="1" s="1"/>
  <c r="DP230" i="1" s="1"/>
  <c r="DP231" i="1" s="1"/>
  <c r="DP232" i="1" s="1"/>
  <c r="DP233" i="1" s="1"/>
  <c r="DP234" i="1" s="1"/>
  <c r="DP235" i="1" s="1"/>
  <c r="DP236" i="1" s="1"/>
  <c r="DP237" i="1" s="1"/>
  <c r="DP238" i="1" s="1"/>
  <c r="DP239" i="1" s="1"/>
  <c r="DP240" i="1" s="1"/>
  <c r="DP241" i="1" s="1"/>
  <c r="DP242" i="1" s="1"/>
  <c r="DP243" i="1" s="1"/>
  <c r="DP244" i="1" s="1"/>
  <c r="DP245" i="1" s="1"/>
  <c r="DP246" i="1" s="1"/>
  <c r="DP247" i="1" s="1"/>
  <c r="DP248" i="1" s="1"/>
  <c r="DP249" i="1" s="1"/>
  <c r="DP250" i="1" s="1"/>
  <c r="DP251" i="1" s="1"/>
  <c r="DP252" i="1" s="1"/>
  <c r="DP253" i="1" s="1"/>
  <c r="DP254" i="1" s="1"/>
  <c r="DP255" i="1" s="1"/>
  <c r="DP256" i="1" s="1"/>
  <c r="DP257" i="1" s="1"/>
  <c r="DP258" i="1" s="1"/>
  <c r="DP259" i="1" s="1"/>
  <c r="DP260" i="1" s="1"/>
  <c r="DP261" i="1" s="1"/>
  <c r="DP262" i="1" s="1"/>
  <c r="DP263" i="1" s="1"/>
  <c r="DP264" i="1" s="1"/>
  <c r="DP265" i="1" s="1"/>
  <c r="DQ218" i="1"/>
  <c r="DQ219" i="1" s="1"/>
  <c r="DQ220" i="1" s="1"/>
  <c r="DQ221" i="1" s="1"/>
  <c r="DQ222" i="1" s="1"/>
  <c r="DQ223" i="1" s="1"/>
  <c r="DQ224" i="1" s="1"/>
  <c r="DQ225" i="1" s="1"/>
  <c r="DQ226" i="1" s="1"/>
  <c r="DQ227" i="1" s="1"/>
  <c r="DQ228" i="1" s="1"/>
  <c r="DQ229" i="1" s="1"/>
  <c r="DQ230" i="1" s="1"/>
  <c r="DQ231" i="1" s="1"/>
  <c r="DQ232" i="1" s="1"/>
  <c r="DQ233" i="1" s="1"/>
  <c r="DQ234" i="1" s="1"/>
  <c r="DQ235" i="1" s="1"/>
  <c r="DQ236" i="1" s="1"/>
  <c r="DQ237" i="1" s="1"/>
  <c r="DQ238" i="1" s="1"/>
  <c r="DQ239" i="1" s="1"/>
  <c r="DQ240" i="1" s="1"/>
  <c r="DQ241" i="1" s="1"/>
  <c r="DQ242" i="1" s="1"/>
  <c r="DQ243" i="1" s="1"/>
  <c r="DQ244" i="1" s="1"/>
  <c r="DQ245" i="1" s="1"/>
  <c r="DQ246" i="1" s="1"/>
  <c r="DQ247" i="1" s="1"/>
  <c r="DQ248" i="1" s="1"/>
  <c r="DQ249" i="1" s="1"/>
  <c r="DQ250" i="1" s="1"/>
  <c r="DQ251" i="1" s="1"/>
  <c r="DQ252" i="1" s="1"/>
  <c r="DQ253" i="1" s="1"/>
  <c r="DQ254" i="1" s="1"/>
  <c r="DQ255" i="1" s="1"/>
  <c r="DQ256" i="1" s="1"/>
  <c r="DQ257" i="1" s="1"/>
  <c r="DQ258" i="1" s="1"/>
  <c r="DQ259" i="1" s="1"/>
  <c r="DQ260" i="1" s="1"/>
  <c r="DQ261" i="1" s="1"/>
  <c r="DQ262" i="1" s="1"/>
  <c r="DQ263" i="1" s="1"/>
  <c r="DQ264" i="1" s="1"/>
  <c r="DQ265" i="1" s="1"/>
  <c r="DR218" i="1"/>
  <c r="DR219" i="1" s="1"/>
  <c r="DR220" i="1" s="1"/>
  <c r="DR221" i="1" s="1"/>
  <c r="DR222" i="1" s="1"/>
  <c r="DR223" i="1" s="1"/>
  <c r="DR224" i="1" s="1"/>
  <c r="DR225" i="1" s="1"/>
  <c r="DR226" i="1" s="1"/>
  <c r="DR227" i="1" s="1"/>
  <c r="DR228" i="1" s="1"/>
  <c r="DR229" i="1" s="1"/>
  <c r="DR230" i="1" s="1"/>
  <c r="DR231" i="1" s="1"/>
  <c r="DR232" i="1" s="1"/>
  <c r="DR233" i="1" s="1"/>
  <c r="DR234" i="1" s="1"/>
  <c r="DR235" i="1" s="1"/>
  <c r="DR236" i="1" s="1"/>
  <c r="DR237" i="1" s="1"/>
  <c r="DR238" i="1" s="1"/>
  <c r="DR239" i="1" s="1"/>
  <c r="DR240" i="1" s="1"/>
  <c r="DR241" i="1" s="1"/>
  <c r="DR242" i="1" s="1"/>
  <c r="DR243" i="1" s="1"/>
  <c r="DR244" i="1" s="1"/>
  <c r="DR245" i="1" s="1"/>
  <c r="DR246" i="1" s="1"/>
  <c r="DR247" i="1" s="1"/>
  <c r="DR248" i="1" s="1"/>
  <c r="DR249" i="1" s="1"/>
  <c r="DR250" i="1" s="1"/>
  <c r="DR251" i="1" s="1"/>
  <c r="DR252" i="1" s="1"/>
  <c r="DR253" i="1" s="1"/>
  <c r="DR254" i="1" s="1"/>
  <c r="DR255" i="1" s="1"/>
  <c r="DR256" i="1" s="1"/>
  <c r="DR257" i="1" s="1"/>
  <c r="DR258" i="1" s="1"/>
  <c r="DR259" i="1" s="1"/>
  <c r="DR260" i="1" s="1"/>
  <c r="DR261" i="1" s="1"/>
  <c r="DR262" i="1" s="1"/>
  <c r="DR263" i="1" s="1"/>
  <c r="DR264" i="1" s="1"/>
  <c r="DR265" i="1" s="1"/>
  <c r="DW218" i="1"/>
  <c r="DW219" i="1" s="1"/>
  <c r="DW220" i="1" s="1"/>
  <c r="DW221" i="1" s="1"/>
  <c r="DW222" i="1" s="1"/>
  <c r="DW223" i="1" s="1"/>
  <c r="DW224" i="1" s="1"/>
  <c r="DW225" i="1" s="1"/>
  <c r="DW226" i="1" s="1"/>
  <c r="DW227" i="1" s="1"/>
  <c r="DW228" i="1" s="1"/>
  <c r="DW229" i="1" s="1"/>
  <c r="DW230" i="1" s="1"/>
  <c r="DW231" i="1" s="1"/>
  <c r="DW232" i="1" s="1"/>
  <c r="DW233" i="1" s="1"/>
  <c r="DW234" i="1" s="1"/>
  <c r="DW235" i="1" s="1"/>
  <c r="DW236" i="1" s="1"/>
  <c r="DW237" i="1" s="1"/>
  <c r="DW238" i="1" s="1"/>
  <c r="DW239" i="1" s="1"/>
  <c r="DW240" i="1" s="1"/>
  <c r="DW241" i="1" s="1"/>
  <c r="DW242" i="1" s="1"/>
  <c r="DW243" i="1" s="1"/>
  <c r="DW244" i="1" s="1"/>
  <c r="DW245" i="1" s="1"/>
  <c r="DW246" i="1" s="1"/>
  <c r="DW247" i="1" s="1"/>
  <c r="DW248" i="1" s="1"/>
  <c r="DW249" i="1" s="1"/>
  <c r="DW250" i="1" s="1"/>
  <c r="DW251" i="1" s="1"/>
  <c r="DW252" i="1" s="1"/>
  <c r="DW253" i="1" s="1"/>
  <c r="DW254" i="1" s="1"/>
  <c r="DW255" i="1" s="1"/>
  <c r="DW256" i="1" s="1"/>
  <c r="DW257" i="1" s="1"/>
  <c r="DW258" i="1" s="1"/>
  <c r="DW259" i="1" s="1"/>
  <c r="DW260" i="1" s="1"/>
  <c r="DW261" i="1" s="1"/>
  <c r="DW262" i="1" s="1"/>
  <c r="DW263" i="1" s="1"/>
  <c r="DW264" i="1" s="1"/>
  <c r="DW265" i="1" s="1"/>
  <c r="DX218" i="1"/>
  <c r="DX219" i="1" s="1"/>
  <c r="DX220" i="1" s="1"/>
  <c r="DX221" i="1" s="1"/>
  <c r="DX222" i="1" s="1"/>
  <c r="DX223" i="1" s="1"/>
  <c r="DX224" i="1" s="1"/>
  <c r="DX225" i="1" s="1"/>
  <c r="DX226" i="1" s="1"/>
  <c r="DX227" i="1" s="1"/>
  <c r="DX228" i="1" s="1"/>
  <c r="DX229" i="1" s="1"/>
  <c r="DX230" i="1" s="1"/>
  <c r="DX231" i="1" s="1"/>
  <c r="DX232" i="1" s="1"/>
  <c r="DX233" i="1" s="1"/>
  <c r="DX234" i="1" s="1"/>
  <c r="DX235" i="1" s="1"/>
  <c r="DX236" i="1" s="1"/>
  <c r="DX237" i="1" s="1"/>
  <c r="DX238" i="1" s="1"/>
  <c r="DX239" i="1" s="1"/>
  <c r="DX240" i="1" s="1"/>
  <c r="DX241" i="1" s="1"/>
  <c r="DX242" i="1" s="1"/>
  <c r="DX243" i="1" s="1"/>
  <c r="DX244" i="1" s="1"/>
  <c r="DX245" i="1" s="1"/>
  <c r="DX246" i="1" s="1"/>
  <c r="DX247" i="1" s="1"/>
  <c r="DX248" i="1" s="1"/>
  <c r="DX249" i="1" s="1"/>
  <c r="DX250" i="1" s="1"/>
  <c r="DX251" i="1" s="1"/>
  <c r="DX252" i="1" s="1"/>
  <c r="DX253" i="1" s="1"/>
  <c r="DX254" i="1" s="1"/>
  <c r="DX255" i="1" s="1"/>
  <c r="DX256" i="1" s="1"/>
  <c r="DX257" i="1" s="1"/>
  <c r="DX258" i="1" s="1"/>
  <c r="DX259" i="1" s="1"/>
  <c r="DX260" i="1" s="1"/>
  <c r="DX261" i="1" s="1"/>
  <c r="DX262" i="1" s="1"/>
  <c r="DX263" i="1" s="1"/>
  <c r="DX264" i="1" s="1"/>
  <c r="DX265" i="1" s="1"/>
  <c r="A219" i="1"/>
  <c r="C219" i="1"/>
  <c r="C220" i="1" s="1"/>
  <c r="C221" i="1" s="1"/>
  <c r="K219" i="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L219" i="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M219" i="1"/>
  <c r="M220" i="1" s="1"/>
  <c r="M221" i="1" s="1"/>
  <c r="M222" i="1" s="1"/>
  <c r="M223" i="1" s="1"/>
  <c r="M224" i="1" s="1"/>
  <c r="M225" i="1" s="1"/>
  <c r="M226" i="1" s="1"/>
  <c r="M227" i="1" s="1"/>
  <c r="M228" i="1" s="1"/>
  <c r="M229" i="1" s="1"/>
  <c r="M230" i="1" s="1"/>
  <c r="M231" i="1" s="1"/>
  <c r="M232" i="1" s="1"/>
  <c r="M233" i="1" s="1"/>
  <c r="M234" i="1" s="1"/>
  <c r="M235" i="1" s="1"/>
  <c r="M236" i="1" s="1"/>
  <c r="M237" i="1" s="1"/>
  <c r="M238" i="1" s="1"/>
  <c r="M239" i="1" s="1"/>
  <c r="M240" i="1" s="1"/>
  <c r="M241" i="1" s="1"/>
  <c r="M242" i="1" s="1"/>
  <c r="M243" i="1" s="1"/>
  <c r="M244" i="1" s="1"/>
  <c r="M245" i="1" s="1"/>
  <c r="M246" i="1" s="1"/>
  <c r="M247" i="1" s="1"/>
  <c r="M248" i="1" s="1"/>
  <c r="M249" i="1" s="1"/>
  <c r="M250" i="1" s="1"/>
  <c r="M251" i="1" s="1"/>
  <c r="M252" i="1" s="1"/>
  <c r="M253" i="1" s="1"/>
  <c r="M254" i="1" s="1"/>
  <c r="M255" i="1" s="1"/>
  <c r="M256" i="1" s="1"/>
  <c r="M257" i="1" s="1"/>
  <c r="M258" i="1" s="1"/>
  <c r="M259" i="1" s="1"/>
  <c r="M260" i="1" s="1"/>
  <c r="M261" i="1" s="1"/>
  <c r="M262" i="1" s="1"/>
  <c r="M263" i="1" s="1"/>
  <c r="M264" i="1" s="1"/>
  <c r="M265" i="1" s="1"/>
  <c r="N219" i="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O219" i="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AK219" i="1"/>
  <c r="AK220" i="1" s="1"/>
  <c r="AK221" i="1" s="1"/>
  <c r="AK222" i="1" s="1"/>
  <c r="AK223" i="1" s="1"/>
  <c r="AK224" i="1" s="1"/>
  <c r="AK225" i="1" s="1"/>
  <c r="AK226" i="1" s="1"/>
  <c r="AK227" i="1" s="1"/>
  <c r="AK228" i="1" s="1"/>
  <c r="AK229" i="1" s="1"/>
  <c r="AK230" i="1" s="1"/>
  <c r="AK231" i="1" s="1"/>
  <c r="AK232" i="1" s="1"/>
  <c r="AK233" i="1" s="1"/>
  <c r="AK234" i="1" s="1"/>
  <c r="AK235" i="1" s="1"/>
  <c r="AK236" i="1" s="1"/>
  <c r="AK237" i="1" s="1"/>
  <c r="AK238" i="1" s="1"/>
  <c r="AK239" i="1" s="1"/>
  <c r="AK240" i="1" s="1"/>
  <c r="AK241" i="1" s="1"/>
  <c r="AK242" i="1" s="1"/>
  <c r="AK243" i="1" s="1"/>
  <c r="AK244" i="1" s="1"/>
  <c r="AK245" i="1" s="1"/>
  <c r="AK246" i="1" s="1"/>
  <c r="AK247" i="1" s="1"/>
  <c r="AK248" i="1" s="1"/>
  <c r="AK249" i="1" s="1"/>
  <c r="AK250" i="1" s="1"/>
  <c r="AK251" i="1" s="1"/>
  <c r="AK252" i="1" s="1"/>
  <c r="AK253" i="1" s="1"/>
  <c r="AK254" i="1" s="1"/>
  <c r="AK255" i="1" s="1"/>
  <c r="AK256" i="1" s="1"/>
  <c r="AK257" i="1" s="1"/>
  <c r="AK258" i="1" s="1"/>
  <c r="AK259" i="1" s="1"/>
  <c r="AK260" i="1" s="1"/>
  <c r="AK261" i="1" s="1"/>
  <c r="AK262" i="1" s="1"/>
  <c r="AK263" i="1" s="1"/>
  <c r="AK264" i="1" s="1"/>
  <c r="AK265" i="1" s="1"/>
  <c r="AS219" i="1"/>
  <c r="AS220" i="1" s="1"/>
  <c r="AS221" i="1" s="1"/>
  <c r="AS222" i="1" s="1"/>
  <c r="AS223" i="1" s="1"/>
  <c r="AS224" i="1" s="1"/>
  <c r="AS225" i="1" s="1"/>
  <c r="AS226" i="1" s="1"/>
  <c r="AS227" i="1" s="1"/>
  <c r="AS228" i="1" s="1"/>
  <c r="AS229" i="1" s="1"/>
  <c r="AT219" i="1"/>
  <c r="AT220" i="1" s="1"/>
  <c r="AT221" i="1" s="1"/>
  <c r="AT222" i="1" s="1"/>
  <c r="AT223" i="1" s="1"/>
  <c r="AT224" i="1" s="1"/>
  <c r="AT225" i="1" s="1"/>
  <c r="AT226" i="1" s="1"/>
  <c r="AT227" i="1" s="1"/>
  <c r="AT228" i="1" s="1"/>
  <c r="AT229" i="1" s="1"/>
  <c r="AU219" i="1"/>
  <c r="AU220" i="1" s="1"/>
  <c r="AU221" i="1" s="1"/>
  <c r="AU222" i="1" s="1"/>
  <c r="AU223" i="1" s="1"/>
  <c r="AU224" i="1" s="1"/>
  <c r="AU225" i="1" s="1"/>
  <c r="AU226" i="1" s="1"/>
  <c r="AU227" i="1" s="1"/>
  <c r="AU228" i="1" s="1"/>
  <c r="AU229" i="1" s="1"/>
  <c r="AV219" i="1"/>
  <c r="AV220" i="1" s="1"/>
  <c r="AV221" i="1" s="1"/>
  <c r="AV222" i="1" s="1"/>
  <c r="AV223" i="1" s="1"/>
  <c r="AV224" i="1" s="1"/>
  <c r="AV225" i="1" s="1"/>
  <c r="AV226" i="1" s="1"/>
  <c r="AV227" i="1" s="1"/>
  <c r="AV228" i="1" s="1"/>
  <c r="AV229" i="1" s="1"/>
  <c r="AW219" i="1"/>
  <c r="AW220" i="1" s="1"/>
  <c r="AW221" i="1" s="1"/>
  <c r="AW222" i="1" s="1"/>
  <c r="AW223" i="1" s="1"/>
  <c r="AW224" i="1" s="1"/>
  <c r="AW225" i="1" s="1"/>
  <c r="AW226" i="1" s="1"/>
  <c r="AW227" i="1" s="1"/>
  <c r="AW228" i="1" s="1"/>
  <c r="AW229" i="1" s="1"/>
  <c r="AX219" i="1"/>
  <c r="AX220" i="1" s="1"/>
  <c r="AX221" i="1" s="1"/>
  <c r="AX222" i="1" s="1"/>
  <c r="AX223" i="1" s="1"/>
  <c r="AX224" i="1" s="1"/>
  <c r="AX225" i="1" s="1"/>
  <c r="AX226" i="1" s="1"/>
  <c r="AX227" i="1" s="1"/>
  <c r="AX228" i="1" s="1"/>
  <c r="AX229" i="1" s="1"/>
  <c r="AY219" i="1"/>
  <c r="AY220" i="1" s="1"/>
  <c r="AY221" i="1" s="1"/>
  <c r="AY222" i="1" s="1"/>
  <c r="AY223" i="1" s="1"/>
  <c r="AY224" i="1" s="1"/>
  <c r="AY225" i="1" s="1"/>
  <c r="AY226" i="1" s="1"/>
  <c r="AY227" i="1" s="1"/>
  <c r="AY228" i="1" s="1"/>
  <c r="AY229" i="1" s="1"/>
  <c r="AZ219" i="1"/>
  <c r="AZ220" i="1" s="1"/>
  <c r="AZ221" i="1" s="1"/>
  <c r="AZ222" i="1" s="1"/>
  <c r="AZ223" i="1" s="1"/>
  <c r="AZ224" i="1" s="1"/>
  <c r="AZ225" i="1" s="1"/>
  <c r="AZ226" i="1" s="1"/>
  <c r="AZ227" i="1" s="1"/>
  <c r="AZ228" i="1" s="1"/>
  <c r="AZ229" i="1" s="1"/>
  <c r="BA219" i="1"/>
  <c r="BA220" i="1" s="1"/>
  <c r="BA221" i="1" s="1"/>
  <c r="BA222" i="1" s="1"/>
  <c r="BA223" i="1" s="1"/>
  <c r="BA224" i="1" s="1"/>
  <c r="BA225" i="1" s="1"/>
  <c r="BA226" i="1" s="1"/>
  <c r="BA227" i="1" s="1"/>
  <c r="BA228" i="1" s="1"/>
  <c r="BA229" i="1" s="1"/>
  <c r="BB219" i="1"/>
  <c r="BB220" i="1" s="1"/>
  <c r="BB221" i="1" s="1"/>
  <c r="BB222" i="1" s="1"/>
  <c r="BB223" i="1" s="1"/>
  <c r="BB224" i="1" s="1"/>
  <c r="BB225" i="1" s="1"/>
  <c r="BB226" i="1" s="1"/>
  <c r="BB227" i="1" s="1"/>
  <c r="BB228" i="1" s="1"/>
  <c r="BB229" i="1" s="1"/>
  <c r="BC219" i="1"/>
  <c r="BC220" i="1" s="1"/>
  <c r="BC221" i="1" s="1"/>
  <c r="BC222" i="1" s="1"/>
  <c r="BC223" i="1" s="1"/>
  <c r="BC224" i="1" s="1"/>
  <c r="BC225" i="1" s="1"/>
  <c r="BC226" i="1" s="1"/>
  <c r="BC227" i="1" s="1"/>
  <c r="BC228" i="1" s="1"/>
  <c r="BC229" i="1" s="1"/>
  <c r="BD219" i="1"/>
  <c r="BD220" i="1" s="1"/>
  <c r="BD221" i="1" s="1"/>
  <c r="BD222" i="1" s="1"/>
  <c r="BD223" i="1" s="1"/>
  <c r="BD224" i="1" s="1"/>
  <c r="BD225" i="1" s="1"/>
  <c r="BD226" i="1" s="1"/>
  <c r="BD227" i="1" s="1"/>
  <c r="BD228" i="1" s="1"/>
  <c r="BD229" i="1" s="1"/>
  <c r="BE219" i="1"/>
  <c r="BE220" i="1" s="1"/>
  <c r="BE221" i="1" s="1"/>
  <c r="BE222" i="1" s="1"/>
  <c r="BE223" i="1" s="1"/>
  <c r="BE224" i="1" s="1"/>
  <c r="BE225" i="1" s="1"/>
  <c r="BE226" i="1" s="1"/>
  <c r="BE227" i="1" s="1"/>
  <c r="BE228" i="1" s="1"/>
  <c r="BE229" i="1" s="1"/>
  <c r="BF219" i="1"/>
  <c r="BF220" i="1" s="1"/>
  <c r="BF221" i="1" s="1"/>
  <c r="BF222" i="1" s="1"/>
  <c r="BF223" i="1" s="1"/>
  <c r="BF224" i="1" s="1"/>
  <c r="BF225" i="1" s="1"/>
  <c r="BF226" i="1" s="1"/>
  <c r="BF227" i="1" s="1"/>
  <c r="BF228" i="1" s="1"/>
  <c r="BF229" i="1" s="1"/>
  <c r="BI219" i="1"/>
  <c r="BI220" i="1" s="1"/>
  <c r="BI221" i="1" s="1"/>
  <c r="BI222" i="1" s="1"/>
  <c r="BI223" i="1" s="1"/>
  <c r="BI224" i="1" s="1"/>
  <c r="BI225" i="1" s="1"/>
  <c r="BI226" i="1" s="1"/>
  <c r="BI227" i="1" s="1"/>
  <c r="BI228" i="1" s="1"/>
  <c r="BI229" i="1" s="1"/>
  <c r="BI230" i="1" s="1"/>
  <c r="BI231" i="1" s="1"/>
  <c r="BI232" i="1" s="1"/>
  <c r="BI233" i="1" s="1"/>
  <c r="BI234" i="1" s="1"/>
  <c r="BI235" i="1" s="1"/>
  <c r="BI236" i="1" s="1"/>
  <c r="BI237" i="1" s="1"/>
  <c r="BI238" i="1" s="1"/>
  <c r="BI239" i="1" s="1"/>
  <c r="BI240" i="1" s="1"/>
  <c r="BI241" i="1" s="1"/>
  <c r="BI242" i="1" s="1"/>
  <c r="BI243" i="1" s="1"/>
  <c r="BI244" i="1" s="1"/>
  <c r="BI245" i="1" s="1"/>
  <c r="BI246" i="1" s="1"/>
  <c r="BI247" i="1" s="1"/>
  <c r="BI248" i="1" s="1"/>
  <c r="BI249" i="1" s="1"/>
  <c r="BI250" i="1" s="1"/>
  <c r="BI251" i="1" s="1"/>
  <c r="BI252" i="1" s="1"/>
  <c r="BI253" i="1" s="1"/>
  <c r="BI254" i="1" s="1"/>
  <c r="BI255" i="1" s="1"/>
  <c r="BI256" i="1" s="1"/>
  <c r="BI257" i="1" s="1"/>
  <c r="BI258" i="1" s="1"/>
  <c r="BI259" i="1" s="1"/>
  <c r="BI260" i="1" s="1"/>
  <c r="BI261" i="1" s="1"/>
  <c r="BI262" i="1" s="1"/>
  <c r="BI263" i="1" s="1"/>
  <c r="BI264" i="1" s="1"/>
  <c r="BI265" i="1" s="1"/>
  <c r="BJ219" i="1"/>
  <c r="BJ220" i="1" s="1"/>
  <c r="BJ221" i="1" s="1"/>
  <c r="BJ222" i="1" s="1"/>
  <c r="BJ223" i="1" s="1"/>
  <c r="BJ224" i="1" s="1"/>
  <c r="BJ225" i="1" s="1"/>
  <c r="BJ226" i="1" s="1"/>
  <c r="BJ227" i="1" s="1"/>
  <c r="BJ228" i="1" s="1"/>
  <c r="BJ229" i="1" s="1"/>
  <c r="BJ230" i="1" s="1"/>
  <c r="BJ231" i="1" s="1"/>
  <c r="BJ232" i="1" s="1"/>
  <c r="BJ233" i="1" s="1"/>
  <c r="BJ234" i="1" s="1"/>
  <c r="BJ235" i="1" s="1"/>
  <c r="BJ236" i="1" s="1"/>
  <c r="BJ237" i="1" s="1"/>
  <c r="BJ238" i="1" s="1"/>
  <c r="BJ239" i="1" s="1"/>
  <c r="BJ240" i="1" s="1"/>
  <c r="BJ241" i="1" s="1"/>
  <c r="BJ242" i="1" s="1"/>
  <c r="BJ243" i="1" s="1"/>
  <c r="BJ244" i="1" s="1"/>
  <c r="BJ245" i="1" s="1"/>
  <c r="BJ246" i="1" s="1"/>
  <c r="BJ247" i="1" s="1"/>
  <c r="BJ248" i="1" s="1"/>
  <c r="BJ249" i="1" s="1"/>
  <c r="BJ250" i="1" s="1"/>
  <c r="BJ251" i="1" s="1"/>
  <c r="BJ252" i="1" s="1"/>
  <c r="BJ253" i="1" s="1"/>
  <c r="BJ254" i="1" s="1"/>
  <c r="BJ255" i="1" s="1"/>
  <c r="BJ256" i="1" s="1"/>
  <c r="BJ257" i="1" s="1"/>
  <c r="BJ258" i="1" s="1"/>
  <c r="BJ259" i="1" s="1"/>
  <c r="BJ260" i="1" s="1"/>
  <c r="BJ261" i="1" s="1"/>
  <c r="BJ262" i="1" s="1"/>
  <c r="BJ263" i="1" s="1"/>
  <c r="BJ264" i="1" s="1"/>
  <c r="BJ265" i="1" s="1"/>
  <c r="BK219" i="1"/>
  <c r="BK220" i="1" s="1"/>
  <c r="BK221" i="1" s="1"/>
  <c r="BK222" i="1" s="1"/>
  <c r="BK223" i="1" s="1"/>
  <c r="BK224" i="1" s="1"/>
  <c r="BK225" i="1" s="1"/>
  <c r="BK226" i="1" s="1"/>
  <c r="BK227" i="1" s="1"/>
  <c r="BK228" i="1" s="1"/>
  <c r="BK229" i="1" s="1"/>
  <c r="BK230" i="1" s="1"/>
  <c r="BK231" i="1" s="1"/>
  <c r="BK232" i="1" s="1"/>
  <c r="BK233" i="1" s="1"/>
  <c r="BK234" i="1" s="1"/>
  <c r="BK235" i="1" s="1"/>
  <c r="BK236" i="1" s="1"/>
  <c r="BK237" i="1" s="1"/>
  <c r="BK238" i="1" s="1"/>
  <c r="BK239" i="1" s="1"/>
  <c r="BK240" i="1" s="1"/>
  <c r="BK241" i="1" s="1"/>
  <c r="BK242" i="1" s="1"/>
  <c r="BK243" i="1" s="1"/>
  <c r="BK244" i="1" s="1"/>
  <c r="BK245" i="1" s="1"/>
  <c r="BK246" i="1" s="1"/>
  <c r="BK247" i="1" s="1"/>
  <c r="BK248" i="1" s="1"/>
  <c r="BK249" i="1" s="1"/>
  <c r="BK250" i="1" s="1"/>
  <c r="BK251" i="1" s="1"/>
  <c r="BK252" i="1" s="1"/>
  <c r="BK253" i="1" s="1"/>
  <c r="BK254" i="1" s="1"/>
  <c r="BK255" i="1" s="1"/>
  <c r="BK256" i="1" s="1"/>
  <c r="BK257" i="1" s="1"/>
  <c r="BK258" i="1" s="1"/>
  <c r="BK259" i="1" s="1"/>
  <c r="BK260" i="1" s="1"/>
  <c r="BK261" i="1" s="1"/>
  <c r="BK262" i="1" s="1"/>
  <c r="BK263" i="1" s="1"/>
  <c r="BK264" i="1" s="1"/>
  <c r="BK265" i="1" s="1"/>
  <c r="A220" i="1"/>
  <c r="A221" i="1"/>
  <c r="A222" i="1"/>
  <c r="A223" i="1"/>
  <c r="C223" i="1"/>
  <c r="C224" i="1" s="1"/>
  <c r="C225" i="1" s="1"/>
  <c r="A224" i="1"/>
  <c r="A225" i="1"/>
  <c r="A226" i="1"/>
  <c r="A227" i="1"/>
  <c r="C227" i="1"/>
  <c r="C228" i="1" s="1"/>
  <c r="C229" i="1" s="1"/>
  <c r="A228" i="1"/>
  <c r="A229" i="1"/>
  <c r="A230" i="1"/>
  <c r="AT230" i="1"/>
  <c r="AT231" i="1" s="1"/>
  <c r="AT232" i="1" s="1"/>
  <c r="AT233" i="1" s="1"/>
  <c r="AT234" i="1" s="1"/>
  <c r="AT235" i="1" s="1"/>
  <c r="AT236" i="1" s="1"/>
  <c r="AT237" i="1" s="1"/>
  <c r="AT238" i="1" s="1"/>
  <c r="AT239" i="1" s="1"/>
  <c r="AT240" i="1" s="1"/>
  <c r="AT241" i="1" s="1"/>
  <c r="BC230" i="1"/>
  <c r="BC231" i="1" s="1"/>
  <c r="BC232" i="1" s="1"/>
  <c r="BC233" i="1" s="1"/>
  <c r="BC234" i="1" s="1"/>
  <c r="BC235" i="1" s="1"/>
  <c r="BC236" i="1" s="1"/>
  <c r="BC237" i="1" s="1"/>
  <c r="BC238" i="1" s="1"/>
  <c r="BC239" i="1" s="1"/>
  <c r="BC240" i="1" s="1"/>
  <c r="BC241" i="1" s="1"/>
  <c r="BD230" i="1"/>
  <c r="BD231" i="1" s="1"/>
  <c r="BD232" i="1" s="1"/>
  <c r="BD233" i="1" s="1"/>
  <c r="BD234" i="1" s="1"/>
  <c r="BD235" i="1" s="1"/>
  <c r="BD236" i="1" s="1"/>
  <c r="BD237" i="1" s="1"/>
  <c r="BD238" i="1" s="1"/>
  <c r="BD239" i="1" s="1"/>
  <c r="BD240" i="1" s="1"/>
  <c r="BD241" i="1" s="1"/>
  <c r="BE230" i="1"/>
  <c r="BE231" i="1" s="1"/>
  <c r="BE232" i="1" s="1"/>
  <c r="BE233" i="1" s="1"/>
  <c r="BE234" i="1" s="1"/>
  <c r="BE235" i="1" s="1"/>
  <c r="BE236" i="1" s="1"/>
  <c r="BE237" i="1" s="1"/>
  <c r="BE238" i="1" s="1"/>
  <c r="BE239" i="1" s="1"/>
  <c r="BE240" i="1" s="1"/>
  <c r="BE241" i="1" s="1"/>
  <c r="BF230" i="1"/>
  <c r="BF231" i="1" s="1"/>
  <c r="BF232" i="1" s="1"/>
  <c r="BF233" i="1" s="1"/>
  <c r="BF234" i="1" s="1"/>
  <c r="BF235" i="1" s="1"/>
  <c r="BF236" i="1" s="1"/>
  <c r="BF237" i="1" s="1"/>
  <c r="BF238" i="1" s="1"/>
  <c r="BF239" i="1" s="1"/>
  <c r="BF240" i="1" s="1"/>
  <c r="BF241" i="1" s="1"/>
  <c r="A231"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AS231" i="1"/>
  <c r="AS232" i="1" s="1"/>
  <c r="AS233" i="1" s="1"/>
  <c r="AS234" i="1" s="1"/>
  <c r="AS235" i="1" s="1"/>
  <c r="AS236" i="1" s="1"/>
  <c r="AS237" i="1" s="1"/>
  <c r="AS238" i="1" s="1"/>
  <c r="AS239" i="1" s="1"/>
  <c r="AS240" i="1" s="1"/>
  <c r="AS241" i="1" s="1"/>
  <c r="AU231" i="1"/>
  <c r="AU232" i="1" s="1"/>
  <c r="AU233" i="1" s="1"/>
  <c r="AU234" i="1" s="1"/>
  <c r="AU235" i="1" s="1"/>
  <c r="AU236" i="1" s="1"/>
  <c r="AU237" i="1" s="1"/>
  <c r="AU238" i="1" s="1"/>
  <c r="AU239" i="1" s="1"/>
  <c r="AU240" i="1" s="1"/>
  <c r="AU241" i="1" s="1"/>
  <c r="AV231" i="1"/>
  <c r="AV232" i="1" s="1"/>
  <c r="AV233" i="1" s="1"/>
  <c r="AV234" i="1" s="1"/>
  <c r="AV235" i="1" s="1"/>
  <c r="AV236" i="1" s="1"/>
  <c r="AV237" i="1" s="1"/>
  <c r="AV238" i="1" s="1"/>
  <c r="AV239" i="1" s="1"/>
  <c r="AV240" i="1" s="1"/>
  <c r="AV241" i="1" s="1"/>
  <c r="AW231" i="1"/>
  <c r="AW232" i="1" s="1"/>
  <c r="AW233" i="1" s="1"/>
  <c r="AW234" i="1" s="1"/>
  <c r="AW235" i="1" s="1"/>
  <c r="AW236" i="1" s="1"/>
  <c r="AW237" i="1" s="1"/>
  <c r="AW238" i="1" s="1"/>
  <c r="AW239" i="1" s="1"/>
  <c r="AW240" i="1" s="1"/>
  <c r="AW241" i="1" s="1"/>
  <c r="AX231" i="1"/>
  <c r="AX232" i="1" s="1"/>
  <c r="AX233" i="1" s="1"/>
  <c r="AX234" i="1" s="1"/>
  <c r="AX235" i="1" s="1"/>
  <c r="AX236" i="1" s="1"/>
  <c r="AX237" i="1" s="1"/>
  <c r="AX238" i="1" s="1"/>
  <c r="AX239" i="1" s="1"/>
  <c r="AX240" i="1" s="1"/>
  <c r="AX241" i="1" s="1"/>
  <c r="AY231" i="1"/>
  <c r="AY232" i="1" s="1"/>
  <c r="AY233" i="1" s="1"/>
  <c r="AY234" i="1" s="1"/>
  <c r="AY235" i="1" s="1"/>
  <c r="AY236" i="1" s="1"/>
  <c r="AY237" i="1" s="1"/>
  <c r="AY238" i="1" s="1"/>
  <c r="AY239" i="1" s="1"/>
  <c r="AY240" i="1" s="1"/>
  <c r="AY241" i="1" s="1"/>
  <c r="AZ231" i="1"/>
  <c r="AZ232" i="1" s="1"/>
  <c r="AZ233" i="1" s="1"/>
  <c r="AZ234" i="1" s="1"/>
  <c r="AZ235" i="1" s="1"/>
  <c r="AZ236" i="1" s="1"/>
  <c r="AZ237" i="1" s="1"/>
  <c r="AZ238" i="1" s="1"/>
  <c r="AZ239" i="1" s="1"/>
  <c r="AZ240" i="1" s="1"/>
  <c r="AZ241" i="1" s="1"/>
  <c r="A232" i="1"/>
  <c r="A233" i="1"/>
  <c r="A234" i="1"/>
  <c r="A235" i="1"/>
  <c r="A236" i="1"/>
  <c r="A237" i="1"/>
  <c r="A238" i="1"/>
  <c r="A239" i="1"/>
  <c r="A240" i="1"/>
  <c r="A241" i="1"/>
  <c r="A242" i="1"/>
  <c r="AS242" i="1"/>
  <c r="AS243" i="1" s="1"/>
  <c r="AS244" i="1" s="1"/>
  <c r="AS245" i="1" s="1"/>
  <c r="AS246" i="1" s="1"/>
  <c r="AS247" i="1" s="1"/>
  <c r="AS248" i="1" s="1"/>
  <c r="AS249" i="1" s="1"/>
  <c r="AS250" i="1" s="1"/>
  <c r="AS251" i="1" s="1"/>
  <c r="AS252" i="1" s="1"/>
  <c r="AS253" i="1" s="1"/>
  <c r="AS254" i="1" s="1"/>
  <c r="AS255" i="1" s="1"/>
  <c r="AS256" i="1" s="1"/>
  <c r="AS257" i="1" s="1"/>
  <c r="AS258" i="1" s="1"/>
  <c r="AS259" i="1" s="1"/>
  <c r="AS260" i="1" s="1"/>
  <c r="AS261" i="1" s="1"/>
  <c r="AS262" i="1" s="1"/>
  <c r="AS263" i="1" s="1"/>
  <c r="AS264" i="1" s="1"/>
  <c r="AS265" i="1" s="1"/>
  <c r="AT242" i="1"/>
  <c r="AT243" i="1" s="1"/>
  <c r="AT244" i="1" s="1"/>
  <c r="AT245" i="1" s="1"/>
  <c r="AT246" i="1" s="1"/>
  <c r="AT247" i="1" s="1"/>
  <c r="AT248" i="1" s="1"/>
  <c r="AT249" i="1" s="1"/>
  <c r="AT250" i="1" s="1"/>
  <c r="AT251" i="1" s="1"/>
  <c r="AT252" i="1" s="1"/>
  <c r="AT253" i="1" s="1"/>
  <c r="AT254" i="1" s="1"/>
  <c r="AT255" i="1" s="1"/>
  <c r="AT256" i="1" s="1"/>
  <c r="AT257" i="1" s="1"/>
  <c r="AT258" i="1" s="1"/>
  <c r="AT259" i="1" s="1"/>
  <c r="AT260" i="1" s="1"/>
  <c r="AT261" i="1" s="1"/>
  <c r="AT262" i="1" s="1"/>
  <c r="AT263" i="1" s="1"/>
  <c r="AT264" i="1" s="1"/>
  <c r="AT265" i="1" s="1"/>
  <c r="AU242" i="1"/>
  <c r="AU243" i="1" s="1"/>
  <c r="AU244" i="1" s="1"/>
  <c r="AU245" i="1" s="1"/>
  <c r="AU246" i="1" s="1"/>
  <c r="AU247" i="1" s="1"/>
  <c r="AU248" i="1" s="1"/>
  <c r="AU249" i="1" s="1"/>
  <c r="AU250" i="1" s="1"/>
  <c r="AU251" i="1" s="1"/>
  <c r="AU252" i="1" s="1"/>
  <c r="AU253" i="1" s="1"/>
  <c r="AU254" i="1" s="1"/>
  <c r="AU255" i="1" s="1"/>
  <c r="AU256" i="1" s="1"/>
  <c r="AU257" i="1" s="1"/>
  <c r="AU258" i="1" s="1"/>
  <c r="AU259" i="1" s="1"/>
  <c r="AU260" i="1" s="1"/>
  <c r="AU261" i="1" s="1"/>
  <c r="AU262" i="1" s="1"/>
  <c r="AU263" i="1" s="1"/>
  <c r="AU264" i="1" s="1"/>
  <c r="AU265" i="1" s="1"/>
  <c r="AV242" i="1"/>
  <c r="AV243" i="1" s="1"/>
  <c r="AV244" i="1" s="1"/>
  <c r="AV245" i="1" s="1"/>
  <c r="AV246" i="1" s="1"/>
  <c r="AV247" i="1" s="1"/>
  <c r="AV248" i="1" s="1"/>
  <c r="AV249" i="1" s="1"/>
  <c r="AV250" i="1" s="1"/>
  <c r="AV251" i="1" s="1"/>
  <c r="AV252" i="1" s="1"/>
  <c r="AV253" i="1" s="1"/>
  <c r="AV254" i="1" s="1"/>
  <c r="AV255" i="1" s="1"/>
  <c r="AV256" i="1" s="1"/>
  <c r="AV257" i="1" s="1"/>
  <c r="AV258" i="1" s="1"/>
  <c r="AV259" i="1" s="1"/>
  <c r="AV260" i="1" s="1"/>
  <c r="AV261" i="1" s="1"/>
  <c r="AV262" i="1" s="1"/>
  <c r="AV263" i="1" s="1"/>
  <c r="AV264" i="1" s="1"/>
  <c r="AV265" i="1" s="1"/>
  <c r="AW242" i="1"/>
  <c r="AW243" i="1" s="1"/>
  <c r="AW244" i="1" s="1"/>
  <c r="AW245" i="1" s="1"/>
  <c r="AW246" i="1" s="1"/>
  <c r="AW247" i="1" s="1"/>
  <c r="AW248" i="1" s="1"/>
  <c r="AW249" i="1" s="1"/>
  <c r="AW250" i="1" s="1"/>
  <c r="AW251" i="1" s="1"/>
  <c r="AW252" i="1" s="1"/>
  <c r="AW253" i="1" s="1"/>
  <c r="AW254" i="1" s="1"/>
  <c r="AW255" i="1" s="1"/>
  <c r="AW256" i="1" s="1"/>
  <c r="AW257" i="1" s="1"/>
  <c r="AW258" i="1" s="1"/>
  <c r="AW259" i="1" s="1"/>
  <c r="AW260" i="1" s="1"/>
  <c r="AW261" i="1" s="1"/>
  <c r="AW262" i="1" s="1"/>
  <c r="AW263" i="1" s="1"/>
  <c r="AW264" i="1" s="1"/>
  <c r="AW265" i="1" s="1"/>
  <c r="AX242" i="1"/>
  <c r="AX243" i="1" s="1"/>
  <c r="AX244" i="1" s="1"/>
  <c r="AX245" i="1" s="1"/>
  <c r="AX246" i="1" s="1"/>
  <c r="AX247" i="1" s="1"/>
  <c r="AX248" i="1" s="1"/>
  <c r="AX249" i="1" s="1"/>
  <c r="AX250" i="1" s="1"/>
  <c r="AX251" i="1" s="1"/>
  <c r="AX252" i="1" s="1"/>
  <c r="AX253" i="1" s="1"/>
  <c r="AX254" i="1" s="1"/>
  <c r="AX255" i="1" s="1"/>
  <c r="AX256" i="1" s="1"/>
  <c r="AX257" i="1" s="1"/>
  <c r="AX258" i="1" s="1"/>
  <c r="AX259" i="1" s="1"/>
  <c r="AX260" i="1" s="1"/>
  <c r="AX261" i="1" s="1"/>
  <c r="AX262" i="1" s="1"/>
  <c r="AX263" i="1" s="1"/>
  <c r="AX264" i="1" s="1"/>
  <c r="AX265" i="1" s="1"/>
  <c r="AY242" i="1"/>
  <c r="AY243" i="1" s="1"/>
  <c r="AY244" i="1" s="1"/>
  <c r="AY245" i="1" s="1"/>
  <c r="AY246" i="1" s="1"/>
  <c r="AY247" i="1" s="1"/>
  <c r="AY248" i="1" s="1"/>
  <c r="AY249" i="1" s="1"/>
  <c r="AY250" i="1" s="1"/>
  <c r="AY251" i="1" s="1"/>
  <c r="AY252" i="1" s="1"/>
  <c r="AY253" i="1" s="1"/>
  <c r="AY254" i="1" s="1"/>
  <c r="AY255" i="1" s="1"/>
  <c r="AY256" i="1" s="1"/>
  <c r="AY257" i="1" s="1"/>
  <c r="AY258" i="1" s="1"/>
  <c r="AY259" i="1" s="1"/>
  <c r="AY260" i="1" s="1"/>
  <c r="AY261" i="1" s="1"/>
  <c r="AY262" i="1" s="1"/>
  <c r="AY263" i="1" s="1"/>
  <c r="AY264" i="1" s="1"/>
  <c r="AY265" i="1" s="1"/>
  <c r="AZ242" i="1"/>
  <c r="AZ243" i="1" s="1"/>
  <c r="AZ244" i="1" s="1"/>
  <c r="AZ245" i="1" s="1"/>
  <c r="AZ246" i="1" s="1"/>
  <c r="AZ247" i="1" s="1"/>
  <c r="AZ248" i="1" s="1"/>
  <c r="AZ249" i="1" s="1"/>
  <c r="AZ250" i="1" s="1"/>
  <c r="AZ251" i="1" s="1"/>
  <c r="AZ252" i="1" s="1"/>
  <c r="AZ253" i="1" s="1"/>
  <c r="AZ254" i="1" s="1"/>
  <c r="AZ255" i="1" s="1"/>
  <c r="AZ256" i="1" s="1"/>
  <c r="AZ257" i="1" s="1"/>
  <c r="AZ258" i="1" s="1"/>
  <c r="AZ259" i="1" s="1"/>
  <c r="AZ260" i="1" s="1"/>
  <c r="AZ261" i="1" s="1"/>
  <c r="AZ262" i="1" s="1"/>
  <c r="AZ263" i="1" s="1"/>
  <c r="AZ264" i="1" s="1"/>
  <c r="AZ265" i="1" s="1"/>
  <c r="BA242" i="1"/>
  <c r="BA243" i="1" s="1"/>
  <c r="BA244" i="1" s="1"/>
  <c r="BA245" i="1" s="1"/>
  <c r="BA246" i="1" s="1"/>
  <c r="BA247" i="1" s="1"/>
  <c r="BA248" i="1" s="1"/>
  <c r="BA249" i="1" s="1"/>
  <c r="BA250" i="1" s="1"/>
  <c r="BA251" i="1" s="1"/>
  <c r="BA252" i="1" s="1"/>
  <c r="BA253" i="1" s="1"/>
  <c r="BA254" i="1" s="1"/>
  <c r="BA255" i="1" s="1"/>
  <c r="BA256" i="1" s="1"/>
  <c r="BA257" i="1" s="1"/>
  <c r="BA258" i="1" s="1"/>
  <c r="BA259" i="1" s="1"/>
  <c r="BA260" i="1" s="1"/>
  <c r="BA261" i="1" s="1"/>
  <c r="BA262" i="1" s="1"/>
  <c r="BA263" i="1" s="1"/>
  <c r="BA264" i="1" s="1"/>
  <c r="BA265" i="1" s="1"/>
  <c r="BB242" i="1"/>
  <c r="BB243" i="1" s="1"/>
  <c r="BB244" i="1" s="1"/>
  <c r="BB245" i="1" s="1"/>
  <c r="BB246" i="1" s="1"/>
  <c r="BB247" i="1" s="1"/>
  <c r="BB248" i="1" s="1"/>
  <c r="BB249" i="1" s="1"/>
  <c r="BB250" i="1" s="1"/>
  <c r="BB251" i="1" s="1"/>
  <c r="BB252" i="1" s="1"/>
  <c r="BB253" i="1" s="1"/>
  <c r="BB254" i="1" s="1"/>
  <c r="BB255" i="1" s="1"/>
  <c r="BB256" i="1" s="1"/>
  <c r="BB257" i="1" s="1"/>
  <c r="BB258" i="1" s="1"/>
  <c r="BB259" i="1" s="1"/>
  <c r="BB260" i="1" s="1"/>
  <c r="BB261" i="1" s="1"/>
  <c r="BB262" i="1" s="1"/>
  <c r="BB263" i="1" s="1"/>
  <c r="BB264" i="1" s="1"/>
  <c r="BB265" i="1" s="1"/>
  <c r="BC242" i="1"/>
  <c r="BC243" i="1" s="1"/>
  <c r="BC244" i="1" s="1"/>
  <c r="BC245" i="1" s="1"/>
  <c r="BC246" i="1" s="1"/>
  <c r="BC247" i="1" s="1"/>
  <c r="BC248" i="1" s="1"/>
  <c r="BC249" i="1" s="1"/>
  <c r="BC250" i="1" s="1"/>
  <c r="BC251" i="1" s="1"/>
  <c r="BC252" i="1" s="1"/>
  <c r="BC253" i="1" s="1"/>
  <c r="BC254" i="1" s="1"/>
  <c r="BC255" i="1" s="1"/>
  <c r="BC256" i="1" s="1"/>
  <c r="BC257" i="1" s="1"/>
  <c r="BC258" i="1" s="1"/>
  <c r="BC259" i="1" s="1"/>
  <c r="BC260" i="1" s="1"/>
  <c r="BC261" i="1" s="1"/>
  <c r="BC262" i="1" s="1"/>
  <c r="BC263" i="1" s="1"/>
  <c r="BC264" i="1" s="1"/>
  <c r="BC265" i="1" s="1"/>
  <c r="BD242" i="1"/>
  <c r="BD243" i="1" s="1"/>
  <c r="BD244" i="1" s="1"/>
  <c r="BD245" i="1" s="1"/>
  <c r="BD246" i="1" s="1"/>
  <c r="BD247" i="1" s="1"/>
  <c r="BD248" i="1" s="1"/>
  <c r="BD249" i="1" s="1"/>
  <c r="BD250" i="1" s="1"/>
  <c r="BD251" i="1" s="1"/>
  <c r="BD252" i="1" s="1"/>
  <c r="BD253" i="1" s="1"/>
  <c r="BD254" i="1" s="1"/>
  <c r="BD255" i="1" s="1"/>
  <c r="BD256" i="1" s="1"/>
  <c r="BD257" i="1" s="1"/>
  <c r="BD258" i="1" s="1"/>
  <c r="BD259" i="1" s="1"/>
  <c r="BD260" i="1" s="1"/>
  <c r="BD261" i="1" s="1"/>
  <c r="BD262" i="1" s="1"/>
  <c r="BD263" i="1" s="1"/>
  <c r="BD264" i="1" s="1"/>
  <c r="BD265" i="1" s="1"/>
  <c r="BE242" i="1"/>
  <c r="BE243" i="1" s="1"/>
  <c r="BE244" i="1" s="1"/>
  <c r="BE245" i="1" s="1"/>
  <c r="BE246" i="1" s="1"/>
  <c r="BE247" i="1" s="1"/>
  <c r="BE248" i="1" s="1"/>
  <c r="BE249" i="1" s="1"/>
  <c r="BE250" i="1" s="1"/>
  <c r="BE251" i="1" s="1"/>
  <c r="BE252" i="1" s="1"/>
  <c r="BE253" i="1" s="1"/>
  <c r="BE254" i="1" s="1"/>
  <c r="BE255" i="1" s="1"/>
  <c r="BE256" i="1" s="1"/>
  <c r="BE257" i="1" s="1"/>
  <c r="BE258" i="1" s="1"/>
  <c r="BE259" i="1" s="1"/>
  <c r="BE260" i="1" s="1"/>
  <c r="BE261" i="1" s="1"/>
  <c r="BE262" i="1" s="1"/>
  <c r="BE263" i="1" s="1"/>
  <c r="BE264" i="1" s="1"/>
  <c r="BE265" i="1" s="1"/>
  <c r="BF242" i="1"/>
  <c r="BF243" i="1" s="1"/>
  <c r="BF244" i="1" s="1"/>
  <c r="BF245" i="1" s="1"/>
  <c r="BF246" i="1" s="1"/>
  <c r="BF247" i="1" s="1"/>
  <c r="BF248" i="1" s="1"/>
  <c r="BF249" i="1" s="1"/>
  <c r="BF250" i="1" s="1"/>
  <c r="BF251" i="1" s="1"/>
  <c r="BF252" i="1" s="1"/>
  <c r="BF253" i="1" s="1"/>
  <c r="BF254" i="1" s="1"/>
  <c r="BF255" i="1" s="1"/>
  <c r="BF256" i="1" s="1"/>
  <c r="BF257" i="1" s="1"/>
  <c r="BF258" i="1" s="1"/>
  <c r="BF259" i="1" s="1"/>
  <c r="BF260" i="1" s="1"/>
  <c r="BF261" i="1" s="1"/>
  <c r="BF262" i="1" s="1"/>
  <c r="BF263" i="1" s="1"/>
  <c r="BF264" i="1" s="1"/>
  <c r="BF265" i="1" s="1"/>
  <c r="A243" i="1"/>
  <c r="A244" i="1"/>
  <c r="A245" i="1"/>
  <c r="A246" i="1"/>
  <c r="A247" i="1"/>
  <c r="A248" i="1"/>
  <c r="A249" i="1"/>
  <c r="A250" i="1"/>
  <c r="A251" i="1"/>
  <c r="A252" i="1"/>
  <c r="A253" i="1"/>
  <c r="A254" i="1"/>
  <c r="A255" i="1"/>
  <c r="A256" i="1"/>
  <c r="A257" i="1"/>
  <c r="A258" i="1"/>
  <c r="A259" i="1"/>
  <c r="A260" i="1"/>
  <c r="A261" i="1"/>
  <c r="A262" i="1"/>
  <c r="A263" i="1"/>
  <c r="A264" i="1"/>
  <c r="A265" i="1"/>
  <c r="R12" i="1"/>
  <c r="S12" i="1"/>
  <c r="V12" i="1"/>
  <c r="W12" i="1"/>
  <c r="X12" i="1"/>
  <c r="D253" i="4"/>
  <c r="D254" i="4" s="1"/>
  <c r="C253" i="4"/>
  <c r="C254" i="4" s="1"/>
  <c r="I251" i="4"/>
  <c r="I252" i="4" s="1"/>
  <c r="I253" i="4" s="1"/>
  <c r="I254" i="4" s="1"/>
  <c r="J250" i="4"/>
  <c r="J251" i="4" s="1"/>
  <c r="J252" i="4" s="1"/>
  <c r="J253" i="4" s="1"/>
  <c r="J254" i="4" s="1"/>
  <c r="H249" i="4"/>
  <c r="H250" i="4" s="1"/>
  <c r="H251" i="4" s="1"/>
  <c r="H252" i="4" s="1"/>
  <c r="H253" i="4" s="1"/>
  <c r="H254" i="4" s="1"/>
  <c r="G249" i="4"/>
  <c r="G250" i="4" s="1"/>
  <c r="G251" i="4" s="1"/>
  <c r="G252" i="4" s="1"/>
  <c r="G253" i="4" s="1"/>
  <c r="G254" i="4" s="1"/>
  <c r="K248" i="4"/>
  <c r="K249" i="4" s="1"/>
  <c r="K250" i="4" s="1"/>
  <c r="K251" i="4" s="1"/>
  <c r="K252" i="4" s="1"/>
  <c r="K253" i="4" s="1"/>
  <c r="K254" i="4" s="1"/>
  <c r="AI245" i="4"/>
  <c r="AI246" i="4" s="1"/>
  <c r="AI247" i="4" s="1"/>
  <c r="AI248" i="4" s="1"/>
  <c r="AI249" i="4" s="1"/>
  <c r="AI250" i="4" s="1"/>
  <c r="AI251" i="4" s="1"/>
  <c r="AI252" i="4" s="1"/>
  <c r="AI253" i="4" s="1"/>
  <c r="AI254" i="4" s="1"/>
  <c r="AG244" i="4"/>
  <c r="AG245" i="4" s="1"/>
  <c r="AG246" i="4" s="1"/>
  <c r="AG247" i="4" s="1"/>
  <c r="AG248" i="4" s="1"/>
  <c r="AG249" i="4" s="1"/>
  <c r="AG250" i="4" s="1"/>
  <c r="AG251" i="4" s="1"/>
  <c r="AG252" i="4" s="1"/>
  <c r="AG253" i="4" s="1"/>
  <c r="AG254" i="4" s="1"/>
  <c r="Y243" i="4"/>
  <c r="Y244" i="4" s="1"/>
  <c r="Y245" i="4" s="1"/>
  <c r="Y246" i="4" s="1"/>
  <c r="Y247" i="4" s="1"/>
  <c r="Y248" i="4" s="1"/>
  <c r="Y249" i="4" s="1"/>
  <c r="Y250" i="4" s="1"/>
  <c r="Y251" i="4" s="1"/>
  <c r="Y252" i="4" s="1"/>
  <c r="Y253" i="4" s="1"/>
  <c r="Y254" i="4" s="1"/>
  <c r="K243" i="4"/>
  <c r="K244" i="4" s="1"/>
  <c r="K245" i="4" s="1"/>
  <c r="K246" i="4" s="1"/>
  <c r="J243" i="4"/>
  <c r="J244" i="4" s="1"/>
  <c r="J245" i="4" s="1"/>
  <c r="J246" i="4" s="1"/>
  <c r="J247" i="4" s="1"/>
  <c r="J248" i="4" s="1"/>
  <c r="I243" i="4"/>
  <c r="I244" i="4" s="1"/>
  <c r="I245" i="4" s="1"/>
  <c r="I246" i="4" s="1"/>
  <c r="I247" i="4" s="1"/>
  <c r="I248" i="4" s="1"/>
  <c r="I249" i="4" s="1"/>
  <c r="H243" i="4"/>
  <c r="H244" i="4" s="1"/>
  <c r="H245" i="4" s="1"/>
  <c r="H246" i="4" s="1"/>
  <c r="H247" i="4" s="1"/>
  <c r="G243" i="4"/>
  <c r="G244" i="4" s="1"/>
  <c r="G245" i="4" s="1"/>
  <c r="G246" i="4" s="1"/>
  <c r="G247" i="4" s="1"/>
  <c r="D243" i="4"/>
  <c r="D244" i="4" s="1"/>
  <c r="D245" i="4" s="1"/>
  <c r="D246" i="4" s="1"/>
  <c r="D247" i="4" s="1"/>
  <c r="D248" i="4" s="1"/>
  <c r="D249" i="4" s="1"/>
  <c r="D250" i="4" s="1"/>
  <c r="D251" i="4" s="1"/>
  <c r="C243" i="4"/>
  <c r="C244" i="4" s="1"/>
  <c r="C245" i="4" s="1"/>
  <c r="C246" i="4" s="1"/>
  <c r="C247" i="4" s="1"/>
  <c r="C248" i="4" s="1"/>
  <c r="C249" i="4" s="1"/>
  <c r="C250" i="4" s="1"/>
  <c r="C251" i="4" s="1"/>
  <c r="E242" i="4"/>
  <c r="E243" i="4" s="1"/>
  <c r="E244" i="4" s="1"/>
  <c r="E245" i="4" s="1"/>
  <c r="E246" i="4" s="1"/>
  <c r="E247" i="4" s="1"/>
  <c r="E248" i="4" s="1"/>
  <c r="E249" i="4" s="1"/>
  <c r="E250" i="4" s="1"/>
  <c r="E251" i="4" s="1"/>
  <c r="E252" i="4" s="1"/>
  <c r="E253" i="4" s="1"/>
  <c r="E254" i="4" s="1"/>
  <c r="F241" i="4"/>
  <c r="F242" i="4" s="1"/>
  <c r="F243" i="4" s="1"/>
  <c r="F244" i="4" s="1"/>
  <c r="F245" i="4" s="1"/>
  <c r="F246" i="4" s="1"/>
  <c r="F247" i="4" s="1"/>
  <c r="F248" i="4" s="1"/>
  <c r="F249" i="4" s="1"/>
  <c r="F250" i="4" s="1"/>
  <c r="F251" i="4" s="1"/>
  <c r="F252" i="4" s="1"/>
  <c r="F253" i="4" s="1"/>
  <c r="F254" i="4" s="1"/>
  <c r="D238" i="4"/>
  <c r="D239" i="4" s="1"/>
  <c r="C238" i="4"/>
  <c r="C239" i="4" s="1"/>
  <c r="I236" i="4"/>
  <c r="I237" i="4" s="1"/>
  <c r="I238" i="4" s="1"/>
  <c r="I239" i="4" s="1"/>
  <c r="J235" i="4"/>
  <c r="J236" i="4" s="1"/>
  <c r="J237" i="4" s="1"/>
  <c r="J238" i="4" s="1"/>
  <c r="J239" i="4" s="1"/>
  <c r="H234" i="4"/>
  <c r="H235" i="4" s="1"/>
  <c r="H236" i="4" s="1"/>
  <c r="H237" i="4" s="1"/>
  <c r="H238" i="4" s="1"/>
  <c r="H239" i="4" s="1"/>
  <c r="G234" i="4"/>
  <c r="G235" i="4" s="1"/>
  <c r="G236" i="4" s="1"/>
  <c r="G237" i="4" s="1"/>
  <c r="G238" i="4" s="1"/>
  <c r="G239" i="4" s="1"/>
  <c r="K233" i="4"/>
  <c r="K234" i="4" s="1"/>
  <c r="K235" i="4" s="1"/>
  <c r="K236" i="4" s="1"/>
  <c r="K237" i="4" s="1"/>
  <c r="K238" i="4" s="1"/>
  <c r="K239" i="4" s="1"/>
  <c r="AI230" i="4"/>
  <c r="AI231" i="4" s="1"/>
  <c r="AI232" i="4" s="1"/>
  <c r="AI233" i="4" s="1"/>
  <c r="AI234" i="4" s="1"/>
  <c r="AI235" i="4" s="1"/>
  <c r="AI236" i="4" s="1"/>
  <c r="AI237" i="4" s="1"/>
  <c r="AI238" i="4" s="1"/>
  <c r="AI239" i="4" s="1"/>
  <c r="AG229" i="4"/>
  <c r="AG230" i="4" s="1"/>
  <c r="AG231" i="4" s="1"/>
  <c r="AG232" i="4" s="1"/>
  <c r="AG233" i="4" s="1"/>
  <c r="AG234" i="4" s="1"/>
  <c r="AG235" i="4" s="1"/>
  <c r="AG236" i="4" s="1"/>
  <c r="AG237" i="4" s="1"/>
  <c r="AG238" i="4" s="1"/>
  <c r="AG239" i="4" s="1"/>
  <c r="Y228" i="4"/>
  <c r="Y229" i="4" s="1"/>
  <c r="Y230" i="4" s="1"/>
  <c r="Y231" i="4" s="1"/>
  <c r="Y232" i="4" s="1"/>
  <c r="Y233" i="4" s="1"/>
  <c r="Y234" i="4" s="1"/>
  <c r="Y235" i="4" s="1"/>
  <c r="Y236" i="4" s="1"/>
  <c r="Y237" i="4" s="1"/>
  <c r="Y238" i="4" s="1"/>
  <c r="Y239" i="4" s="1"/>
  <c r="K228" i="4"/>
  <c r="K229" i="4" s="1"/>
  <c r="K230" i="4" s="1"/>
  <c r="K231" i="4" s="1"/>
  <c r="J228" i="4"/>
  <c r="J229" i="4" s="1"/>
  <c r="J230" i="4" s="1"/>
  <c r="J231" i="4" s="1"/>
  <c r="J232" i="4" s="1"/>
  <c r="J233" i="4" s="1"/>
  <c r="I228" i="4"/>
  <c r="I229" i="4" s="1"/>
  <c r="I230" i="4" s="1"/>
  <c r="I231" i="4" s="1"/>
  <c r="I232" i="4" s="1"/>
  <c r="I233" i="4" s="1"/>
  <c r="I234" i="4" s="1"/>
  <c r="H228" i="4"/>
  <c r="H229" i="4" s="1"/>
  <c r="H230" i="4" s="1"/>
  <c r="H231" i="4" s="1"/>
  <c r="H232" i="4" s="1"/>
  <c r="G228" i="4"/>
  <c r="G229" i="4" s="1"/>
  <c r="G230" i="4" s="1"/>
  <c r="G231" i="4" s="1"/>
  <c r="G232" i="4" s="1"/>
  <c r="D228" i="4"/>
  <c r="D229" i="4" s="1"/>
  <c r="D230" i="4" s="1"/>
  <c r="D231" i="4" s="1"/>
  <c r="D232" i="4" s="1"/>
  <c r="D233" i="4" s="1"/>
  <c r="D234" i="4" s="1"/>
  <c r="D235" i="4" s="1"/>
  <c r="D236" i="4" s="1"/>
  <c r="C228" i="4"/>
  <c r="C229" i="4" s="1"/>
  <c r="C230" i="4" s="1"/>
  <c r="C231" i="4" s="1"/>
  <c r="C232" i="4" s="1"/>
  <c r="C233" i="4" s="1"/>
  <c r="C234" i="4" s="1"/>
  <c r="C235" i="4" s="1"/>
  <c r="C236" i="4" s="1"/>
  <c r="E227" i="4"/>
  <c r="E228" i="4" s="1"/>
  <c r="E229" i="4" s="1"/>
  <c r="E230" i="4" s="1"/>
  <c r="E231" i="4" s="1"/>
  <c r="E232" i="4" s="1"/>
  <c r="E233" i="4" s="1"/>
  <c r="E234" i="4" s="1"/>
  <c r="E235" i="4" s="1"/>
  <c r="E236" i="4" s="1"/>
  <c r="E237" i="4" s="1"/>
  <c r="E238" i="4" s="1"/>
  <c r="E239" i="4" s="1"/>
  <c r="F226" i="4"/>
  <c r="F227" i="4" s="1"/>
  <c r="F228" i="4" s="1"/>
  <c r="F229" i="4" s="1"/>
  <c r="F230" i="4" s="1"/>
  <c r="F231" i="4" s="1"/>
  <c r="F232" i="4" s="1"/>
  <c r="F233" i="4" s="1"/>
  <c r="F234" i="4" s="1"/>
  <c r="F235" i="4" s="1"/>
  <c r="F236" i="4" s="1"/>
  <c r="F237" i="4" s="1"/>
  <c r="F238" i="4" s="1"/>
  <c r="F239" i="4" s="1"/>
  <c r="D223" i="4"/>
  <c r="D224" i="4" s="1"/>
  <c r="C223" i="4"/>
  <c r="C224" i="4" s="1"/>
  <c r="I221" i="4"/>
  <c r="I222" i="4" s="1"/>
  <c r="I223" i="4" s="1"/>
  <c r="I224" i="4" s="1"/>
  <c r="J220" i="4"/>
  <c r="J221" i="4" s="1"/>
  <c r="J222" i="4" s="1"/>
  <c r="J223" i="4" s="1"/>
  <c r="J224" i="4" s="1"/>
  <c r="H219" i="4"/>
  <c r="H220" i="4" s="1"/>
  <c r="H221" i="4" s="1"/>
  <c r="H222" i="4" s="1"/>
  <c r="H223" i="4" s="1"/>
  <c r="H224" i="4" s="1"/>
  <c r="G219" i="4"/>
  <c r="G220" i="4" s="1"/>
  <c r="G221" i="4" s="1"/>
  <c r="G222" i="4" s="1"/>
  <c r="G223" i="4" s="1"/>
  <c r="G224" i="4" s="1"/>
  <c r="K218" i="4"/>
  <c r="K219" i="4" s="1"/>
  <c r="K220" i="4" s="1"/>
  <c r="K221" i="4" s="1"/>
  <c r="K222" i="4" s="1"/>
  <c r="K223" i="4" s="1"/>
  <c r="K224" i="4" s="1"/>
  <c r="Q216" i="4"/>
  <c r="Q217" i="4" s="1"/>
  <c r="Q218" i="4" s="1"/>
  <c r="Q219" i="4" s="1"/>
  <c r="Q220" i="4" s="1"/>
  <c r="Q221" i="4" s="1"/>
  <c r="Q222" i="4" s="1"/>
  <c r="Q223" i="4" s="1"/>
  <c r="Q224" i="4" s="1"/>
  <c r="O216" i="4"/>
  <c r="O217" i="4" s="1"/>
  <c r="O218" i="4" s="1"/>
  <c r="O219" i="4" s="1"/>
  <c r="O220" i="4" s="1"/>
  <c r="O221" i="4" s="1"/>
  <c r="O222" i="4" s="1"/>
  <c r="O223" i="4" s="1"/>
  <c r="O224" i="4" s="1"/>
  <c r="AI215" i="4"/>
  <c r="AI216" i="4" s="1"/>
  <c r="AI217" i="4" s="1"/>
  <c r="AI218" i="4" s="1"/>
  <c r="AI219" i="4" s="1"/>
  <c r="AI220" i="4" s="1"/>
  <c r="AI221" i="4" s="1"/>
  <c r="AI222" i="4" s="1"/>
  <c r="AI223" i="4" s="1"/>
  <c r="AI224" i="4" s="1"/>
  <c r="AG214" i="4"/>
  <c r="AG215" i="4" s="1"/>
  <c r="AG216" i="4" s="1"/>
  <c r="AG217" i="4" s="1"/>
  <c r="AG218" i="4" s="1"/>
  <c r="AG219" i="4" s="1"/>
  <c r="AG220" i="4" s="1"/>
  <c r="AG221" i="4" s="1"/>
  <c r="AG222" i="4" s="1"/>
  <c r="AG223" i="4" s="1"/>
  <c r="AG224" i="4" s="1"/>
  <c r="Y213" i="4"/>
  <c r="Y214" i="4" s="1"/>
  <c r="Y215" i="4" s="1"/>
  <c r="Y216" i="4" s="1"/>
  <c r="Y217" i="4" s="1"/>
  <c r="Y218" i="4" s="1"/>
  <c r="Y219" i="4" s="1"/>
  <c r="Y220" i="4" s="1"/>
  <c r="Y221" i="4" s="1"/>
  <c r="Y222" i="4" s="1"/>
  <c r="Y223" i="4" s="1"/>
  <c r="Y224" i="4" s="1"/>
  <c r="K213" i="4"/>
  <c r="K214" i="4" s="1"/>
  <c r="K215" i="4" s="1"/>
  <c r="K216" i="4" s="1"/>
  <c r="J213" i="4"/>
  <c r="J214" i="4" s="1"/>
  <c r="J215" i="4" s="1"/>
  <c r="J216" i="4" s="1"/>
  <c r="J217" i="4" s="1"/>
  <c r="J218" i="4" s="1"/>
  <c r="I213" i="4"/>
  <c r="I214" i="4" s="1"/>
  <c r="I215" i="4" s="1"/>
  <c r="I216" i="4" s="1"/>
  <c r="I217" i="4" s="1"/>
  <c r="I218" i="4" s="1"/>
  <c r="I219" i="4" s="1"/>
  <c r="H213" i="4"/>
  <c r="H214" i="4" s="1"/>
  <c r="H215" i="4" s="1"/>
  <c r="H216" i="4" s="1"/>
  <c r="H217" i="4" s="1"/>
  <c r="G213" i="4"/>
  <c r="G214" i="4" s="1"/>
  <c r="G215" i="4" s="1"/>
  <c r="G216" i="4" s="1"/>
  <c r="G217" i="4" s="1"/>
  <c r="D213" i="4"/>
  <c r="D214" i="4" s="1"/>
  <c r="D215" i="4" s="1"/>
  <c r="D216" i="4" s="1"/>
  <c r="D217" i="4" s="1"/>
  <c r="D218" i="4" s="1"/>
  <c r="D219" i="4" s="1"/>
  <c r="D220" i="4" s="1"/>
  <c r="D221" i="4" s="1"/>
  <c r="C213" i="4"/>
  <c r="C214" i="4" s="1"/>
  <c r="C215" i="4" s="1"/>
  <c r="C216" i="4" s="1"/>
  <c r="C217" i="4" s="1"/>
  <c r="C218" i="4" s="1"/>
  <c r="C219" i="4" s="1"/>
  <c r="C220" i="4" s="1"/>
  <c r="C221" i="4" s="1"/>
  <c r="E212" i="4"/>
  <c r="E213" i="4" s="1"/>
  <c r="E214" i="4" s="1"/>
  <c r="E215" i="4" s="1"/>
  <c r="E216" i="4" s="1"/>
  <c r="E217" i="4" s="1"/>
  <c r="E218" i="4" s="1"/>
  <c r="E219" i="4" s="1"/>
  <c r="E220" i="4" s="1"/>
  <c r="E221" i="4" s="1"/>
  <c r="E222" i="4" s="1"/>
  <c r="E223" i="4" s="1"/>
  <c r="E224" i="4" s="1"/>
  <c r="AD211" i="4"/>
  <c r="AD212" i="4" s="1"/>
  <c r="AD213" i="4" s="1"/>
  <c r="AD214" i="4" s="1"/>
  <c r="AD215" i="4" s="1"/>
  <c r="AD216" i="4" s="1"/>
  <c r="AD217" i="4" s="1"/>
  <c r="AD218" i="4" s="1"/>
  <c r="AD219" i="4" s="1"/>
  <c r="AD220" i="4" s="1"/>
  <c r="AD221" i="4" s="1"/>
  <c r="AD222" i="4" s="1"/>
  <c r="AD223" i="4" s="1"/>
  <c r="AD224" i="4" s="1"/>
  <c r="AA211" i="4"/>
  <c r="AA212" i="4" s="1"/>
  <c r="AA213" i="4" s="1"/>
  <c r="AA214" i="4" s="1"/>
  <c r="AA215" i="4" s="1"/>
  <c r="AA216" i="4" s="1"/>
  <c r="AA217" i="4" s="1"/>
  <c r="AA218" i="4" s="1"/>
  <c r="AA219" i="4" s="1"/>
  <c r="AA220" i="4" s="1"/>
  <c r="AA221" i="4" s="1"/>
  <c r="AA222" i="4" s="1"/>
  <c r="AA223" i="4" s="1"/>
  <c r="AA224" i="4" s="1"/>
  <c r="F211" i="4"/>
  <c r="F212" i="4" s="1"/>
  <c r="F213" i="4" s="1"/>
  <c r="F214" i="4" s="1"/>
  <c r="F215" i="4" s="1"/>
  <c r="F216" i="4" s="1"/>
  <c r="F217" i="4" s="1"/>
  <c r="F218" i="4" s="1"/>
  <c r="F219" i="4" s="1"/>
  <c r="F220" i="4" s="1"/>
  <c r="F221" i="4" s="1"/>
  <c r="F222" i="4" s="1"/>
  <c r="F223" i="4" s="1"/>
  <c r="F224" i="4" s="1"/>
  <c r="AB209" i="4"/>
  <c r="Z209" i="4"/>
  <c r="Z207" i="4"/>
  <c r="AD206" i="4"/>
  <c r="AD207" i="4" s="1"/>
  <c r="AD208" i="4" s="1"/>
  <c r="AD209" i="4" s="1"/>
  <c r="AA206" i="4"/>
  <c r="AA207" i="4" s="1"/>
  <c r="AA208" i="4" s="1"/>
  <c r="AA209" i="4" s="1"/>
  <c r="AJ205" i="4"/>
  <c r="AJ206" i="4" s="1"/>
  <c r="AJ207" i="4" s="1"/>
  <c r="AJ208" i="4" s="1"/>
  <c r="AJ209" i="4" s="1"/>
  <c r="AA204" i="4"/>
  <c r="D203" i="4"/>
  <c r="D204" i="4" s="1"/>
  <c r="D205" i="4" s="1"/>
  <c r="D206" i="4" s="1"/>
  <c r="D207" i="4" s="1"/>
  <c r="D208" i="4" s="1"/>
  <c r="D209" i="4" s="1"/>
  <c r="C203" i="4"/>
  <c r="C204" i="4" s="1"/>
  <c r="C205" i="4" s="1"/>
  <c r="C206" i="4" s="1"/>
  <c r="C207" i="4" s="1"/>
  <c r="C208" i="4" s="1"/>
  <c r="C209" i="4" s="1"/>
  <c r="I202" i="4"/>
  <c r="I203" i="4" s="1"/>
  <c r="I204" i="4" s="1"/>
  <c r="I205" i="4" s="1"/>
  <c r="I206" i="4" s="1"/>
  <c r="I207" i="4" s="1"/>
  <c r="I208" i="4" s="1"/>
  <c r="I209" i="4" s="1"/>
  <c r="K201" i="4"/>
  <c r="K202" i="4" s="1"/>
  <c r="K203" i="4" s="1"/>
  <c r="K204" i="4" s="1"/>
  <c r="K205" i="4" s="1"/>
  <c r="K206" i="4" s="1"/>
  <c r="K207" i="4" s="1"/>
  <c r="K208" i="4" s="1"/>
  <c r="K209" i="4" s="1"/>
  <c r="J201" i="4"/>
  <c r="J202" i="4" s="1"/>
  <c r="J203" i="4" s="1"/>
  <c r="J204" i="4" s="1"/>
  <c r="J205" i="4" s="1"/>
  <c r="J206" i="4" s="1"/>
  <c r="J207" i="4" s="1"/>
  <c r="J208" i="4" s="1"/>
  <c r="J209" i="4" s="1"/>
  <c r="H201" i="4"/>
  <c r="H202" i="4" s="1"/>
  <c r="H203" i="4" s="1"/>
  <c r="H204" i="4" s="1"/>
  <c r="H205" i="4" s="1"/>
  <c r="H206" i="4" s="1"/>
  <c r="H207" i="4" s="1"/>
  <c r="H208" i="4" s="1"/>
  <c r="H209" i="4" s="1"/>
  <c r="G201" i="4"/>
  <c r="G202" i="4" s="1"/>
  <c r="G203" i="4" s="1"/>
  <c r="G204" i="4" s="1"/>
  <c r="G205" i="4" s="1"/>
  <c r="G206" i="4" s="1"/>
  <c r="G207" i="4" s="1"/>
  <c r="G208" i="4" s="1"/>
  <c r="G209" i="4" s="1"/>
  <c r="AH198" i="4"/>
  <c r="AH199" i="4" s="1"/>
  <c r="AH200" i="4" s="1"/>
  <c r="AH201" i="4" s="1"/>
  <c r="AH202" i="4" s="1"/>
  <c r="AH203" i="4" s="1"/>
  <c r="AH204" i="4" s="1"/>
  <c r="AH205" i="4" s="1"/>
  <c r="AH206" i="4" s="1"/>
  <c r="AH207" i="4" s="1"/>
  <c r="AH208" i="4" s="1"/>
  <c r="AH209" i="4" s="1"/>
  <c r="AF197" i="4"/>
  <c r="AF198" i="4" s="1"/>
  <c r="AF199" i="4" s="1"/>
  <c r="AF200" i="4" s="1"/>
  <c r="AF201" i="4" s="1"/>
  <c r="AF202" i="4" s="1"/>
  <c r="AF203" i="4" s="1"/>
  <c r="AF204" i="4" s="1"/>
  <c r="AF205" i="4" s="1"/>
  <c r="AF206" i="4" s="1"/>
  <c r="AF207" i="4" s="1"/>
  <c r="AF208" i="4" s="1"/>
  <c r="AF209" i="4" s="1"/>
  <c r="Y196" i="4"/>
  <c r="Y197" i="4" s="1"/>
  <c r="Y198" i="4" s="1"/>
  <c r="Y199" i="4" s="1"/>
  <c r="Y200" i="4" s="1"/>
  <c r="Y201" i="4" s="1"/>
  <c r="Y202" i="4" s="1"/>
  <c r="Y203" i="4" s="1"/>
  <c r="Y204" i="4" s="1"/>
  <c r="Y205" i="4" s="1"/>
  <c r="Y206" i="4" s="1"/>
  <c r="Y207" i="4" s="1"/>
  <c r="Y208" i="4" s="1"/>
  <c r="Y209" i="4" s="1"/>
  <c r="K196" i="4"/>
  <c r="K197" i="4" s="1"/>
  <c r="K198" i="4" s="1"/>
  <c r="K199" i="4" s="1"/>
  <c r="J196" i="4"/>
  <c r="J197" i="4" s="1"/>
  <c r="J198" i="4" s="1"/>
  <c r="J199" i="4" s="1"/>
  <c r="I196" i="4"/>
  <c r="I197" i="4" s="1"/>
  <c r="I198" i="4" s="1"/>
  <c r="I199" i="4" s="1"/>
  <c r="I200" i="4" s="1"/>
  <c r="H196" i="4"/>
  <c r="H197" i="4" s="1"/>
  <c r="H198" i="4" s="1"/>
  <c r="H199" i="4" s="1"/>
  <c r="G196" i="4"/>
  <c r="G197" i="4" s="1"/>
  <c r="G198" i="4" s="1"/>
  <c r="G199" i="4" s="1"/>
  <c r="D196" i="4"/>
  <c r="D197" i="4" s="1"/>
  <c r="D198" i="4" s="1"/>
  <c r="D199" i="4" s="1"/>
  <c r="D200" i="4" s="1"/>
  <c r="D201" i="4" s="1"/>
  <c r="C196" i="4"/>
  <c r="C197" i="4" s="1"/>
  <c r="C198" i="4" s="1"/>
  <c r="C199" i="4" s="1"/>
  <c r="C200" i="4" s="1"/>
  <c r="C201" i="4" s="1"/>
  <c r="E195" i="4"/>
  <c r="E196" i="4" s="1"/>
  <c r="E197" i="4" s="1"/>
  <c r="E198" i="4" s="1"/>
  <c r="E199" i="4" s="1"/>
  <c r="E200" i="4" s="1"/>
  <c r="E201" i="4" s="1"/>
  <c r="E202" i="4" s="1"/>
  <c r="E203" i="4" s="1"/>
  <c r="E204" i="4" s="1"/>
  <c r="E205" i="4" s="1"/>
  <c r="E206" i="4" s="1"/>
  <c r="E207" i="4" s="1"/>
  <c r="E208" i="4" s="1"/>
  <c r="E209" i="4" s="1"/>
  <c r="AJ194" i="4"/>
  <c r="AJ195" i="4" s="1"/>
  <c r="AJ196" i="4" s="1"/>
  <c r="AJ197" i="4" s="1"/>
  <c r="AJ198" i="4" s="1"/>
  <c r="AJ199" i="4" s="1"/>
  <c r="AJ200" i="4" s="1"/>
  <c r="AJ201" i="4" s="1"/>
  <c r="AJ202" i="4" s="1"/>
  <c r="AJ203" i="4" s="1"/>
  <c r="AH194" i="4"/>
  <c r="AH195" i="4" s="1"/>
  <c r="AH196" i="4" s="1"/>
  <c r="AG194" i="4"/>
  <c r="AG195" i="4" s="1"/>
  <c r="AG196" i="4" s="1"/>
  <c r="AG197" i="4" s="1"/>
  <c r="AG198" i="4" s="1"/>
  <c r="AG199" i="4" s="1"/>
  <c r="AG200" i="4" s="1"/>
  <c r="AG201" i="4" s="1"/>
  <c r="AG202" i="4" s="1"/>
  <c r="AG203" i="4" s="1"/>
  <c r="AG204" i="4" s="1"/>
  <c r="AG205" i="4" s="1"/>
  <c r="AG206" i="4" s="1"/>
  <c r="AG207" i="4" s="1"/>
  <c r="AG208" i="4" s="1"/>
  <c r="AG209" i="4" s="1"/>
  <c r="AF194" i="4"/>
  <c r="AF195" i="4" s="1"/>
  <c r="AE194" i="4"/>
  <c r="AE195" i="4" s="1"/>
  <c r="AE196" i="4" s="1"/>
  <c r="AE197" i="4" s="1"/>
  <c r="AE198" i="4" s="1"/>
  <c r="AE199" i="4" s="1"/>
  <c r="AE200" i="4" s="1"/>
  <c r="AE201" i="4" s="1"/>
  <c r="AE202" i="4" s="1"/>
  <c r="AE203" i="4" s="1"/>
  <c r="AE204" i="4" s="1"/>
  <c r="AE205" i="4" s="1"/>
  <c r="AE206" i="4" s="1"/>
  <c r="AE207" i="4" s="1"/>
  <c r="AE208" i="4" s="1"/>
  <c r="AE209" i="4" s="1"/>
  <c r="AD194" i="4"/>
  <c r="AD195" i="4" s="1"/>
  <c r="AD196" i="4" s="1"/>
  <c r="AD197" i="4" s="1"/>
  <c r="AD198" i="4" s="1"/>
  <c r="AD199" i="4" s="1"/>
  <c r="AD200" i="4" s="1"/>
  <c r="AD201" i="4" s="1"/>
  <c r="AD202" i="4" s="1"/>
  <c r="AD203" i="4" s="1"/>
  <c r="AD204" i="4" s="1"/>
  <c r="AC194" i="4"/>
  <c r="AC195" i="4" s="1"/>
  <c r="AC196" i="4" s="1"/>
  <c r="AC197" i="4" s="1"/>
  <c r="AC198" i="4" s="1"/>
  <c r="AC199" i="4" s="1"/>
  <c r="AC200" i="4" s="1"/>
  <c r="AC201" i="4" s="1"/>
  <c r="AC202" i="4" s="1"/>
  <c r="AC203" i="4" s="1"/>
  <c r="AC204" i="4" s="1"/>
  <c r="AC205" i="4" s="1"/>
  <c r="AC206" i="4" s="1"/>
  <c r="AC207" i="4" s="1"/>
  <c r="AC208" i="4" s="1"/>
  <c r="AC209" i="4" s="1"/>
  <c r="AB194" i="4"/>
  <c r="AB195" i="4" s="1"/>
  <c r="AB196" i="4" s="1"/>
  <c r="AB197" i="4" s="1"/>
  <c r="AB198" i="4" s="1"/>
  <c r="AB199" i="4" s="1"/>
  <c r="AB200" i="4" s="1"/>
  <c r="AB201" i="4" s="1"/>
  <c r="AB202" i="4" s="1"/>
  <c r="AB203" i="4" s="1"/>
  <c r="AB204" i="4" s="1"/>
  <c r="AB205" i="4" s="1"/>
  <c r="AB206" i="4" s="1"/>
  <c r="AB207" i="4" s="1"/>
  <c r="AA194" i="4"/>
  <c r="AA195" i="4" s="1"/>
  <c r="AA196" i="4" s="1"/>
  <c r="AA197" i="4" s="1"/>
  <c r="AA198" i="4" s="1"/>
  <c r="AA199" i="4" s="1"/>
  <c r="AA200" i="4" s="1"/>
  <c r="AA201" i="4" s="1"/>
  <c r="AA202" i="4" s="1"/>
  <c r="Z194" i="4"/>
  <c r="Z195" i="4" s="1"/>
  <c r="Z196" i="4" s="1"/>
  <c r="Z197" i="4" s="1"/>
  <c r="Z198" i="4" s="1"/>
  <c r="Z199" i="4" s="1"/>
  <c r="Z200" i="4" s="1"/>
  <c r="Z201" i="4" s="1"/>
  <c r="Z202" i="4" s="1"/>
  <c r="Z203" i="4" s="1"/>
  <c r="Z204" i="4" s="1"/>
  <c r="Z205" i="4" s="1"/>
  <c r="Y194" i="4"/>
  <c r="X194" i="4"/>
  <c r="X195" i="4" s="1"/>
  <c r="X196" i="4" s="1"/>
  <c r="X197" i="4" s="1"/>
  <c r="X198" i="4" s="1"/>
  <c r="X199" i="4" s="1"/>
  <c r="X200" i="4" s="1"/>
  <c r="X201" i="4" s="1"/>
  <c r="X202" i="4" s="1"/>
  <c r="X203" i="4" s="1"/>
  <c r="X204" i="4" s="1"/>
  <c r="X205" i="4" s="1"/>
  <c r="X206" i="4" s="1"/>
  <c r="X207" i="4" s="1"/>
  <c r="X208" i="4" s="1"/>
  <c r="X209" i="4" s="1"/>
  <c r="W194" i="4"/>
  <c r="W195" i="4" s="1"/>
  <c r="W196" i="4" s="1"/>
  <c r="W197" i="4" s="1"/>
  <c r="W198" i="4" s="1"/>
  <c r="W199" i="4" s="1"/>
  <c r="W200" i="4" s="1"/>
  <c r="W201" i="4" s="1"/>
  <c r="W202" i="4" s="1"/>
  <c r="W203" i="4" s="1"/>
  <c r="W204" i="4" s="1"/>
  <c r="W205" i="4" s="1"/>
  <c r="W206" i="4" s="1"/>
  <c r="W207" i="4" s="1"/>
  <c r="W208" i="4" s="1"/>
  <c r="W209" i="4" s="1"/>
  <c r="V194" i="4"/>
  <c r="V195" i="4" s="1"/>
  <c r="V196" i="4" s="1"/>
  <c r="V197" i="4" s="1"/>
  <c r="V198" i="4" s="1"/>
  <c r="V199" i="4" s="1"/>
  <c r="V200" i="4" s="1"/>
  <c r="V201" i="4" s="1"/>
  <c r="V202" i="4" s="1"/>
  <c r="V203" i="4" s="1"/>
  <c r="V204" i="4" s="1"/>
  <c r="V205" i="4" s="1"/>
  <c r="V206" i="4" s="1"/>
  <c r="U194" i="4"/>
  <c r="U195" i="4" s="1"/>
  <c r="U196" i="4" s="1"/>
  <c r="U197" i="4" s="1"/>
  <c r="U198" i="4" s="1"/>
  <c r="U199" i="4" s="1"/>
  <c r="U200" i="4" s="1"/>
  <c r="U201" i="4" s="1"/>
  <c r="U202" i="4" s="1"/>
  <c r="U203" i="4" s="1"/>
  <c r="U204" i="4" s="1"/>
  <c r="U205" i="4" s="1"/>
  <c r="U206" i="4" s="1"/>
  <c r="T194" i="4"/>
  <c r="T195" i="4" s="1"/>
  <c r="T196" i="4" s="1"/>
  <c r="T197" i="4" s="1"/>
  <c r="T198" i="4" s="1"/>
  <c r="T199" i="4" s="1"/>
  <c r="T200" i="4" s="1"/>
  <c r="T201" i="4" s="1"/>
  <c r="T202" i="4" s="1"/>
  <c r="T203" i="4" s="1"/>
  <c r="T204" i="4" s="1"/>
  <c r="T205" i="4" s="1"/>
  <c r="T206" i="4" s="1"/>
  <c r="S194" i="4"/>
  <c r="S195" i="4" s="1"/>
  <c r="S196" i="4" s="1"/>
  <c r="S197" i="4" s="1"/>
  <c r="S198" i="4" s="1"/>
  <c r="S199" i="4" s="1"/>
  <c r="S200" i="4" s="1"/>
  <c r="S201" i="4" s="1"/>
  <c r="S202" i="4" s="1"/>
  <c r="S203" i="4" s="1"/>
  <c r="S204" i="4" s="1"/>
  <c r="S205" i="4" s="1"/>
  <c r="S206" i="4" s="1"/>
  <c r="L194" i="4"/>
  <c r="L195" i="4" s="1"/>
  <c r="L196" i="4" s="1"/>
  <c r="L197" i="4" s="1"/>
  <c r="L198" i="4" s="1"/>
  <c r="L199" i="4" s="1"/>
  <c r="L200" i="4" s="1"/>
  <c r="L201" i="4" s="1"/>
  <c r="L202" i="4" s="1"/>
  <c r="L203" i="4" s="1"/>
  <c r="L204" i="4" s="1"/>
  <c r="L205" i="4" s="1"/>
  <c r="L206" i="4" s="1"/>
  <c r="L207" i="4" s="1"/>
  <c r="L208" i="4" s="1"/>
  <c r="L209" i="4" s="1"/>
  <c r="F194" i="4"/>
  <c r="F195" i="4" s="1"/>
  <c r="F196" i="4" s="1"/>
  <c r="F197" i="4" s="1"/>
  <c r="F198" i="4" s="1"/>
  <c r="F199" i="4" s="1"/>
  <c r="F200" i="4" s="1"/>
  <c r="F201" i="4" s="1"/>
  <c r="F202" i="4" s="1"/>
  <c r="F203" i="4" s="1"/>
  <c r="F204" i="4" s="1"/>
  <c r="F205" i="4" s="1"/>
  <c r="F206" i="4" s="1"/>
  <c r="F207" i="4" s="1"/>
  <c r="F208" i="4" s="1"/>
  <c r="F209" i="4" s="1"/>
  <c r="N162" i="4"/>
  <c r="N163" i="4" s="1"/>
  <c r="N164" i="4" s="1"/>
  <c r="N165" i="4" s="1"/>
  <c r="N157" i="4"/>
  <c r="N158" i="4" s="1"/>
  <c r="N159" i="4" s="1"/>
  <c r="N160" i="4" s="1"/>
  <c r="N152" i="4"/>
  <c r="N153" i="4" s="1"/>
  <c r="N154" i="4" s="1"/>
  <c r="N155" i="4" s="1"/>
  <c r="O147" i="4"/>
  <c r="O148" i="4" s="1"/>
  <c r="O149" i="4" s="1"/>
  <c r="O150" i="4" s="1"/>
  <c r="O151" i="4" s="1"/>
  <c r="O152" i="4" s="1"/>
  <c r="O153" i="4" s="1"/>
  <c r="O154" i="4" s="1"/>
  <c r="O155" i="4" s="1"/>
  <c r="O156" i="4" s="1"/>
  <c r="O157" i="4" s="1"/>
  <c r="O158" i="4" s="1"/>
  <c r="O159" i="4" s="1"/>
  <c r="O160" i="4" s="1"/>
  <c r="O161" i="4" s="1"/>
  <c r="O162" i="4" s="1"/>
  <c r="O163" i="4" s="1"/>
  <c r="O164" i="4" s="1"/>
  <c r="O165" i="4" s="1"/>
  <c r="N147" i="4"/>
  <c r="N148" i="4" s="1"/>
  <c r="N149" i="4" s="1"/>
  <c r="N150" i="4" s="1"/>
  <c r="N142" i="4"/>
  <c r="N143" i="4" s="1"/>
  <c r="N144" i="4" s="1"/>
  <c r="N145" i="4" s="1"/>
  <c r="N137" i="4"/>
  <c r="N138" i="4" s="1"/>
  <c r="N139" i="4" s="1"/>
  <c r="N140" i="4" s="1"/>
  <c r="N132" i="4"/>
  <c r="N133" i="4" s="1"/>
  <c r="N134" i="4" s="1"/>
  <c r="N135" i="4" s="1"/>
  <c r="O127" i="4"/>
  <c r="O128" i="4" s="1"/>
  <c r="O129" i="4" s="1"/>
  <c r="O130" i="4" s="1"/>
  <c r="O131" i="4" s="1"/>
  <c r="O132" i="4" s="1"/>
  <c r="O133" i="4" s="1"/>
  <c r="O134" i="4" s="1"/>
  <c r="O135" i="4" s="1"/>
  <c r="O136" i="4" s="1"/>
  <c r="O137" i="4" s="1"/>
  <c r="O138" i="4" s="1"/>
  <c r="O139" i="4" s="1"/>
  <c r="O140" i="4" s="1"/>
  <c r="O141" i="4" s="1"/>
  <c r="O142" i="4" s="1"/>
  <c r="O143" i="4" s="1"/>
  <c r="O144" i="4" s="1"/>
  <c r="O145" i="4" s="1"/>
  <c r="N127" i="4"/>
  <c r="N128" i="4" s="1"/>
  <c r="N129" i="4" s="1"/>
  <c r="N130" i="4" s="1"/>
  <c r="N122" i="4"/>
  <c r="N123" i="4" s="1"/>
  <c r="N124" i="4" s="1"/>
  <c r="N125" i="4" s="1"/>
  <c r="N117" i="4"/>
  <c r="N118" i="4" s="1"/>
  <c r="N119" i="4" s="1"/>
  <c r="N120" i="4" s="1"/>
  <c r="N112" i="4"/>
  <c r="N113" i="4" s="1"/>
  <c r="N114" i="4" s="1"/>
  <c r="N115" i="4" s="1"/>
  <c r="O107" i="4"/>
  <c r="O108" i="4" s="1"/>
  <c r="O109" i="4" s="1"/>
  <c r="O110" i="4" s="1"/>
  <c r="O111" i="4" s="1"/>
  <c r="O112" i="4" s="1"/>
  <c r="O113" i="4" s="1"/>
  <c r="O114" i="4" s="1"/>
  <c r="O115" i="4" s="1"/>
  <c r="O116" i="4" s="1"/>
  <c r="O117" i="4" s="1"/>
  <c r="O118" i="4" s="1"/>
  <c r="O119" i="4" s="1"/>
  <c r="O120" i="4" s="1"/>
  <c r="O121" i="4" s="1"/>
  <c r="O122" i="4" s="1"/>
  <c r="O123" i="4" s="1"/>
  <c r="O124" i="4" s="1"/>
  <c r="O125" i="4" s="1"/>
  <c r="N107" i="4"/>
  <c r="N108" i="4" s="1"/>
  <c r="N109" i="4" s="1"/>
  <c r="N110" i="4" s="1"/>
  <c r="G99" i="4"/>
  <c r="G95" i="4"/>
  <c r="G91" i="4"/>
  <c r="G92" i="4" s="1"/>
  <c r="G93" i="4" s="1"/>
  <c r="G87" i="4"/>
  <c r="C279" i="1"/>
  <c r="C280" i="1" s="1"/>
  <c r="C281" i="1" s="1"/>
  <c r="C282" i="1" s="1"/>
  <c r="C283" i="1" s="1"/>
  <c r="C284" i="1" s="1"/>
  <c r="C285" i="1" s="1"/>
  <c r="C286" i="1" s="1"/>
  <c r="C287" i="1" s="1"/>
  <c r="C288" i="1" s="1"/>
  <c r="C289" i="1" s="1"/>
  <c r="C290" i="1" s="1"/>
  <c r="C291" i="1" s="1"/>
  <c r="C292" i="1" s="1"/>
  <c r="C293" i="1" s="1"/>
  <c r="C294" i="1" s="1"/>
  <c r="G278" i="1"/>
  <c r="C143" i="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80" i="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DS70" i="1"/>
  <c r="DS71" i="1" s="1"/>
  <c r="DX67" i="1"/>
  <c r="DX68" i="1" s="1"/>
  <c r="DX69" i="1" s="1"/>
  <c r="DX70" i="1" s="1"/>
  <c r="DX71" i="1" s="1"/>
  <c r="DX72" i="1" s="1"/>
  <c r="DX73" i="1" s="1"/>
  <c r="DX74" i="1" s="1"/>
  <c r="DX75" i="1" s="1"/>
  <c r="DX76" i="1" s="1"/>
  <c r="DX77" i="1" s="1"/>
  <c r="DW67" i="1"/>
  <c r="DW68" i="1" s="1"/>
  <c r="DW69" i="1" s="1"/>
  <c r="DW70" i="1" s="1"/>
  <c r="DW71" i="1" s="1"/>
  <c r="DW72" i="1" s="1"/>
  <c r="DW73" i="1" s="1"/>
  <c r="DW74" i="1" s="1"/>
  <c r="DW75" i="1" s="1"/>
  <c r="DW76" i="1" s="1"/>
  <c r="DW77" i="1" s="1"/>
  <c r="DR67" i="1"/>
  <c r="DR68" i="1" s="1"/>
  <c r="DR69" i="1" s="1"/>
  <c r="DR70" i="1" s="1"/>
  <c r="DR71" i="1" s="1"/>
  <c r="DR72" i="1" s="1"/>
  <c r="DR73" i="1" s="1"/>
  <c r="DR74" i="1" s="1"/>
  <c r="DR75" i="1" s="1"/>
  <c r="DR76" i="1" s="1"/>
  <c r="DR77" i="1" s="1"/>
  <c r="DQ67" i="1"/>
  <c r="DQ68" i="1" s="1"/>
  <c r="DQ69" i="1" s="1"/>
  <c r="DQ70" i="1" s="1"/>
  <c r="DQ71" i="1" s="1"/>
  <c r="DQ72" i="1" s="1"/>
  <c r="DQ73" i="1" s="1"/>
  <c r="DQ74" i="1" s="1"/>
  <c r="DQ75" i="1" s="1"/>
  <c r="DQ76" i="1" s="1"/>
  <c r="DQ77" i="1" s="1"/>
  <c r="DP67" i="1"/>
  <c r="DP68" i="1" s="1"/>
  <c r="DP69" i="1" s="1"/>
  <c r="DP70" i="1" s="1"/>
  <c r="DP71" i="1" s="1"/>
  <c r="DP72" i="1" s="1"/>
  <c r="DP73" i="1" s="1"/>
  <c r="DP74" i="1" s="1"/>
  <c r="DP75" i="1" s="1"/>
  <c r="DP76" i="1" s="1"/>
  <c r="DP77" i="1" s="1"/>
  <c r="DO67" i="1"/>
  <c r="DO68" i="1" s="1"/>
  <c r="DO69" i="1" s="1"/>
  <c r="DO70" i="1" s="1"/>
  <c r="DO71" i="1" s="1"/>
  <c r="DO72" i="1" s="1"/>
  <c r="DO73" i="1" s="1"/>
  <c r="DO74" i="1" s="1"/>
  <c r="DO75" i="1" s="1"/>
  <c r="DO76" i="1" s="1"/>
  <c r="DO77" i="1" s="1"/>
  <c r="DD67" i="1"/>
  <c r="DD68" i="1" s="1"/>
  <c r="DD69" i="1" s="1"/>
  <c r="DD70" i="1" s="1"/>
  <c r="DD71" i="1" s="1"/>
  <c r="DD72" i="1" s="1"/>
  <c r="DD73" i="1" s="1"/>
  <c r="DD74" i="1" s="1"/>
  <c r="DD75" i="1" s="1"/>
  <c r="DD76" i="1" s="1"/>
  <c r="DD77" i="1" s="1"/>
  <c r="DC67" i="1"/>
  <c r="DC68" i="1" s="1"/>
  <c r="DC69" i="1" s="1"/>
  <c r="DC70" i="1" s="1"/>
  <c r="DC71" i="1" s="1"/>
  <c r="DC72" i="1" s="1"/>
  <c r="DC73" i="1" s="1"/>
  <c r="DC74" i="1" s="1"/>
  <c r="DC75" i="1" s="1"/>
  <c r="DC76" i="1" s="1"/>
  <c r="DC77" i="1" s="1"/>
  <c r="DB67" i="1"/>
  <c r="DB68" i="1" s="1"/>
  <c r="DB69" i="1" s="1"/>
  <c r="DB70" i="1" s="1"/>
  <c r="DB71" i="1" s="1"/>
  <c r="DB72" i="1" s="1"/>
  <c r="DB73" i="1" s="1"/>
  <c r="DB74" i="1" s="1"/>
  <c r="DB75" i="1" s="1"/>
  <c r="DB76" i="1" s="1"/>
  <c r="DB77" i="1" s="1"/>
  <c r="DA67" i="1"/>
  <c r="DA68" i="1" s="1"/>
  <c r="DA69" i="1" s="1"/>
  <c r="DA70" i="1" s="1"/>
  <c r="DA71" i="1" s="1"/>
  <c r="DA72" i="1" s="1"/>
  <c r="DA73" i="1" s="1"/>
  <c r="DA74" i="1" s="1"/>
  <c r="DA75" i="1" s="1"/>
  <c r="DA76" i="1" s="1"/>
  <c r="DA77" i="1" s="1"/>
  <c r="CZ67" i="1"/>
  <c r="CZ68" i="1" s="1"/>
  <c r="CZ69" i="1" s="1"/>
  <c r="CZ70" i="1" s="1"/>
  <c r="CZ71" i="1" s="1"/>
  <c r="CZ72" i="1" s="1"/>
  <c r="CZ73" i="1" s="1"/>
  <c r="CZ74" i="1" s="1"/>
  <c r="CZ75" i="1" s="1"/>
  <c r="CZ76" i="1" s="1"/>
  <c r="CZ77" i="1" s="1"/>
  <c r="CX67" i="1"/>
  <c r="CX68" i="1" s="1"/>
  <c r="CX69" i="1" s="1"/>
  <c r="CX70" i="1" s="1"/>
  <c r="CX71" i="1" s="1"/>
  <c r="CX72" i="1" s="1"/>
  <c r="CX73" i="1" s="1"/>
  <c r="CX74" i="1" s="1"/>
  <c r="CX75" i="1" s="1"/>
  <c r="CX76" i="1" s="1"/>
  <c r="CX77" i="1" s="1"/>
  <c r="BF67" i="1"/>
  <c r="BF68" i="1" s="1"/>
  <c r="BF69" i="1" s="1"/>
  <c r="BF70" i="1" s="1"/>
  <c r="BF71" i="1" s="1"/>
  <c r="BF72" i="1" s="1"/>
  <c r="BF73" i="1" s="1"/>
  <c r="BF74" i="1" s="1"/>
  <c r="BF75" i="1" s="1"/>
  <c r="BF76" i="1" s="1"/>
  <c r="BF77" i="1" s="1"/>
  <c r="BE67" i="1"/>
  <c r="BE68" i="1" s="1"/>
  <c r="BE69" i="1" s="1"/>
  <c r="BE70" i="1" s="1"/>
  <c r="BE71" i="1" s="1"/>
  <c r="BE72" i="1" s="1"/>
  <c r="BE73" i="1" s="1"/>
  <c r="BE74" i="1" s="1"/>
  <c r="BE75" i="1" s="1"/>
  <c r="BE76" i="1" s="1"/>
  <c r="BE77" i="1" s="1"/>
  <c r="BD67" i="1"/>
  <c r="BD68" i="1" s="1"/>
  <c r="BD69" i="1" s="1"/>
  <c r="BD70" i="1" s="1"/>
  <c r="BD71" i="1" s="1"/>
  <c r="BD72" i="1" s="1"/>
  <c r="BD73" i="1" s="1"/>
  <c r="BD74" i="1" s="1"/>
  <c r="BD75" i="1" s="1"/>
  <c r="BD76" i="1" s="1"/>
  <c r="BD77" i="1" s="1"/>
  <c r="BC67" i="1"/>
  <c r="BC68" i="1" s="1"/>
  <c r="BC69" i="1" s="1"/>
  <c r="BC70" i="1" s="1"/>
  <c r="BC71" i="1" s="1"/>
  <c r="BC72" i="1" s="1"/>
  <c r="BC73" i="1" s="1"/>
  <c r="BC74" i="1" s="1"/>
  <c r="BC75" i="1" s="1"/>
  <c r="BC76" i="1" s="1"/>
  <c r="BC77" i="1" s="1"/>
  <c r="AX67" i="1"/>
  <c r="AX68" i="1" s="1"/>
  <c r="AX69" i="1" s="1"/>
  <c r="AX70" i="1" s="1"/>
  <c r="AX71" i="1" s="1"/>
  <c r="AX72" i="1" s="1"/>
  <c r="AX73" i="1" s="1"/>
  <c r="AX74" i="1" s="1"/>
  <c r="AX75" i="1" s="1"/>
  <c r="AX76" i="1" s="1"/>
  <c r="AX77" i="1" s="1"/>
  <c r="AW67" i="1"/>
  <c r="AW68" i="1" s="1"/>
  <c r="AW69" i="1" s="1"/>
  <c r="AW70" i="1" s="1"/>
  <c r="AW71" i="1" s="1"/>
  <c r="AW72" i="1" s="1"/>
  <c r="AW73" i="1" s="1"/>
  <c r="AW74" i="1" s="1"/>
  <c r="AW75" i="1" s="1"/>
  <c r="AW76" i="1" s="1"/>
  <c r="AW77" i="1" s="1"/>
  <c r="AV67" i="1"/>
  <c r="AV68" i="1" s="1"/>
  <c r="AV69" i="1" s="1"/>
  <c r="AV70" i="1" s="1"/>
  <c r="AV71" i="1" s="1"/>
  <c r="AV72" i="1" s="1"/>
  <c r="AV73" i="1" s="1"/>
  <c r="AV74" i="1" s="1"/>
  <c r="AV75" i="1" s="1"/>
  <c r="AV76" i="1" s="1"/>
  <c r="AV77" i="1" s="1"/>
  <c r="AU67" i="1"/>
  <c r="AU68" i="1" s="1"/>
  <c r="AU69" i="1" s="1"/>
  <c r="AU70" i="1" s="1"/>
  <c r="AU71" i="1" s="1"/>
  <c r="AU72" i="1" s="1"/>
  <c r="AU73" i="1" s="1"/>
  <c r="AU74" i="1" s="1"/>
  <c r="AU75" i="1" s="1"/>
  <c r="AU76" i="1" s="1"/>
  <c r="AU77" i="1" s="1"/>
  <c r="AT67" i="1"/>
  <c r="AT68" i="1" s="1"/>
  <c r="AT69" i="1" s="1"/>
  <c r="AT70" i="1" s="1"/>
  <c r="AT71" i="1" s="1"/>
  <c r="AT72" i="1" s="1"/>
  <c r="AT73" i="1" s="1"/>
  <c r="AT74" i="1" s="1"/>
  <c r="AT75" i="1" s="1"/>
  <c r="AT76" i="1" s="1"/>
  <c r="AT77" i="1" s="1"/>
  <c r="AS67" i="1"/>
  <c r="AS68" i="1" s="1"/>
  <c r="AS69" i="1" s="1"/>
  <c r="AS70" i="1" s="1"/>
  <c r="AS71" i="1" s="1"/>
  <c r="AS72" i="1" s="1"/>
  <c r="AS73" i="1" s="1"/>
  <c r="AS74" i="1" s="1"/>
  <c r="AS75" i="1" s="1"/>
  <c r="AS76" i="1" s="1"/>
  <c r="AS77" i="1" s="1"/>
  <c r="O67" i="1"/>
  <c r="O68" i="1" s="1"/>
  <c r="O69" i="1" s="1"/>
  <c r="O70" i="1" s="1"/>
  <c r="O71" i="1" s="1"/>
  <c r="O72" i="1" s="1"/>
  <c r="O73" i="1" s="1"/>
  <c r="O74" i="1" s="1"/>
  <c r="O75" i="1" s="1"/>
  <c r="O76" i="1" s="1"/>
  <c r="O77" i="1" s="1"/>
  <c r="N67" i="1"/>
  <c r="N68" i="1" s="1"/>
  <c r="N69" i="1" s="1"/>
  <c r="N70" i="1" s="1"/>
  <c r="N71" i="1" s="1"/>
  <c r="N72" i="1" s="1"/>
  <c r="N73" i="1" s="1"/>
  <c r="N74" i="1" s="1"/>
  <c r="N75" i="1" s="1"/>
  <c r="N76" i="1" s="1"/>
  <c r="N77" i="1" s="1"/>
  <c r="M67" i="1"/>
  <c r="M68" i="1" s="1"/>
  <c r="M69" i="1" s="1"/>
  <c r="M70" i="1" s="1"/>
  <c r="M71" i="1" s="1"/>
  <c r="M72" i="1" s="1"/>
  <c r="M73" i="1" s="1"/>
  <c r="M74" i="1" s="1"/>
  <c r="M75" i="1" s="1"/>
  <c r="M76" i="1" s="1"/>
  <c r="M77" i="1" s="1"/>
  <c r="K67" i="1"/>
  <c r="K68" i="1" s="1"/>
  <c r="K69" i="1" s="1"/>
  <c r="K70" i="1" s="1"/>
  <c r="K71" i="1" s="1"/>
  <c r="K72" i="1" s="1"/>
  <c r="K73" i="1" s="1"/>
  <c r="K74" i="1" s="1"/>
  <c r="K75" i="1" s="1"/>
  <c r="K76" i="1" s="1"/>
  <c r="K77" i="1" s="1"/>
  <c r="C67" i="1"/>
  <c r="C68" i="1" s="1"/>
  <c r="C69" i="1" s="1"/>
  <c r="C70" i="1" s="1"/>
  <c r="C71" i="1" s="1"/>
  <c r="C72" i="1" s="1"/>
  <c r="C73" i="1" s="1"/>
  <c r="C74" i="1" s="1"/>
  <c r="C75" i="1" s="1"/>
  <c r="C76" i="1" s="1"/>
  <c r="C77" i="1" s="1"/>
  <c r="DM26" i="1"/>
  <c r="DM27" i="1" s="1"/>
  <c r="DM28" i="1" s="1"/>
  <c r="DL26" i="1"/>
  <c r="DL27" i="1" s="1"/>
  <c r="DL28" i="1" s="1"/>
  <c r="DK26" i="1"/>
  <c r="DK27" i="1" s="1"/>
  <c r="DK28" i="1" s="1"/>
  <c r="DM22" i="1"/>
  <c r="DM23" i="1" s="1"/>
  <c r="DM24" i="1" s="1"/>
  <c r="DL22" i="1"/>
  <c r="DL23" i="1" s="1"/>
  <c r="DL24" i="1" s="1"/>
  <c r="DK22" i="1"/>
  <c r="DK23" i="1" s="1"/>
  <c r="DK24" i="1" s="1"/>
  <c r="DM18" i="1"/>
  <c r="DM19" i="1" s="1"/>
  <c r="DM20" i="1" s="1"/>
  <c r="DL18" i="1"/>
  <c r="DL19" i="1" s="1"/>
  <c r="DL20" i="1" s="1"/>
  <c r="DK18" i="1"/>
  <c r="DK19" i="1" s="1"/>
  <c r="DK20" i="1" s="1"/>
  <c r="C18" i="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I8" i="1"/>
  <c r="I7" i="1"/>
  <c r="O215" i="4"/>
  <c r="P215" i="4"/>
  <c r="P216" i="4" s="1"/>
  <c r="P217" i="4" s="1"/>
  <c r="P218" i="4" s="1"/>
  <c r="P219" i="4" s="1"/>
  <c r="P220" i="4" s="1"/>
  <c r="P221" i="4" s="1"/>
  <c r="P222" i="4" s="1"/>
  <c r="P223" i="4" s="1"/>
  <c r="P224" i="4" s="1"/>
  <c r="Q215" i="4"/>
  <c r="BX5" i="1"/>
  <c r="BX354" i="1" s="1"/>
  <c r="BW5" i="1"/>
  <c r="BW354" i="1" s="1"/>
  <c r="B242" i="4"/>
  <c r="B227" i="4"/>
  <c r="B212" i="4"/>
  <c r="AR5" i="1"/>
  <c r="AR354" i="1" s="1"/>
  <c r="F79" i="4"/>
  <c r="F80" i="4" s="1"/>
  <c r="E79" i="4"/>
  <c r="E80" i="4" s="1"/>
  <c r="D79" i="4"/>
  <c r="D80" i="4" s="1"/>
  <c r="C79" i="4"/>
  <c r="C80" i="4" s="1"/>
  <c r="F74" i="4"/>
  <c r="F72" i="4" s="1"/>
  <c r="E74" i="4"/>
  <c r="E72" i="4" s="1"/>
  <c r="D74" i="4"/>
  <c r="D71" i="4" s="1"/>
  <c r="C74" i="4"/>
  <c r="C71" i="4" s="1"/>
  <c r="F69" i="4"/>
  <c r="F70" i="4" s="1"/>
  <c r="E69" i="4"/>
  <c r="E70" i="4" s="1"/>
  <c r="D69" i="4"/>
  <c r="D70" i="4" s="1"/>
  <c r="G80" i="4"/>
  <c r="G77" i="4"/>
  <c r="G78" i="4" s="1"/>
  <c r="G76" i="4" s="1"/>
  <c r="G75" i="4"/>
  <c r="G72" i="4"/>
  <c r="G73" i="4" s="1"/>
  <c r="G71" i="4" s="1"/>
  <c r="G88" i="4" l="1"/>
  <c r="G96" i="4"/>
  <c r="G100" i="4"/>
  <c r="C75" i="4"/>
  <c r="D75" i="4"/>
  <c r="E75" i="4"/>
  <c r="F75" i="4"/>
  <c r="R215" i="4"/>
  <c r="R216" i="4" s="1"/>
  <c r="R217" i="4" s="1"/>
  <c r="R218" i="4" s="1"/>
  <c r="R219" i="4" s="1"/>
  <c r="R220" i="4" s="1"/>
  <c r="R221" i="4" s="1"/>
  <c r="R222" i="4" s="1"/>
  <c r="R223" i="4" s="1"/>
  <c r="R224" i="4" s="1"/>
  <c r="Q230" i="4"/>
  <c r="Q231" i="4" s="1"/>
  <c r="Q232" i="4" s="1"/>
  <c r="Q233" i="4" s="1"/>
  <c r="Q234" i="4" s="1"/>
  <c r="Q235" i="4" s="1"/>
  <c r="Q236" i="4" s="1"/>
  <c r="Q237" i="4" s="1"/>
  <c r="Q238" i="4" s="1"/>
  <c r="Q239" i="4" s="1"/>
  <c r="Q245" i="4"/>
  <c r="Q246" i="4" s="1"/>
  <c r="Q247" i="4" s="1"/>
  <c r="Q248" i="4" s="1"/>
  <c r="Q249" i="4" s="1"/>
  <c r="Q250" i="4" s="1"/>
  <c r="Q251" i="4" s="1"/>
  <c r="Q252" i="4" s="1"/>
  <c r="Q253" i="4" s="1"/>
  <c r="Q254" i="4" s="1"/>
  <c r="R230" i="4"/>
  <c r="R231" i="4" s="1"/>
  <c r="R232" i="4" s="1"/>
  <c r="R233" i="4" s="1"/>
  <c r="R234" i="4" s="1"/>
  <c r="R235" i="4" s="1"/>
  <c r="R236" i="4" s="1"/>
  <c r="R237" i="4" s="1"/>
  <c r="R238" i="4" s="1"/>
  <c r="R239" i="4" s="1"/>
  <c r="BW6" i="1"/>
  <c r="BX6" i="1"/>
  <c r="AR6" i="1"/>
  <c r="E66" i="4"/>
  <c r="E73" i="4"/>
  <c r="F73" i="4"/>
  <c r="C73" i="4"/>
  <c r="D66" i="4"/>
  <c r="F66" i="4"/>
  <c r="D67" i="4"/>
  <c r="F67" i="4"/>
  <c r="E77" i="4"/>
  <c r="C76" i="4"/>
  <c r="E76" i="4"/>
  <c r="E68" i="4"/>
  <c r="C78" i="4"/>
  <c r="F77" i="4"/>
  <c r="F78" i="4"/>
  <c r="D76" i="4"/>
  <c r="D68" i="4"/>
  <c r="C77" i="4"/>
  <c r="F68" i="4"/>
  <c r="E78" i="4"/>
  <c r="E67" i="4"/>
  <c r="F76" i="4"/>
  <c r="D77" i="4"/>
  <c r="F71" i="4"/>
  <c r="C72" i="4"/>
  <c r="D73" i="4"/>
  <c r="D78" i="4"/>
  <c r="E71" i="4"/>
  <c r="D72" i="4"/>
  <c r="G101" i="4" l="1"/>
  <c r="G97" i="4"/>
  <c r="G89" i="4"/>
  <c r="R245" i="4"/>
  <c r="R246" i="4" s="1"/>
  <c r="R247" i="4" s="1"/>
  <c r="R248" i="4" s="1"/>
  <c r="R249" i="4" s="1"/>
  <c r="R250" i="4" s="1"/>
  <c r="R251" i="4" s="1"/>
  <c r="R252" i="4" s="1"/>
  <c r="R253" i="4" s="1"/>
  <c r="R254" i="4" s="1"/>
  <c r="BX9" i="1"/>
  <c r="BX12" i="1"/>
  <c r="BW9" i="1"/>
  <c r="BW12" i="1"/>
  <c r="AR9" i="1"/>
  <c r="AR12" i="1"/>
  <c r="C69" i="4"/>
  <c r="C70" i="4" s="1"/>
  <c r="AF26" i="4"/>
  <c r="AD26" i="4"/>
  <c r="AB26" i="4"/>
  <c r="E22" i="4"/>
  <c r="D22" i="4"/>
  <c r="C22" i="4"/>
  <c r="E21" i="4"/>
  <c r="D21" i="4"/>
  <c r="C21" i="4"/>
  <c r="E20" i="4"/>
  <c r="D20" i="4"/>
  <c r="C20" i="4"/>
  <c r="E19" i="4"/>
  <c r="D19" i="4"/>
  <c r="C19" i="4"/>
  <c r="E18" i="4"/>
  <c r="D18" i="4"/>
  <c r="C18" i="4"/>
  <c r="E17" i="4"/>
  <c r="D17" i="4"/>
  <c r="C17" i="4"/>
  <c r="F15" i="4"/>
  <c r="E15" i="4"/>
  <c r="D15" i="4"/>
  <c r="F14" i="4"/>
  <c r="E14" i="4"/>
  <c r="D14" i="4"/>
  <c r="F13" i="4"/>
  <c r="E13" i="4"/>
  <c r="D13" i="4"/>
  <c r="F12" i="4"/>
  <c r="E12" i="4"/>
  <c r="D12" i="4"/>
  <c r="F11" i="4"/>
  <c r="E11" i="4"/>
  <c r="D11" i="4"/>
  <c r="F10" i="4"/>
  <c r="E10" i="4"/>
  <c r="D10" i="4"/>
  <c r="S22" i="4"/>
  <c r="S21" i="4"/>
  <c r="S20" i="4"/>
  <c r="S19" i="4"/>
  <c r="S18" i="4"/>
  <c r="S17" i="4"/>
  <c r="O22" i="4"/>
  <c r="O21" i="4"/>
  <c r="O20" i="4"/>
  <c r="O19" i="4"/>
  <c r="O18" i="4"/>
  <c r="O17" i="4"/>
  <c r="K22" i="4"/>
  <c r="F22" i="4" s="1"/>
  <c r="K21" i="4"/>
  <c r="F21" i="4" s="1"/>
  <c r="K20" i="4"/>
  <c r="F20" i="4" s="1"/>
  <c r="K19" i="4"/>
  <c r="F19" i="4" s="1"/>
  <c r="K18" i="4"/>
  <c r="F18" i="4" s="1"/>
  <c r="K17" i="4"/>
  <c r="F17" i="4" s="1"/>
  <c r="I88" i="4"/>
  <c r="H88" i="4"/>
  <c r="F20" i="3"/>
  <c r="C68" i="4" l="1"/>
  <c r="C66" i="4"/>
  <c r="C67" i="4"/>
  <c r="U209" i="4"/>
  <c r="T209" i="4"/>
  <c r="S209" i="4"/>
  <c r="A290" i="1"/>
  <c r="J93" i="4"/>
  <c r="J97" i="4" s="1"/>
  <c r="J101" i="4" s="1"/>
  <c r="K101" i="4" s="1"/>
  <c r="I93" i="4"/>
  <c r="I97" i="4" s="1"/>
  <c r="I101" i="4" s="1"/>
  <c r="H93" i="4"/>
  <c r="H97" i="4" s="1"/>
  <c r="I92" i="4"/>
  <c r="I96" i="4" s="1"/>
  <c r="I100" i="4" s="1"/>
  <c r="I91" i="4"/>
  <c r="I95" i="4" s="1"/>
  <c r="I99" i="4" s="1"/>
  <c r="H91" i="4"/>
  <c r="H95" i="4" s="1"/>
  <c r="I90" i="4"/>
  <c r="I94" i="4" s="1"/>
  <c r="I98" i="4" s="1"/>
  <c r="H90" i="4"/>
  <c r="H94" i="4" s="1"/>
  <c r="K89" i="4" l="1"/>
  <c r="J88" i="4"/>
  <c r="J87" i="4"/>
  <c r="J86" i="4"/>
  <c r="T224" i="4"/>
  <c r="T254" i="4"/>
  <c r="A329" i="1"/>
  <c r="A313" i="1"/>
  <c r="A297" i="1"/>
  <c r="A280" i="1"/>
  <c r="A334" i="1"/>
  <c r="A318" i="1"/>
  <c r="A302" i="1"/>
  <c r="A284" i="1"/>
  <c r="A336" i="1"/>
  <c r="A320" i="1"/>
  <c r="A304" i="1"/>
  <c r="A287" i="1"/>
  <c r="A285" i="1"/>
  <c r="BM142" i="1"/>
  <c r="BL142" i="1"/>
  <c r="BK142" i="1"/>
  <c r="BJ142" i="1"/>
  <c r="BI142" i="1"/>
  <c r="DD142" i="1"/>
  <c r="DC142" i="1"/>
  <c r="DB142" i="1"/>
  <c r="DA142" i="1"/>
  <c r="CZ142" i="1"/>
  <c r="CX142" i="1"/>
  <c r="H141" i="1"/>
  <c r="H78" i="1"/>
  <c r="DX142" i="1"/>
  <c r="DW142" i="1"/>
  <c r="DR142" i="1"/>
  <c r="DQ142" i="1"/>
  <c r="DP142" i="1"/>
  <c r="DO142" i="1"/>
  <c r="A193" i="4"/>
  <c r="G17" i="1"/>
  <c r="AI193" i="4"/>
  <c r="EC277" i="1"/>
  <c r="EC5" i="1"/>
  <c r="EC354" i="1" s="1"/>
  <c r="A325" i="1"/>
  <c r="A309" i="1"/>
  <c r="A293" i="1"/>
  <c r="A291" i="1"/>
  <c r="A341" i="1"/>
  <c r="AI227" i="4" l="1"/>
  <c r="AI228" i="4" s="1"/>
  <c r="AI194" i="4"/>
  <c r="AI195" i="4" s="1"/>
  <c r="AI196" i="4" s="1"/>
  <c r="AI197" i="4" s="1"/>
  <c r="AI198" i="4" s="1"/>
  <c r="AI199" i="4" s="1"/>
  <c r="AI200" i="4" s="1"/>
  <c r="AI201" i="4" s="1"/>
  <c r="AI202" i="4" s="1"/>
  <c r="AI203" i="4" s="1"/>
  <c r="AI204" i="4" s="1"/>
  <c r="AI205" i="4" s="1"/>
  <c r="AI206" i="4" s="1"/>
  <c r="AI207" i="4" s="1"/>
  <c r="AI208" i="4" s="1"/>
  <c r="AI209" i="4" s="1"/>
  <c r="K86" i="4"/>
  <c r="K90" i="4" s="1"/>
  <c r="K94" i="4" s="1"/>
  <c r="J90" i="4"/>
  <c r="J94" i="4" s="1"/>
  <c r="J98" i="4" s="1"/>
  <c r="K87" i="4"/>
  <c r="K91" i="4" s="1"/>
  <c r="K95" i="4" s="1"/>
  <c r="J91" i="4"/>
  <c r="J95" i="4" s="1"/>
  <c r="J99" i="4" s="1"/>
  <c r="V209" i="4"/>
  <c r="K93" i="4"/>
  <c r="K97" i="4" s="1"/>
  <c r="U207" i="4"/>
  <c r="J92" i="4"/>
  <c r="J96" i="4" s="1"/>
  <c r="J100" i="4" s="1"/>
  <c r="K88" i="4"/>
  <c r="AD240" i="4"/>
  <c r="AD241" i="4" s="1"/>
  <c r="AD242" i="4" s="1"/>
  <c r="AD243" i="4" s="1"/>
  <c r="AD244" i="4" s="1"/>
  <c r="AD245" i="4" s="1"/>
  <c r="AD246" i="4" s="1"/>
  <c r="AD247" i="4" s="1"/>
  <c r="AD248" i="4" s="1"/>
  <c r="AD249" i="4" s="1"/>
  <c r="AD250" i="4" s="1"/>
  <c r="AD251" i="4" s="1"/>
  <c r="AD252" i="4" s="1"/>
  <c r="AD253" i="4" s="1"/>
  <c r="AD254" i="4" s="1"/>
  <c r="AD225" i="4"/>
  <c r="AD226" i="4" s="1"/>
  <c r="AD227" i="4" s="1"/>
  <c r="AD228" i="4" s="1"/>
  <c r="AD229" i="4" s="1"/>
  <c r="AD230" i="4" s="1"/>
  <c r="AD231" i="4" s="1"/>
  <c r="AD232" i="4" s="1"/>
  <c r="AD233" i="4" s="1"/>
  <c r="AD234" i="4" s="1"/>
  <c r="AD235" i="4" s="1"/>
  <c r="AD236" i="4" s="1"/>
  <c r="AD237" i="4" s="1"/>
  <c r="AD238" i="4" s="1"/>
  <c r="AD239" i="4" s="1"/>
  <c r="AI242" i="4"/>
  <c r="AI243" i="4" s="1"/>
  <c r="EC6" i="1"/>
  <c r="DX79" i="1"/>
  <c r="DW79" i="1"/>
  <c r="DR79" i="1"/>
  <c r="DQ79" i="1"/>
  <c r="DP79" i="1"/>
  <c r="DO79" i="1"/>
  <c r="DD79" i="1"/>
  <c r="DC79" i="1"/>
  <c r="DB79" i="1"/>
  <c r="DA79" i="1"/>
  <c r="CZ79" i="1"/>
  <c r="CX79" i="1"/>
  <c r="BM79" i="1"/>
  <c r="BL79" i="1"/>
  <c r="BK79" i="1"/>
  <c r="BJ79" i="1"/>
  <c r="BI79" i="1"/>
  <c r="K30" i="4"/>
  <c r="J30" i="4"/>
  <c r="K29" i="4"/>
  <c r="J29" i="4"/>
  <c r="DX17" i="1"/>
  <c r="DR17" i="1"/>
  <c r="DQ17" i="1"/>
  <c r="DP17" i="1"/>
  <c r="DO17" i="1"/>
  <c r="DB17" i="1"/>
  <c r="DA17" i="1"/>
  <c r="CZ17" i="1"/>
  <c r="CX17" i="1"/>
  <c r="EI12" i="1"/>
  <c r="EH12" i="1"/>
  <c r="EG12" i="1"/>
  <c r="EF12" i="1"/>
  <c r="AE29" i="4"/>
  <c r="AG29" i="4" s="1"/>
  <c r="AD29" i="4"/>
  <c r="AF29" i="4" s="1"/>
  <c r="K32" i="4"/>
  <c r="J32" i="4"/>
  <c r="K31" i="4"/>
  <c r="J31" i="4"/>
  <c r="EJ12" i="1"/>
  <c r="DV12" i="1"/>
  <c r="I6" i="1"/>
  <c r="DM37" i="1"/>
  <c r="DM49" i="1" s="1"/>
  <c r="DM61" i="1" s="1"/>
  <c r="DL37" i="1"/>
  <c r="DL49" i="1" s="1"/>
  <c r="DL61" i="1" s="1"/>
  <c r="DK37" i="1"/>
  <c r="DK49" i="1" s="1"/>
  <c r="DM33" i="1"/>
  <c r="DM45" i="1" s="1"/>
  <c r="DM57" i="1" s="1"/>
  <c r="DL33" i="1"/>
  <c r="DL45" i="1" s="1"/>
  <c r="DL57" i="1" s="1"/>
  <c r="DK33" i="1"/>
  <c r="DK45" i="1" s="1"/>
  <c r="DN29" i="1"/>
  <c r="DN41" i="1" s="1"/>
  <c r="DN53" i="1" s="1"/>
  <c r="DM29" i="1"/>
  <c r="DM41" i="1" s="1"/>
  <c r="DM53" i="1" s="1"/>
  <c r="DL29" i="1"/>
  <c r="DL41" i="1" s="1"/>
  <c r="DL53" i="1" s="1"/>
  <c r="DK29" i="1"/>
  <c r="DK41" i="1" s="1"/>
  <c r="BF21" i="1"/>
  <c r="BF25" i="1" s="1"/>
  <c r="BE21" i="1"/>
  <c r="BE25" i="1" s="1"/>
  <c r="BD21" i="1"/>
  <c r="BD25" i="1" s="1"/>
  <c r="BC21" i="1"/>
  <c r="BC25" i="1" s="1"/>
  <c r="AW21" i="1"/>
  <c r="AW25" i="1" s="1"/>
  <c r="AV21" i="1"/>
  <c r="AV25" i="1" s="1"/>
  <c r="AU21" i="1"/>
  <c r="AU25" i="1" s="1"/>
  <c r="AT21" i="1"/>
  <c r="AT25" i="1" s="1"/>
  <c r="AS21" i="1"/>
  <c r="AS25" i="1" s="1"/>
  <c r="DN21" i="1"/>
  <c r="DM40" i="1"/>
  <c r="DM52" i="1" s="1"/>
  <c r="DM64" i="1" s="1"/>
  <c r="DL40" i="1"/>
  <c r="DL52" i="1" s="1"/>
  <c r="DL64" i="1" s="1"/>
  <c r="DM36" i="1"/>
  <c r="DM48" i="1" s="1"/>
  <c r="DM60" i="1" s="1"/>
  <c r="DL36" i="1"/>
  <c r="DL48" i="1" s="1"/>
  <c r="DL60" i="1" s="1"/>
  <c r="DM32" i="1"/>
  <c r="DM44" i="1" s="1"/>
  <c r="DM56" i="1" s="1"/>
  <c r="G29" i="1"/>
  <c r="K99" i="4" l="1"/>
  <c r="U224" i="4"/>
  <c r="V207" i="4"/>
  <c r="K92" i="4"/>
  <c r="K96" i="4" s="1"/>
  <c r="K100" i="4"/>
  <c r="U239" i="4"/>
  <c r="DX21" i="1"/>
  <c r="DR21" i="1"/>
  <c r="DP21" i="1"/>
  <c r="DO21" i="1"/>
  <c r="DQ21" i="1"/>
  <c r="DB21" i="1"/>
  <c r="DA21" i="1"/>
  <c r="CZ21" i="1"/>
  <c r="G41" i="1"/>
  <c r="DK53" i="1"/>
  <c r="DK57" i="1"/>
  <c r="DK61" i="1"/>
  <c r="DN25" i="1"/>
  <c r="G21" i="1"/>
  <c r="EC12" i="1"/>
  <c r="EC9" i="1"/>
  <c r="DL32" i="1"/>
  <c r="DL44" i="1" s="1"/>
  <c r="DL56" i="1" s="1"/>
  <c r="E128" i="4"/>
  <c r="F128" i="4"/>
  <c r="E148" i="4"/>
  <c r="F148" i="4"/>
  <c r="F149" i="4" s="1"/>
  <c r="G148" i="4"/>
  <c r="G149" i="4" s="1"/>
  <c r="H148" i="4"/>
  <c r="I148" i="4"/>
  <c r="J148" i="4"/>
  <c r="K148" i="4"/>
  <c r="C148" i="4"/>
  <c r="C149" i="4" s="1"/>
  <c r="D148" i="4"/>
  <c r="D149" i="4" s="1"/>
  <c r="G128" i="4"/>
  <c r="G129" i="4" s="1"/>
  <c r="H128" i="4"/>
  <c r="I128" i="4"/>
  <c r="J128" i="4"/>
  <c r="K128" i="4"/>
  <c r="C128" i="4"/>
  <c r="C129" i="4" s="1"/>
  <c r="D128" i="4"/>
  <c r="D129" i="4" s="1"/>
  <c r="AV29" i="1"/>
  <c r="BC29" i="1"/>
  <c r="BD29" i="1"/>
  <c r="AU29" i="1"/>
  <c r="BE29" i="1"/>
  <c r="BF29" i="1"/>
  <c r="AS29" i="1"/>
  <c r="AT29" i="1"/>
  <c r="AW29" i="1"/>
  <c r="EL12" i="1"/>
  <c r="DN33" i="1"/>
  <c r="DK34" i="1"/>
  <c r="DK46" i="1" s="1"/>
  <c r="DL34" i="1"/>
  <c r="DL46" i="1" s="1"/>
  <c r="DL58" i="1" s="1"/>
  <c r="DM34" i="1"/>
  <c r="DM46" i="1" s="1"/>
  <c r="DM58" i="1" s="1"/>
  <c r="DL35" i="1"/>
  <c r="DL47" i="1" s="1"/>
  <c r="DL59" i="1" s="1"/>
  <c r="DM35" i="1"/>
  <c r="DM47" i="1" s="1"/>
  <c r="DM59" i="1" s="1"/>
  <c r="DK30" i="1"/>
  <c r="DK42" i="1" s="1"/>
  <c r="DK38" i="1"/>
  <c r="DK50" i="1" s="1"/>
  <c r="DL30" i="1"/>
  <c r="DL42" i="1" s="1"/>
  <c r="DL54" i="1" s="1"/>
  <c r="DL38" i="1"/>
  <c r="DL50" i="1" s="1"/>
  <c r="DL62" i="1" s="1"/>
  <c r="DM30" i="1"/>
  <c r="DM42" i="1" s="1"/>
  <c r="DM54" i="1" s="1"/>
  <c r="DM38" i="1"/>
  <c r="DM50" i="1" s="1"/>
  <c r="DM62" i="1" s="1"/>
  <c r="DL39" i="1"/>
  <c r="DL51" i="1" s="1"/>
  <c r="DL63" i="1" s="1"/>
  <c r="DM31" i="1"/>
  <c r="DM43" i="1" s="1"/>
  <c r="DM55" i="1" s="1"/>
  <c r="DM39" i="1"/>
  <c r="DM51" i="1" s="1"/>
  <c r="DM63" i="1" s="1"/>
  <c r="CH191" i="4"/>
  <c r="CG191" i="4"/>
  <c r="CF191" i="4"/>
  <c r="CE191" i="4"/>
  <c r="CD191" i="4"/>
  <c r="CC191" i="4"/>
  <c r="CB191" i="4"/>
  <c r="CA191" i="4"/>
  <c r="BZ191" i="4"/>
  <c r="BY191" i="4"/>
  <c r="BX191" i="4"/>
  <c r="BW191" i="4"/>
  <c r="BV191" i="4"/>
  <c r="BU191" i="4"/>
  <c r="BT191" i="4"/>
  <c r="BS191" i="4"/>
  <c r="BR191" i="4"/>
  <c r="BQ191" i="4"/>
  <c r="BP191" i="4"/>
  <c r="BO191" i="4"/>
  <c r="BN191" i="4"/>
  <c r="G33" i="1" l="1"/>
  <c r="E150" i="4"/>
  <c r="E149" i="4"/>
  <c r="F126" i="4"/>
  <c r="F129" i="4"/>
  <c r="E126" i="4"/>
  <c r="E129" i="4"/>
  <c r="DR25" i="1"/>
  <c r="DQ25" i="1"/>
  <c r="DP25" i="1"/>
  <c r="DO25" i="1"/>
  <c r="DX25" i="1"/>
  <c r="DK35" i="1"/>
  <c r="DK47" i="1" s="1"/>
  <c r="DK59" i="1" s="1"/>
  <c r="DB25" i="1"/>
  <c r="CZ25" i="1"/>
  <c r="DA25" i="1"/>
  <c r="DK39" i="1"/>
  <c r="DK51" i="1" s="1"/>
  <c r="DK63" i="1" s="1"/>
  <c r="DK32" i="1"/>
  <c r="DK44" i="1" s="1"/>
  <c r="DK62" i="1"/>
  <c r="DK54" i="1"/>
  <c r="DK58" i="1"/>
  <c r="G53" i="1"/>
  <c r="DN37" i="1"/>
  <c r="DN49" i="1" s="1"/>
  <c r="G49" i="1" s="1"/>
  <c r="G25" i="1"/>
  <c r="DK31" i="1"/>
  <c r="DK43" i="1" s="1"/>
  <c r="DN45" i="1"/>
  <c r="G45" i="1" s="1"/>
  <c r="DL31" i="1"/>
  <c r="DL43" i="1" s="1"/>
  <c r="DL55" i="1" s="1"/>
  <c r="F130" i="4"/>
  <c r="F127" i="4"/>
  <c r="E127" i="4"/>
  <c r="E130" i="4"/>
  <c r="E146" i="4"/>
  <c r="E147" i="4"/>
  <c r="D150" i="4"/>
  <c r="D147" i="4"/>
  <c r="D146" i="4"/>
  <c r="C150" i="4"/>
  <c r="C147" i="4"/>
  <c r="C146" i="4"/>
  <c r="K153" i="4"/>
  <c r="J153" i="4"/>
  <c r="I153" i="4"/>
  <c r="H153" i="4"/>
  <c r="F153" i="4"/>
  <c r="F154" i="4" s="1"/>
  <c r="E153" i="4"/>
  <c r="E154" i="4" s="1"/>
  <c r="D153" i="4"/>
  <c r="D154" i="4" s="1"/>
  <c r="C153" i="4"/>
  <c r="C154" i="4" s="1"/>
  <c r="K146" i="4"/>
  <c r="K147" i="4" s="1"/>
  <c r="K150" i="4"/>
  <c r="K149" i="4" s="1"/>
  <c r="J150" i="4"/>
  <c r="J149" i="4" s="1"/>
  <c r="J146" i="4"/>
  <c r="J147" i="4" s="1"/>
  <c r="I146" i="4"/>
  <c r="I147" i="4" s="1"/>
  <c r="I150" i="4"/>
  <c r="I149" i="4" s="1"/>
  <c r="H150" i="4"/>
  <c r="H149" i="4" s="1"/>
  <c r="H146" i="4"/>
  <c r="H147" i="4" s="1"/>
  <c r="G146" i="4"/>
  <c r="G150" i="4"/>
  <c r="G147" i="4"/>
  <c r="F150" i="4"/>
  <c r="F147" i="4"/>
  <c r="F146" i="4"/>
  <c r="D130" i="4"/>
  <c r="D127" i="4"/>
  <c r="D126" i="4"/>
  <c r="C130" i="4"/>
  <c r="C127" i="4"/>
  <c r="C126" i="4"/>
  <c r="K133" i="4"/>
  <c r="J133" i="4"/>
  <c r="I133" i="4"/>
  <c r="H133" i="4"/>
  <c r="F133" i="4"/>
  <c r="F134" i="4" s="1"/>
  <c r="E133" i="4"/>
  <c r="E134" i="4" s="1"/>
  <c r="D133" i="4"/>
  <c r="D134" i="4" s="1"/>
  <c r="C133" i="4"/>
  <c r="C134" i="4" s="1"/>
  <c r="K126" i="4"/>
  <c r="K127" i="4" s="1"/>
  <c r="K130" i="4"/>
  <c r="K129" i="4" s="1"/>
  <c r="J126" i="4"/>
  <c r="J127" i="4" s="1"/>
  <c r="J130" i="4"/>
  <c r="J129" i="4" s="1"/>
  <c r="I126" i="4"/>
  <c r="I127" i="4" s="1"/>
  <c r="I130" i="4"/>
  <c r="I129" i="4" s="1"/>
  <c r="H130" i="4"/>
  <c r="H129" i="4" s="1"/>
  <c r="H126" i="4"/>
  <c r="H127" i="4" s="1"/>
  <c r="G126" i="4"/>
  <c r="G130" i="4"/>
  <c r="G127" i="4"/>
  <c r="AW33" i="1"/>
  <c r="AT33" i="1"/>
  <c r="AS33" i="1"/>
  <c r="BF33" i="1"/>
  <c r="BE33" i="1"/>
  <c r="AU33" i="1"/>
  <c r="BD33" i="1"/>
  <c r="BC33" i="1"/>
  <c r="AV33" i="1"/>
  <c r="G37" i="1" l="1"/>
  <c r="DK56" i="1"/>
  <c r="G57" i="1"/>
  <c r="DK55" i="1"/>
  <c r="DN61" i="1"/>
  <c r="DK40" i="1"/>
  <c r="DK52" i="1" s="1"/>
  <c r="DK36" i="1"/>
  <c r="DK48" i="1" s="1"/>
  <c r="DN57" i="1"/>
  <c r="I158" i="4"/>
  <c r="E155" i="4"/>
  <c r="E152" i="4"/>
  <c r="E151" i="4"/>
  <c r="H155" i="4"/>
  <c r="H154" i="4" s="1"/>
  <c r="H151" i="4"/>
  <c r="H152" i="4" s="1"/>
  <c r="I155" i="4"/>
  <c r="I154" i="4" s="1"/>
  <c r="I151" i="4"/>
  <c r="I152" i="4" s="1"/>
  <c r="D151" i="4"/>
  <c r="D155" i="4"/>
  <c r="D152" i="4"/>
  <c r="F155" i="4"/>
  <c r="F152" i="4"/>
  <c r="F151" i="4"/>
  <c r="J155" i="4"/>
  <c r="J154" i="4" s="1"/>
  <c r="J151" i="4"/>
  <c r="J152" i="4" s="1"/>
  <c r="C151" i="4"/>
  <c r="C155" i="4"/>
  <c r="C152" i="4"/>
  <c r="K155" i="4"/>
  <c r="K154" i="4" s="1"/>
  <c r="K151" i="4"/>
  <c r="K152" i="4" s="1"/>
  <c r="I138" i="4"/>
  <c r="C131" i="4"/>
  <c r="C135" i="4"/>
  <c r="C132" i="4"/>
  <c r="D131" i="4"/>
  <c r="D135" i="4"/>
  <c r="D132" i="4"/>
  <c r="E135" i="4"/>
  <c r="E132" i="4"/>
  <c r="E131" i="4"/>
  <c r="F135" i="4"/>
  <c r="F132" i="4"/>
  <c r="F131" i="4"/>
  <c r="H135" i="4"/>
  <c r="H134" i="4" s="1"/>
  <c r="H131" i="4"/>
  <c r="H132" i="4" s="1"/>
  <c r="I135" i="4"/>
  <c r="I134" i="4" s="1"/>
  <c r="I131" i="4"/>
  <c r="I132" i="4" s="1"/>
  <c r="J135" i="4"/>
  <c r="J134" i="4" s="1"/>
  <c r="J131" i="4"/>
  <c r="J132" i="4" s="1"/>
  <c r="K135" i="4"/>
  <c r="K134" i="4" s="1"/>
  <c r="K131" i="4"/>
  <c r="K132" i="4" s="1"/>
  <c r="BC37" i="1"/>
  <c r="BD37" i="1"/>
  <c r="AU37" i="1"/>
  <c r="BE37" i="1"/>
  <c r="BF37" i="1"/>
  <c r="AV37" i="1"/>
  <c r="AS37" i="1"/>
  <c r="AT37" i="1"/>
  <c r="AW37" i="1"/>
  <c r="DK60" i="1" l="1"/>
  <c r="DK64" i="1"/>
  <c r="G61" i="1"/>
  <c r="I156" i="4"/>
  <c r="I157" i="4" s="1"/>
  <c r="I160" i="4"/>
  <c r="I159" i="4" s="1"/>
  <c r="I163" i="4"/>
  <c r="I136" i="4"/>
  <c r="I137" i="4" s="1"/>
  <c r="I140" i="4"/>
  <c r="I139" i="4" s="1"/>
  <c r="I143" i="4"/>
  <c r="AW41" i="1"/>
  <c r="AT41" i="1"/>
  <c r="AS41" i="1"/>
  <c r="AV41" i="1"/>
  <c r="BF41" i="1"/>
  <c r="BE41" i="1"/>
  <c r="AU41" i="1"/>
  <c r="BD41" i="1"/>
  <c r="BC41" i="1"/>
  <c r="BM5" i="1"/>
  <c r="BM354" i="1" s="1"/>
  <c r="BL5" i="1"/>
  <c r="BL354" i="1" s="1"/>
  <c r="BJ5" i="1"/>
  <c r="I165" i="4" l="1"/>
  <c r="I164" i="4" s="1"/>
  <c r="I161" i="4"/>
  <c r="I162" i="4" s="1"/>
  <c r="I141" i="4"/>
  <c r="I142" i="4" s="1"/>
  <c r="I145" i="4"/>
  <c r="I144" i="4" s="1"/>
  <c r="BC45" i="1"/>
  <c r="BD45" i="1"/>
  <c r="AU45" i="1"/>
  <c r="BE45" i="1"/>
  <c r="BF45" i="1"/>
  <c r="AV45" i="1"/>
  <c r="AS45" i="1"/>
  <c r="AT45" i="1"/>
  <c r="AW45" i="1"/>
  <c r="CE193" i="4"/>
  <c r="CE194" i="4" s="1"/>
  <c r="CE195" i="4" s="1"/>
  <c r="CE196" i="4" s="1"/>
  <c r="CE197" i="4" s="1"/>
  <c r="CE198" i="4" s="1"/>
  <c r="CF193" i="4"/>
  <c r="CF194" i="4" s="1"/>
  <c r="CF195" i="4" s="1"/>
  <c r="CF196" i="4" s="1"/>
  <c r="CF197" i="4" s="1"/>
  <c r="CF198" i="4" s="1"/>
  <c r="CG193" i="4"/>
  <c r="CG194" i="4" s="1"/>
  <c r="CG195" i="4" s="1"/>
  <c r="CG196" i="4" s="1"/>
  <c r="CG197" i="4" s="1"/>
  <c r="CG198" i="4" s="1"/>
  <c r="CH193" i="4"/>
  <c r="CH194" i="4" s="1"/>
  <c r="CH195" i="4" s="1"/>
  <c r="CH196" i="4" s="1"/>
  <c r="CH197" i="4" s="1"/>
  <c r="CH198" i="4" s="1"/>
  <c r="BR193" i="4"/>
  <c r="BR194" i="4" s="1"/>
  <c r="BR195" i="4" s="1"/>
  <c r="BR196" i="4" s="1"/>
  <c r="BR197" i="4" s="1"/>
  <c r="BR198" i="4" s="1"/>
  <c r="BP193" i="4"/>
  <c r="BP194" i="4" s="1"/>
  <c r="BP195" i="4" s="1"/>
  <c r="BP196" i="4" s="1"/>
  <c r="BP197" i="4" s="1"/>
  <c r="BP198" i="4" s="1"/>
  <c r="BS193" i="4"/>
  <c r="BS194" i="4" s="1"/>
  <c r="BS195" i="4" s="1"/>
  <c r="BS196" i="4" s="1"/>
  <c r="BS197" i="4" s="1"/>
  <c r="BS198" i="4" s="1"/>
  <c r="BW193" i="4"/>
  <c r="BW194" i="4" s="1"/>
  <c r="BW195" i="4" s="1"/>
  <c r="BW196" i="4" s="1"/>
  <c r="BW197" i="4" s="1"/>
  <c r="BW198" i="4" s="1"/>
  <c r="BX193" i="4"/>
  <c r="BX194" i="4" s="1"/>
  <c r="BX195" i="4" s="1"/>
  <c r="BX196" i="4" s="1"/>
  <c r="BX197" i="4" s="1"/>
  <c r="BX198" i="4" s="1"/>
  <c r="BY193" i="4"/>
  <c r="BY194" i="4" s="1"/>
  <c r="BY195" i="4" s="1"/>
  <c r="BY196" i="4" s="1"/>
  <c r="BY197" i="4" s="1"/>
  <c r="BY198" i="4" s="1"/>
  <c r="BZ193" i="4"/>
  <c r="BZ194" i="4" s="1"/>
  <c r="BZ195" i="4" s="1"/>
  <c r="BZ196" i="4" s="1"/>
  <c r="BZ197" i="4" s="1"/>
  <c r="BZ198" i="4" s="1"/>
  <c r="CA193" i="4"/>
  <c r="CA194" i="4" s="1"/>
  <c r="CA195" i="4" s="1"/>
  <c r="CA196" i="4" s="1"/>
  <c r="CA197" i="4" s="1"/>
  <c r="CA198" i="4" s="1"/>
  <c r="CD193" i="4"/>
  <c r="CD194" i="4" s="1"/>
  <c r="CD195" i="4" s="1"/>
  <c r="CD196" i="4" s="1"/>
  <c r="CD197" i="4" s="1"/>
  <c r="CD198" i="4" s="1"/>
  <c r="BM6" i="1"/>
  <c r="BL6" i="1"/>
  <c r="BJ354" i="1"/>
  <c r="BJ6" i="1"/>
  <c r="A312" i="1"/>
  <c r="C296" i="1"/>
  <c r="C297" i="1" s="1"/>
  <c r="C298" i="1" s="1"/>
  <c r="C299" i="1" s="1"/>
  <c r="C300" i="1" s="1"/>
  <c r="C301" i="1" s="1"/>
  <c r="C302" i="1" s="1"/>
  <c r="C303" i="1" s="1"/>
  <c r="C304" i="1" s="1"/>
  <c r="C305" i="1" s="1"/>
  <c r="C306" i="1" s="1"/>
  <c r="C307" i="1" s="1"/>
  <c r="C308" i="1" s="1"/>
  <c r="C309" i="1" s="1"/>
  <c r="C310" i="1" s="1"/>
  <c r="A328" i="1"/>
  <c r="A296" i="1"/>
  <c r="G279" i="1"/>
  <c r="A278" i="1"/>
  <c r="H101" i="4"/>
  <c r="H99" i="4"/>
  <c r="S224" i="4" s="1"/>
  <c r="G280" i="1" l="1"/>
  <c r="V224" i="4"/>
  <c r="C312" i="1"/>
  <c r="C313" i="1" s="1"/>
  <c r="C314" i="1" s="1"/>
  <c r="C315" i="1" s="1"/>
  <c r="C316" i="1" s="1"/>
  <c r="C317" i="1" s="1"/>
  <c r="C318" i="1" s="1"/>
  <c r="C319" i="1" s="1"/>
  <c r="C320" i="1" s="1"/>
  <c r="C321" i="1" s="1"/>
  <c r="C322" i="1" s="1"/>
  <c r="C323" i="1" s="1"/>
  <c r="C324" i="1" s="1"/>
  <c r="C325" i="1" s="1"/>
  <c r="C326" i="1" s="1"/>
  <c r="H158" i="4"/>
  <c r="H163" i="4"/>
  <c r="S254" i="4"/>
  <c r="H138" i="4"/>
  <c r="H143" i="4"/>
  <c r="H123" i="4"/>
  <c r="I123" i="4"/>
  <c r="H118" i="4"/>
  <c r="H120" i="4" s="1"/>
  <c r="I118" i="4"/>
  <c r="I120" i="4" s="1"/>
  <c r="C113" i="4"/>
  <c r="C114" i="4" s="1"/>
  <c r="D113" i="4"/>
  <c r="D114" i="4" s="1"/>
  <c r="E113" i="4"/>
  <c r="E114" i="4" s="1"/>
  <c r="F113" i="4"/>
  <c r="F114" i="4" s="1"/>
  <c r="H113" i="4"/>
  <c r="I113" i="4"/>
  <c r="J113" i="4"/>
  <c r="K113" i="4"/>
  <c r="K108" i="4"/>
  <c r="J108" i="4"/>
  <c r="I108" i="4"/>
  <c r="H108" i="4"/>
  <c r="G108" i="4"/>
  <c r="F108" i="4"/>
  <c r="E108" i="4"/>
  <c r="D108" i="4"/>
  <c r="D109" i="4" s="1"/>
  <c r="C108" i="4"/>
  <c r="C109" i="4" s="1"/>
  <c r="AW49" i="1"/>
  <c r="AT49" i="1"/>
  <c r="AS49" i="1"/>
  <c r="AV49" i="1"/>
  <c r="BF49" i="1"/>
  <c r="BE49" i="1"/>
  <c r="AU49" i="1"/>
  <c r="BD49" i="1"/>
  <c r="BC49" i="1"/>
  <c r="BJ12" i="1"/>
  <c r="BJ68" i="1"/>
  <c r="BJ75" i="1"/>
  <c r="BJ73" i="1"/>
  <c r="BJ71" i="1"/>
  <c r="BJ77" i="1"/>
  <c r="BJ67" i="1"/>
  <c r="BJ70" i="1"/>
  <c r="BJ74" i="1"/>
  <c r="BJ69" i="1"/>
  <c r="BJ72" i="1"/>
  <c r="BJ76" i="1"/>
  <c r="BL12" i="1"/>
  <c r="BL75" i="1"/>
  <c r="BL73" i="1"/>
  <c r="BL71" i="1"/>
  <c r="BL69" i="1"/>
  <c r="BL67" i="1"/>
  <c r="BL70" i="1"/>
  <c r="BL74" i="1"/>
  <c r="BL77" i="1"/>
  <c r="BL68" i="1"/>
  <c r="BL72" i="1"/>
  <c r="BL76" i="1"/>
  <c r="BM12" i="1"/>
  <c r="BM73" i="1"/>
  <c r="BM71" i="1"/>
  <c r="BM69" i="1"/>
  <c r="BM76" i="1"/>
  <c r="BM67" i="1"/>
  <c r="BM70" i="1"/>
  <c r="BM74" i="1"/>
  <c r="BM77" i="1"/>
  <c r="BM68" i="1"/>
  <c r="BM72" i="1"/>
  <c r="BM75" i="1"/>
  <c r="BM14" i="1"/>
  <c r="BM9" i="1"/>
  <c r="BL9" i="1"/>
  <c r="BL14" i="1"/>
  <c r="C328" i="1"/>
  <c r="C329" i="1" s="1"/>
  <c r="C330" i="1" s="1"/>
  <c r="C331" i="1" s="1"/>
  <c r="C332" i="1" s="1"/>
  <c r="C333" i="1" s="1"/>
  <c r="C334" i="1" s="1"/>
  <c r="C335" i="1" s="1"/>
  <c r="C336" i="1" s="1"/>
  <c r="C337" i="1" s="1"/>
  <c r="C338" i="1" s="1"/>
  <c r="C339" i="1" s="1"/>
  <c r="C340" i="1" s="1"/>
  <c r="C341" i="1" s="1"/>
  <c r="C342" i="1" s="1"/>
  <c r="BJ14" i="1"/>
  <c r="BJ9" i="1"/>
  <c r="DA29" i="1"/>
  <c r="DA33" i="1" s="1"/>
  <c r="DA37" i="1" s="1"/>
  <c r="DA41" i="1" s="1"/>
  <c r="DA45" i="1" s="1"/>
  <c r="DA49" i="1" s="1"/>
  <c r="DA53" i="1" s="1"/>
  <c r="DA57" i="1" s="1"/>
  <c r="DA61" i="1" s="1"/>
  <c r="DP29" i="1"/>
  <c r="DP33" i="1" s="1"/>
  <c r="DP37" i="1" s="1"/>
  <c r="DP41" i="1" s="1"/>
  <c r="DP45" i="1" s="1"/>
  <c r="DP49" i="1" s="1"/>
  <c r="DP53" i="1" s="1"/>
  <c r="DP57" i="1" s="1"/>
  <c r="DP61" i="1" s="1"/>
  <c r="V239" i="4"/>
  <c r="CX21" i="1"/>
  <c r="CX25" i="1" s="1"/>
  <c r="CX29" i="1" s="1"/>
  <c r="CX33" i="1" s="1"/>
  <c r="CX37" i="1" s="1"/>
  <c r="CX41" i="1" s="1"/>
  <c r="CX45" i="1" s="1"/>
  <c r="CX49" i="1" s="1"/>
  <c r="CX53" i="1" s="1"/>
  <c r="CX57" i="1" s="1"/>
  <c r="CX61" i="1" s="1"/>
  <c r="DO29" i="1"/>
  <c r="DO33" i="1" s="1"/>
  <c r="DO37" i="1" s="1"/>
  <c r="DO41" i="1" s="1"/>
  <c r="DO45" i="1" s="1"/>
  <c r="DO49" i="1" s="1"/>
  <c r="DO53" i="1" s="1"/>
  <c r="DO57" i="1" s="1"/>
  <c r="DO61" i="1" s="1"/>
  <c r="DQ29" i="1" l="1"/>
  <c r="DQ33" i="1" s="1"/>
  <c r="DQ37" i="1" s="1"/>
  <c r="DQ41" i="1" s="1"/>
  <c r="DQ45" i="1" s="1"/>
  <c r="DQ49" i="1" s="1"/>
  <c r="DQ53" i="1" s="1"/>
  <c r="DQ57" i="1" s="1"/>
  <c r="DQ61" i="1" s="1"/>
  <c r="E109" i="4"/>
  <c r="DR29" i="1"/>
  <c r="DR33" i="1" s="1"/>
  <c r="DR37" i="1" s="1"/>
  <c r="DR41" i="1" s="1"/>
  <c r="DR45" i="1" s="1"/>
  <c r="DR49" i="1" s="1"/>
  <c r="DR53" i="1" s="1"/>
  <c r="DR57" i="1" s="1"/>
  <c r="DR61" i="1" s="1"/>
  <c r="F109" i="4"/>
  <c r="DX29" i="1"/>
  <c r="DX33" i="1" s="1"/>
  <c r="DX37" i="1" s="1"/>
  <c r="DX41" i="1" s="1"/>
  <c r="DX45" i="1" s="1"/>
  <c r="DX49" i="1" s="1"/>
  <c r="DX53" i="1" s="1"/>
  <c r="DX57" i="1" s="1"/>
  <c r="DX61" i="1" s="1"/>
  <c r="G109" i="4"/>
  <c r="P280" i="1"/>
  <c r="Q280" i="1"/>
  <c r="AA280" i="1"/>
  <c r="E111" i="4"/>
  <c r="E112" i="4"/>
  <c r="E115" i="4"/>
  <c r="DB29" i="1"/>
  <c r="DB33" i="1" s="1"/>
  <c r="DB37" i="1" s="1"/>
  <c r="DB41" i="1" s="1"/>
  <c r="DB45" i="1" s="1"/>
  <c r="DB49" i="1" s="1"/>
  <c r="DB53" i="1" s="1"/>
  <c r="DB57" i="1" s="1"/>
  <c r="DB61" i="1" s="1"/>
  <c r="K123" i="4"/>
  <c r="K125" i="4" s="1"/>
  <c r="K124" i="4" s="1"/>
  <c r="K158" i="4"/>
  <c r="K163" i="4"/>
  <c r="H165" i="4"/>
  <c r="H164" i="4" s="1"/>
  <c r="H161" i="4"/>
  <c r="H162" i="4" s="1"/>
  <c r="H156" i="4"/>
  <c r="H157" i="4" s="1"/>
  <c r="H160" i="4"/>
  <c r="H159" i="4" s="1"/>
  <c r="K118" i="4"/>
  <c r="V254" i="4"/>
  <c r="K138" i="4"/>
  <c r="K143" i="4"/>
  <c r="H145" i="4"/>
  <c r="H144" i="4" s="1"/>
  <c r="H141" i="4"/>
  <c r="H142" i="4" s="1"/>
  <c r="H136" i="4"/>
  <c r="H137" i="4" s="1"/>
  <c r="H140" i="4"/>
  <c r="H139" i="4" s="1"/>
  <c r="BC53" i="1"/>
  <c r="BD53" i="1"/>
  <c r="AU53" i="1"/>
  <c r="BE53" i="1"/>
  <c r="BF53" i="1"/>
  <c r="AV53" i="1"/>
  <c r="AS53" i="1"/>
  <c r="AT53" i="1"/>
  <c r="AW53" i="1"/>
  <c r="I110" i="4"/>
  <c r="I109" i="4" s="1"/>
  <c r="CZ29" i="1"/>
  <c r="CZ33" i="1" s="1"/>
  <c r="CZ37" i="1" s="1"/>
  <c r="CZ41" i="1" s="1"/>
  <c r="CZ45" i="1" s="1"/>
  <c r="CZ49" i="1" s="1"/>
  <c r="CZ53" i="1" s="1"/>
  <c r="CZ57" i="1" s="1"/>
  <c r="CZ61" i="1" s="1"/>
  <c r="BQ193" i="4"/>
  <c r="BQ194" i="4" s="1"/>
  <c r="BQ195" i="4" s="1"/>
  <c r="BQ196" i="4" s="1"/>
  <c r="BQ197" i="4" s="1"/>
  <c r="BQ198" i="4" s="1"/>
  <c r="H116" i="4"/>
  <c r="H117" i="4" s="1"/>
  <c r="I119" i="4"/>
  <c r="I116" i="4"/>
  <c r="I117" i="4" s="1"/>
  <c r="H119" i="4"/>
  <c r="G110" i="4"/>
  <c r="F106" i="4"/>
  <c r="E107" i="4"/>
  <c r="D107" i="4"/>
  <c r="K106" i="4"/>
  <c r="K107" i="4" s="1"/>
  <c r="J110" i="4"/>
  <c r="J109" i="4" s="1"/>
  <c r="J106" i="4"/>
  <c r="J107" i="4" s="1"/>
  <c r="I106" i="4"/>
  <c r="I107" i="4" s="1"/>
  <c r="K110" i="4"/>
  <c r="K109" i="4" s="1"/>
  <c r="H125" i="4"/>
  <c r="H124" i="4" s="1"/>
  <c r="H121" i="4"/>
  <c r="H122" i="4" s="1"/>
  <c r="I125" i="4"/>
  <c r="I124" i="4" s="1"/>
  <c r="I121" i="4"/>
  <c r="I122" i="4" s="1"/>
  <c r="K111" i="4"/>
  <c r="K112" i="4" s="1"/>
  <c r="K115" i="4"/>
  <c r="K114" i="4" s="1"/>
  <c r="J111" i="4"/>
  <c r="J112" i="4" s="1"/>
  <c r="J115" i="4"/>
  <c r="J114" i="4" s="1"/>
  <c r="I115" i="4"/>
  <c r="I114" i="4" s="1"/>
  <c r="I111" i="4"/>
  <c r="I112" i="4" s="1"/>
  <c r="H111" i="4"/>
  <c r="H112" i="4" s="1"/>
  <c r="H115" i="4"/>
  <c r="H114" i="4" s="1"/>
  <c r="F107" i="4"/>
  <c r="F110" i="4"/>
  <c r="D110" i="4"/>
  <c r="H106" i="4"/>
  <c r="H110" i="4"/>
  <c r="D106" i="4"/>
  <c r="E110" i="4"/>
  <c r="E106" i="4"/>
  <c r="G106" i="4"/>
  <c r="G107" i="4"/>
  <c r="F112" i="4"/>
  <c r="F111" i="4"/>
  <c r="F115" i="4"/>
  <c r="D112" i="4"/>
  <c r="D111" i="4"/>
  <c r="D115" i="4"/>
  <c r="C115" i="4"/>
  <c r="C111" i="4"/>
  <c r="C112" i="4"/>
  <c r="C110" i="4"/>
  <c r="C106" i="4"/>
  <c r="C107" i="4"/>
  <c r="BM277" i="1" l="1"/>
  <c r="K165" i="4"/>
  <c r="K164" i="4" s="1"/>
  <c r="K161" i="4"/>
  <c r="K162" i="4" s="1"/>
  <c r="K156" i="4"/>
  <c r="K157" i="4" s="1"/>
  <c r="K160" i="4"/>
  <c r="K159" i="4" s="1"/>
  <c r="K145" i="4"/>
  <c r="K144" i="4" s="1"/>
  <c r="K141" i="4"/>
  <c r="K142" i="4" s="1"/>
  <c r="K136" i="4"/>
  <c r="K137" i="4" s="1"/>
  <c r="K140" i="4"/>
  <c r="K139" i="4" s="1"/>
  <c r="AW57" i="1"/>
  <c r="AT57" i="1"/>
  <c r="AS57" i="1"/>
  <c r="AV57" i="1"/>
  <c r="BF57" i="1"/>
  <c r="BE57" i="1"/>
  <c r="AU57" i="1"/>
  <c r="BD57" i="1"/>
  <c r="BC57" i="1"/>
  <c r="BL277" i="1"/>
  <c r="K121" i="4"/>
  <c r="K122" i="4" s="1"/>
  <c r="K120" i="4"/>
  <c r="K119" i="4" s="1"/>
  <c r="K116" i="4"/>
  <c r="K117" i="4" s="1"/>
  <c r="BM280" i="1" l="1"/>
  <c r="BM279" i="1"/>
  <c r="BC61" i="1"/>
  <c r="BD61" i="1"/>
  <c r="AU61" i="1"/>
  <c r="BE61" i="1"/>
  <c r="BF61" i="1"/>
  <c r="AV61" i="1"/>
  <c r="AS61" i="1"/>
  <c r="AT61" i="1"/>
  <c r="AW61" i="1"/>
  <c r="BL279" i="1"/>
  <c r="DW5" i="1"/>
  <c r="DW354" i="1" s="1"/>
  <c r="N215" i="4"/>
  <c r="N216" i="4" s="1"/>
  <c r="N217" i="4" s="1"/>
  <c r="N218" i="4" s="1"/>
  <c r="N219" i="4" s="1"/>
  <c r="N220" i="4" s="1"/>
  <c r="N221" i="4" s="1"/>
  <c r="N222" i="4" s="1"/>
  <c r="N223" i="4" s="1"/>
  <c r="N224" i="4" s="1"/>
  <c r="M215" i="4"/>
  <c r="M216" i="4" s="1"/>
  <c r="M217" i="4" s="1"/>
  <c r="M218" i="4" s="1"/>
  <c r="M219" i="4" s="1"/>
  <c r="M220" i="4" s="1"/>
  <c r="M221" i="4" s="1"/>
  <c r="M222" i="4" s="1"/>
  <c r="M223" i="4" s="1"/>
  <c r="M224" i="4" s="1"/>
  <c r="BL280" i="1" l="1"/>
  <c r="DW6" i="1"/>
  <c r="S207" i="4"/>
  <c r="U254" i="4"/>
  <c r="T207" i="4"/>
  <c r="EJ277" i="1"/>
  <c r="EE277" i="1"/>
  <c r="ED277" i="1"/>
  <c r="EB277" i="1"/>
  <c r="EA277" i="1"/>
  <c r="DX277" i="1"/>
  <c r="DR277" i="1"/>
  <c r="DQ277" i="1"/>
  <c r="DP277" i="1"/>
  <c r="DO277" i="1"/>
  <c r="DD277" i="1"/>
  <c r="BR277" i="1"/>
  <c r="AI277" i="1"/>
  <c r="AH277" i="1"/>
  <c r="AG277" i="1"/>
  <c r="AD277" i="1"/>
  <c r="AC277" i="1"/>
  <c r="AB277" i="1"/>
  <c r="AA277" i="1"/>
  <c r="Q277" i="1"/>
  <c r="P277" i="1"/>
  <c r="O230" i="4"/>
  <c r="O231" i="4" s="1"/>
  <c r="O232" i="4" s="1"/>
  <c r="O233" i="4" s="1"/>
  <c r="O234" i="4" s="1"/>
  <c r="O235" i="4" s="1"/>
  <c r="O236" i="4" s="1"/>
  <c r="O237" i="4" s="1"/>
  <c r="O238" i="4" s="1"/>
  <c r="O239" i="4" s="1"/>
  <c r="N230" i="4"/>
  <c r="N231" i="4" s="1"/>
  <c r="N232" i="4" s="1"/>
  <c r="N233" i="4" s="1"/>
  <c r="N234" i="4" s="1"/>
  <c r="N235" i="4" s="1"/>
  <c r="N236" i="4" s="1"/>
  <c r="N237" i="4" s="1"/>
  <c r="N238" i="4" s="1"/>
  <c r="N239" i="4" s="1"/>
  <c r="M230" i="4"/>
  <c r="M231" i="4" s="1"/>
  <c r="M232" i="4" s="1"/>
  <c r="M233" i="4" s="1"/>
  <c r="M234" i="4" s="1"/>
  <c r="M235" i="4" s="1"/>
  <c r="M236" i="4" s="1"/>
  <c r="M237" i="4" s="1"/>
  <c r="M238" i="4" s="1"/>
  <c r="M239" i="4" s="1"/>
  <c r="N198" i="4"/>
  <c r="N199" i="4" s="1"/>
  <c r="N200" i="4" s="1"/>
  <c r="N201" i="4" s="1"/>
  <c r="N202" i="4" s="1"/>
  <c r="N203" i="4" s="1"/>
  <c r="N204" i="4" s="1"/>
  <c r="N205" i="4" s="1"/>
  <c r="N206" i="4" s="1"/>
  <c r="N207" i="4" s="1"/>
  <c r="N208" i="4" s="1"/>
  <c r="N209" i="4" s="1"/>
  <c r="M198" i="4"/>
  <c r="M199" i="4" s="1"/>
  <c r="M200" i="4" s="1"/>
  <c r="M201" i="4" s="1"/>
  <c r="M202" i="4" s="1"/>
  <c r="M203" i="4" s="1"/>
  <c r="M204" i="4" s="1"/>
  <c r="M205" i="4" s="1"/>
  <c r="M206" i="4" s="1"/>
  <c r="M207" i="4" s="1"/>
  <c r="M208" i="4" s="1"/>
  <c r="M209" i="4" s="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B144" i="1" s="1"/>
  <c r="A142" i="1"/>
  <c r="B143" i="1" s="1"/>
  <c r="CY5" i="1"/>
  <c r="CY354" i="1" s="1"/>
  <c r="B145" i="1" l="1"/>
  <c r="Q198" i="4"/>
  <c r="Q199" i="4" s="1"/>
  <c r="Q200" i="4" s="1"/>
  <c r="Q201" i="4" s="1"/>
  <c r="Q202" i="4" s="1"/>
  <c r="Q203" i="4" s="1"/>
  <c r="Q204" i="4" s="1"/>
  <c r="Q205" i="4" s="1"/>
  <c r="Q206" i="4" s="1"/>
  <c r="Q207" i="4" s="1"/>
  <c r="Q208" i="4" s="1"/>
  <c r="Q209" i="4" s="1"/>
  <c r="O198" i="4"/>
  <c r="O199" i="4" s="1"/>
  <c r="O200" i="4" s="1"/>
  <c r="O201" i="4" s="1"/>
  <c r="O202" i="4" s="1"/>
  <c r="O203" i="4" s="1"/>
  <c r="O204" i="4" s="1"/>
  <c r="O205" i="4" s="1"/>
  <c r="O206" i="4" s="1"/>
  <c r="O207" i="4" s="1"/>
  <c r="O208" i="4" s="1"/>
  <c r="O209" i="4" s="1"/>
  <c r="R198" i="4"/>
  <c r="R199" i="4" s="1"/>
  <c r="R200" i="4" s="1"/>
  <c r="R201" i="4" s="1"/>
  <c r="R202" i="4" s="1"/>
  <c r="R203" i="4" s="1"/>
  <c r="R204" i="4" s="1"/>
  <c r="R205" i="4" s="1"/>
  <c r="R206" i="4" s="1"/>
  <c r="R207" i="4" s="1"/>
  <c r="R208" i="4" s="1"/>
  <c r="R209" i="4" s="1"/>
  <c r="P198" i="4"/>
  <c r="P199" i="4" s="1"/>
  <c r="P200" i="4" s="1"/>
  <c r="P201" i="4" s="1"/>
  <c r="P202" i="4" s="1"/>
  <c r="P203" i="4" s="1"/>
  <c r="P204" i="4" s="1"/>
  <c r="P205" i="4" s="1"/>
  <c r="P206" i="4" s="1"/>
  <c r="P207" i="4" s="1"/>
  <c r="P208" i="4" s="1"/>
  <c r="P209" i="4" s="1"/>
  <c r="M245" i="4"/>
  <c r="M246" i="4" s="1"/>
  <c r="M247" i="4" s="1"/>
  <c r="M248" i="4" s="1"/>
  <c r="M249" i="4" s="1"/>
  <c r="M250" i="4" s="1"/>
  <c r="M251" i="4" s="1"/>
  <c r="M252" i="4" s="1"/>
  <c r="M253" i="4" s="1"/>
  <c r="M254" i="4" s="1"/>
  <c r="N245" i="4"/>
  <c r="N246" i="4" s="1"/>
  <c r="N247" i="4" s="1"/>
  <c r="N248" i="4" s="1"/>
  <c r="N249" i="4" s="1"/>
  <c r="N250" i="4" s="1"/>
  <c r="N251" i="4" s="1"/>
  <c r="N252" i="4" s="1"/>
  <c r="N253" i="4" s="1"/>
  <c r="N254" i="4" s="1"/>
  <c r="O245" i="4"/>
  <c r="O246" i="4" s="1"/>
  <c r="O247" i="4" s="1"/>
  <c r="O248" i="4" s="1"/>
  <c r="O249" i="4" s="1"/>
  <c r="O250" i="4" s="1"/>
  <c r="O251" i="4" s="1"/>
  <c r="O252" i="4" s="1"/>
  <c r="O253" i="4" s="1"/>
  <c r="O254" i="4" s="1"/>
  <c r="P230" i="4"/>
  <c r="P231" i="4" s="1"/>
  <c r="P232" i="4" s="1"/>
  <c r="P233" i="4" s="1"/>
  <c r="P234" i="4" s="1"/>
  <c r="P235" i="4" s="1"/>
  <c r="P236" i="4" s="1"/>
  <c r="P237" i="4" s="1"/>
  <c r="P238" i="4" s="1"/>
  <c r="P239" i="4" s="1"/>
  <c r="J158" i="4"/>
  <c r="J163" i="4"/>
  <c r="J138" i="4"/>
  <c r="J143" i="4"/>
  <c r="J123" i="4"/>
  <c r="J118" i="4"/>
  <c r="DW9" i="1"/>
  <c r="DW12" i="1"/>
  <c r="T239" i="4"/>
  <c r="H92" i="4"/>
  <c r="H96" i="4" s="1"/>
  <c r="H100" i="4"/>
  <c r="S239" i="4" s="1"/>
  <c r="N143" i="1"/>
  <c r="N144" i="1" s="1"/>
  <c r="M143" i="1"/>
  <c r="M144" i="1" s="1"/>
  <c r="L143" i="1"/>
  <c r="L144" i="1" s="1"/>
  <c r="K143" i="1"/>
  <c r="K144" i="1" s="1"/>
  <c r="AT143" i="1"/>
  <c r="AT144" i="1" s="1"/>
  <c r="AS143" i="1"/>
  <c r="AS144" i="1" s="1"/>
  <c r="O143" i="1"/>
  <c r="O144" i="1" s="1"/>
  <c r="CY6" i="1"/>
  <c r="CY12" i="1" s="1"/>
  <c r="DS5" i="1"/>
  <c r="DS354" i="1" s="1"/>
  <c r="AL5" i="1"/>
  <c r="AL354" i="1" s="1"/>
  <c r="B146" i="1" l="1"/>
  <c r="R225" i="4"/>
  <c r="R226" i="4" s="1"/>
  <c r="R227" i="4" s="1"/>
  <c r="R228" i="4" s="1"/>
  <c r="R229" i="4" s="1"/>
  <c r="R210" i="4"/>
  <c r="R211" i="4" s="1"/>
  <c r="R212" i="4" s="1"/>
  <c r="R213" i="4" s="1"/>
  <c r="R214" i="4" s="1"/>
  <c r="P245" i="4"/>
  <c r="P246" i="4" s="1"/>
  <c r="P247" i="4" s="1"/>
  <c r="P248" i="4" s="1"/>
  <c r="P249" i="4" s="1"/>
  <c r="P250" i="4" s="1"/>
  <c r="P251" i="4" s="1"/>
  <c r="P252" i="4" s="1"/>
  <c r="P253" i="4" s="1"/>
  <c r="P254" i="4" s="1"/>
  <c r="J161" i="4"/>
  <c r="J162" i="4" s="1"/>
  <c r="J165" i="4"/>
  <c r="J164" i="4" s="1"/>
  <c r="J156" i="4"/>
  <c r="J157" i="4" s="1"/>
  <c r="J160" i="4"/>
  <c r="J159" i="4" s="1"/>
  <c r="J145" i="4"/>
  <c r="J144" i="4" s="1"/>
  <c r="J141" i="4"/>
  <c r="J142" i="4" s="1"/>
  <c r="J136" i="4"/>
  <c r="J137" i="4" s="1"/>
  <c r="J140" i="4"/>
  <c r="J139" i="4" s="1"/>
  <c r="J125" i="4"/>
  <c r="J124" i="4" s="1"/>
  <c r="J121" i="4"/>
  <c r="J122" i="4" s="1"/>
  <c r="J120" i="4"/>
  <c r="J119" i="4" s="1"/>
  <c r="J116" i="4"/>
  <c r="J117" i="4" s="1"/>
  <c r="O145" i="1"/>
  <c r="N145" i="1"/>
  <c r="M145" i="1"/>
  <c r="AT145" i="1"/>
  <c r="L145" i="1"/>
  <c r="K145" i="1"/>
  <c r="AS145" i="1"/>
  <c r="DS6" i="1"/>
  <c r="DS12" i="1" s="1"/>
  <c r="AL6" i="1"/>
  <c r="AL218" i="1" s="1"/>
  <c r="AL219" i="1" s="1"/>
  <c r="AL220" i="1" s="1"/>
  <c r="AL221" i="1" s="1"/>
  <c r="AL222" i="1" s="1"/>
  <c r="AL223" i="1" s="1"/>
  <c r="AL224" i="1" s="1"/>
  <c r="AL225" i="1" s="1"/>
  <c r="AL226" i="1" s="1"/>
  <c r="AL227" i="1" s="1"/>
  <c r="AL228" i="1" s="1"/>
  <c r="AL229" i="1" s="1"/>
  <c r="AL230" i="1" s="1"/>
  <c r="AL231" i="1" s="1"/>
  <c r="AL232" i="1" s="1"/>
  <c r="AL233" i="1" s="1"/>
  <c r="AL234" i="1" s="1"/>
  <c r="AL235" i="1" s="1"/>
  <c r="AL236" i="1" s="1"/>
  <c r="AL237" i="1" s="1"/>
  <c r="AL238" i="1" s="1"/>
  <c r="AL239" i="1" s="1"/>
  <c r="AL240" i="1" s="1"/>
  <c r="AL241" i="1" s="1"/>
  <c r="AL242" i="1" s="1"/>
  <c r="AL243" i="1" s="1"/>
  <c r="AL244" i="1" s="1"/>
  <c r="AL245" i="1" s="1"/>
  <c r="AL246" i="1" s="1"/>
  <c r="AL247" i="1" s="1"/>
  <c r="AL248" i="1" s="1"/>
  <c r="AL249" i="1" s="1"/>
  <c r="AL250" i="1" s="1"/>
  <c r="AL251" i="1" s="1"/>
  <c r="AL252" i="1" s="1"/>
  <c r="AL253" i="1" s="1"/>
  <c r="AL254" i="1" s="1"/>
  <c r="AL255" i="1" s="1"/>
  <c r="AL256" i="1" s="1"/>
  <c r="AL257" i="1" s="1"/>
  <c r="AL258" i="1" s="1"/>
  <c r="AL259" i="1" s="1"/>
  <c r="AL260" i="1" s="1"/>
  <c r="AL261" i="1" s="1"/>
  <c r="AL262" i="1" s="1"/>
  <c r="AL263" i="1" s="1"/>
  <c r="AL264" i="1" s="1"/>
  <c r="AL265" i="1" s="1"/>
  <c r="B147" i="1" l="1"/>
  <c r="R240" i="4"/>
  <c r="R241" i="4" s="1"/>
  <c r="R242" i="4" s="1"/>
  <c r="R243" i="4" s="1"/>
  <c r="R244" i="4" s="1"/>
  <c r="Q210" i="4"/>
  <c r="Q211" i="4" s="1"/>
  <c r="Q212" i="4" s="1"/>
  <c r="Q213" i="4" s="1"/>
  <c r="Q214" i="4" s="1"/>
  <c r="AS146" i="1"/>
  <c r="L146" i="1"/>
  <c r="K146" i="1"/>
  <c r="O146" i="1"/>
  <c r="N146" i="1"/>
  <c r="M146" i="1"/>
  <c r="AT146" i="1"/>
  <c r="DS9" i="1"/>
  <c r="AL9" i="1"/>
  <c r="AL12" i="1"/>
  <c r="B148" i="1" l="1"/>
  <c r="Q225" i="4"/>
  <c r="Q226" i="4" s="1"/>
  <c r="Q227" i="4" s="1"/>
  <c r="Q228" i="4" s="1"/>
  <c r="Q229" i="4" s="1"/>
  <c r="Q240" i="4"/>
  <c r="Q241" i="4" s="1"/>
  <c r="Q242" i="4" s="1"/>
  <c r="Q243" i="4" s="1"/>
  <c r="Q244" i="4" s="1"/>
  <c r="O147" i="1"/>
  <c r="N147" i="1"/>
  <c r="AT147" i="1"/>
  <c r="M147" i="1"/>
  <c r="AS147" i="1"/>
  <c r="L147" i="1"/>
  <c r="K147" i="1"/>
  <c r="EM5" i="1"/>
  <c r="EM354" i="1" s="1"/>
  <c r="F40" i="3"/>
  <c r="F38" i="3"/>
  <c r="F25" i="3"/>
  <c r="F24" i="3"/>
  <c r="F23" i="3"/>
  <c r="F22" i="3"/>
  <c r="B149" i="1" l="1"/>
  <c r="O148" i="1"/>
  <c r="N148" i="1"/>
  <c r="M148" i="1"/>
  <c r="L148" i="1"/>
  <c r="AT148" i="1"/>
  <c r="K148" i="1"/>
  <c r="AS148" i="1"/>
  <c r="C295" i="1"/>
  <c r="C311" i="1" s="1"/>
  <c r="C327" i="1" s="1"/>
  <c r="L174" i="4"/>
  <c r="L170" i="4"/>
  <c r="F93" i="4"/>
  <c r="E93" i="4"/>
  <c r="D93" i="4"/>
  <c r="C93" i="4"/>
  <c r="F92" i="4"/>
  <c r="E92" i="4"/>
  <c r="D92" i="4"/>
  <c r="C92" i="4"/>
  <c r="F91" i="4"/>
  <c r="E91" i="4"/>
  <c r="D91" i="4"/>
  <c r="C91" i="4"/>
  <c r="F90" i="4"/>
  <c r="E90" i="4"/>
  <c r="D90" i="4"/>
  <c r="C90" i="4"/>
  <c r="A342" i="1"/>
  <c r="A340" i="1"/>
  <c r="A339" i="1"/>
  <c r="A338" i="1"/>
  <c r="A337" i="1"/>
  <c r="A335" i="1"/>
  <c r="A333" i="1"/>
  <c r="A332" i="1"/>
  <c r="A331" i="1"/>
  <c r="A330" i="1"/>
  <c r="A327" i="1"/>
  <c r="A326" i="1"/>
  <c r="A324" i="1"/>
  <c r="A323" i="1"/>
  <c r="A322" i="1"/>
  <c r="A321" i="1"/>
  <c r="A319" i="1"/>
  <c r="A317" i="1"/>
  <c r="A316" i="1"/>
  <c r="A315" i="1"/>
  <c r="A314" i="1"/>
  <c r="A311" i="1"/>
  <c r="AJ210" i="4"/>
  <c r="AJ211" i="4" s="1"/>
  <c r="AJ212" i="4" s="1"/>
  <c r="AJ213" i="4" s="1"/>
  <c r="AJ214" i="4" s="1"/>
  <c r="AJ215" i="4" s="1"/>
  <c r="AJ216" i="4" s="1"/>
  <c r="AJ217" i="4" s="1"/>
  <c r="AJ218" i="4" s="1"/>
  <c r="AJ219" i="4" s="1"/>
  <c r="AJ220" i="4" s="1"/>
  <c r="AJ221" i="4" s="1"/>
  <c r="AJ222" i="4" s="1"/>
  <c r="AJ223" i="4" s="1"/>
  <c r="AJ224" i="4" s="1"/>
  <c r="AB240" i="4"/>
  <c r="AB241" i="4" s="1"/>
  <c r="AB242" i="4" s="1"/>
  <c r="AB243" i="4" s="1"/>
  <c r="AB244" i="4" s="1"/>
  <c r="AB245" i="4" s="1"/>
  <c r="AB246" i="4" s="1"/>
  <c r="AB247" i="4" s="1"/>
  <c r="AB248" i="4" s="1"/>
  <c r="AB249" i="4" s="1"/>
  <c r="AB250" i="4" s="1"/>
  <c r="AB251" i="4" s="1"/>
  <c r="AB252" i="4" s="1"/>
  <c r="AB253" i="4" s="1"/>
  <c r="AB254" i="4" s="1"/>
  <c r="Z240" i="4"/>
  <c r="Z241" i="4" s="1"/>
  <c r="Z242" i="4" s="1"/>
  <c r="Z243" i="4" s="1"/>
  <c r="Z244" i="4" s="1"/>
  <c r="Z245" i="4" s="1"/>
  <c r="Z246" i="4" s="1"/>
  <c r="Z247" i="4" s="1"/>
  <c r="Z248" i="4" s="1"/>
  <c r="Z249" i="4" s="1"/>
  <c r="Z250" i="4" s="1"/>
  <c r="Z251" i="4" s="1"/>
  <c r="Z252" i="4" s="1"/>
  <c r="Z253" i="4" s="1"/>
  <c r="Z254" i="4" s="1"/>
  <c r="U240" i="4"/>
  <c r="U241" i="4" s="1"/>
  <c r="U242" i="4" s="1"/>
  <c r="U243" i="4" s="1"/>
  <c r="U244" i="4" s="1"/>
  <c r="U245" i="4" s="1"/>
  <c r="U246" i="4" s="1"/>
  <c r="U247" i="4" s="1"/>
  <c r="U248" i="4" s="1"/>
  <c r="U249" i="4" s="1"/>
  <c r="U250" i="4" s="1"/>
  <c r="U251" i="4" s="1"/>
  <c r="U252" i="4" s="1"/>
  <c r="U253" i="4" s="1"/>
  <c r="T240" i="4"/>
  <c r="T241" i="4" s="1"/>
  <c r="T242" i="4" s="1"/>
  <c r="T243" i="4" s="1"/>
  <c r="T244" i="4" s="1"/>
  <c r="T245" i="4" s="1"/>
  <c r="T246" i="4" s="1"/>
  <c r="T247" i="4" s="1"/>
  <c r="T248" i="4" s="1"/>
  <c r="T249" i="4" s="1"/>
  <c r="T250" i="4" s="1"/>
  <c r="T251" i="4" s="1"/>
  <c r="T252" i="4" s="1"/>
  <c r="T253" i="4" s="1"/>
  <c r="S240" i="4"/>
  <c r="S241" i="4" s="1"/>
  <c r="S242" i="4" s="1"/>
  <c r="S243" i="4" s="1"/>
  <c r="S244" i="4" s="1"/>
  <c r="S245" i="4" s="1"/>
  <c r="S246" i="4" s="1"/>
  <c r="S247" i="4" s="1"/>
  <c r="S248" i="4" s="1"/>
  <c r="S249" i="4" s="1"/>
  <c r="S250" i="4" s="1"/>
  <c r="S251" i="4" s="1"/>
  <c r="S252" i="4" s="1"/>
  <c r="S253" i="4" s="1"/>
  <c r="Z225" i="4"/>
  <c r="Z226" i="4" s="1"/>
  <c r="Z227" i="4" s="1"/>
  <c r="Z228" i="4" s="1"/>
  <c r="Z229" i="4" s="1"/>
  <c r="Z230" i="4" s="1"/>
  <c r="Z231" i="4" s="1"/>
  <c r="Z232" i="4" s="1"/>
  <c r="Z233" i="4" s="1"/>
  <c r="Z234" i="4" s="1"/>
  <c r="Z235" i="4" s="1"/>
  <c r="Z236" i="4" s="1"/>
  <c r="Z237" i="4" s="1"/>
  <c r="Z238" i="4" s="1"/>
  <c r="Z239" i="4" s="1"/>
  <c r="S225" i="4"/>
  <c r="S226" i="4" s="1"/>
  <c r="S227" i="4" s="1"/>
  <c r="S228" i="4" s="1"/>
  <c r="S229" i="4" s="1"/>
  <c r="S230" i="4" s="1"/>
  <c r="S231" i="4" s="1"/>
  <c r="S232" i="4" s="1"/>
  <c r="S233" i="4" s="1"/>
  <c r="S234" i="4" s="1"/>
  <c r="S235" i="4" s="1"/>
  <c r="S236" i="4" s="1"/>
  <c r="S237" i="4" s="1"/>
  <c r="S238" i="4" s="1"/>
  <c r="T225" i="4"/>
  <c r="T226" i="4" s="1"/>
  <c r="T227" i="4" s="1"/>
  <c r="T228" i="4" s="1"/>
  <c r="T229" i="4" s="1"/>
  <c r="T230" i="4" s="1"/>
  <c r="T231" i="4" s="1"/>
  <c r="T232" i="4" s="1"/>
  <c r="T233" i="4" s="1"/>
  <c r="T234" i="4" s="1"/>
  <c r="T235" i="4" s="1"/>
  <c r="T236" i="4" s="1"/>
  <c r="T237" i="4" s="1"/>
  <c r="T238" i="4" s="1"/>
  <c r="A216" i="4"/>
  <c r="B150" i="1" l="1"/>
  <c r="A231" i="4"/>
  <c r="BU231" i="4" s="1"/>
  <c r="BU232" i="4" s="1"/>
  <c r="BU233" i="4" s="1"/>
  <c r="BU234" i="4" s="1"/>
  <c r="BU235" i="4" s="1"/>
  <c r="BU236" i="4" s="1"/>
  <c r="BU237" i="4" s="1"/>
  <c r="BU238" i="4" s="1"/>
  <c r="BU239" i="4" s="1"/>
  <c r="A246" i="4"/>
  <c r="BO216" i="4"/>
  <c r="BO217" i="4" s="1"/>
  <c r="BO218" i="4" s="1"/>
  <c r="BO219" i="4" s="1"/>
  <c r="BO220" i="4" s="1"/>
  <c r="BO221" i="4" s="1"/>
  <c r="BO222" i="4" s="1"/>
  <c r="BO223" i="4" s="1"/>
  <c r="BO224" i="4" s="1"/>
  <c r="CC216" i="4"/>
  <c r="CC217" i="4" s="1"/>
  <c r="CC218" i="4" s="1"/>
  <c r="CC219" i="4" s="1"/>
  <c r="CC220" i="4" s="1"/>
  <c r="CC221" i="4" s="1"/>
  <c r="CC222" i="4" s="1"/>
  <c r="CC223" i="4" s="1"/>
  <c r="CC224" i="4" s="1"/>
  <c r="CB216" i="4"/>
  <c r="CB217" i="4" s="1"/>
  <c r="CB218" i="4" s="1"/>
  <c r="CB219" i="4" s="1"/>
  <c r="CB220" i="4" s="1"/>
  <c r="CB221" i="4" s="1"/>
  <c r="CB222" i="4" s="1"/>
  <c r="CB223" i="4" s="1"/>
  <c r="CB224" i="4" s="1"/>
  <c r="BN216" i="4"/>
  <c r="BN217" i="4" s="1"/>
  <c r="BN218" i="4" s="1"/>
  <c r="BN219" i="4" s="1"/>
  <c r="BN220" i="4" s="1"/>
  <c r="BN221" i="4" s="1"/>
  <c r="BN222" i="4" s="1"/>
  <c r="BN223" i="4" s="1"/>
  <c r="BN224" i="4" s="1"/>
  <c r="BV216" i="4"/>
  <c r="BV217" i="4" s="1"/>
  <c r="BV218" i="4" s="1"/>
  <c r="BV219" i="4" s="1"/>
  <c r="BV220" i="4" s="1"/>
  <c r="BV221" i="4" s="1"/>
  <c r="BV222" i="4" s="1"/>
  <c r="BV223" i="4" s="1"/>
  <c r="BV224" i="4" s="1"/>
  <c r="BU216" i="4"/>
  <c r="BU217" i="4" s="1"/>
  <c r="BU218" i="4" s="1"/>
  <c r="BU219" i="4" s="1"/>
  <c r="BU220" i="4" s="1"/>
  <c r="BU221" i="4" s="1"/>
  <c r="BU222" i="4" s="1"/>
  <c r="BU223" i="4" s="1"/>
  <c r="BU224" i="4" s="1"/>
  <c r="AE223" i="4"/>
  <c r="AE224" i="4" s="1"/>
  <c r="L173" i="4"/>
  <c r="E96" i="4"/>
  <c r="F96" i="4"/>
  <c r="F97" i="4"/>
  <c r="C96" i="4"/>
  <c r="L171" i="4"/>
  <c r="K149" i="1"/>
  <c r="O149" i="1"/>
  <c r="N149" i="1"/>
  <c r="M149" i="1"/>
  <c r="L149" i="1"/>
  <c r="AT149" i="1"/>
  <c r="AS149" i="1"/>
  <c r="D97" i="4"/>
  <c r="E97" i="4"/>
  <c r="D96" i="4"/>
  <c r="C97" i="4"/>
  <c r="C95" i="4"/>
  <c r="D95" i="4"/>
  <c r="F94" i="4"/>
  <c r="E95" i="4"/>
  <c r="F95" i="4"/>
  <c r="C94" i="4"/>
  <c r="D94" i="4"/>
  <c r="E94" i="4"/>
  <c r="EM9" i="1"/>
  <c r="EM12" i="1"/>
  <c r="AJ225" i="4"/>
  <c r="AJ226" i="4" s="1"/>
  <c r="AJ227" i="4" s="1"/>
  <c r="AJ228" i="4" s="1"/>
  <c r="AJ229" i="4" s="1"/>
  <c r="AJ230" i="4" s="1"/>
  <c r="AJ231" i="4" s="1"/>
  <c r="AJ232" i="4" s="1"/>
  <c r="AJ233" i="4" s="1"/>
  <c r="AJ234" i="4" s="1"/>
  <c r="AJ235" i="4" s="1"/>
  <c r="AJ236" i="4" s="1"/>
  <c r="AJ237" i="4" s="1"/>
  <c r="AJ238" i="4" s="1"/>
  <c r="AJ239" i="4" s="1"/>
  <c r="H357" i="1"/>
  <c r="A310" i="1"/>
  <c r="A308" i="1"/>
  <c r="A307" i="1"/>
  <c r="A306" i="1"/>
  <c r="A305" i="1"/>
  <c r="A303" i="1"/>
  <c r="A301" i="1"/>
  <c r="A300" i="1"/>
  <c r="A299" i="1"/>
  <c r="A298" i="1"/>
  <c r="A295" i="1"/>
  <c r="A294" i="1"/>
  <c r="A292" i="1"/>
  <c r="A289" i="1"/>
  <c r="A288" i="1"/>
  <c r="A286" i="1"/>
  <c r="A199" i="4"/>
  <c r="M193" i="4"/>
  <c r="M194" i="4" s="1"/>
  <c r="M195" i="4" s="1"/>
  <c r="M196" i="4" s="1"/>
  <c r="M197" i="4" s="1"/>
  <c r="A283" i="1"/>
  <c r="A282" i="1"/>
  <c r="A281" i="1"/>
  <c r="A279" i="1"/>
  <c r="A277" i="1"/>
  <c r="B278" i="1" s="1"/>
  <c r="S29" i="4"/>
  <c r="R29" i="4"/>
  <c r="BV5" i="1"/>
  <c r="BV354" i="1" s="1"/>
  <c r="BT5" i="1"/>
  <c r="BT354" i="1" s="1"/>
  <c r="BS5" i="1"/>
  <c r="BS354" i="1" s="1"/>
  <c r="B151" i="1" l="1"/>
  <c r="DN280" i="1"/>
  <c r="EA280" i="1"/>
  <c r="BR280" i="1"/>
  <c r="DP280" i="1"/>
  <c r="AG280" i="1"/>
  <c r="AH280" i="1"/>
  <c r="AC280" i="1"/>
  <c r="AI280" i="1"/>
  <c r="DQ280" i="1"/>
  <c r="EC280" i="1"/>
  <c r="ED280" i="1"/>
  <c r="DD280" i="1"/>
  <c r="EB280" i="1"/>
  <c r="DO280" i="1"/>
  <c r="DX280" i="1"/>
  <c r="AD280" i="1"/>
  <c r="EE280" i="1"/>
  <c r="DR280" i="1"/>
  <c r="EJ280" i="1"/>
  <c r="CC231" i="4"/>
  <c r="CC232" i="4" s="1"/>
  <c r="CC233" i="4" s="1"/>
  <c r="CC234" i="4" s="1"/>
  <c r="CC235" i="4" s="1"/>
  <c r="CC236" i="4" s="1"/>
  <c r="CC237" i="4" s="1"/>
  <c r="CC238" i="4" s="1"/>
  <c r="CC239" i="4" s="1"/>
  <c r="BO231" i="4"/>
  <c r="BO232" i="4" s="1"/>
  <c r="BO233" i="4" s="1"/>
  <c r="BO234" i="4" s="1"/>
  <c r="BO235" i="4" s="1"/>
  <c r="BO236" i="4" s="1"/>
  <c r="BO237" i="4" s="1"/>
  <c r="BO238" i="4" s="1"/>
  <c r="BO239" i="4" s="1"/>
  <c r="CB231" i="4"/>
  <c r="CB232" i="4" s="1"/>
  <c r="CB233" i="4" s="1"/>
  <c r="CB234" i="4" s="1"/>
  <c r="CB235" i="4" s="1"/>
  <c r="CB236" i="4" s="1"/>
  <c r="CB237" i="4" s="1"/>
  <c r="CB238" i="4" s="1"/>
  <c r="CB239" i="4" s="1"/>
  <c r="BN231" i="4"/>
  <c r="BN232" i="4" s="1"/>
  <c r="BN233" i="4" s="1"/>
  <c r="BN234" i="4" s="1"/>
  <c r="BN235" i="4" s="1"/>
  <c r="BN236" i="4" s="1"/>
  <c r="BN237" i="4" s="1"/>
  <c r="BN238" i="4" s="1"/>
  <c r="BN239" i="4" s="1"/>
  <c r="BV231" i="4"/>
  <c r="BV232" i="4" s="1"/>
  <c r="BV233" i="4" s="1"/>
  <c r="BV234" i="4" s="1"/>
  <c r="BV235" i="4" s="1"/>
  <c r="BV236" i="4" s="1"/>
  <c r="BV237" i="4" s="1"/>
  <c r="BV238" i="4" s="1"/>
  <c r="BV239" i="4" s="1"/>
  <c r="BO246" i="4"/>
  <c r="BO247" i="4" s="1"/>
  <c r="BO248" i="4" s="1"/>
  <c r="BO249" i="4" s="1"/>
  <c r="BO250" i="4" s="1"/>
  <c r="BO251" i="4" s="1"/>
  <c r="BO252" i="4" s="1"/>
  <c r="BO253" i="4" s="1"/>
  <c r="BO254" i="4" s="1"/>
  <c r="BN246" i="4"/>
  <c r="BN247" i="4" s="1"/>
  <c r="BN248" i="4" s="1"/>
  <c r="BN249" i="4" s="1"/>
  <c r="BN250" i="4" s="1"/>
  <c r="BN251" i="4" s="1"/>
  <c r="BN252" i="4" s="1"/>
  <c r="BN253" i="4" s="1"/>
  <c r="BN254" i="4" s="1"/>
  <c r="CC246" i="4"/>
  <c r="CC247" i="4" s="1"/>
  <c r="CC248" i="4" s="1"/>
  <c r="CC249" i="4" s="1"/>
  <c r="CC250" i="4" s="1"/>
  <c r="CC251" i="4" s="1"/>
  <c r="CC252" i="4" s="1"/>
  <c r="CC253" i="4" s="1"/>
  <c r="CC254" i="4" s="1"/>
  <c r="CB246" i="4"/>
  <c r="CB247" i="4" s="1"/>
  <c r="CB248" i="4" s="1"/>
  <c r="CB249" i="4" s="1"/>
  <c r="CB250" i="4" s="1"/>
  <c r="CB251" i="4" s="1"/>
  <c r="CB252" i="4" s="1"/>
  <c r="CB253" i="4" s="1"/>
  <c r="CB254" i="4" s="1"/>
  <c r="BV246" i="4"/>
  <c r="BV247" i="4" s="1"/>
  <c r="BV248" i="4" s="1"/>
  <c r="BV249" i="4" s="1"/>
  <c r="BV250" i="4" s="1"/>
  <c r="BV251" i="4" s="1"/>
  <c r="BV252" i="4" s="1"/>
  <c r="BV253" i="4" s="1"/>
  <c r="BV254" i="4" s="1"/>
  <c r="BU246" i="4"/>
  <c r="BU247" i="4" s="1"/>
  <c r="BU248" i="4" s="1"/>
  <c r="BU249" i="4" s="1"/>
  <c r="BU250" i="4" s="1"/>
  <c r="BU251" i="4" s="1"/>
  <c r="BU252" i="4" s="1"/>
  <c r="BU253" i="4" s="1"/>
  <c r="BU254" i="4" s="1"/>
  <c r="CH199" i="4"/>
  <c r="CH200" i="4" s="1"/>
  <c r="CH201" i="4" s="1"/>
  <c r="CH202" i="4" s="1"/>
  <c r="CH203" i="4" s="1"/>
  <c r="CH204" i="4" s="1"/>
  <c r="CH205" i="4" s="1"/>
  <c r="CH206" i="4" s="1"/>
  <c r="CH207" i="4" s="1"/>
  <c r="CH208" i="4" s="1"/>
  <c r="CH209" i="4" s="1"/>
  <c r="CG199" i="4"/>
  <c r="CG200" i="4" s="1"/>
  <c r="CG201" i="4" s="1"/>
  <c r="CG202" i="4" s="1"/>
  <c r="CG203" i="4" s="1"/>
  <c r="CG204" i="4" s="1"/>
  <c r="CG205" i="4" s="1"/>
  <c r="CG206" i="4" s="1"/>
  <c r="CG207" i="4" s="1"/>
  <c r="CG208" i="4" s="1"/>
  <c r="CG209" i="4" s="1"/>
  <c r="CF199" i="4"/>
  <c r="CF200" i="4" s="1"/>
  <c r="CF201" i="4" s="1"/>
  <c r="CF202" i="4" s="1"/>
  <c r="CF203" i="4" s="1"/>
  <c r="CF204" i="4" s="1"/>
  <c r="CF205" i="4" s="1"/>
  <c r="CF206" i="4" s="1"/>
  <c r="CF207" i="4" s="1"/>
  <c r="CF208" i="4" s="1"/>
  <c r="CF209" i="4" s="1"/>
  <c r="BO199" i="4"/>
  <c r="BO200" i="4" s="1"/>
  <c r="BO201" i="4" s="1"/>
  <c r="BO202" i="4" s="1"/>
  <c r="BO203" i="4" s="1"/>
  <c r="BO204" i="4" s="1"/>
  <c r="BO205" i="4" s="1"/>
  <c r="BO206" i="4" s="1"/>
  <c r="BO207" i="4" s="1"/>
  <c r="BO208" i="4" s="1"/>
  <c r="BO209" i="4" s="1"/>
  <c r="CC199" i="4"/>
  <c r="CC200" i="4" s="1"/>
  <c r="CC201" i="4" s="1"/>
  <c r="CC202" i="4" s="1"/>
  <c r="CC203" i="4" s="1"/>
  <c r="CC204" i="4" s="1"/>
  <c r="CC205" i="4" s="1"/>
  <c r="CC206" i="4" s="1"/>
  <c r="CC207" i="4" s="1"/>
  <c r="CC208" i="4" s="1"/>
  <c r="CC209" i="4" s="1"/>
  <c r="CB199" i="4"/>
  <c r="CB200" i="4" s="1"/>
  <c r="CB201" i="4" s="1"/>
  <c r="CB202" i="4" s="1"/>
  <c r="CB203" i="4" s="1"/>
  <c r="CB204" i="4" s="1"/>
  <c r="CB205" i="4" s="1"/>
  <c r="CB206" i="4" s="1"/>
  <c r="CB207" i="4" s="1"/>
  <c r="CB208" i="4" s="1"/>
  <c r="CB209" i="4" s="1"/>
  <c r="CA199" i="4"/>
  <c r="CA200" i="4" s="1"/>
  <c r="CA201" i="4" s="1"/>
  <c r="CA202" i="4" s="1"/>
  <c r="CA203" i="4" s="1"/>
  <c r="CA204" i="4" s="1"/>
  <c r="CA205" i="4" s="1"/>
  <c r="CA206" i="4" s="1"/>
  <c r="CA207" i="4" s="1"/>
  <c r="CA208" i="4" s="1"/>
  <c r="CA209" i="4" s="1"/>
  <c r="BY199" i="4"/>
  <c r="BY200" i="4" s="1"/>
  <c r="BY201" i="4" s="1"/>
  <c r="BY202" i="4" s="1"/>
  <c r="BY203" i="4" s="1"/>
  <c r="BY204" i="4" s="1"/>
  <c r="BY205" i="4" s="1"/>
  <c r="BY206" i="4" s="1"/>
  <c r="BY207" i="4" s="1"/>
  <c r="BY208" i="4" s="1"/>
  <c r="BY209" i="4" s="1"/>
  <c r="BZ199" i="4"/>
  <c r="BZ200" i="4" s="1"/>
  <c r="BZ201" i="4" s="1"/>
  <c r="BZ202" i="4" s="1"/>
  <c r="BZ203" i="4" s="1"/>
  <c r="BZ204" i="4" s="1"/>
  <c r="BZ205" i="4" s="1"/>
  <c r="BZ206" i="4" s="1"/>
  <c r="BZ207" i="4" s="1"/>
  <c r="BZ208" i="4" s="1"/>
  <c r="BZ209" i="4" s="1"/>
  <c r="BN199" i="4"/>
  <c r="BN200" i="4" s="1"/>
  <c r="BN201" i="4" s="1"/>
  <c r="BN202" i="4" s="1"/>
  <c r="BN203" i="4" s="1"/>
  <c r="BN204" i="4" s="1"/>
  <c r="BN205" i="4" s="1"/>
  <c r="BN206" i="4" s="1"/>
  <c r="BN207" i="4" s="1"/>
  <c r="BN208" i="4" s="1"/>
  <c r="BN209" i="4" s="1"/>
  <c r="BV199" i="4"/>
  <c r="BV200" i="4" s="1"/>
  <c r="BV201" i="4" s="1"/>
  <c r="BV202" i="4" s="1"/>
  <c r="BV203" i="4" s="1"/>
  <c r="BV204" i="4" s="1"/>
  <c r="BV205" i="4" s="1"/>
  <c r="BV206" i="4" s="1"/>
  <c r="BV207" i="4" s="1"/>
  <c r="BV208" i="4" s="1"/>
  <c r="BV209" i="4" s="1"/>
  <c r="BU199" i="4"/>
  <c r="BU200" i="4" s="1"/>
  <c r="BU201" i="4" s="1"/>
  <c r="BU202" i="4" s="1"/>
  <c r="BU203" i="4" s="1"/>
  <c r="BU204" i="4" s="1"/>
  <c r="BU205" i="4" s="1"/>
  <c r="BU206" i="4" s="1"/>
  <c r="BU207" i="4" s="1"/>
  <c r="BU208" i="4" s="1"/>
  <c r="BU209" i="4" s="1"/>
  <c r="BS199" i="4"/>
  <c r="BS200" i="4" s="1"/>
  <c r="BS201" i="4" s="1"/>
  <c r="BS202" i="4" s="1"/>
  <c r="BS203" i="4" s="1"/>
  <c r="BS204" i="4" s="1"/>
  <c r="BS205" i="4" s="1"/>
  <c r="BS206" i="4" s="1"/>
  <c r="BS207" i="4" s="1"/>
  <c r="BS208" i="4" s="1"/>
  <c r="BS209" i="4" s="1"/>
  <c r="BR199" i="4"/>
  <c r="BR200" i="4" s="1"/>
  <c r="BR201" i="4" s="1"/>
  <c r="BR202" i="4" s="1"/>
  <c r="BR203" i="4" s="1"/>
  <c r="BR204" i="4" s="1"/>
  <c r="BR205" i="4" s="1"/>
  <c r="BR206" i="4" s="1"/>
  <c r="BR207" i="4" s="1"/>
  <c r="BR208" i="4" s="1"/>
  <c r="BR209" i="4" s="1"/>
  <c r="EC278" i="1"/>
  <c r="EC279" i="1"/>
  <c r="AJ240" i="4"/>
  <c r="AJ241" i="4" s="1"/>
  <c r="AJ242" i="4" s="1"/>
  <c r="AJ243" i="4" s="1"/>
  <c r="AJ244" i="4" s="1"/>
  <c r="AJ245" i="4" s="1"/>
  <c r="AJ246" i="4" s="1"/>
  <c r="AJ247" i="4" s="1"/>
  <c r="AJ248" i="4" s="1"/>
  <c r="AJ249" i="4" s="1"/>
  <c r="AJ250" i="4" s="1"/>
  <c r="AJ251" i="4" s="1"/>
  <c r="AJ252" i="4" s="1"/>
  <c r="AJ253" i="4" s="1"/>
  <c r="AJ254" i="4" s="1"/>
  <c r="AE238" i="4"/>
  <c r="AE239" i="4" s="1"/>
  <c r="BL278" i="1"/>
  <c r="BM278" i="1"/>
  <c r="B279" i="1"/>
  <c r="AC278" i="1"/>
  <c r="DP278" i="1"/>
  <c r="Q278" i="1"/>
  <c r="EA278" i="1"/>
  <c r="AG278" i="1"/>
  <c r="P278" i="1"/>
  <c r="DX278" i="1"/>
  <c r="DR278" i="1"/>
  <c r="AI278" i="1"/>
  <c r="EB278" i="1"/>
  <c r="AD278" i="1"/>
  <c r="ED278" i="1"/>
  <c r="EE278" i="1"/>
  <c r="AB278" i="1"/>
  <c r="DO278" i="1"/>
  <c r="DD278" i="1"/>
  <c r="EJ278" i="1"/>
  <c r="DQ278" i="1"/>
  <c r="AH278" i="1"/>
  <c r="BR278" i="1"/>
  <c r="F100" i="4"/>
  <c r="E100" i="4"/>
  <c r="C100" i="4"/>
  <c r="EJ279" i="1"/>
  <c r="D101" i="4"/>
  <c r="E101" i="4"/>
  <c r="E99" i="4"/>
  <c r="F99" i="4"/>
  <c r="F98" i="4"/>
  <c r="F101" i="4"/>
  <c r="D99" i="4"/>
  <c r="C99" i="4"/>
  <c r="C101" i="4"/>
  <c r="D100" i="4"/>
  <c r="DX279" i="1"/>
  <c r="EE279" i="1"/>
  <c r="ED279" i="1"/>
  <c r="EB279" i="1"/>
  <c r="EA279" i="1"/>
  <c r="DR279" i="1"/>
  <c r="DQ279" i="1"/>
  <c r="DP279" i="1"/>
  <c r="DO279" i="1"/>
  <c r="DN279" i="1"/>
  <c r="DD279" i="1"/>
  <c r="BR279" i="1"/>
  <c r="N193" i="4"/>
  <c r="N194" i="4" s="1"/>
  <c r="N195" i="4" s="1"/>
  <c r="N196" i="4" s="1"/>
  <c r="N197" i="4" s="1"/>
  <c r="BS277" i="1"/>
  <c r="BS278" i="1" s="1"/>
  <c r="AI279" i="1"/>
  <c r="AH279" i="1"/>
  <c r="AG279" i="1"/>
  <c r="AD279" i="1"/>
  <c r="AC279" i="1"/>
  <c r="AA279" i="1"/>
  <c r="N150" i="1"/>
  <c r="AT150" i="1"/>
  <c r="M150" i="1"/>
  <c r="AS150" i="1"/>
  <c r="L150" i="1"/>
  <c r="K150" i="1"/>
  <c r="O150" i="1"/>
  <c r="G281" i="1"/>
  <c r="E98" i="4"/>
  <c r="D98" i="4"/>
  <c r="C98" i="4"/>
  <c r="H107" i="4"/>
  <c r="H109" i="4"/>
  <c r="BV6" i="1"/>
  <c r="BS6" i="1"/>
  <c r="BT6" i="1"/>
  <c r="A10" i="1"/>
  <c r="DB5" i="1"/>
  <c r="DB354" i="1" s="1"/>
  <c r="V29" i="4"/>
  <c r="U29" i="4"/>
  <c r="T29" i="4"/>
  <c r="DA5" i="1"/>
  <c r="DA354" i="1" s="1"/>
  <c r="CZ5" i="1"/>
  <c r="BU5" i="1"/>
  <c r="BU354" i="1" s="1"/>
  <c r="EA5" i="1"/>
  <c r="EA354" i="1" s="1"/>
  <c r="EJ5" i="1"/>
  <c r="EJ6" i="1" s="1"/>
  <c r="ED5" i="1"/>
  <c r="ED354" i="1" s="1"/>
  <c r="B152" i="1" l="1"/>
  <c r="AE253" i="4"/>
  <c r="AE254" i="4" s="1"/>
  <c r="G153" i="4"/>
  <c r="B280" i="1"/>
  <c r="AB280" i="1"/>
  <c r="BS280" i="1"/>
  <c r="BT277" i="1"/>
  <c r="BT278" i="1" s="1"/>
  <c r="BT280" i="1"/>
  <c r="N210" i="4"/>
  <c r="N211" i="4" s="1"/>
  <c r="N212" i="4" s="1"/>
  <c r="N213" i="4" s="1"/>
  <c r="N214" i="4" s="1"/>
  <c r="M210" i="4"/>
  <c r="M211" i="4" s="1"/>
  <c r="M212" i="4" s="1"/>
  <c r="M213" i="4" s="1"/>
  <c r="M214" i="4" s="1"/>
  <c r="EC281" i="1"/>
  <c r="F158" i="4"/>
  <c r="F159" i="4" s="1"/>
  <c r="F163" i="4"/>
  <c r="F164" i="4" s="1"/>
  <c r="G158" i="4"/>
  <c r="G159" i="4" s="1"/>
  <c r="G163" i="4"/>
  <c r="G164" i="4" s="1"/>
  <c r="E158" i="4"/>
  <c r="E159" i="4" s="1"/>
  <c r="E163" i="4"/>
  <c r="E164" i="4" s="1"/>
  <c r="D158" i="4"/>
  <c r="D159" i="4" s="1"/>
  <c r="D163" i="4"/>
  <c r="D164" i="4" s="1"/>
  <c r="C158" i="4"/>
  <c r="C159" i="4" s="1"/>
  <c r="C163" i="4"/>
  <c r="C164" i="4" s="1"/>
  <c r="C138" i="4"/>
  <c r="C139" i="4" s="1"/>
  <c r="C143" i="4"/>
  <c r="C144" i="4" s="1"/>
  <c r="C123" i="4"/>
  <c r="C124" i="4" s="1"/>
  <c r="C118" i="4"/>
  <c r="C119" i="4" s="1"/>
  <c r="F138" i="4"/>
  <c r="F139" i="4" s="1"/>
  <c r="F143" i="4"/>
  <c r="F144" i="4" s="1"/>
  <c r="F123" i="4"/>
  <c r="F124" i="4" s="1"/>
  <c r="F118" i="4"/>
  <c r="F119" i="4" s="1"/>
  <c r="G138" i="4"/>
  <c r="G139" i="4" s="1"/>
  <c r="G143" i="4"/>
  <c r="G144" i="4" s="1"/>
  <c r="G123" i="4"/>
  <c r="G124" i="4" s="1"/>
  <c r="G118" i="4"/>
  <c r="G119" i="4" s="1"/>
  <c r="E138" i="4"/>
  <c r="E139" i="4" s="1"/>
  <c r="E143" i="4"/>
  <c r="E144" i="4" s="1"/>
  <c r="E123" i="4"/>
  <c r="E124" i="4" s="1"/>
  <c r="E118" i="4"/>
  <c r="E119" i="4" s="1"/>
  <c r="D138" i="4"/>
  <c r="D139" i="4" s="1"/>
  <c r="D143" i="4"/>
  <c r="D144" i="4" s="1"/>
  <c r="D123" i="4"/>
  <c r="D124" i="4" s="1"/>
  <c r="D118" i="4"/>
  <c r="D119" i="4" s="1"/>
  <c r="G133" i="4"/>
  <c r="G134" i="4" s="1"/>
  <c r="G113" i="4"/>
  <c r="G114" i="4" s="1"/>
  <c r="BM281" i="1"/>
  <c r="BL281" i="1"/>
  <c r="CD199" i="4"/>
  <c r="CD200" i="4" s="1"/>
  <c r="CD201" i="4" s="1"/>
  <c r="CD202" i="4" s="1"/>
  <c r="CD203" i="4" s="1"/>
  <c r="CD204" i="4" s="1"/>
  <c r="CD205" i="4" s="1"/>
  <c r="CD206" i="4" s="1"/>
  <c r="CD207" i="4" s="1"/>
  <c r="CD208" i="4" s="1"/>
  <c r="CD209" i="4" s="1"/>
  <c r="BW199" i="4"/>
  <c r="BW200" i="4" s="1"/>
  <c r="BW201" i="4" s="1"/>
  <c r="BW202" i="4" s="1"/>
  <c r="BW203" i="4" s="1"/>
  <c r="BW204" i="4" s="1"/>
  <c r="BW205" i="4" s="1"/>
  <c r="BW206" i="4" s="1"/>
  <c r="BW207" i="4" s="1"/>
  <c r="BW208" i="4" s="1"/>
  <c r="BW209" i="4" s="1"/>
  <c r="BP199" i="4"/>
  <c r="BP200" i="4" s="1"/>
  <c r="BP201" i="4" s="1"/>
  <c r="BP202" i="4" s="1"/>
  <c r="BP203" i="4" s="1"/>
  <c r="BP204" i="4" s="1"/>
  <c r="BP205" i="4" s="1"/>
  <c r="BP206" i="4" s="1"/>
  <c r="BP207" i="4" s="1"/>
  <c r="BP208" i="4" s="1"/>
  <c r="BP209" i="4" s="1"/>
  <c r="EJ281" i="1"/>
  <c r="DX281" i="1"/>
  <c r="EE281" i="1"/>
  <c r="ED281" i="1"/>
  <c r="EB281" i="1"/>
  <c r="EA281" i="1"/>
  <c r="DR281" i="1"/>
  <c r="DQ281" i="1"/>
  <c r="DP281" i="1"/>
  <c r="DO281" i="1"/>
  <c r="DN281" i="1"/>
  <c r="BS279" i="1"/>
  <c r="DD281" i="1"/>
  <c r="BR281" i="1"/>
  <c r="O193" i="4"/>
  <c r="O194" i="4" s="1"/>
  <c r="O195" i="4" s="1"/>
  <c r="O196" i="4" s="1"/>
  <c r="O197" i="4" s="1"/>
  <c r="AI281" i="1"/>
  <c r="AH281" i="1"/>
  <c r="AG281" i="1"/>
  <c r="AD281" i="1"/>
  <c r="AC281" i="1"/>
  <c r="AA281" i="1"/>
  <c r="AB279" i="1"/>
  <c r="Q281" i="1"/>
  <c r="Q279" i="1"/>
  <c r="P281" i="1"/>
  <c r="P279" i="1"/>
  <c r="O151" i="1"/>
  <c r="N151" i="1"/>
  <c r="AT151" i="1"/>
  <c r="M151" i="1"/>
  <c r="AS151" i="1"/>
  <c r="L151" i="1"/>
  <c r="K151" i="1"/>
  <c r="CZ354" i="1"/>
  <c r="CZ6" i="1"/>
  <c r="CZ12" i="1" s="1"/>
  <c r="G282" i="1"/>
  <c r="AA225" i="4"/>
  <c r="AA226" i="4" s="1"/>
  <c r="AA227" i="4" s="1"/>
  <c r="AA228" i="4" s="1"/>
  <c r="AA229" i="4" s="1"/>
  <c r="AA230" i="4" s="1"/>
  <c r="AA231" i="4" s="1"/>
  <c r="AA232" i="4" s="1"/>
  <c r="AA233" i="4" s="1"/>
  <c r="AA234" i="4" s="1"/>
  <c r="AA235" i="4" s="1"/>
  <c r="AA236" i="4" s="1"/>
  <c r="AA237" i="4" s="1"/>
  <c r="AA238" i="4" s="1"/>
  <c r="AA239" i="4" s="1"/>
  <c r="BV12" i="1"/>
  <c r="BV9" i="1"/>
  <c r="BT12" i="1"/>
  <c r="BT9" i="1"/>
  <c r="BS12" i="1"/>
  <c r="BS9" i="1"/>
  <c r="DB6" i="1"/>
  <c r="DB12" i="1" s="1"/>
  <c r="DA6" i="1"/>
  <c r="DA12" i="1" s="1"/>
  <c r="BU6" i="1"/>
  <c r="EJ354" i="1"/>
  <c r="EJ9" i="1"/>
  <c r="EA6" i="1"/>
  <c r="ED6" i="1"/>
  <c r="B153" i="1" l="1"/>
  <c r="G155" i="4"/>
  <c r="G154" i="4"/>
  <c r="G151" i="4"/>
  <c r="G152" i="4"/>
  <c r="Z210" i="4"/>
  <c r="Z211" i="4" s="1"/>
  <c r="Z212" i="4" s="1"/>
  <c r="Z213" i="4" s="1"/>
  <c r="Z214" i="4" s="1"/>
  <c r="Z215" i="4" s="1"/>
  <c r="Z216" i="4" s="1"/>
  <c r="Z217" i="4" s="1"/>
  <c r="Z218" i="4" s="1"/>
  <c r="Z219" i="4" s="1"/>
  <c r="Z220" i="4" s="1"/>
  <c r="Z221" i="4" s="1"/>
  <c r="Z222" i="4" s="1"/>
  <c r="Z223" i="4" s="1"/>
  <c r="Z224" i="4" s="1"/>
  <c r="BS281" i="1"/>
  <c r="AB281" i="1"/>
  <c r="BU277" i="1"/>
  <c r="BU278" i="1" s="1"/>
  <c r="M225" i="4"/>
  <c r="M226" i="4" s="1"/>
  <c r="M227" i="4" s="1"/>
  <c r="M228" i="4" s="1"/>
  <c r="M229" i="4" s="1"/>
  <c r="N225" i="4"/>
  <c r="N226" i="4" s="1"/>
  <c r="N227" i="4" s="1"/>
  <c r="N228" i="4" s="1"/>
  <c r="N229" i="4" s="1"/>
  <c r="O225" i="4"/>
  <c r="O226" i="4" s="1"/>
  <c r="O227" i="4" s="1"/>
  <c r="O228" i="4" s="1"/>
  <c r="O229" i="4" s="1"/>
  <c r="O210" i="4"/>
  <c r="O211" i="4" s="1"/>
  <c r="O212" i="4" s="1"/>
  <c r="O213" i="4" s="1"/>
  <c r="O214" i="4" s="1"/>
  <c r="AH240" i="4"/>
  <c r="AH241" i="4" s="1"/>
  <c r="AH242" i="4" s="1"/>
  <c r="AH243" i="4" s="1"/>
  <c r="AH244" i="4" s="1"/>
  <c r="AH245" i="4" s="1"/>
  <c r="AH246" i="4" s="1"/>
  <c r="AH247" i="4" s="1"/>
  <c r="AH248" i="4" s="1"/>
  <c r="AH249" i="4" s="1"/>
  <c r="AH250" i="4" s="1"/>
  <c r="AH251" i="4" s="1"/>
  <c r="AH252" i="4" s="1"/>
  <c r="AH253" i="4" s="1"/>
  <c r="AH254" i="4" s="1"/>
  <c r="AH210" i="4"/>
  <c r="AH211" i="4" s="1"/>
  <c r="AH212" i="4" s="1"/>
  <c r="AH213" i="4" s="1"/>
  <c r="AH214" i="4" s="1"/>
  <c r="AH215" i="4" s="1"/>
  <c r="AH216" i="4" s="1"/>
  <c r="AH217" i="4" s="1"/>
  <c r="AH218" i="4" s="1"/>
  <c r="AH219" i="4" s="1"/>
  <c r="AH220" i="4" s="1"/>
  <c r="AH221" i="4" s="1"/>
  <c r="AH222" i="4" s="1"/>
  <c r="AH223" i="4" s="1"/>
  <c r="AH224" i="4" s="1"/>
  <c r="L225" i="4"/>
  <c r="L226" i="4" s="1"/>
  <c r="L227" i="4" s="1"/>
  <c r="L228" i="4" s="1"/>
  <c r="L229" i="4" s="1"/>
  <c r="L230" i="4" s="1"/>
  <c r="L231" i="4" s="1"/>
  <c r="L232" i="4" s="1"/>
  <c r="L233" i="4" s="1"/>
  <c r="L234" i="4" s="1"/>
  <c r="L235" i="4" s="1"/>
  <c r="L236" i="4" s="1"/>
  <c r="L237" i="4" s="1"/>
  <c r="L238" i="4" s="1"/>
  <c r="L239" i="4" s="1"/>
  <c r="L210" i="4"/>
  <c r="L211" i="4" s="1"/>
  <c r="L212" i="4" s="1"/>
  <c r="L213" i="4" s="1"/>
  <c r="L214" i="4" s="1"/>
  <c r="L215" i="4" s="1"/>
  <c r="L216" i="4" s="1"/>
  <c r="L217" i="4" s="1"/>
  <c r="L218" i="4" s="1"/>
  <c r="L219" i="4" s="1"/>
  <c r="L220" i="4" s="1"/>
  <c r="L221" i="4" s="1"/>
  <c r="L222" i="4" s="1"/>
  <c r="L223" i="4" s="1"/>
  <c r="L224" i="4" s="1"/>
  <c r="S210" i="4"/>
  <c r="S211" i="4" s="1"/>
  <c r="S212" i="4" s="1"/>
  <c r="S213" i="4" s="1"/>
  <c r="S214" i="4" s="1"/>
  <c r="S215" i="4" s="1"/>
  <c r="S216" i="4" s="1"/>
  <c r="S217" i="4" s="1"/>
  <c r="S218" i="4" s="1"/>
  <c r="S219" i="4" s="1"/>
  <c r="S220" i="4" s="1"/>
  <c r="S221" i="4" s="1"/>
  <c r="S222" i="4" s="1"/>
  <c r="S223" i="4" s="1"/>
  <c r="V210" i="4"/>
  <c r="V211" i="4" s="1"/>
  <c r="V212" i="4" s="1"/>
  <c r="V213" i="4" s="1"/>
  <c r="V214" i="4" s="1"/>
  <c r="V215" i="4" s="1"/>
  <c r="V216" i="4" s="1"/>
  <c r="V217" i="4" s="1"/>
  <c r="V218" i="4" s="1"/>
  <c r="V219" i="4" s="1"/>
  <c r="V220" i="4" s="1"/>
  <c r="V221" i="4" s="1"/>
  <c r="V222" i="4" s="1"/>
  <c r="V223" i="4" s="1"/>
  <c r="U225" i="4"/>
  <c r="U226" i="4" s="1"/>
  <c r="U227" i="4" s="1"/>
  <c r="U228" i="4" s="1"/>
  <c r="U229" i="4" s="1"/>
  <c r="U230" i="4" s="1"/>
  <c r="U231" i="4" s="1"/>
  <c r="U232" i="4" s="1"/>
  <c r="U233" i="4" s="1"/>
  <c r="U234" i="4" s="1"/>
  <c r="U235" i="4" s="1"/>
  <c r="U236" i="4" s="1"/>
  <c r="U237" i="4" s="1"/>
  <c r="U238" i="4" s="1"/>
  <c r="U210" i="4"/>
  <c r="U211" i="4" s="1"/>
  <c r="U212" i="4" s="1"/>
  <c r="U213" i="4" s="1"/>
  <c r="U214" i="4" s="1"/>
  <c r="U215" i="4" s="1"/>
  <c r="U216" i="4" s="1"/>
  <c r="U217" i="4" s="1"/>
  <c r="U218" i="4" s="1"/>
  <c r="U219" i="4" s="1"/>
  <c r="U220" i="4" s="1"/>
  <c r="U221" i="4" s="1"/>
  <c r="U222" i="4" s="1"/>
  <c r="U223" i="4" s="1"/>
  <c r="AB210" i="4"/>
  <c r="AB211" i="4" s="1"/>
  <c r="AB212" i="4" s="1"/>
  <c r="AB213" i="4" s="1"/>
  <c r="AB214" i="4" s="1"/>
  <c r="AB215" i="4" s="1"/>
  <c r="AB216" i="4" s="1"/>
  <c r="AB217" i="4" s="1"/>
  <c r="AB218" i="4" s="1"/>
  <c r="AB219" i="4" s="1"/>
  <c r="AB220" i="4" s="1"/>
  <c r="AB221" i="4" s="1"/>
  <c r="AB222" i="4" s="1"/>
  <c r="AB223" i="4" s="1"/>
  <c r="AB224" i="4" s="1"/>
  <c r="AB225" i="4"/>
  <c r="AB226" i="4" s="1"/>
  <c r="AB227" i="4" s="1"/>
  <c r="AB228" i="4" s="1"/>
  <c r="AB229" i="4" s="1"/>
  <c r="AB230" i="4" s="1"/>
  <c r="AB231" i="4" s="1"/>
  <c r="AB232" i="4" s="1"/>
  <c r="AB233" i="4" s="1"/>
  <c r="AB234" i="4" s="1"/>
  <c r="AB235" i="4" s="1"/>
  <c r="AB236" i="4" s="1"/>
  <c r="AB237" i="4" s="1"/>
  <c r="AB238" i="4" s="1"/>
  <c r="AB239" i="4" s="1"/>
  <c r="AC240" i="4"/>
  <c r="AC241" i="4" s="1"/>
  <c r="AC242" i="4" s="1"/>
  <c r="AC243" i="4" s="1"/>
  <c r="AC244" i="4" s="1"/>
  <c r="AC245" i="4" s="1"/>
  <c r="AC246" i="4" s="1"/>
  <c r="AC247" i="4" s="1"/>
  <c r="AC248" i="4" s="1"/>
  <c r="AC249" i="4" s="1"/>
  <c r="AC250" i="4" s="1"/>
  <c r="AC251" i="4" s="1"/>
  <c r="AC252" i="4" s="1"/>
  <c r="AC253" i="4" s="1"/>
  <c r="AC254" i="4" s="1"/>
  <c r="AC210" i="4"/>
  <c r="AC211" i="4" s="1"/>
  <c r="AC212" i="4" s="1"/>
  <c r="AC213" i="4" s="1"/>
  <c r="AC214" i="4" s="1"/>
  <c r="AC215" i="4" s="1"/>
  <c r="AC216" i="4" s="1"/>
  <c r="AC217" i="4" s="1"/>
  <c r="AC218" i="4" s="1"/>
  <c r="AC219" i="4" s="1"/>
  <c r="AC220" i="4" s="1"/>
  <c r="AC221" i="4" s="1"/>
  <c r="AC222" i="4" s="1"/>
  <c r="AC223" i="4" s="1"/>
  <c r="AC224" i="4" s="1"/>
  <c r="AE210" i="4"/>
  <c r="AE211" i="4" s="1"/>
  <c r="AE212" i="4" s="1"/>
  <c r="AE213" i="4" s="1"/>
  <c r="AE214" i="4" s="1"/>
  <c r="AE215" i="4" s="1"/>
  <c r="AE216" i="4" s="1"/>
  <c r="AE217" i="4" s="1"/>
  <c r="AE218" i="4" s="1"/>
  <c r="AE219" i="4" s="1"/>
  <c r="AE220" i="4" s="1"/>
  <c r="AE221" i="4" s="1"/>
  <c r="AE222" i="4" s="1"/>
  <c r="AG225" i="4"/>
  <c r="AG226" i="4" s="1"/>
  <c r="AG210" i="4"/>
  <c r="AG211" i="4" s="1"/>
  <c r="AG212" i="4" s="1"/>
  <c r="AI210" i="4"/>
  <c r="AI211" i="4" s="1"/>
  <c r="AI212" i="4" s="1"/>
  <c r="AI213" i="4" s="1"/>
  <c r="AF225" i="4"/>
  <c r="AF226" i="4" s="1"/>
  <c r="AF227" i="4" s="1"/>
  <c r="AF228" i="4" s="1"/>
  <c r="AF229" i="4" s="1"/>
  <c r="AF230" i="4" s="1"/>
  <c r="AF231" i="4" s="1"/>
  <c r="AF232" i="4" s="1"/>
  <c r="AF233" i="4" s="1"/>
  <c r="AF234" i="4" s="1"/>
  <c r="AF235" i="4" s="1"/>
  <c r="AF236" i="4" s="1"/>
  <c r="AF237" i="4" s="1"/>
  <c r="AF238" i="4" s="1"/>
  <c r="AF239" i="4" s="1"/>
  <c r="AF210" i="4"/>
  <c r="AF211" i="4" s="1"/>
  <c r="AF212" i="4" s="1"/>
  <c r="AF213" i="4" s="1"/>
  <c r="AF214" i="4" s="1"/>
  <c r="AF215" i="4" s="1"/>
  <c r="AF216" i="4" s="1"/>
  <c r="AF217" i="4" s="1"/>
  <c r="AF218" i="4" s="1"/>
  <c r="AF219" i="4" s="1"/>
  <c r="AF220" i="4" s="1"/>
  <c r="AF221" i="4" s="1"/>
  <c r="AF222" i="4" s="1"/>
  <c r="AF223" i="4" s="1"/>
  <c r="AF224" i="4" s="1"/>
  <c r="W210" i="4"/>
  <c r="W211" i="4" s="1"/>
  <c r="W212" i="4" s="1"/>
  <c r="W213" i="4" s="1"/>
  <c r="W214" i="4" s="1"/>
  <c r="W215" i="4" s="1"/>
  <c r="W216" i="4" s="1"/>
  <c r="W217" i="4" s="1"/>
  <c r="W218" i="4" s="1"/>
  <c r="W219" i="4" s="1"/>
  <c r="W220" i="4" s="1"/>
  <c r="X210" i="4"/>
  <c r="X211" i="4" s="1"/>
  <c r="X212" i="4" s="1"/>
  <c r="X213" i="4" s="1"/>
  <c r="X214" i="4" s="1"/>
  <c r="X215" i="4" s="1"/>
  <c r="X216" i="4" s="1"/>
  <c r="X217" i="4" s="1"/>
  <c r="X218" i="4" s="1"/>
  <c r="X219" i="4" s="1"/>
  <c r="X220" i="4" s="1"/>
  <c r="Y210" i="4"/>
  <c r="Y211" i="4" s="1"/>
  <c r="EC282" i="1"/>
  <c r="M240" i="4"/>
  <c r="M241" i="4" s="1"/>
  <c r="M242" i="4" s="1"/>
  <c r="M243" i="4" s="1"/>
  <c r="M244" i="4" s="1"/>
  <c r="N240" i="4"/>
  <c r="N241" i="4" s="1"/>
  <c r="N242" i="4" s="1"/>
  <c r="N243" i="4" s="1"/>
  <c r="N244" i="4" s="1"/>
  <c r="C165" i="4"/>
  <c r="C162" i="4"/>
  <c r="C161" i="4"/>
  <c r="C160" i="4"/>
  <c r="C157" i="4"/>
  <c r="C156" i="4"/>
  <c r="D165" i="4"/>
  <c r="D162" i="4"/>
  <c r="D161" i="4"/>
  <c r="D157" i="4"/>
  <c r="D156" i="4"/>
  <c r="D160" i="4"/>
  <c r="E165" i="4"/>
  <c r="E162" i="4"/>
  <c r="E161" i="4"/>
  <c r="E156" i="4"/>
  <c r="E160" i="4"/>
  <c r="E157" i="4"/>
  <c r="G165" i="4"/>
  <c r="G162" i="4"/>
  <c r="G161" i="4"/>
  <c r="G156" i="4"/>
  <c r="G160" i="4"/>
  <c r="G157" i="4"/>
  <c r="F165" i="4"/>
  <c r="F162" i="4"/>
  <c r="F161" i="4"/>
  <c r="F156" i="4"/>
  <c r="F160" i="4"/>
  <c r="F157" i="4"/>
  <c r="G135" i="4"/>
  <c r="G132" i="4"/>
  <c r="G131" i="4"/>
  <c r="D145" i="4"/>
  <c r="D142" i="4"/>
  <c r="D141" i="4"/>
  <c r="D137" i="4"/>
  <c r="D136" i="4"/>
  <c r="D140" i="4"/>
  <c r="E145" i="4"/>
  <c r="E142" i="4"/>
  <c r="E141" i="4"/>
  <c r="E136" i="4"/>
  <c r="E140" i="4"/>
  <c r="E137" i="4"/>
  <c r="G145" i="4"/>
  <c r="G142" i="4"/>
  <c r="G141" i="4"/>
  <c r="G136" i="4"/>
  <c r="G140" i="4"/>
  <c r="G137" i="4"/>
  <c r="F145" i="4"/>
  <c r="F142" i="4"/>
  <c r="F141" i="4"/>
  <c r="F136" i="4"/>
  <c r="F140" i="4"/>
  <c r="F137" i="4"/>
  <c r="C145" i="4"/>
  <c r="C142" i="4"/>
  <c r="C141" i="4"/>
  <c r="C140" i="4"/>
  <c r="C137" i="4"/>
  <c r="C136" i="4"/>
  <c r="BM282" i="1"/>
  <c r="BL282" i="1"/>
  <c r="F116" i="4"/>
  <c r="F120" i="4"/>
  <c r="F117" i="4"/>
  <c r="C122" i="4"/>
  <c r="C125" i="4"/>
  <c r="C121" i="4"/>
  <c r="C116" i="4"/>
  <c r="C120" i="4"/>
  <c r="C117" i="4"/>
  <c r="G111" i="4"/>
  <c r="G112" i="4"/>
  <c r="G115" i="4"/>
  <c r="F121" i="4"/>
  <c r="F122" i="4"/>
  <c r="F125" i="4"/>
  <c r="D125" i="4"/>
  <c r="D122" i="4"/>
  <c r="D121" i="4"/>
  <c r="D120" i="4"/>
  <c r="D117" i="4"/>
  <c r="D116" i="4"/>
  <c r="E125" i="4"/>
  <c r="E121" i="4"/>
  <c r="E122" i="4"/>
  <c r="E116" i="4"/>
  <c r="E120" i="4"/>
  <c r="E117" i="4"/>
  <c r="G122" i="4"/>
  <c r="G125" i="4"/>
  <c r="G121" i="4"/>
  <c r="G116" i="4"/>
  <c r="G120" i="4"/>
  <c r="G117" i="4"/>
  <c r="EJ282" i="1"/>
  <c r="DX282" i="1"/>
  <c r="EE282" i="1"/>
  <c r="EA282" i="1"/>
  <c r="ED282" i="1"/>
  <c r="EB282" i="1"/>
  <c r="DR282" i="1"/>
  <c r="DQ282" i="1"/>
  <c r="DP282" i="1"/>
  <c r="DO282" i="1"/>
  <c r="DN282" i="1"/>
  <c r="DD282" i="1"/>
  <c r="P193" i="4"/>
  <c r="P194" i="4" s="1"/>
  <c r="P195" i="4" s="1"/>
  <c r="P196" i="4" s="1"/>
  <c r="P197" i="4" s="1"/>
  <c r="BT279" i="1"/>
  <c r="BS282" i="1"/>
  <c r="BR282" i="1"/>
  <c r="AI282" i="1"/>
  <c r="AH282" i="1"/>
  <c r="AG282" i="1"/>
  <c r="AD282" i="1"/>
  <c r="AC282" i="1"/>
  <c r="AB282" i="1"/>
  <c r="AA282" i="1"/>
  <c r="Q282" i="1"/>
  <c r="P282" i="1"/>
  <c r="O152" i="1"/>
  <c r="N152" i="1"/>
  <c r="AT152" i="1"/>
  <c r="M152" i="1"/>
  <c r="AS152" i="1"/>
  <c r="L152" i="1"/>
  <c r="K152" i="1"/>
  <c r="G283" i="1"/>
  <c r="DB9" i="1"/>
  <c r="DA9" i="1"/>
  <c r="BU9" i="1"/>
  <c r="BU12" i="1"/>
  <c r="EA12" i="1"/>
  <c r="EA9" i="1"/>
  <c r="ED9" i="1"/>
  <c r="ED12" i="1"/>
  <c r="B154" i="1" l="1"/>
  <c r="Q193" i="4"/>
  <c r="Q194" i="4" s="1"/>
  <c r="Q195" i="4" s="1"/>
  <c r="Q196" i="4" s="1"/>
  <c r="Q197" i="4" s="1"/>
  <c r="BX283" i="1"/>
  <c r="BW283" i="1"/>
  <c r="G284" i="1"/>
  <c r="X240" i="4"/>
  <c r="X241" i="4" s="1"/>
  <c r="X242" i="4" s="1"/>
  <c r="X243" i="4" s="1"/>
  <c r="X244" i="4" s="1"/>
  <c r="X245" i="4" s="1"/>
  <c r="X246" i="4" s="1"/>
  <c r="X247" i="4" s="1"/>
  <c r="X248" i="4" s="1"/>
  <c r="X249" i="4" s="1"/>
  <c r="X250" i="4" s="1"/>
  <c r="X225" i="4"/>
  <c r="X226" i="4" s="1"/>
  <c r="X227" i="4" s="1"/>
  <c r="X228" i="4" s="1"/>
  <c r="X229" i="4" s="1"/>
  <c r="X230" i="4" s="1"/>
  <c r="X231" i="4" s="1"/>
  <c r="X232" i="4" s="1"/>
  <c r="X233" i="4" s="1"/>
  <c r="X234" i="4" s="1"/>
  <c r="X235" i="4" s="1"/>
  <c r="Y240" i="4"/>
  <c r="Y241" i="4" s="1"/>
  <c r="Y225" i="4"/>
  <c r="Y226" i="4" s="1"/>
  <c r="W225" i="4"/>
  <c r="W226" i="4" s="1"/>
  <c r="W227" i="4" s="1"/>
  <c r="W228" i="4" s="1"/>
  <c r="W229" i="4" s="1"/>
  <c r="W230" i="4" s="1"/>
  <c r="W231" i="4" s="1"/>
  <c r="W232" i="4" s="1"/>
  <c r="W233" i="4" s="1"/>
  <c r="W234" i="4" s="1"/>
  <c r="W235" i="4" s="1"/>
  <c r="W240" i="4"/>
  <c r="W241" i="4" s="1"/>
  <c r="W242" i="4" s="1"/>
  <c r="W243" i="4" s="1"/>
  <c r="W244" i="4" s="1"/>
  <c r="W245" i="4" s="1"/>
  <c r="W246" i="4" s="1"/>
  <c r="W247" i="4" s="1"/>
  <c r="W248" i="4" s="1"/>
  <c r="W249" i="4" s="1"/>
  <c r="W250" i="4" s="1"/>
  <c r="T210" i="4"/>
  <c r="T211" i="4" s="1"/>
  <c r="T212" i="4" s="1"/>
  <c r="T213" i="4" s="1"/>
  <c r="T214" i="4" s="1"/>
  <c r="T215" i="4" s="1"/>
  <c r="T216" i="4" s="1"/>
  <c r="T217" i="4" s="1"/>
  <c r="T218" i="4" s="1"/>
  <c r="T219" i="4" s="1"/>
  <c r="T220" i="4" s="1"/>
  <c r="T221" i="4" s="1"/>
  <c r="T222" i="4" s="1"/>
  <c r="T223" i="4" s="1"/>
  <c r="BU279" i="1"/>
  <c r="BU280" i="1"/>
  <c r="BV277" i="1"/>
  <c r="BV278" i="1" s="1"/>
  <c r="L240" i="4"/>
  <c r="L241" i="4" s="1"/>
  <c r="L242" i="4" s="1"/>
  <c r="L243" i="4" s="1"/>
  <c r="L244" i="4" s="1"/>
  <c r="L245" i="4" s="1"/>
  <c r="L246" i="4" s="1"/>
  <c r="L247" i="4" s="1"/>
  <c r="L248" i="4" s="1"/>
  <c r="L249" i="4" s="1"/>
  <c r="L250" i="4" s="1"/>
  <c r="L251" i="4" s="1"/>
  <c r="L252" i="4" s="1"/>
  <c r="L253" i="4" s="1"/>
  <c r="L254" i="4" s="1"/>
  <c r="O240" i="4"/>
  <c r="O241" i="4" s="1"/>
  <c r="O242" i="4" s="1"/>
  <c r="O243" i="4" s="1"/>
  <c r="O244" i="4" s="1"/>
  <c r="AF240" i="4"/>
  <c r="AF241" i="4" s="1"/>
  <c r="AF242" i="4" s="1"/>
  <c r="AF243" i="4" s="1"/>
  <c r="AF244" i="4" s="1"/>
  <c r="AF245" i="4" s="1"/>
  <c r="AF246" i="4" s="1"/>
  <c r="AF247" i="4" s="1"/>
  <c r="AF248" i="4" s="1"/>
  <c r="AF249" i="4" s="1"/>
  <c r="AF250" i="4" s="1"/>
  <c r="AF251" i="4" s="1"/>
  <c r="AF252" i="4" s="1"/>
  <c r="AF253" i="4" s="1"/>
  <c r="AF254" i="4" s="1"/>
  <c r="AI240" i="4"/>
  <c r="AI241" i="4" s="1"/>
  <c r="AI225" i="4"/>
  <c r="AI226" i="4" s="1"/>
  <c r="AE240" i="4"/>
  <c r="AE241" i="4" s="1"/>
  <c r="AE242" i="4" s="1"/>
  <c r="AE243" i="4" s="1"/>
  <c r="AE244" i="4" s="1"/>
  <c r="AE245" i="4" s="1"/>
  <c r="AE246" i="4" s="1"/>
  <c r="AE247" i="4" s="1"/>
  <c r="AE248" i="4" s="1"/>
  <c r="AE249" i="4" s="1"/>
  <c r="AE250" i="4" s="1"/>
  <c r="AE251" i="4" s="1"/>
  <c r="AE252" i="4" s="1"/>
  <c r="AE225" i="4"/>
  <c r="AE226" i="4" s="1"/>
  <c r="AE227" i="4" s="1"/>
  <c r="AE228" i="4" s="1"/>
  <c r="AE229" i="4" s="1"/>
  <c r="AE230" i="4" s="1"/>
  <c r="AE231" i="4" s="1"/>
  <c r="AE232" i="4" s="1"/>
  <c r="AE233" i="4" s="1"/>
  <c r="AE234" i="4" s="1"/>
  <c r="AE235" i="4" s="1"/>
  <c r="AE236" i="4" s="1"/>
  <c r="AE237" i="4" s="1"/>
  <c r="AG240" i="4"/>
  <c r="AG241" i="4" s="1"/>
  <c r="AH225" i="4"/>
  <c r="AH226" i="4" s="1"/>
  <c r="AH227" i="4" s="1"/>
  <c r="AH228" i="4" s="1"/>
  <c r="AH229" i="4" s="1"/>
  <c r="AH230" i="4" s="1"/>
  <c r="AH231" i="4" s="1"/>
  <c r="AH232" i="4" s="1"/>
  <c r="AH233" i="4" s="1"/>
  <c r="AH234" i="4" s="1"/>
  <c r="AH235" i="4" s="1"/>
  <c r="AH236" i="4" s="1"/>
  <c r="AH237" i="4" s="1"/>
  <c r="AH238" i="4" s="1"/>
  <c r="AH239" i="4" s="1"/>
  <c r="V240" i="4"/>
  <c r="V241" i="4" s="1"/>
  <c r="V242" i="4" s="1"/>
  <c r="V243" i="4" s="1"/>
  <c r="V244" i="4" s="1"/>
  <c r="V245" i="4" s="1"/>
  <c r="V246" i="4" s="1"/>
  <c r="V247" i="4" s="1"/>
  <c r="V248" i="4" s="1"/>
  <c r="V249" i="4" s="1"/>
  <c r="V250" i="4" s="1"/>
  <c r="V251" i="4" s="1"/>
  <c r="V252" i="4" s="1"/>
  <c r="V253" i="4" s="1"/>
  <c r="V225" i="4"/>
  <c r="V226" i="4" s="1"/>
  <c r="V227" i="4" s="1"/>
  <c r="V228" i="4" s="1"/>
  <c r="V229" i="4" s="1"/>
  <c r="V230" i="4" s="1"/>
  <c r="V231" i="4" s="1"/>
  <c r="V232" i="4" s="1"/>
  <c r="V233" i="4" s="1"/>
  <c r="V234" i="4" s="1"/>
  <c r="V235" i="4" s="1"/>
  <c r="V236" i="4" s="1"/>
  <c r="V237" i="4" s="1"/>
  <c r="V238" i="4" s="1"/>
  <c r="AC225" i="4"/>
  <c r="AC226" i="4" s="1"/>
  <c r="AC227" i="4" s="1"/>
  <c r="AC228" i="4" s="1"/>
  <c r="AC229" i="4" s="1"/>
  <c r="AC230" i="4" s="1"/>
  <c r="AC231" i="4" s="1"/>
  <c r="AC232" i="4" s="1"/>
  <c r="AC233" i="4" s="1"/>
  <c r="AC234" i="4" s="1"/>
  <c r="AC235" i="4" s="1"/>
  <c r="AC236" i="4" s="1"/>
  <c r="AC237" i="4" s="1"/>
  <c r="AC238" i="4" s="1"/>
  <c r="AC239" i="4" s="1"/>
  <c r="CZ283" i="1"/>
  <c r="EC283" i="1"/>
  <c r="AA240" i="4"/>
  <c r="AA241" i="4" s="1"/>
  <c r="AA242" i="4" s="1"/>
  <c r="AA243" i="4" s="1"/>
  <c r="AA244" i="4" s="1"/>
  <c r="AA245" i="4" s="1"/>
  <c r="AA246" i="4" s="1"/>
  <c r="AA247" i="4" s="1"/>
  <c r="AA248" i="4" s="1"/>
  <c r="AA249" i="4" s="1"/>
  <c r="AA250" i="4" s="1"/>
  <c r="AA251" i="4" s="1"/>
  <c r="AA252" i="4" s="1"/>
  <c r="AA253" i="4" s="1"/>
  <c r="AA254" i="4" s="1"/>
  <c r="BM283" i="1"/>
  <c r="EJ283" i="1"/>
  <c r="BU281" i="1"/>
  <c r="DX283" i="1"/>
  <c r="EE283" i="1"/>
  <c r="ED283" i="1"/>
  <c r="EB283" i="1"/>
  <c r="EA283" i="1"/>
  <c r="DP283" i="1"/>
  <c r="DO283" i="1"/>
  <c r="DN283" i="1"/>
  <c r="DR283" i="1"/>
  <c r="DQ283" i="1"/>
  <c r="DD283" i="1"/>
  <c r="DC283" i="1"/>
  <c r="DB283" i="1"/>
  <c r="DA283" i="1"/>
  <c r="CX283" i="1"/>
  <c r="BT282" i="1"/>
  <c r="BT281" i="1"/>
  <c r="BS283" i="1"/>
  <c r="BR283" i="1"/>
  <c r="AI283" i="1"/>
  <c r="AH283" i="1"/>
  <c r="AG283" i="1"/>
  <c r="AT153" i="1"/>
  <c r="M153" i="1"/>
  <c r="AS153" i="1"/>
  <c r="L153" i="1"/>
  <c r="O153" i="1"/>
  <c r="N153" i="1"/>
  <c r="K153" i="1"/>
  <c r="P210" i="4"/>
  <c r="P211" i="4" s="1"/>
  <c r="P212" i="4" s="1"/>
  <c r="P213" i="4" s="1"/>
  <c r="P214" i="4" s="1"/>
  <c r="G67" i="4"/>
  <c r="G70" i="4"/>
  <c r="B155" i="1" l="1"/>
  <c r="BW277" i="1"/>
  <c r="BW278" i="1" s="1"/>
  <c r="R193" i="4"/>
  <c r="R194" i="4" s="1"/>
  <c r="R195" i="4" s="1"/>
  <c r="R196" i="4" s="1"/>
  <c r="R197" i="4" s="1"/>
  <c r="CX277" i="1"/>
  <c r="CX278" i="1" s="1"/>
  <c r="BX284" i="1"/>
  <c r="BW284" i="1"/>
  <c r="BW279" i="1"/>
  <c r="BU284" i="1"/>
  <c r="EJ284" i="1"/>
  <c r="DB284" i="1"/>
  <c r="BT284" i="1"/>
  <c r="DC284" i="1"/>
  <c r="BV284" i="1"/>
  <c r="DD284" i="1"/>
  <c r="G285" i="1"/>
  <c r="BK284" i="1"/>
  <c r="DN284" i="1"/>
  <c r="DO284" i="1"/>
  <c r="DP284" i="1"/>
  <c r="DQ284" i="1"/>
  <c r="DR284" i="1"/>
  <c r="CZ284" i="1"/>
  <c r="AH284" i="1"/>
  <c r="EA284" i="1"/>
  <c r="AG284" i="1"/>
  <c r="AI284" i="1"/>
  <c r="CX284" i="1"/>
  <c r="DX284" i="1"/>
  <c r="EB284" i="1"/>
  <c r="EC284" i="1"/>
  <c r="ED284" i="1"/>
  <c r="EE284" i="1"/>
  <c r="BR284" i="1"/>
  <c r="BS284" i="1"/>
  <c r="DA284" i="1"/>
  <c r="BV279" i="1"/>
  <c r="BV280" i="1"/>
  <c r="BP210" i="4"/>
  <c r="BP211" i="4" s="1"/>
  <c r="BP212" i="4" s="1"/>
  <c r="BP213" i="4" s="1"/>
  <c r="BP214" i="4" s="1"/>
  <c r="BP215" i="4" s="1"/>
  <c r="BP240" i="4"/>
  <c r="BP241" i="4" s="1"/>
  <c r="BP242" i="4" s="1"/>
  <c r="BP243" i="4" s="1"/>
  <c r="BP244" i="4" s="1"/>
  <c r="BP245" i="4" s="1"/>
  <c r="BS210" i="4"/>
  <c r="BS211" i="4" s="1"/>
  <c r="BS212" i="4" s="1"/>
  <c r="BS213" i="4" s="1"/>
  <c r="BS214" i="4" s="1"/>
  <c r="BS215" i="4" s="1"/>
  <c r="BS240" i="4"/>
  <c r="BS241" i="4" s="1"/>
  <c r="BS242" i="4" s="1"/>
  <c r="BS243" i="4" s="1"/>
  <c r="BS244" i="4" s="1"/>
  <c r="BS245" i="4" s="1"/>
  <c r="CD240" i="4"/>
  <c r="CD241" i="4" s="1"/>
  <c r="CD242" i="4" s="1"/>
  <c r="CD243" i="4" s="1"/>
  <c r="CD244" i="4" s="1"/>
  <c r="CD245" i="4" s="1"/>
  <c r="CD210" i="4"/>
  <c r="CD211" i="4" s="1"/>
  <c r="CD212" i="4" s="1"/>
  <c r="CD213" i="4" s="1"/>
  <c r="CD214" i="4" s="1"/>
  <c r="CD215" i="4" s="1"/>
  <c r="BW210" i="4"/>
  <c r="BW211" i="4" s="1"/>
  <c r="BW212" i="4" s="1"/>
  <c r="BW213" i="4" s="1"/>
  <c r="BW214" i="4" s="1"/>
  <c r="BW215" i="4" s="1"/>
  <c r="CF240" i="4"/>
  <c r="CF241" i="4" s="1"/>
  <c r="CF242" i="4" s="1"/>
  <c r="CF243" i="4" s="1"/>
  <c r="CF244" i="4" s="1"/>
  <c r="CF245" i="4" s="1"/>
  <c r="CF210" i="4"/>
  <c r="CF211" i="4" s="1"/>
  <c r="CF212" i="4" s="1"/>
  <c r="CF213" i="4" s="1"/>
  <c r="CF214" i="4" s="1"/>
  <c r="CF215" i="4" s="1"/>
  <c r="BZ240" i="4"/>
  <c r="BZ241" i="4" s="1"/>
  <c r="BZ242" i="4" s="1"/>
  <c r="BZ243" i="4" s="1"/>
  <c r="BZ244" i="4" s="1"/>
  <c r="BZ245" i="4" s="1"/>
  <c r="BZ210" i="4"/>
  <c r="BZ211" i="4" s="1"/>
  <c r="BZ212" i="4" s="1"/>
  <c r="BZ213" i="4" s="1"/>
  <c r="BZ214" i="4" s="1"/>
  <c r="BZ215" i="4" s="1"/>
  <c r="CA225" i="4"/>
  <c r="CA226" i="4" s="1"/>
  <c r="CA227" i="4" s="1"/>
  <c r="CA228" i="4" s="1"/>
  <c r="CA229" i="4" s="1"/>
  <c r="CA230" i="4" s="1"/>
  <c r="CA210" i="4"/>
  <c r="CA211" i="4" s="1"/>
  <c r="CA212" i="4" s="1"/>
  <c r="CA213" i="4" s="1"/>
  <c r="CA214" i="4" s="1"/>
  <c r="CA215" i="4" s="1"/>
  <c r="BY210" i="4"/>
  <c r="BY211" i="4" s="1"/>
  <c r="BY212" i="4" s="1"/>
  <c r="BY213" i="4" s="1"/>
  <c r="BY214" i="4" s="1"/>
  <c r="BY215" i="4" s="1"/>
  <c r="BY240" i="4"/>
  <c r="BY241" i="4" s="1"/>
  <c r="BY242" i="4" s="1"/>
  <c r="BY243" i="4" s="1"/>
  <c r="BY244" i="4" s="1"/>
  <c r="BY245" i="4" s="1"/>
  <c r="CG210" i="4"/>
  <c r="CG211" i="4" s="1"/>
  <c r="CG212" i="4" s="1"/>
  <c r="CG213" i="4" s="1"/>
  <c r="CG214" i="4" s="1"/>
  <c r="CG215" i="4" s="1"/>
  <c r="BR225" i="4"/>
  <c r="BR226" i="4" s="1"/>
  <c r="BR227" i="4" s="1"/>
  <c r="BR228" i="4" s="1"/>
  <c r="BR229" i="4" s="1"/>
  <c r="BR230" i="4" s="1"/>
  <c r="BR210" i="4"/>
  <c r="BR211" i="4" s="1"/>
  <c r="BR212" i="4" s="1"/>
  <c r="BR213" i="4" s="1"/>
  <c r="BR214" i="4" s="1"/>
  <c r="BR215" i="4" s="1"/>
  <c r="CH210" i="4"/>
  <c r="CH211" i="4" s="1"/>
  <c r="CH212" i="4" s="1"/>
  <c r="CH213" i="4" s="1"/>
  <c r="CH214" i="4" s="1"/>
  <c r="CH215" i="4" s="1"/>
  <c r="BU193" i="4"/>
  <c r="BU194" i="4" s="1"/>
  <c r="BU195" i="4" s="1"/>
  <c r="BU196" i="4" s="1"/>
  <c r="BU197" i="4" s="1"/>
  <c r="BU198" i="4" s="1"/>
  <c r="CB193" i="4"/>
  <c r="CB194" i="4" s="1"/>
  <c r="CB195" i="4" s="1"/>
  <c r="CB196" i="4" s="1"/>
  <c r="CB197" i="4" s="1"/>
  <c r="CB198" i="4" s="1"/>
  <c r="BN193" i="4"/>
  <c r="BN194" i="4" s="1"/>
  <c r="BN195" i="4" s="1"/>
  <c r="BN196" i="4" s="1"/>
  <c r="BN197" i="4" s="1"/>
  <c r="BN198" i="4" s="1"/>
  <c r="BT283" i="1"/>
  <c r="O154" i="1"/>
  <c r="AT154" i="1"/>
  <c r="M154" i="1"/>
  <c r="K154" i="1"/>
  <c r="AS154" i="1"/>
  <c r="N154" i="1"/>
  <c r="L154" i="1"/>
  <c r="P225" i="4"/>
  <c r="P226" i="4" s="1"/>
  <c r="P227" i="4" s="1"/>
  <c r="P228" i="4" s="1"/>
  <c r="P229" i="4" s="1"/>
  <c r="BK5" i="1"/>
  <c r="BK354" i="1" s="1"/>
  <c r="DX5" i="1"/>
  <c r="DX354" i="1" s="1"/>
  <c r="DU5" i="1"/>
  <c r="DU354" i="1" s="1"/>
  <c r="Q29" i="4"/>
  <c r="X29" i="4" s="1"/>
  <c r="D29" i="4" s="1"/>
  <c r="P29" i="4"/>
  <c r="W29" i="4" s="1"/>
  <c r="M32" i="4"/>
  <c r="N32" i="4" s="1"/>
  <c r="W32" i="4" s="1"/>
  <c r="M31" i="4"/>
  <c r="N31" i="4" s="1"/>
  <c r="W31" i="4" s="1"/>
  <c r="M30" i="4"/>
  <c r="N30" i="4" s="1"/>
  <c r="W30" i="4" s="1"/>
  <c r="BI5" i="1"/>
  <c r="BI354" i="1" s="1"/>
  <c r="BR5" i="1"/>
  <c r="BR354" i="1" s="1"/>
  <c r="B156" i="1" l="1"/>
  <c r="BX279" i="1"/>
  <c r="BX277" i="1"/>
  <c r="BX278" i="1" s="1"/>
  <c r="BW281" i="1"/>
  <c r="BX280" i="1"/>
  <c r="CX279" i="1"/>
  <c r="CZ277" i="1"/>
  <c r="CZ278" i="1" s="1"/>
  <c r="BV281" i="1"/>
  <c r="BW280" i="1"/>
  <c r="BX285" i="1"/>
  <c r="BW285" i="1"/>
  <c r="C32" i="4"/>
  <c r="C30" i="4"/>
  <c r="W251" i="4" s="1"/>
  <c r="W252" i="4" s="1"/>
  <c r="W253" i="4" s="1"/>
  <c r="W254" i="4" s="1"/>
  <c r="C29" i="4"/>
  <c r="Y29" i="4"/>
  <c r="C31" i="4"/>
  <c r="BR246" i="4"/>
  <c r="BR247" i="4" s="1"/>
  <c r="BR248" i="4" s="1"/>
  <c r="BR249" i="4" s="1"/>
  <c r="BR250" i="4" s="1"/>
  <c r="BR251" i="4" s="1"/>
  <c r="BR252" i="4" s="1"/>
  <c r="BR253" i="4" s="1"/>
  <c r="BR254" i="4" s="1"/>
  <c r="BR216" i="4"/>
  <c r="BR217" i="4" s="1"/>
  <c r="BR218" i="4" s="1"/>
  <c r="BR219" i="4" s="1"/>
  <c r="BR220" i="4" s="1"/>
  <c r="BR221" i="4" s="1"/>
  <c r="BR222" i="4" s="1"/>
  <c r="BR223" i="4" s="1"/>
  <c r="BR224" i="4" s="1"/>
  <c r="BR231" i="4"/>
  <c r="BR232" i="4" s="1"/>
  <c r="BR233" i="4" s="1"/>
  <c r="BR234" i="4" s="1"/>
  <c r="BR235" i="4" s="1"/>
  <c r="BR236" i="4" s="1"/>
  <c r="BR237" i="4" s="1"/>
  <c r="BR238" i="4" s="1"/>
  <c r="BR239" i="4" s="1"/>
  <c r="BY216" i="4"/>
  <c r="BY217" i="4" s="1"/>
  <c r="BY218" i="4" s="1"/>
  <c r="BY219" i="4" s="1"/>
  <c r="BY220" i="4" s="1"/>
  <c r="BY221" i="4" s="1"/>
  <c r="BY222" i="4" s="1"/>
  <c r="BY223" i="4" s="1"/>
  <c r="BY224" i="4" s="1"/>
  <c r="BY231" i="4"/>
  <c r="BY232" i="4" s="1"/>
  <c r="BY233" i="4" s="1"/>
  <c r="BY234" i="4" s="1"/>
  <c r="BY235" i="4" s="1"/>
  <c r="BY236" i="4" s="1"/>
  <c r="BY237" i="4" s="1"/>
  <c r="BY238" i="4" s="1"/>
  <c r="BY239" i="4" s="1"/>
  <c r="BY246" i="4"/>
  <c r="BY247" i="4" s="1"/>
  <c r="BY248" i="4" s="1"/>
  <c r="BY249" i="4" s="1"/>
  <c r="BY250" i="4" s="1"/>
  <c r="BY251" i="4" s="1"/>
  <c r="BY252" i="4" s="1"/>
  <c r="BY253" i="4" s="1"/>
  <c r="BY254" i="4" s="1"/>
  <c r="CF216" i="4"/>
  <c r="CF217" i="4" s="1"/>
  <c r="CF218" i="4" s="1"/>
  <c r="CF219" i="4" s="1"/>
  <c r="CF220" i="4" s="1"/>
  <c r="CF221" i="4" s="1"/>
  <c r="CF222" i="4" s="1"/>
  <c r="CF223" i="4" s="1"/>
  <c r="CF224" i="4" s="1"/>
  <c r="CF231" i="4"/>
  <c r="CF232" i="4" s="1"/>
  <c r="CF233" i="4" s="1"/>
  <c r="CF234" i="4" s="1"/>
  <c r="CF235" i="4" s="1"/>
  <c r="CF236" i="4" s="1"/>
  <c r="CF237" i="4" s="1"/>
  <c r="CF238" i="4" s="1"/>
  <c r="CF239" i="4" s="1"/>
  <c r="CF246" i="4"/>
  <c r="CF247" i="4" s="1"/>
  <c r="CF248" i="4" s="1"/>
  <c r="CF249" i="4" s="1"/>
  <c r="CF250" i="4" s="1"/>
  <c r="CF251" i="4" s="1"/>
  <c r="CF252" i="4" s="1"/>
  <c r="CF253" i="4" s="1"/>
  <c r="CF254" i="4" s="1"/>
  <c r="BK285" i="1"/>
  <c r="CZ285" i="1"/>
  <c r="BJ285" i="1"/>
  <c r="G286" i="1"/>
  <c r="DX285" i="1"/>
  <c r="BI285" i="1"/>
  <c r="DN285" i="1"/>
  <c r="ED285" i="1"/>
  <c r="BS285" i="1"/>
  <c r="DO285" i="1"/>
  <c r="DQ285" i="1"/>
  <c r="BU285" i="1"/>
  <c r="DP285" i="1"/>
  <c r="DR285" i="1"/>
  <c r="EC285" i="1"/>
  <c r="CX285" i="1"/>
  <c r="DD285" i="1"/>
  <c r="AH285" i="1"/>
  <c r="EE285" i="1"/>
  <c r="EA285" i="1"/>
  <c r="BT285" i="1"/>
  <c r="BV285" i="1"/>
  <c r="AI285" i="1"/>
  <c r="BR285" i="1"/>
  <c r="DA285" i="1"/>
  <c r="AG285" i="1"/>
  <c r="EB285" i="1"/>
  <c r="DB285" i="1"/>
  <c r="DC285" i="1"/>
  <c r="EJ285" i="1"/>
  <c r="CH240" i="4"/>
  <c r="CH241" i="4" s="1"/>
  <c r="CH242" i="4" s="1"/>
  <c r="CH243" i="4" s="1"/>
  <c r="CH244" i="4" s="1"/>
  <c r="CH245" i="4" s="1"/>
  <c r="CH225" i="4"/>
  <c r="CH226" i="4" s="1"/>
  <c r="CH227" i="4" s="1"/>
  <c r="CH228" i="4" s="1"/>
  <c r="CH229" i="4" s="1"/>
  <c r="CH230" i="4" s="1"/>
  <c r="BR240" i="4"/>
  <c r="BR241" i="4" s="1"/>
  <c r="BR242" i="4" s="1"/>
  <c r="BR243" i="4" s="1"/>
  <c r="BR244" i="4" s="1"/>
  <c r="BR245" i="4" s="1"/>
  <c r="CD225" i="4"/>
  <c r="CD226" i="4" s="1"/>
  <c r="CD227" i="4" s="1"/>
  <c r="CD228" i="4" s="1"/>
  <c r="CD229" i="4" s="1"/>
  <c r="CD230" i="4" s="1"/>
  <c r="BP225" i="4"/>
  <c r="BP226" i="4" s="1"/>
  <c r="BP227" i="4" s="1"/>
  <c r="BP228" i="4" s="1"/>
  <c r="BP229" i="4" s="1"/>
  <c r="BP230" i="4" s="1"/>
  <c r="BZ225" i="4"/>
  <c r="BZ226" i="4" s="1"/>
  <c r="BZ227" i="4" s="1"/>
  <c r="BZ228" i="4" s="1"/>
  <c r="BZ229" i="4" s="1"/>
  <c r="BZ230" i="4" s="1"/>
  <c r="CF225" i="4"/>
  <c r="CF226" i="4" s="1"/>
  <c r="CF227" i="4" s="1"/>
  <c r="CF228" i="4" s="1"/>
  <c r="CF229" i="4" s="1"/>
  <c r="CF230" i="4" s="1"/>
  <c r="BY225" i="4"/>
  <c r="BY226" i="4" s="1"/>
  <c r="BY227" i="4" s="1"/>
  <c r="BY228" i="4" s="1"/>
  <c r="BY229" i="4" s="1"/>
  <c r="BY230" i="4" s="1"/>
  <c r="BS225" i="4"/>
  <c r="BS226" i="4" s="1"/>
  <c r="BS227" i="4" s="1"/>
  <c r="BS228" i="4" s="1"/>
  <c r="BS229" i="4" s="1"/>
  <c r="BS230" i="4" s="1"/>
  <c r="CA240" i="4"/>
  <c r="CA241" i="4" s="1"/>
  <c r="CA242" i="4" s="1"/>
  <c r="CA243" i="4" s="1"/>
  <c r="CA244" i="4" s="1"/>
  <c r="CA245" i="4" s="1"/>
  <c r="BW225" i="4"/>
  <c r="BW226" i="4" s="1"/>
  <c r="BW227" i="4" s="1"/>
  <c r="BW228" i="4" s="1"/>
  <c r="BW229" i="4" s="1"/>
  <c r="BW230" i="4" s="1"/>
  <c r="BW240" i="4"/>
  <c r="BW241" i="4" s="1"/>
  <c r="BW242" i="4" s="1"/>
  <c r="BW243" i="4" s="1"/>
  <c r="BW244" i="4" s="1"/>
  <c r="BW245" i="4" s="1"/>
  <c r="CG240" i="4"/>
  <c r="CG241" i="4" s="1"/>
  <c r="CG242" i="4" s="1"/>
  <c r="CG243" i="4" s="1"/>
  <c r="CG244" i="4" s="1"/>
  <c r="CG245" i="4" s="1"/>
  <c r="CG225" i="4"/>
  <c r="CG226" i="4" s="1"/>
  <c r="CG227" i="4" s="1"/>
  <c r="CG228" i="4" s="1"/>
  <c r="CG229" i="4" s="1"/>
  <c r="CG230" i="4" s="1"/>
  <c r="P240" i="4"/>
  <c r="P241" i="4" s="1"/>
  <c r="P242" i="4" s="1"/>
  <c r="P243" i="4" s="1"/>
  <c r="P244" i="4" s="1"/>
  <c r="BU282" i="1"/>
  <c r="BU283" i="1"/>
  <c r="N155" i="1"/>
  <c r="AT155" i="1"/>
  <c r="M155" i="1"/>
  <c r="AS155" i="1"/>
  <c r="L155" i="1"/>
  <c r="K155" i="1"/>
  <c r="O155" i="1"/>
  <c r="W221" i="4"/>
  <c r="W222" i="4" s="1"/>
  <c r="W223" i="4" s="1"/>
  <c r="W224" i="4" s="1"/>
  <c r="BK6" i="1"/>
  <c r="DX6" i="1"/>
  <c r="DX12" i="1" s="1"/>
  <c r="DU6" i="1"/>
  <c r="DU12" i="1" s="1"/>
  <c r="O30" i="4"/>
  <c r="X30" i="4" s="1"/>
  <c r="D30" i="4" s="1"/>
  <c r="O31" i="4"/>
  <c r="X31" i="4" s="1"/>
  <c r="D31" i="4" s="1"/>
  <c r="O32" i="4"/>
  <c r="X32" i="4" s="1"/>
  <c r="D32" i="4" s="1"/>
  <c r="BI6" i="1"/>
  <c r="BR6" i="1"/>
  <c r="B157" i="1" l="1"/>
  <c r="CZ279" i="1"/>
  <c r="DA277" i="1"/>
  <c r="DA278" i="1" s="1"/>
  <c r="DB277" i="1"/>
  <c r="DB278" i="1" s="1"/>
  <c r="CX280" i="1"/>
  <c r="BX281" i="1"/>
  <c r="DD286" i="1"/>
  <c r="BX286" i="1"/>
  <c r="BW286" i="1"/>
  <c r="BW282" i="1"/>
  <c r="DC25" i="1"/>
  <c r="DC29" i="1" s="1"/>
  <c r="DC33" i="1" s="1"/>
  <c r="DC37" i="1" s="1"/>
  <c r="DC41" i="1" s="1"/>
  <c r="DC45" i="1" s="1"/>
  <c r="DC49" i="1" s="1"/>
  <c r="DC53" i="1" s="1"/>
  <c r="DC57" i="1" s="1"/>
  <c r="DC61" i="1" s="1"/>
  <c r="DC21" i="1"/>
  <c r="DC17" i="1"/>
  <c r="W236" i="4"/>
  <c r="W237" i="4" s="1"/>
  <c r="W238" i="4" s="1"/>
  <c r="W239" i="4" s="1"/>
  <c r="Y31" i="4"/>
  <c r="Y30" i="4"/>
  <c r="Y32" i="4"/>
  <c r="DC286" i="1"/>
  <c r="DA286" i="1"/>
  <c r="CX286" i="1"/>
  <c r="BV286" i="1"/>
  <c r="BS286" i="1"/>
  <c r="AG286" i="1"/>
  <c r="DB286" i="1"/>
  <c r="G287" i="1"/>
  <c r="EC286" i="1"/>
  <c r="CZ286" i="1"/>
  <c r="EB286" i="1"/>
  <c r="EA286" i="1"/>
  <c r="DR286" i="1"/>
  <c r="DQ286" i="1"/>
  <c r="DP286" i="1"/>
  <c r="DO286" i="1"/>
  <c r="DN286" i="1"/>
  <c r="DD21" i="1"/>
  <c r="DD25" i="1"/>
  <c r="BU286" i="1"/>
  <c r="BT286" i="1"/>
  <c r="BR286" i="1"/>
  <c r="AH286" i="1"/>
  <c r="EE286" i="1"/>
  <c r="ED286" i="1"/>
  <c r="EJ286" i="1"/>
  <c r="DX286" i="1"/>
  <c r="AI286" i="1"/>
  <c r="BI280" i="1"/>
  <c r="DD17" i="1"/>
  <c r="BK12" i="1"/>
  <c r="BK75" i="1"/>
  <c r="BK73" i="1"/>
  <c r="BK71" i="1"/>
  <c r="BK69" i="1"/>
  <c r="BK67" i="1"/>
  <c r="BK70" i="1"/>
  <c r="BK74" i="1"/>
  <c r="BK77" i="1"/>
  <c r="BK68" i="1"/>
  <c r="BK72" i="1"/>
  <c r="BK76" i="1"/>
  <c r="BI12" i="1"/>
  <c r="BI68" i="1"/>
  <c r="BI75" i="1"/>
  <c r="BI73" i="1"/>
  <c r="BI71" i="1"/>
  <c r="BI67" i="1"/>
  <c r="BI70" i="1"/>
  <c r="BI74" i="1"/>
  <c r="BI77" i="1"/>
  <c r="BI69" i="1"/>
  <c r="BI72" i="1"/>
  <c r="BI76" i="1"/>
  <c r="BV282" i="1"/>
  <c r="BV283" i="1"/>
  <c r="BK14" i="1"/>
  <c r="BI14" i="1"/>
  <c r="X236" i="4"/>
  <c r="X237" i="4" s="1"/>
  <c r="X238" i="4" s="1"/>
  <c r="X239" i="4" s="1"/>
  <c r="O156" i="1"/>
  <c r="N156" i="1"/>
  <c r="AT156" i="1"/>
  <c r="M156" i="1"/>
  <c r="AS156" i="1"/>
  <c r="L156" i="1"/>
  <c r="K156" i="1"/>
  <c r="X221" i="4"/>
  <c r="X222" i="4" s="1"/>
  <c r="X223" i="4" s="1"/>
  <c r="X224" i="4" s="1"/>
  <c r="X251" i="4"/>
  <c r="X252" i="4" s="1"/>
  <c r="X253" i="4" s="1"/>
  <c r="X254" i="4" s="1"/>
  <c r="BK9" i="1"/>
  <c r="DX9" i="1"/>
  <c r="DU9" i="1"/>
  <c r="BI9" i="1"/>
  <c r="BR12" i="1"/>
  <c r="BR9" i="1"/>
  <c r="B158" i="1" l="1"/>
  <c r="CX281" i="1"/>
  <c r="DA279" i="1"/>
  <c r="DC277" i="1"/>
  <c r="DC278" i="1" s="1"/>
  <c r="CZ280" i="1"/>
  <c r="DB279" i="1"/>
  <c r="AC287" i="1"/>
  <c r="BW287" i="1"/>
  <c r="BX287" i="1"/>
  <c r="AG287" i="1"/>
  <c r="G288" i="1"/>
  <c r="EC287" i="1"/>
  <c r="DX287" i="1"/>
  <c r="AI287" i="1"/>
  <c r="DD287" i="1"/>
  <c r="BV287" i="1"/>
  <c r="EA287" i="1"/>
  <c r="BT287" i="1"/>
  <c r="CX287" i="1"/>
  <c r="AD287" i="1"/>
  <c r="DR287" i="1"/>
  <c r="DQ287" i="1"/>
  <c r="DP287" i="1"/>
  <c r="DO287" i="1"/>
  <c r="ED287" i="1"/>
  <c r="EJ287" i="1"/>
  <c r="DN287" i="1"/>
  <c r="CZ287" i="1"/>
  <c r="BR287" i="1"/>
  <c r="EE287" i="1"/>
  <c r="EB287" i="1"/>
  <c r="BS287" i="1"/>
  <c r="AH287" i="1"/>
  <c r="DB287" i="1"/>
  <c r="DC287" i="1"/>
  <c r="BU287" i="1"/>
  <c r="DA287" i="1"/>
  <c r="DD29" i="1"/>
  <c r="DD33" i="1" s="1"/>
  <c r="DD37" i="1" s="1"/>
  <c r="DD41" i="1" s="1"/>
  <c r="DD45" i="1" s="1"/>
  <c r="DD49" i="1" s="1"/>
  <c r="DD53" i="1" s="1"/>
  <c r="DD57" i="1" s="1"/>
  <c r="DD61" i="1" s="1"/>
  <c r="BT193" i="4"/>
  <c r="BT194" i="4" s="1"/>
  <c r="BT195" i="4" s="1"/>
  <c r="BT196" i="4" s="1"/>
  <c r="BT197" i="4" s="1"/>
  <c r="BT198" i="4" s="1"/>
  <c r="AT157" i="1"/>
  <c r="K157" i="1"/>
  <c r="O157" i="1"/>
  <c r="N157" i="1"/>
  <c r="AS157" i="1"/>
  <c r="M157" i="1"/>
  <c r="L157" i="1"/>
  <c r="EK12" i="1"/>
  <c r="S5" i="1"/>
  <c r="S354" i="1" s="1"/>
  <c r="R5" i="1"/>
  <c r="R354" i="1" s="1"/>
  <c r="B159" i="1" l="1"/>
  <c r="BX282" i="1"/>
  <c r="CZ281" i="1"/>
  <c r="DB280" i="1"/>
  <c r="DA280" i="1"/>
  <c r="DC279" i="1"/>
  <c r="CX282" i="1"/>
  <c r="DB288" i="1"/>
  <c r="BX288" i="1"/>
  <c r="BW288" i="1"/>
  <c r="CX288" i="1"/>
  <c r="G289" i="1"/>
  <c r="BS288" i="1"/>
  <c r="AH288" i="1"/>
  <c r="DA288" i="1"/>
  <c r="CZ288" i="1"/>
  <c r="DD288" i="1"/>
  <c r="EC288" i="1"/>
  <c r="DO288" i="1"/>
  <c r="EB288" i="1"/>
  <c r="BT288" i="1"/>
  <c r="DP288" i="1"/>
  <c r="AI288" i="1"/>
  <c r="EJ288" i="1"/>
  <c r="ED288" i="1"/>
  <c r="DC288" i="1"/>
  <c r="DN288" i="1"/>
  <c r="BV288" i="1"/>
  <c r="DQ288" i="1"/>
  <c r="DR288" i="1"/>
  <c r="EA288" i="1"/>
  <c r="BR288" i="1"/>
  <c r="AG288" i="1"/>
  <c r="BU288" i="1"/>
  <c r="DX288" i="1"/>
  <c r="EE288" i="1"/>
  <c r="BO193" i="4"/>
  <c r="BO194" i="4" s="1"/>
  <c r="BO195" i="4" s="1"/>
  <c r="BO196" i="4" s="1"/>
  <c r="BO197" i="4" s="1"/>
  <c r="BO198" i="4" s="1"/>
  <c r="BV193" i="4"/>
  <c r="BV194" i="4" s="1"/>
  <c r="BV195" i="4" s="1"/>
  <c r="BV196" i="4" s="1"/>
  <c r="BV197" i="4" s="1"/>
  <c r="BV198" i="4" s="1"/>
  <c r="CC193" i="4"/>
  <c r="CC194" i="4" s="1"/>
  <c r="CC195" i="4" s="1"/>
  <c r="CC196" i="4" s="1"/>
  <c r="CC197" i="4" s="1"/>
  <c r="CC198" i="4" s="1"/>
  <c r="N158" i="1"/>
  <c r="AS158" i="1"/>
  <c r="O158" i="1"/>
  <c r="M158" i="1"/>
  <c r="L158" i="1"/>
  <c r="AT158" i="1"/>
  <c r="K158" i="1"/>
  <c r="R6" i="1"/>
  <c r="S6" i="1"/>
  <c r="B160" i="1" l="1"/>
  <c r="BK277" i="1"/>
  <c r="DA281" i="1"/>
  <c r="DC280" i="1"/>
  <c r="CZ282" i="1"/>
  <c r="DB281" i="1"/>
  <c r="BV289" i="1"/>
  <c r="BX289" i="1"/>
  <c r="BW289" i="1"/>
  <c r="AI289" i="1"/>
  <c r="G290" i="1"/>
  <c r="CX289" i="1"/>
  <c r="BU289" i="1"/>
  <c r="EE289" i="1"/>
  <c r="CZ289" i="1"/>
  <c r="AG289" i="1"/>
  <c r="DO289" i="1"/>
  <c r="DN289" i="1"/>
  <c r="DC289" i="1"/>
  <c r="EC289" i="1"/>
  <c r="EB289" i="1"/>
  <c r="BR289" i="1"/>
  <c r="DP289" i="1"/>
  <c r="BT289" i="1"/>
  <c r="DB289" i="1"/>
  <c r="DQ289" i="1"/>
  <c r="EA289" i="1"/>
  <c r="BS289" i="1"/>
  <c r="DD289" i="1"/>
  <c r="DX289" i="1"/>
  <c r="AH289" i="1"/>
  <c r="EJ289" i="1"/>
  <c r="DR289" i="1"/>
  <c r="ED289" i="1"/>
  <c r="DA289" i="1"/>
  <c r="BI283" i="1"/>
  <c r="BI284" i="1"/>
  <c r="BI277" i="1"/>
  <c r="BJ277" i="1"/>
  <c r="O159" i="1"/>
  <c r="N159" i="1"/>
  <c r="M159" i="1"/>
  <c r="L159" i="1"/>
  <c r="K159" i="1"/>
  <c r="AS159" i="1"/>
  <c r="AT159" i="1"/>
  <c r="S9" i="1"/>
  <c r="R9" i="1"/>
  <c r="B161" i="1" l="1"/>
  <c r="BK278" i="1"/>
  <c r="DB282" i="1"/>
  <c r="DA282" i="1"/>
  <c r="DC281" i="1"/>
  <c r="BI287" i="1"/>
  <c r="BX290" i="1"/>
  <c r="BW290" i="1"/>
  <c r="AH290" i="1"/>
  <c r="DO290" i="1"/>
  <c r="G291" i="1"/>
  <c r="BT290" i="1"/>
  <c r="AG290" i="1"/>
  <c r="DA290" i="1"/>
  <c r="BM290" i="1"/>
  <c r="DB290" i="1"/>
  <c r="DP290" i="1"/>
  <c r="BS290" i="1"/>
  <c r="EJ290" i="1"/>
  <c r="DQ290" i="1"/>
  <c r="DR290" i="1"/>
  <c r="AI290" i="1"/>
  <c r="DX290" i="1"/>
  <c r="EC290" i="1"/>
  <c r="ED290" i="1"/>
  <c r="BK290" i="1"/>
  <c r="DN290" i="1"/>
  <c r="EA290" i="1"/>
  <c r="EB290" i="1"/>
  <c r="CX290" i="1"/>
  <c r="EE290" i="1"/>
  <c r="CZ290" i="1"/>
  <c r="DD290" i="1"/>
  <c r="BR290" i="1"/>
  <c r="BU290" i="1"/>
  <c r="DC290" i="1"/>
  <c r="BV290" i="1"/>
  <c r="BK279" i="1"/>
  <c r="BJ278" i="1"/>
  <c r="BI278" i="1"/>
  <c r="BJ279" i="1"/>
  <c r="BI279" i="1"/>
  <c r="L160" i="1"/>
  <c r="K160" i="1"/>
  <c r="AS160" i="1"/>
  <c r="O160" i="1"/>
  <c r="N160" i="1"/>
  <c r="M160" i="1"/>
  <c r="AT160" i="1"/>
  <c r="B162" i="1" l="1"/>
  <c r="DC282" i="1"/>
  <c r="BK280" i="1"/>
  <c r="BS291" i="1"/>
  <c r="BX291" i="1"/>
  <c r="BW291" i="1"/>
  <c r="BU291" i="1"/>
  <c r="CX291" i="1"/>
  <c r="DR291" i="1"/>
  <c r="BV291" i="1"/>
  <c r="G292" i="1"/>
  <c r="DD291" i="1"/>
  <c r="CZ291" i="1"/>
  <c r="DX291" i="1"/>
  <c r="DO291" i="1"/>
  <c r="DC291" i="1"/>
  <c r="EA291" i="1"/>
  <c r="DP291" i="1"/>
  <c r="AG291" i="1"/>
  <c r="BT291" i="1"/>
  <c r="ED291" i="1"/>
  <c r="EB291" i="1"/>
  <c r="DB291" i="1"/>
  <c r="EC291" i="1"/>
  <c r="AH291" i="1"/>
  <c r="AI291" i="1"/>
  <c r="EJ291" i="1"/>
  <c r="DA291" i="1"/>
  <c r="EE291" i="1"/>
  <c r="BR291" i="1"/>
  <c r="DN291" i="1"/>
  <c r="DQ291" i="1"/>
  <c r="BJ280" i="1"/>
  <c r="BK281" i="1"/>
  <c r="BI281" i="1"/>
  <c r="O161" i="1"/>
  <c r="M161" i="1"/>
  <c r="L161" i="1"/>
  <c r="K161" i="1"/>
  <c r="AT161" i="1"/>
  <c r="AS161" i="1"/>
  <c r="N161" i="1"/>
  <c r="B163" i="1" l="1"/>
  <c r="BJ281" i="1"/>
  <c r="EC292" i="1"/>
  <c r="BX292" i="1"/>
  <c r="BW292" i="1"/>
  <c r="AI292" i="1"/>
  <c r="EB292" i="1"/>
  <c r="DP292" i="1"/>
  <c r="BS292" i="1"/>
  <c r="BR292" i="1"/>
  <c r="AH292" i="1"/>
  <c r="EJ292" i="1"/>
  <c r="DN292" i="1"/>
  <c r="G293" i="1"/>
  <c r="CZ292" i="1"/>
  <c r="DX292" i="1"/>
  <c r="AG292" i="1"/>
  <c r="DO292" i="1"/>
  <c r="ED292" i="1"/>
  <c r="DB292" i="1"/>
  <c r="DR292" i="1"/>
  <c r="EA292" i="1"/>
  <c r="DA292" i="1"/>
  <c r="DD292" i="1"/>
  <c r="EE292" i="1"/>
  <c r="CX292" i="1"/>
  <c r="DC292" i="1"/>
  <c r="BV292" i="1"/>
  <c r="DQ292" i="1"/>
  <c r="BU292" i="1"/>
  <c r="BT292" i="1"/>
  <c r="CB210" i="4"/>
  <c r="CB211" i="4" s="1"/>
  <c r="CB212" i="4" s="1"/>
  <c r="CB213" i="4" s="1"/>
  <c r="CB214" i="4" s="1"/>
  <c r="CB215" i="4" s="1"/>
  <c r="BN210" i="4"/>
  <c r="BN211" i="4" s="1"/>
  <c r="BN212" i="4" s="1"/>
  <c r="BN213" i="4" s="1"/>
  <c r="BN214" i="4" s="1"/>
  <c r="BN215" i="4" s="1"/>
  <c r="BU210" i="4"/>
  <c r="BU211" i="4" s="1"/>
  <c r="BU212" i="4" s="1"/>
  <c r="BU213" i="4" s="1"/>
  <c r="BU214" i="4" s="1"/>
  <c r="BU215" i="4" s="1"/>
  <c r="BI282" i="1"/>
  <c r="BK286" i="1"/>
  <c r="O162" i="1"/>
  <c r="L162" i="1"/>
  <c r="AT162" i="1"/>
  <c r="AS162" i="1"/>
  <c r="N162" i="1"/>
  <c r="M162" i="1"/>
  <c r="K162" i="1"/>
  <c r="B164" i="1" l="1"/>
  <c r="BK282" i="1"/>
  <c r="ED293" i="1"/>
  <c r="BX293" i="1"/>
  <c r="BW293" i="1"/>
  <c r="EB293" i="1"/>
  <c r="BS293" i="1"/>
  <c r="DN293" i="1"/>
  <c r="EA293" i="1"/>
  <c r="DB293" i="1"/>
  <c r="CX293" i="1"/>
  <c r="DA293" i="1"/>
  <c r="AG293" i="1"/>
  <c r="AH293" i="1"/>
  <c r="AI293" i="1"/>
  <c r="EJ293" i="1"/>
  <c r="CZ293" i="1"/>
  <c r="EC293" i="1"/>
  <c r="G294" i="1"/>
  <c r="DR293" i="1"/>
  <c r="BV293" i="1"/>
  <c r="DD293" i="1"/>
  <c r="DC293" i="1"/>
  <c r="DX293" i="1"/>
  <c r="BU293" i="1"/>
  <c r="DQ293" i="1"/>
  <c r="EE293" i="1"/>
  <c r="DP293" i="1"/>
  <c r="DO293" i="1"/>
  <c r="BR293" i="1"/>
  <c r="BT293" i="1"/>
  <c r="BJ282" i="1"/>
  <c r="BK283" i="1"/>
  <c r="BI290" i="1"/>
  <c r="BJ284" i="1"/>
  <c r="BK287" i="1"/>
  <c r="BJ286" i="1"/>
  <c r="BI286" i="1"/>
  <c r="AT163" i="1"/>
  <c r="AS163" i="1"/>
  <c r="O163" i="1"/>
  <c r="N163" i="1"/>
  <c r="M163" i="1"/>
  <c r="L163" i="1"/>
  <c r="K163" i="1"/>
  <c r="B165" i="1" l="1"/>
  <c r="BV294" i="1"/>
  <c r="BX294" i="1"/>
  <c r="BW294" i="1"/>
  <c r="BU294" i="1"/>
  <c r="EB294" i="1"/>
  <c r="CZ294" i="1"/>
  <c r="DN294" i="1"/>
  <c r="EJ294" i="1"/>
  <c r="ED294" i="1"/>
  <c r="DR294" i="1"/>
  <c r="EE294" i="1"/>
  <c r="DO294" i="1"/>
  <c r="DQ294" i="1"/>
  <c r="EA294" i="1"/>
  <c r="DB294" i="1"/>
  <c r="G295" i="1"/>
  <c r="G296" i="1" s="1"/>
  <c r="DX294" i="1"/>
  <c r="DD294" i="1"/>
  <c r="EC294" i="1"/>
  <c r="AH294" i="1"/>
  <c r="DP294" i="1"/>
  <c r="CX294" i="1"/>
  <c r="DA294" i="1"/>
  <c r="AG294" i="1"/>
  <c r="BS294" i="1"/>
  <c r="BT294" i="1"/>
  <c r="AI294" i="1"/>
  <c r="BR294" i="1"/>
  <c r="DC294" i="1"/>
  <c r="BJ283" i="1"/>
  <c r="BI291" i="1"/>
  <c r="BJ287" i="1"/>
  <c r="BI288" i="1"/>
  <c r="O164" i="1"/>
  <c r="N164" i="1"/>
  <c r="M164" i="1"/>
  <c r="L164" i="1"/>
  <c r="K164" i="1"/>
  <c r="AT164" i="1"/>
  <c r="AS164" i="1"/>
  <c r="B166" i="1" l="1"/>
  <c r="BN225" i="4"/>
  <c r="BN226" i="4" s="1"/>
  <c r="BN227" i="4" s="1"/>
  <c r="BN228" i="4" s="1"/>
  <c r="BN229" i="4" s="1"/>
  <c r="BN230" i="4" s="1"/>
  <c r="BN240" i="4"/>
  <c r="BN241" i="4" s="1"/>
  <c r="BN242" i="4" s="1"/>
  <c r="BN243" i="4" s="1"/>
  <c r="BN244" i="4" s="1"/>
  <c r="BN245" i="4" s="1"/>
  <c r="DN295" i="1"/>
  <c r="BX295" i="1"/>
  <c r="BW295" i="1"/>
  <c r="DP295" i="1"/>
  <c r="AH295" i="1"/>
  <c r="G297" i="1"/>
  <c r="BS295" i="1"/>
  <c r="BT295" i="1"/>
  <c r="BU295" i="1"/>
  <c r="AI295" i="1"/>
  <c r="AG295" i="1"/>
  <c r="BV295" i="1"/>
  <c r="CX295" i="1"/>
  <c r="DC295" i="1"/>
  <c r="EA295" i="1"/>
  <c r="EB295" i="1"/>
  <c r="DQ295" i="1"/>
  <c r="CZ295" i="1"/>
  <c r="EJ295" i="1"/>
  <c r="ED295" i="1"/>
  <c r="DA295" i="1"/>
  <c r="BR295" i="1"/>
  <c r="DB295" i="1"/>
  <c r="EE295" i="1"/>
  <c r="DD295" i="1"/>
  <c r="EC295" i="1"/>
  <c r="DX295" i="1"/>
  <c r="DO295" i="1"/>
  <c r="DR295" i="1"/>
  <c r="BU225" i="4"/>
  <c r="BU226" i="4" s="1"/>
  <c r="BU227" i="4" s="1"/>
  <c r="BU228" i="4" s="1"/>
  <c r="BU229" i="4" s="1"/>
  <c r="BU230" i="4" s="1"/>
  <c r="CB225" i="4"/>
  <c r="CB226" i="4" s="1"/>
  <c r="CB227" i="4" s="1"/>
  <c r="CB228" i="4" s="1"/>
  <c r="CB229" i="4" s="1"/>
  <c r="CB230" i="4" s="1"/>
  <c r="BK288" i="1"/>
  <c r="BJ288" i="1"/>
  <c r="BK289" i="1"/>
  <c r="BI289" i="1"/>
  <c r="O165" i="1"/>
  <c r="N165" i="1"/>
  <c r="M165" i="1"/>
  <c r="L165" i="1"/>
  <c r="K165" i="1"/>
  <c r="AT165" i="1"/>
  <c r="AS165" i="1"/>
  <c r="B167" i="1" l="1"/>
  <c r="BI293" i="1"/>
  <c r="EE297" i="1"/>
  <c r="BX297" i="1"/>
  <c r="BW297" i="1"/>
  <c r="DQ297" i="1"/>
  <c r="CZ297" i="1"/>
  <c r="DA297" i="1"/>
  <c r="DD297" i="1"/>
  <c r="DP297" i="1"/>
  <c r="DR297" i="1"/>
  <c r="DO297" i="1"/>
  <c r="AA297" i="1"/>
  <c r="AH297" i="1"/>
  <c r="AI297" i="1"/>
  <c r="BI297" i="1"/>
  <c r="BT297" i="1"/>
  <c r="DN297" i="1"/>
  <c r="DX297" i="1"/>
  <c r="DB297" i="1"/>
  <c r="BS297" i="1"/>
  <c r="Q297" i="1"/>
  <c r="P297" i="1"/>
  <c r="AD297" i="1"/>
  <c r="EA297" i="1"/>
  <c r="BR297" i="1"/>
  <c r="BV297" i="1"/>
  <c r="DC297" i="1"/>
  <c r="AB297" i="1"/>
  <c r="EB297" i="1"/>
  <c r="CX297" i="1"/>
  <c r="G298" i="1"/>
  <c r="EC297" i="1"/>
  <c r="EJ297" i="1"/>
  <c r="AC297" i="1"/>
  <c r="BU297" i="1"/>
  <c r="ED297" i="1"/>
  <c r="AG297" i="1"/>
  <c r="CC210" i="4"/>
  <c r="CC211" i="4" s="1"/>
  <c r="CC212" i="4" s="1"/>
  <c r="CC213" i="4" s="1"/>
  <c r="CC214" i="4" s="1"/>
  <c r="CC215" i="4" s="1"/>
  <c r="BO210" i="4"/>
  <c r="BO211" i="4" s="1"/>
  <c r="BO212" i="4" s="1"/>
  <c r="BO213" i="4" s="1"/>
  <c r="BO214" i="4" s="1"/>
  <c r="BO215" i="4" s="1"/>
  <c r="BV210" i="4"/>
  <c r="BV211" i="4" s="1"/>
  <c r="BV212" i="4" s="1"/>
  <c r="BV213" i="4" s="1"/>
  <c r="BV214" i="4" s="1"/>
  <c r="BV215" i="4" s="1"/>
  <c r="BJ289" i="1"/>
  <c r="BI295" i="1"/>
  <c r="BI292" i="1"/>
  <c r="M166" i="1"/>
  <c r="L166" i="1"/>
  <c r="K166" i="1"/>
  <c r="AT166" i="1"/>
  <c r="AS166" i="1"/>
  <c r="O166" i="1"/>
  <c r="N166" i="1"/>
  <c r="B168" i="1" l="1"/>
  <c r="CB240" i="4"/>
  <c r="CB241" i="4" s="1"/>
  <c r="CB242" i="4" s="1"/>
  <c r="CB243" i="4" s="1"/>
  <c r="CB244" i="4" s="1"/>
  <c r="CB245" i="4" s="1"/>
  <c r="BU240" i="4"/>
  <c r="BU241" i="4" s="1"/>
  <c r="BU242" i="4" s="1"/>
  <c r="BU243" i="4" s="1"/>
  <c r="BU244" i="4" s="1"/>
  <c r="BU245" i="4" s="1"/>
  <c r="AH298" i="1"/>
  <c r="G299" i="1"/>
  <c r="AI298" i="1"/>
  <c r="AG298" i="1"/>
  <c r="BK291" i="1"/>
  <c r="BJ290" i="1"/>
  <c r="BK292" i="1"/>
  <c r="BK298" i="1"/>
  <c r="BK297" i="1"/>
  <c r="BJ292" i="1"/>
  <c r="BJ291" i="1"/>
  <c r="BI298" i="1"/>
  <c r="BI294" i="1"/>
  <c r="N167" i="1"/>
  <c r="AT167" i="1"/>
  <c r="M167" i="1"/>
  <c r="L167" i="1"/>
  <c r="K167" i="1"/>
  <c r="AS167" i="1"/>
  <c r="O167" i="1"/>
  <c r="B169" i="1" l="1"/>
  <c r="CC225" i="4"/>
  <c r="CC226" i="4" s="1"/>
  <c r="CC227" i="4" s="1"/>
  <c r="CC228" i="4" s="1"/>
  <c r="CC229" i="4" s="1"/>
  <c r="CC230" i="4" s="1"/>
  <c r="AH299" i="1"/>
  <c r="AG299" i="1"/>
  <c r="AB299" i="1"/>
  <c r="AD299" i="1"/>
  <c r="AI299" i="1"/>
  <c r="AA299" i="1"/>
  <c r="AC299" i="1"/>
  <c r="G300" i="1"/>
  <c r="BJ297" i="1"/>
  <c r="BJ299" i="1"/>
  <c r="BK293" i="1"/>
  <c r="BK299" i="1"/>
  <c r="BO225" i="4"/>
  <c r="BO226" i="4" s="1"/>
  <c r="BO227" i="4" s="1"/>
  <c r="BO228" i="4" s="1"/>
  <c r="BO229" i="4" s="1"/>
  <c r="BO230" i="4" s="1"/>
  <c r="BI299" i="1"/>
  <c r="AS168" i="1"/>
  <c r="L168" i="1"/>
  <c r="O168" i="1"/>
  <c r="N168" i="1"/>
  <c r="M168" i="1"/>
  <c r="K168" i="1"/>
  <c r="AT168" i="1"/>
  <c r="B170" i="1" l="1"/>
  <c r="BV225" i="4"/>
  <c r="BV226" i="4" s="1"/>
  <c r="BV227" i="4" s="1"/>
  <c r="BV228" i="4" s="1"/>
  <c r="BV229" i="4" s="1"/>
  <c r="BV230" i="4" s="1"/>
  <c r="BK300" i="1"/>
  <c r="G301" i="1"/>
  <c r="AD300" i="1"/>
  <c r="AC300" i="1"/>
  <c r="AH300" i="1"/>
  <c r="AI300" i="1"/>
  <c r="AB300" i="1"/>
  <c r="AG300" i="1"/>
  <c r="AA300" i="1"/>
  <c r="BJ298" i="1"/>
  <c r="BJ293" i="1"/>
  <c r="BJ294" i="1"/>
  <c r="BK294" i="1"/>
  <c r="BI300" i="1"/>
  <c r="O169" i="1"/>
  <c r="AT169" i="1"/>
  <c r="M169" i="1"/>
  <c r="AS169" i="1"/>
  <c r="L169" i="1"/>
  <c r="K169" i="1"/>
  <c r="N169" i="1"/>
  <c r="B171" i="1" l="1"/>
  <c r="AC301" i="1"/>
  <c r="BX301" i="1"/>
  <c r="BW301" i="1"/>
  <c r="AB301" i="1"/>
  <c r="AH301" i="1"/>
  <c r="AD301" i="1"/>
  <c r="G302" i="1"/>
  <c r="BI301" i="1"/>
  <c r="AI301" i="1"/>
  <c r="AG301" i="1"/>
  <c r="AA301" i="1"/>
  <c r="BJ300" i="1"/>
  <c r="BJ295" i="1"/>
  <c r="BK295" i="1"/>
  <c r="BO240" i="4"/>
  <c r="BO241" i="4" s="1"/>
  <c r="BO242" i="4" s="1"/>
  <c r="BO243" i="4" s="1"/>
  <c r="BO244" i="4" s="1"/>
  <c r="BO245" i="4" s="1"/>
  <c r="CC240" i="4"/>
  <c r="CC241" i="4" s="1"/>
  <c r="CC242" i="4" s="1"/>
  <c r="CC243" i="4" s="1"/>
  <c r="CC244" i="4" s="1"/>
  <c r="CC245" i="4" s="1"/>
  <c r="O170" i="1"/>
  <c r="N170" i="1"/>
  <c r="AS170" i="1"/>
  <c r="L170" i="1"/>
  <c r="M170" i="1"/>
  <c r="K170" i="1"/>
  <c r="AT170" i="1"/>
  <c r="B172" i="1" l="1"/>
  <c r="BJ302" i="1"/>
  <c r="BX302" i="1"/>
  <c r="BW302" i="1"/>
  <c r="AH302" i="1"/>
  <c r="G303" i="1"/>
  <c r="AC302" i="1"/>
  <c r="AB302" i="1"/>
  <c r="AD302" i="1"/>
  <c r="AG302" i="1"/>
  <c r="BT302" i="1"/>
  <c r="AI302" i="1"/>
  <c r="BU302" i="1"/>
  <c r="BV302" i="1"/>
  <c r="BI302" i="1"/>
  <c r="AA302" i="1"/>
  <c r="BS302" i="1"/>
  <c r="BV240" i="4"/>
  <c r="BV241" i="4" s="1"/>
  <c r="BV242" i="4" s="1"/>
  <c r="BV243" i="4" s="1"/>
  <c r="BV244" i="4" s="1"/>
  <c r="BV245" i="4" s="1"/>
  <c r="O171" i="1"/>
  <c r="N171" i="1"/>
  <c r="M171" i="1"/>
  <c r="L171" i="1"/>
  <c r="K171" i="1"/>
  <c r="AT171" i="1"/>
  <c r="AS171" i="1"/>
  <c r="B173" i="1" l="1"/>
  <c r="BI303" i="1"/>
  <c r="BW303" i="1"/>
  <c r="BX303" i="1"/>
  <c r="AH303" i="1"/>
  <c r="AI303" i="1"/>
  <c r="G304" i="1"/>
  <c r="AA303" i="1"/>
  <c r="AG303" i="1"/>
  <c r="AC303" i="1"/>
  <c r="AB303" i="1"/>
  <c r="AD303" i="1"/>
  <c r="AT172" i="1"/>
  <c r="AS172" i="1"/>
  <c r="N172" i="1"/>
  <c r="M172" i="1"/>
  <c r="L172" i="1"/>
  <c r="K172" i="1"/>
  <c r="O172" i="1"/>
  <c r="B174" i="1" l="1"/>
  <c r="AB304" i="1"/>
  <c r="BW304" i="1"/>
  <c r="BX304" i="1"/>
  <c r="BJ304" i="1"/>
  <c r="AA304" i="1"/>
  <c r="BI304" i="1"/>
  <c r="AH304" i="1"/>
  <c r="AI304" i="1"/>
  <c r="G305" i="1"/>
  <c r="BU305" i="1" s="1"/>
  <c r="AD304" i="1"/>
  <c r="BU304" i="1"/>
  <c r="AG304" i="1"/>
  <c r="BV304" i="1"/>
  <c r="AC304" i="1"/>
  <c r="AS173" i="1"/>
  <c r="L173" i="1"/>
  <c r="K173" i="1"/>
  <c r="N173" i="1"/>
  <c r="M173" i="1"/>
  <c r="O173" i="1"/>
  <c r="AT173" i="1"/>
  <c r="B175" i="1" l="1"/>
  <c r="BI305" i="1"/>
  <c r="AI305" i="1"/>
  <c r="BX305" i="1"/>
  <c r="BW305" i="1"/>
  <c r="AD305" i="1"/>
  <c r="BV305" i="1"/>
  <c r="AC305" i="1"/>
  <c r="G306" i="1"/>
  <c r="AH305" i="1"/>
  <c r="AG305" i="1"/>
  <c r="AA305" i="1"/>
  <c r="AB305" i="1"/>
  <c r="O174" i="1"/>
  <c r="N174" i="1"/>
  <c r="AT174" i="1"/>
  <c r="AS174" i="1"/>
  <c r="M174" i="1"/>
  <c r="L174" i="1"/>
  <c r="K174" i="1"/>
  <c r="B176" i="1" l="1"/>
  <c r="AC306" i="1"/>
  <c r="BW306" i="1"/>
  <c r="BX306" i="1"/>
  <c r="BI306" i="1"/>
  <c r="AD306" i="1"/>
  <c r="AH306" i="1"/>
  <c r="AA306" i="1"/>
  <c r="G307" i="1"/>
  <c r="AB307" i="1" s="1"/>
  <c r="BU306" i="1"/>
  <c r="BV306" i="1"/>
  <c r="AI306" i="1"/>
  <c r="AG306" i="1"/>
  <c r="AB306" i="1"/>
  <c r="AT175" i="1"/>
  <c r="M175" i="1"/>
  <c r="K175" i="1"/>
  <c r="AS175" i="1"/>
  <c r="O175" i="1"/>
  <c r="N175" i="1"/>
  <c r="L175" i="1"/>
  <c r="B177" i="1" l="1"/>
  <c r="BI307" i="1"/>
  <c r="AA307" i="1"/>
  <c r="BX307" i="1"/>
  <c r="BW307" i="1"/>
  <c r="G308" i="1"/>
  <c r="AG307" i="1"/>
  <c r="AH307" i="1"/>
  <c r="BV307" i="1"/>
  <c r="BU307" i="1"/>
  <c r="AI307" i="1"/>
  <c r="AD307" i="1"/>
  <c r="AC307" i="1"/>
  <c r="AT176" i="1"/>
  <c r="AS176" i="1"/>
  <c r="M176" i="1"/>
  <c r="L176" i="1"/>
  <c r="K176" i="1"/>
  <c r="N176" i="1"/>
  <c r="O176" i="1"/>
  <c r="B178" i="1" l="1"/>
  <c r="AI308" i="1"/>
  <c r="BX308" i="1"/>
  <c r="BW308" i="1"/>
  <c r="AH308" i="1"/>
  <c r="AB308" i="1"/>
  <c r="AA308" i="1"/>
  <c r="BI308" i="1"/>
  <c r="AG308" i="1"/>
  <c r="G309" i="1"/>
  <c r="AB309" i="1" s="1"/>
  <c r="AC308" i="1"/>
  <c r="BV308" i="1"/>
  <c r="BU308" i="1"/>
  <c r="AD308" i="1"/>
  <c r="O177" i="1"/>
  <c r="N177" i="1"/>
  <c r="M177" i="1"/>
  <c r="L177" i="1"/>
  <c r="K177" i="1"/>
  <c r="AS177" i="1"/>
  <c r="AT177" i="1"/>
  <c r="B179" i="1" l="1"/>
  <c r="AI309" i="1"/>
  <c r="AG309" i="1"/>
  <c r="AD309" i="1"/>
  <c r="G310" i="1"/>
  <c r="BI310" i="1" s="1"/>
  <c r="BI309" i="1"/>
  <c r="AH309" i="1"/>
  <c r="AC309" i="1"/>
  <c r="AA309" i="1"/>
  <c r="BU309" i="1"/>
  <c r="BJ309" i="1"/>
  <c r="BW309" i="1"/>
  <c r="BX309" i="1"/>
  <c r="BV309" i="1"/>
  <c r="BT199" i="4"/>
  <c r="BT200" i="4" s="1"/>
  <c r="BT201" i="4" s="1"/>
  <c r="BT202" i="4" s="1"/>
  <c r="BT203" i="4" s="1"/>
  <c r="BT204" i="4" s="1"/>
  <c r="BT205" i="4" s="1"/>
  <c r="BT206" i="4" s="1"/>
  <c r="BT207" i="4" s="1"/>
  <c r="BT208" i="4" s="1"/>
  <c r="BT209" i="4" s="1"/>
  <c r="AT178" i="1"/>
  <c r="AS178" i="1"/>
  <c r="K178" i="1"/>
  <c r="O178" i="1"/>
  <c r="N178" i="1"/>
  <c r="M178" i="1"/>
  <c r="L178" i="1"/>
  <c r="BV310" i="1" l="1"/>
  <c r="AB310" i="1"/>
  <c r="AC310" i="1"/>
  <c r="B180" i="1"/>
  <c r="AA310" i="1"/>
  <c r="AH310" i="1"/>
  <c r="BU310" i="1"/>
  <c r="BW310" i="1"/>
  <c r="AD310" i="1"/>
  <c r="DC310" i="1"/>
  <c r="BX310" i="1"/>
  <c r="AG310" i="1"/>
  <c r="G311" i="1"/>
  <c r="G312" i="1" s="1"/>
  <c r="G313" i="1" s="1"/>
  <c r="DD310" i="1"/>
  <c r="AI310" i="1"/>
  <c r="AT179" i="1"/>
  <c r="AS179" i="1"/>
  <c r="O179" i="1"/>
  <c r="N179" i="1"/>
  <c r="M179" i="1"/>
  <c r="L179" i="1"/>
  <c r="K179" i="1"/>
  <c r="B181" i="1" l="1"/>
  <c r="BW311" i="1"/>
  <c r="BJ311" i="1"/>
  <c r="BX311" i="1"/>
  <c r="AA311" i="1"/>
  <c r="BU311" i="1"/>
  <c r="DN311" i="1"/>
  <c r="BV311" i="1"/>
  <c r="AH311" i="1"/>
  <c r="AI311" i="1"/>
  <c r="DD311" i="1"/>
  <c r="AC311" i="1"/>
  <c r="AG311" i="1"/>
  <c r="AB311" i="1"/>
  <c r="BI311" i="1"/>
  <c r="DC311" i="1"/>
  <c r="AD311" i="1"/>
  <c r="BX313" i="1"/>
  <c r="BW313" i="1"/>
  <c r="Q313" i="1"/>
  <c r="EE313" i="1"/>
  <c r="DA313" i="1"/>
  <c r="CX313" i="1"/>
  <c r="DP313" i="1"/>
  <c r="AI313" i="1"/>
  <c r="EJ313" i="1"/>
  <c r="EC313" i="1"/>
  <c r="G314" i="1"/>
  <c r="P313" i="1"/>
  <c r="BT313" i="1"/>
  <c r="BV313" i="1"/>
  <c r="DB313" i="1"/>
  <c r="AD313" i="1"/>
  <c r="CZ313" i="1"/>
  <c r="AH313" i="1"/>
  <c r="BJ313" i="1"/>
  <c r="EB313" i="1"/>
  <c r="AC313" i="1"/>
  <c r="BI313" i="1"/>
  <c r="BK313" i="1"/>
  <c r="DD313" i="1"/>
  <c r="DC313" i="1"/>
  <c r="BS313" i="1"/>
  <c r="DQ313" i="1"/>
  <c r="AG313" i="1"/>
  <c r="AA313" i="1"/>
  <c r="BR313" i="1"/>
  <c r="AB313" i="1"/>
  <c r="EA313" i="1"/>
  <c r="DR313" i="1"/>
  <c r="BU313" i="1"/>
  <c r="DX313" i="1"/>
  <c r="DN313" i="1"/>
  <c r="DO313" i="1"/>
  <c r="ED313" i="1"/>
  <c r="O180" i="1"/>
  <c r="K180" i="1"/>
  <c r="N180" i="1"/>
  <c r="M180" i="1"/>
  <c r="L180" i="1"/>
  <c r="AT180" i="1"/>
  <c r="AS180" i="1"/>
  <c r="B182" i="1" l="1"/>
  <c r="BX314" i="1"/>
  <c r="BW314" i="1"/>
  <c r="AB314" i="1"/>
  <c r="AC314" i="1"/>
  <c r="AG314" i="1"/>
  <c r="DC314" i="1"/>
  <c r="AH314" i="1"/>
  <c r="DN314" i="1"/>
  <c r="EB314" i="1"/>
  <c r="AA314" i="1"/>
  <c r="EE314" i="1"/>
  <c r="BU314" i="1"/>
  <c r="AD314" i="1"/>
  <c r="AI314" i="1"/>
  <c r="DX314" i="1"/>
  <c r="DD314" i="1"/>
  <c r="BJ314" i="1"/>
  <c r="BI314" i="1"/>
  <c r="BV314" i="1"/>
  <c r="G315" i="1"/>
  <c r="N181" i="1"/>
  <c r="M181" i="1"/>
  <c r="AT181" i="1"/>
  <c r="O181" i="1"/>
  <c r="L181" i="1"/>
  <c r="K181" i="1"/>
  <c r="AS181" i="1"/>
  <c r="B183" i="1" l="1"/>
  <c r="BX315" i="1"/>
  <c r="BW315" i="1"/>
  <c r="AA315" i="1"/>
  <c r="BI315" i="1"/>
  <c r="AB315" i="1"/>
  <c r="AG315" i="1"/>
  <c r="EE315" i="1"/>
  <c r="BJ315" i="1"/>
  <c r="DX315" i="1"/>
  <c r="EC315" i="1"/>
  <c r="AD315" i="1"/>
  <c r="EB315" i="1"/>
  <c r="DD315" i="1"/>
  <c r="AH315" i="1"/>
  <c r="BV315" i="1"/>
  <c r="AI315" i="1"/>
  <c r="CX315" i="1"/>
  <c r="DN315" i="1"/>
  <c r="DC315" i="1"/>
  <c r="AC315" i="1"/>
  <c r="EA315" i="1"/>
  <c r="G316" i="1"/>
  <c r="DB315" i="1"/>
  <c r="BU315" i="1"/>
  <c r="AT182" i="1"/>
  <c r="M182" i="1"/>
  <c r="AS182" i="1"/>
  <c r="L182" i="1"/>
  <c r="O182" i="1"/>
  <c r="N182" i="1"/>
  <c r="K182" i="1"/>
  <c r="W5" i="1"/>
  <c r="W354" i="1" s="1"/>
  <c r="V5" i="1"/>
  <c r="V354" i="1" s="1"/>
  <c r="Y5" i="1"/>
  <c r="Y354" i="1" s="1"/>
  <c r="T5" i="1"/>
  <c r="T354" i="1" s="1"/>
  <c r="A7" i="1"/>
  <c r="H9" i="1"/>
  <c r="DZ9" i="1"/>
  <c r="DY9" i="1"/>
  <c r="DV9" i="1"/>
  <c r="DN9" i="1"/>
  <c r="DM9" i="1"/>
  <c r="DL9" i="1"/>
  <c r="DK9" i="1"/>
  <c r="A9" i="1"/>
  <c r="B10" i="1" s="1"/>
  <c r="BQ10" i="1" l="1"/>
  <c r="BP10" i="1"/>
  <c r="B184" i="1"/>
  <c r="I11" i="1"/>
  <c r="I10" i="1"/>
  <c r="I9" i="1"/>
  <c r="BX316" i="1"/>
  <c r="BW316" i="1"/>
  <c r="AR10" i="1"/>
  <c r="BW10" i="1"/>
  <c r="BX10" i="1"/>
  <c r="EC10" i="1"/>
  <c r="BS316" i="1"/>
  <c r="DR316" i="1"/>
  <c r="BV316" i="1"/>
  <c r="BR316" i="1"/>
  <c r="BT316" i="1"/>
  <c r="BJ316" i="1"/>
  <c r="DN316" i="1"/>
  <c r="DQ316" i="1"/>
  <c r="EA316" i="1"/>
  <c r="EC316" i="1"/>
  <c r="BI316" i="1"/>
  <c r="CX316" i="1"/>
  <c r="DP316" i="1"/>
  <c r="DA316" i="1"/>
  <c r="DD316" i="1"/>
  <c r="AA316" i="1"/>
  <c r="DO316" i="1"/>
  <c r="EJ316" i="1"/>
  <c r="DX316" i="1"/>
  <c r="BK316" i="1"/>
  <c r="EE316" i="1"/>
  <c r="AG316" i="1"/>
  <c r="ED316" i="1"/>
  <c r="DB316" i="1"/>
  <c r="AB316" i="1"/>
  <c r="AH316" i="1"/>
  <c r="EB316" i="1"/>
  <c r="AI316" i="1"/>
  <c r="AD316" i="1"/>
  <c r="CZ316" i="1"/>
  <c r="DC316" i="1"/>
  <c r="BU316" i="1"/>
  <c r="G317" i="1"/>
  <c r="AC316" i="1"/>
  <c r="BM10" i="1"/>
  <c r="BL10" i="1"/>
  <c r="DW10" i="1"/>
  <c r="BJ10" i="1"/>
  <c r="N183" i="1"/>
  <c r="M183" i="1"/>
  <c r="K183" i="1"/>
  <c r="AT183" i="1"/>
  <c r="AS183" i="1"/>
  <c r="O183" i="1"/>
  <c r="L183" i="1"/>
  <c r="AL10" i="1"/>
  <c r="DS10" i="1"/>
  <c r="BV10" i="1"/>
  <c r="EM10" i="1"/>
  <c r="BT10" i="1"/>
  <c r="BS10" i="1"/>
  <c r="BK10" i="1"/>
  <c r="S10" i="1"/>
  <c r="DX10" i="1"/>
  <c r="BI10" i="1"/>
  <c r="AT10" i="1"/>
  <c r="BU10" i="1"/>
  <c r="AS10" i="1"/>
  <c r="DU10" i="1"/>
  <c r="DM10" i="1"/>
  <c r="BR10" i="1"/>
  <c r="DV10" i="1"/>
  <c r="DL10" i="1"/>
  <c r="EJ10" i="1"/>
  <c r="DB10" i="1"/>
  <c r="DA10" i="1"/>
  <c r="EA10" i="1"/>
  <c r="DK10" i="1"/>
  <c r="DZ10" i="1"/>
  <c r="R10" i="1"/>
  <c r="CD10" i="1"/>
  <c r="ED10" i="1"/>
  <c r="DY10" i="1"/>
  <c r="DN10" i="1"/>
  <c r="W6" i="1"/>
  <c r="V6" i="1"/>
  <c r="Y6" i="1"/>
  <c r="T6" i="1"/>
  <c r="B185" i="1" l="1"/>
  <c r="BX317" i="1"/>
  <c r="BW317" i="1"/>
  <c r="BS317" i="1"/>
  <c r="BU317" i="1"/>
  <c r="ED317" i="1"/>
  <c r="DR317" i="1"/>
  <c r="EA317" i="1"/>
  <c r="DQ317" i="1"/>
  <c r="AC317" i="1"/>
  <c r="AI317" i="1"/>
  <c r="AD317" i="1"/>
  <c r="AB317" i="1"/>
  <c r="BT317" i="1"/>
  <c r="DN317" i="1"/>
  <c r="EE317" i="1"/>
  <c r="G318" i="1"/>
  <c r="DD317" i="1"/>
  <c r="AG317" i="1"/>
  <c r="AA317" i="1"/>
  <c r="DP317" i="1"/>
  <c r="DX317" i="1"/>
  <c r="CZ317" i="1"/>
  <c r="DB317" i="1"/>
  <c r="DC317" i="1"/>
  <c r="CX317" i="1"/>
  <c r="BV317" i="1"/>
  <c r="EB317" i="1"/>
  <c r="DO317" i="1"/>
  <c r="DA317" i="1"/>
  <c r="BI317" i="1"/>
  <c r="EJ317" i="1"/>
  <c r="AH317" i="1"/>
  <c r="EC317" i="1"/>
  <c r="BT210" i="4"/>
  <c r="BT211" i="4" s="1"/>
  <c r="BT212" i="4" s="1"/>
  <c r="BT213" i="4" s="1"/>
  <c r="BT214" i="4" s="1"/>
  <c r="BT215" i="4" s="1"/>
  <c r="N184" i="1"/>
  <c r="O184" i="1"/>
  <c r="M184" i="1"/>
  <c r="AT184" i="1"/>
  <c r="AS184" i="1"/>
  <c r="L184" i="1"/>
  <c r="K184" i="1"/>
  <c r="V9" i="1"/>
  <c r="V10" i="1" s="1"/>
  <c r="W9" i="1"/>
  <c r="W10" i="1" s="1"/>
  <c r="Y9" i="1"/>
  <c r="Y10" i="1" s="1"/>
  <c r="T9" i="1"/>
  <c r="T10" i="1" s="1"/>
  <c r="DD5" i="1"/>
  <c r="DC5" i="1"/>
  <c r="Q5" i="1"/>
  <c r="P5" i="1"/>
  <c r="BB5" i="1"/>
  <c r="BA5" i="1"/>
  <c r="B186" i="1" l="1"/>
  <c r="BX318" i="1"/>
  <c r="BW318" i="1"/>
  <c r="BJ318" i="1"/>
  <c r="CZ318" i="1"/>
  <c r="EJ318" i="1"/>
  <c r="ED318" i="1"/>
  <c r="EB318" i="1"/>
  <c r="AC318" i="1"/>
  <c r="BT318" i="1"/>
  <c r="AI318" i="1"/>
  <c r="AH318" i="1"/>
  <c r="CX318" i="1"/>
  <c r="DD318" i="1"/>
  <c r="EE318" i="1"/>
  <c r="AG318" i="1"/>
  <c r="BI318" i="1"/>
  <c r="AA318" i="1"/>
  <c r="EC318" i="1"/>
  <c r="BV318" i="1"/>
  <c r="AD318" i="1"/>
  <c r="AB318" i="1"/>
  <c r="DN318" i="1"/>
  <c r="BR318" i="1"/>
  <c r="BU318" i="1"/>
  <c r="DO318" i="1"/>
  <c r="DX318" i="1"/>
  <c r="G319" i="1"/>
  <c r="BS318" i="1"/>
  <c r="DC318" i="1"/>
  <c r="EA318" i="1"/>
  <c r="DR318" i="1"/>
  <c r="DP318" i="1"/>
  <c r="DQ318" i="1"/>
  <c r="DA318" i="1"/>
  <c r="DB318" i="1"/>
  <c r="AS185" i="1"/>
  <c r="K185" i="1"/>
  <c r="AT185" i="1"/>
  <c r="O185" i="1"/>
  <c r="N185" i="1"/>
  <c r="M185" i="1"/>
  <c r="L185" i="1"/>
  <c r="P354" i="1"/>
  <c r="Q354" i="1"/>
  <c r="BA354" i="1"/>
  <c r="BB354" i="1"/>
  <c r="DC354" i="1"/>
  <c r="DD354" i="1"/>
  <c r="DD6" i="1"/>
  <c r="DD12" i="1" s="1"/>
  <c r="DC6" i="1"/>
  <c r="DC12" i="1" s="1"/>
  <c r="P6" i="1"/>
  <c r="Q6" i="1"/>
  <c r="BA6" i="1"/>
  <c r="BB6" i="1"/>
  <c r="B187" i="1" l="1"/>
  <c r="AG319" i="1"/>
  <c r="EE319" i="1"/>
  <c r="AI319" i="1"/>
  <c r="AH319" i="1"/>
  <c r="EJ319" i="1"/>
  <c r="G320" i="1"/>
  <c r="EB319" i="1"/>
  <c r="ED319" i="1"/>
  <c r="CX319" i="1"/>
  <c r="DP319" i="1"/>
  <c r="EC319" i="1"/>
  <c r="DR319" i="1"/>
  <c r="DX319" i="1"/>
  <c r="CZ319" i="1"/>
  <c r="DC319" i="1"/>
  <c r="AA319" i="1"/>
  <c r="DB319" i="1"/>
  <c r="AD319" i="1"/>
  <c r="EA319" i="1"/>
  <c r="DD319" i="1"/>
  <c r="DA319" i="1"/>
  <c r="AC319" i="1"/>
  <c r="AB319" i="1"/>
  <c r="DN319" i="1"/>
  <c r="DQ319" i="1"/>
  <c r="BI319" i="1"/>
  <c r="DO319" i="1"/>
  <c r="O186" i="1"/>
  <c r="M186" i="1"/>
  <c r="L186" i="1"/>
  <c r="K186" i="1"/>
  <c r="N186" i="1"/>
  <c r="AT186" i="1"/>
  <c r="AS186" i="1"/>
  <c r="B281" i="1"/>
  <c r="DD9" i="1"/>
  <c r="DD10" i="1" s="1"/>
  <c r="DC9" i="1"/>
  <c r="DC10" i="1" s="1"/>
  <c r="P12" i="1"/>
  <c r="P9" i="1"/>
  <c r="P10" i="1" s="1"/>
  <c r="Q12" i="1"/>
  <c r="Q9" i="1"/>
  <c r="Q10" i="1" s="1"/>
  <c r="BB12" i="1"/>
  <c r="BB9" i="1"/>
  <c r="BB10" i="1" s="1"/>
  <c r="BA12" i="1"/>
  <c r="BA9" i="1"/>
  <c r="BA10" i="1" s="1"/>
  <c r="B188" i="1" l="1"/>
  <c r="EA320" i="1"/>
  <c r="DD320" i="1"/>
  <c r="DQ320" i="1"/>
  <c r="AH320" i="1"/>
  <c r="BI320" i="1"/>
  <c r="DA320" i="1"/>
  <c r="BJ320" i="1"/>
  <c r="DC320" i="1"/>
  <c r="CZ320" i="1"/>
  <c r="EJ320" i="1"/>
  <c r="G321" i="1"/>
  <c r="EB320" i="1"/>
  <c r="AC320" i="1"/>
  <c r="DP320" i="1"/>
  <c r="DO320" i="1"/>
  <c r="AG320" i="1"/>
  <c r="AD320" i="1"/>
  <c r="DR320" i="1"/>
  <c r="AI320" i="1"/>
  <c r="CX320" i="1"/>
  <c r="DN320" i="1"/>
  <c r="ED320" i="1"/>
  <c r="AA320" i="1"/>
  <c r="DB320" i="1"/>
  <c r="EC320" i="1"/>
  <c r="AB320" i="1"/>
  <c r="EE320" i="1"/>
  <c r="DX320" i="1"/>
  <c r="BT225" i="4"/>
  <c r="BT226" i="4" s="1"/>
  <c r="BT227" i="4" s="1"/>
  <c r="BT228" i="4" s="1"/>
  <c r="BT229" i="4" s="1"/>
  <c r="BT230" i="4" s="1"/>
  <c r="O187" i="1"/>
  <c r="N187" i="1"/>
  <c r="M187" i="1"/>
  <c r="L187" i="1"/>
  <c r="K187" i="1"/>
  <c r="AT187" i="1"/>
  <c r="AS187" i="1"/>
  <c r="B282" i="1"/>
  <c r="B189" i="1" l="1"/>
  <c r="DC321" i="1"/>
  <c r="CZ321" i="1"/>
  <c r="DX321" i="1"/>
  <c r="AA321" i="1"/>
  <c r="DB321" i="1"/>
  <c r="DN321" i="1"/>
  <c r="EJ321" i="1"/>
  <c r="G322" i="1"/>
  <c r="EE321" i="1"/>
  <c r="ED321" i="1"/>
  <c r="DQ321" i="1"/>
  <c r="AI321" i="1"/>
  <c r="DO321" i="1"/>
  <c r="DD321" i="1"/>
  <c r="DR321" i="1"/>
  <c r="DA321" i="1"/>
  <c r="EC321" i="1"/>
  <c r="EA321" i="1"/>
  <c r="AD321" i="1"/>
  <c r="AC321" i="1"/>
  <c r="EB321" i="1"/>
  <c r="CX321" i="1"/>
  <c r="AB321" i="1"/>
  <c r="AG321" i="1"/>
  <c r="DP321" i="1"/>
  <c r="AH321" i="1"/>
  <c r="BI321" i="1"/>
  <c r="N188" i="1"/>
  <c r="M188" i="1"/>
  <c r="L188" i="1"/>
  <c r="K188" i="1"/>
  <c r="O188" i="1"/>
  <c r="AT188" i="1"/>
  <c r="AS188" i="1"/>
  <c r="B283" i="1"/>
  <c r="B190" i="1" l="1"/>
  <c r="DC322" i="1"/>
  <c r="AB322" i="1"/>
  <c r="AG322" i="1"/>
  <c r="AA322" i="1"/>
  <c r="DP322" i="1"/>
  <c r="EB322" i="1"/>
  <c r="DB322" i="1"/>
  <c r="DD322" i="1"/>
  <c r="CZ322" i="1"/>
  <c r="CX322" i="1"/>
  <c r="AC322" i="1"/>
  <c r="AD322" i="1"/>
  <c r="BI322" i="1"/>
  <c r="AI322" i="1"/>
  <c r="DN322" i="1"/>
  <c r="AH322" i="1"/>
  <c r="EJ322" i="1"/>
  <c r="DX322" i="1"/>
  <c r="DA322" i="1"/>
  <c r="ED322" i="1"/>
  <c r="DO322" i="1"/>
  <c r="G323" i="1"/>
  <c r="EE322" i="1"/>
  <c r="DR322" i="1"/>
  <c r="EC322" i="1"/>
  <c r="EA322" i="1"/>
  <c r="DQ322" i="1"/>
  <c r="BT240" i="4"/>
  <c r="BT241" i="4" s="1"/>
  <c r="BT242" i="4" s="1"/>
  <c r="BT243" i="4" s="1"/>
  <c r="BT244" i="4" s="1"/>
  <c r="BT245" i="4" s="1"/>
  <c r="B284" i="1"/>
  <c r="AT189" i="1"/>
  <c r="AS189" i="1"/>
  <c r="O189" i="1"/>
  <c r="N189" i="1"/>
  <c r="M189" i="1"/>
  <c r="L189" i="1"/>
  <c r="K189" i="1"/>
  <c r="B191" i="1" l="1"/>
  <c r="DO323" i="1"/>
  <c r="AI323" i="1"/>
  <c r="AA323" i="1"/>
  <c r="BI323" i="1"/>
  <c r="AH323" i="1"/>
  <c r="CX323" i="1"/>
  <c r="AG323" i="1"/>
  <c r="DB323" i="1"/>
  <c r="DC323" i="1"/>
  <c r="AD323" i="1"/>
  <c r="DD323" i="1"/>
  <c r="DR323" i="1"/>
  <c r="AB323" i="1"/>
  <c r="DQ323" i="1"/>
  <c r="DX323" i="1"/>
  <c r="G324" i="1"/>
  <c r="EB323" i="1"/>
  <c r="EJ323" i="1"/>
  <c r="DP323" i="1"/>
  <c r="DA323" i="1"/>
  <c r="DN323" i="1"/>
  <c r="CZ323" i="1"/>
  <c r="EE323" i="1"/>
  <c r="EA323" i="1"/>
  <c r="EC323" i="1"/>
  <c r="ED323" i="1"/>
  <c r="AC323" i="1"/>
  <c r="B285" i="1"/>
  <c r="M190" i="1"/>
  <c r="AT190" i="1"/>
  <c r="O190" i="1"/>
  <c r="N190" i="1"/>
  <c r="L190" i="1"/>
  <c r="K190" i="1"/>
  <c r="AS190" i="1"/>
  <c r="B192" i="1" l="1"/>
  <c r="EC324" i="1"/>
  <c r="AD324" i="1"/>
  <c r="ED324" i="1"/>
  <c r="DN324" i="1"/>
  <c r="DR324" i="1"/>
  <c r="DQ324" i="1"/>
  <c r="DO324" i="1"/>
  <c r="BI324" i="1"/>
  <c r="EA324" i="1"/>
  <c r="AG324" i="1"/>
  <c r="DP324" i="1"/>
  <c r="CX324" i="1"/>
  <c r="DC324" i="1"/>
  <c r="AB324" i="1"/>
  <c r="AI324" i="1"/>
  <c r="DA324" i="1"/>
  <c r="DX324" i="1"/>
  <c r="EE324" i="1"/>
  <c r="CZ324" i="1"/>
  <c r="EJ324" i="1"/>
  <c r="DB324" i="1"/>
  <c r="AA324" i="1"/>
  <c r="AH324" i="1"/>
  <c r="EB324" i="1"/>
  <c r="DD324" i="1"/>
  <c r="AC324" i="1"/>
  <c r="G325" i="1"/>
  <c r="B286" i="1"/>
  <c r="O191" i="1"/>
  <c r="N191" i="1"/>
  <c r="M191" i="1"/>
  <c r="L191" i="1"/>
  <c r="K191" i="1"/>
  <c r="AT191" i="1"/>
  <c r="AS191" i="1"/>
  <c r="B193" i="1" l="1"/>
  <c r="DP325" i="1"/>
  <c r="ED325" i="1"/>
  <c r="EJ325" i="1"/>
  <c r="EA325" i="1"/>
  <c r="DX325" i="1"/>
  <c r="DN325" i="1"/>
  <c r="AB325" i="1"/>
  <c r="DA325" i="1"/>
  <c r="DD325" i="1"/>
  <c r="DO325" i="1"/>
  <c r="EB325" i="1"/>
  <c r="G326" i="1"/>
  <c r="CZ325" i="1"/>
  <c r="EE325" i="1"/>
  <c r="AG325" i="1"/>
  <c r="AH325" i="1"/>
  <c r="BI325" i="1"/>
  <c r="DC325" i="1"/>
  <c r="EC325" i="1"/>
  <c r="DB325" i="1"/>
  <c r="AC325" i="1"/>
  <c r="AI325" i="1"/>
  <c r="DR325" i="1"/>
  <c r="BJ325" i="1"/>
  <c r="CX325" i="1"/>
  <c r="AD325" i="1"/>
  <c r="AA325" i="1"/>
  <c r="DQ325" i="1"/>
  <c r="B287" i="1"/>
  <c r="O192" i="1"/>
  <c r="K192" i="1"/>
  <c r="AT192" i="1"/>
  <c r="AS192" i="1"/>
  <c r="N192" i="1"/>
  <c r="M192" i="1"/>
  <c r="L192" i="1"/>
  <c r="B194" i="1" l="1"/>
  <c r="BI326" i="1"/>
  <c r="DQ326" i="1"/>
  <c r="CX326" i="1"/>
  <c r="EA326" i="1"/>
  <c r="DX326" i="1"/>
  <c r="AB326" i="1"/>
  <c r="DB326" i="1"/>
  <c r="G327" i="1"/>
  <c r="G328" i="1" s="1"/>
  <c r="EB326" i="1"/>
  <c r="DC326" i="1"/>
  <c r="AC326" i="1"/>
  <c r="DN326" i="1"/>
  <c r="DA326" i="1"/>
  <c r="EC326" i="1"/>
  <c r="ED326" i="1"/>
  <c r="DR326" i="1"/>
  <c r="AD326" i="1"/>
  <c r="DO326" i="1"/>
  <c r="AH326" i="1"/>
  <c r="CZ326" i="1"/>
  <c r="AI326" i="1"/>
  <c r="EE326" i="1"/>
  <c r="EJ326" i="1"/>
  <c r="AA326" i="1"/>
  <c r="DP326" i="1"/>
  <c r="AG326" i="1"/>
  <c r="DD326" i="1"/>
  <c r="B288" i="1"/>
  <c r="AT193" i="1"/>
  <c r="AS193" i="1"/>
  <c r="O193" i="1"/>
  <c r="N193" i="1"/>
  <c r="M193" i="1"/>
  <c r="L193" i="1"/>
  <c r="K193" i="1"/>
  <c r="H12" i="1"/>
  <c r="A64" i="1"/>
  <c r="A63" i="1"/>
  <c r="A62" i="1"/>
  <c r="B63" i="1" s="1"/>
  <c r="A61" i="1"/>
  <c r="B62" i="1" s="1"/>
  <c r="A60" i="1"/>
  <c r="A59" i="1"/>
  <c r="B60" i="1" s="1"/>
  <c r="A58" i="1"/>
  <c r="B59" i="1" s="1"/>
  <c r="A57" i="1"/>
  <c r="B58" i="1" s="1"/>
  <c r="A56" i="1"/>
  <c r="A55" i="1"/>
  <c r="B56" i="1" s="1"/>
  <c r="A54" i="1"/>
  <c r="B55" i="1" s="1"/>
  <c r="A53" i="1"/>
  <c r="B54" i="1" s="1"/>
  <c r="A52" i="1"/>
  <c r="A51" i="1"/>
  <c r="B52" i="1" s="1"/>
  <c r="A50" i="1"/>
  <c r="B51" i="1" s="1"/>
  <c r="A49" i="1"/>
  <c r="B50" i="1" s="1"/>
  <c r="A48" i="1"/>
  <c r="A47" i="1"/>
  <c r="B48" i="1" s="1"/>
  <c r="A46" i="1"/>
  <c r="B47" i="1" s="1"/>
  <c r="A45" i="1"/>
  <c r="B46" i="1" s="1"/>
  <c r="A44" i="1"/>
  <c r="A43" i="1"/>
  <c r="B44" i="1" s="1"/>
  <c r="A42" i="1"/>
  <c r="B43" i="1" s="1"/>
  <c r="A41" i="1"/>
  <c r="B42" i="1" s="1"/>
  <c r="A40" i="1"/>
  <c r="A39" i="1"/>
  <c r="B40" i="1" s="1"/>
  <c r="A38" i="1"/>
  <c r="B39" i="1" s="1"/>
  <c r="A37" i="1"/>
  <c r="B38" i="1" s="1"/>
  <c r="A36" i="1"/>
  <c r="A35" i="1"/>
  <c r="B36" i="1" s="1"/>
  <c r="A34" i="1"/>
  <c r="B35" i="1" s="1"/>
  <c r="A33" i="1"/>
  <c r="B34" i="1" s="1"/>
  <c r="A32" i="1"/>
  <c r="A31" i="1"/>
  <c r="B32" i="1" s="1"/>
  <c r="A30" i="1"/>
  <c r="B31" i="1" s="1"/>
  <c r="A29" i="1"/>
  <c r="B30" i="1" s="1"/>
  <c r="A28" i="1"/>
  <c r="A27" i="1"/>
  <c r="A26" i="1"/>
  <c r="B27" i="1" s="1"/>
  <c r="A25" i="1"/>
  <c r="B26" i="1" s="1"/>
  <c r="A24" i="1"/>
  <c r="A23" i="1"/>
  <c r="B24" i="1" s="1"/>
  <c r="A22" i="1"/>
  <c r="B23" i="1" s="1"/>
  <c r="A21" i="1"/>
  <c r="B22" i="1" s="1"/>
  <c r="A20" i="1"/>
  <c r="A19" i="1"/>
  <c r="B20" i="1" s="1"/>
  <c r="A18" i="1"/>
  <c r="B19" i="1" s="1"/>
  <c r="A17" i="1"/>
  <c r="EI5" i="1"/>
  <c r="B195" i="1" l="1"/>
  <c r="I12" i="1"/>
  <c r="B218" i="1"/>
  <c r="BX327" i="1"/>
  <c r="BW327" i="1"/>
  <c r="AA327" i="1"/>
  <c r="DD327" i="1"/>
  <c r="DO327" i="1"/>
  <c r="CX327" i="1"/>
  <c r="DQ327" i="1"/>
  <c r="EB327" i="1"/>
  <c r="DR327" i="1"/>
  <c r="DN327" i="1"/>
  <c r="AI327" i="1"/>
  <c r="EA327" i="1"/>
  <c r="EE327" i="1"/>
  <c r="ED327" i="1"/>
  <c r="EC327" i="1"/>
  <c r="DB327" i="1"/>
  <c r="DP327" i="1"/>
  <c r="DX327" i="1"/>
  <c r="AC327" i="1"/>
  <c r="AD327" i="1"/>
  <c r="CZ327" i="1"/>
  <c r="BJ327" i="1"/>
  <c r="DA327" i="1"/>
  <c r="AB327" i="1"/>
  <c r="EJ327" i="1"/>
  <c r="AH327" i="1"/>
  <c r="G329" i="1"/>
  <c r="BI327" i="1"/>
  <c r="AG327" i="1"/>
  <c r="DC327" i="1"/>
  <c r="B289" i="1"/>
  <c r="B64" i="1"/>
  <c r="B142" i="1"/>
  <c r="B66" i="1"/>
  <c r="AW38" i="1"/>
  <c r="AT38" i="1"/>
  <c r="AS38" i="1"/>
  <c r="AV38" i="1"/>
  <c r="BF38" i="1"/>
  <c r="BE38" i="1"/>
  <c r="AU38" i="1"/>
  <c r="BD38" i="1"/>
  <c r="BC38" i="1"/>
  <c r="AV30" i="1"/>
  <c r="AW30" i="1"/>
  <c r="AS30" i="1"/>
  <c r="AU30" i="1"/>
  <c r="BD30" i="1"/>
  <c r="BC30" i="1"/>
  <c r="AT30" i="1"/>
  <c r="BE30" i="1"/>
  <c r="BF30" i="1"/>
  <c r="AW50" i="1"/>
  <c r="BC50" i="1"/>
  <c r="BD50" i="1"/>
  <c r="AU50" i="1"/>
  <c r="BE50" i="1"/>
  <c r="BF50" i="1"/>
  <c r="AV50" i="1"/>
  <c r="AS50" i="1"/>
  <c r="AT50" i="1"/>
  <c r="BC42" i="1"/>
  <c r="BD42" i="1"/>
  <c r="AU42" i="1"/>
  <c r="BE42" i="1"/>
  <c r="BF42" i="1"/>
  <c r="AV42" i="1"/>
  <c r="AS42" i="1"/>
  <c r="AT42" i="1"/>
  <c r="AW42" i="1"/>
  <c r="AS34" i="1"/>
  <c r="AT34" i="1"/>
  <c r="AW34" i="1"/>
  <c r="AV34" i="1"/>
  <c r="BC34" i="1"/>
  <c r="BD34" i="1"/>
  <c r="AU34" i="1"/>
  <c r="BE34" i="1"/>
  <c r="BF34" i="1"/>
  <c r="AW54" i="1"/>
  <c r="AT54" i="1"/>
  <c r="AS54" i="1"/>
  <c r="AV54" i="1"/>
  <c r="BF54" i="1"/>
  <c r="BE54" i="1"/>
  <c r="AU54" i="1"/>
  <c r="BD54" i="1"/>
  <c r="BC54" i="1"/>
  <c r="AW46" i="1"/>
  <c r="AT46" i="1"/>
  <c r="AS46" i="1"/>
  <c r="AV46" i="1"/>
  <c r="BF46" i="1"/>
  <c r="BE46" i="1"/>
  <c r="AU46" i="1"/>
  <c r="BD46" i="1"/>
  <c r="BC46" i="1"/>
  <c r="AS26" i="1"/>
  <c r="AT26" i="1"/>
  <c r="AW26" i="1"/>
  <c r="AV26" i="1"/>
  <c r="BC26" i="1"/>
  <c r="BD26" i="1"/>
  <c r="AU26" i="1"/>
  <c r="BE26" i="1"/>
  <c r="BF26" i="1"/>
  <c r="BC58" i="1"/>
  <c r="BD58" i="1"/>
  <c r="AU58" i="1"/>
  <c r="BE58" i="1"/>
  <c r="BF58" i="1"/>
  <c r="AV58" i="1"/>
  <c r="AS58" i="1"/>
  <c r="AT58" i="1"/>
  <c r="AW58" i="1"/>
  <c r="AS62" i="1"/>
  <c r="AW62" i="1"/>
  <c r="AV62" i="1"/>
  <c r="BF62" i="1"/>
  <c r="BE62" i="1"/>
  <c r="AU62" i="1"/>
  <c r="BD62" i="1"/>
  <c r="AT62" i="1"/>
  <c r="BC62" i="1"/>
  <c r="B28" i="1"/>
  <c r="B79" i="1"/>
  <c r="O194" i="1"/>
  <c r="N194" i="1"/>
  <c r="M194" i="1"/>
  <c r="K194" i="1"/>
  <c r="L194" i="1"/>
  <c r="AT194" i="1"/>
  <c r="AS194" i="1"/>
  <c r="B18" i="1"/>
  <c r="EI354" i="1"/>
  <c r="EI6" i="1"/>
  <c r="EK5" i="1"/>
  <c r="DT5" i="1"/>
  <c r="B196" i="1" l="1"/>
  <c r="DK218" i="1"/>
  <c r="DL218" i="1"/>
  <c r="B219" i="1"/>
  <c r="DM218" i="1"/>
  <c r="DN218" i="1"/>
  <c r="BX329" i="1"/>
  <c r="BW329" i="1"/>
  <c r="B67" i="1"/>
  <c r="CZ329" i="1"/>
  <c r="EB329" i="1"/>
  <c r="Q329" i="1"/>
  <c r="BS329" i="1"/>
  <c r="DR329" i="1"/>
  <c r="DA329" i="1"/>
  <c r="DC329" i="1"/>
  <c r="BR329" i="1"/>
  <c r="G330" i="1"/>
  <c r="BT329" i="1"/>
  <c r="EC329" i="1"/>
  <c r="AB329" i="1"/>
  <c r="AA329" i="1"/>
  <c r="DB329" i="1"/>
  <c r="ED329" i="1"/>
  <c r="BV329" i="1"/>
  <c r="EJ329" i="1"/>
  <c r="BI329" i="1"/>
  <c r="BJ329" i="1"/>
  <c r="P329" i="1"/>
  <c r="AC329" i="1"/>
  <c r="BK329" i="1"/>
  <c r="DP329" i="1"/>
  <c r="DN329" i="1"/>
  <c r="AG329" i="1"/>
  <c r="DO329" i="1"/>
  <c r="BU329" i="1"/>
  <c r="AD329" i="1"/>
  <c r="DQ329" i="1"/>
  <c r="DX329" i="1"/>
  <c r="AH329" i="1"/>
  <c r="AI329" i="1"/>
  <c r="EA329" i="1"/>
  <c r="DD329" i="1"/>
  <c r="CX329" i="1"/>
  <c r="EE329" i="1"/>
  <c r="B290" i="1"/>
  <c r="DK79" i="1"/>
  <c r="DL79" i="1"/>
  <c r="DM79" i="1"/>
  <c r="DN66" i="1"/>
  <c r="DM66" i="1"/>
  <c r="DK66" i="1"/>
  <c r="DL66" i="1"/>
  <c r="AU59" i="1"/>
  <c r="AU60" i="1" s="1"/>
  <c r="BC47" i="1"/>
  <c r="BC48" i="1" s="1"/>
  <c r="BE43" i="1"/>
  <c r="BE44" i="1" s="1"/>
  <c r="BD59" i="1"/>
  <c r="BD60" i="1" s="1"/>
  <c r="BD47" i="1"/>
  <c r="BD48" i="1" s="1"/>
  <c r="AU43" i="1"/>
  <c r="AU44" i="1" s="1"/>
  <c r="BC59" i="1"/>
  <c r="BC60" i="1" s="1"/>
  <c r="AU47" i="1"/>
  <c r="AU48" i="1" s="1"/>
  <c r="BD43" i="1"/>
  <c r="BD44" i="1" s="1"/>
  <c r="BF27" i="1"/>
  <c r="BF28" i="1" s="1"/>
  <c r="BE47" i="1"/>
  <c r="BE48" i="1" s="1"/>
  <c r="BC43" i="1"/>
  <c r="BC44" i="1" s="1"/>
  <c r="BE27" i="1"/>
  <c r="BE28" i="1" s="1"/>
  <c r="BF47" i="1"/>
  <c r="BF48" i="1" s="1"/>
  <c r="AT51" i="1"/>
  <c r="AT52" i="1" s="1"/>
  <c r="AU27" i="1"/>
  <c r="AU28" i="1" s="1"/>
  <c r="AV47" i="1"/>
  <c r="AV48" i="1" s="1"/>
  <c r="AS51" i="1"/>
  <c r="AS52" i="1" s="1"/>
  <c r="BD27" i="1"/>
  <c r="BD28" i="1" s="1"/>
  <c r="AS47" i="1"/>
  <c r="AS48" i="1" s="1"/>
  <c r="AV51" i="1"/>
  <c r="AV52" i="1" s="1"/>
  <c r="BC27" i="1"/>
  <c r="BC28" i="1" s="1"/>
  <c r="AT47" i="1"/>
  <c r="AT48" i="1" s="1"/>
  <c r="BF51" i="1"/>
  <c r="BF52" i="1" s="1"/>
  <c r="AV27" i="1"/>
  <c r="AV28" i="1" s="1"/>
  <c r="AW47" i="1"/>
  <c r="AW48" i="1" s="1"/>
  <c r="BE51" i="1"/>
  <c r="BE52" i="1" s="1"/>
  <c r="BC55" i="1"/>
  <c r="BC56" i="1" s="1"/>
  <c r="AU51" i="1"/>
  <c r="AU52" i="1" s="1"/>
  <c r="BD55" i="1"/>
  <c r="BD56" i="1" s="1"/>
  <c r="BD51" i="1"/>
  <c r="BD52" i="1" s="1"/>
  <c r="AU55" i="1"/>
  <c r="AU56" i="1" s="1"/>
  <c r="BC51" i="1"/>
  <c r="BC52" i="1" s="1"/>
  <c r="BE55" i="1"/>
  <c r="BE56" i="1" s="1"/>
  <c r="AW51" i="1"/>
  <c r="AW52" i="1" s="1"/>
  <c r="BF43" i="1"/>
  <c r="BF44" i="1" s="1"/>
  <c r="BF55" i="1"/>
  <c r="BF56" i="1" s="1"/>
  <c r="BF31" i="1"/>
  <c r="BF32" i="1" s="1"/>
  <c r="AW27" i="1"/>
  <c r="AW28" i="1" s="1"/>
  <c r="AV55" i="1"/>
  <c r="AV56" i="1" s="1"/>
  <c r="BE31" i="1"/>
  <c r="BE32" i="1" s="1"/>
  <c r="AS55" i="1"/>
  <c r="AS56" i="1" s="1"/>
  <c r="AT31" i="1"/>
  <c r="AT32" i="1" s="1"/>
  <c r="AT55" i="1"/>
  <c r="AT56" i="1" s="1"/>
  <c r="BC31" i="1"/>
  <c r="BC32" i="1" s="1"/>
  <c r="BC63" i="1"/>
  <c r="BC64" i="1" s="1"/>
  <c r="AW55" i="1"/>
  <c r="AW56" i="1" s="1"/>
  <c r="BD31" i="1"/>
  <c r="BD32" i="1" s="1"/>
  <c r="AT63" i="1"/>
  <c r="AT64" i="1" s="1"/>
  <c r="AT27" i="1"/>
  <c r="AT28" i="1" s="1"/>
  <c r="BF35" i="1"/>
  <c r="BF36" i="1" s="1"/>
  <c r="AU31" i="1"/>
  <c r="AU32" i="1" s="1"/>
  <c r="BD63" i="1"/>
  <c r="BD64" i="1" s="1"/>
  <c r="BE35" i="1"/>
  <c r="BE36" i="1" s="1"/>
  <c r="AS31" i="1"/>
  <c r="AS32" i="1" s="1"/>
  <c r="AU63" i="1"/>
  <c r="AU64" i="1" s="1"/>
  <c r="AS27" i="1"/>
  <c r="AS28" i="1" s="1"/>
  <c r="AU35" i="1"/>
  <c r="AU36" i="1" s="1"/>
  <c r="AW31" i="1"/>
  <c r="AW32" i="1" s="1"/>
  <c r="BE63" i="1"/>
  <c r="BE64" i="1" s="1"/>
  <c r="BD35" i="1"/>
  <c r="BD36" i="1" s="1"/>
  <c r="AV31" i="1"/>
  <c r="AV32" i="1" s="1"/>
  <c r="BF63" i="1"/>
  <c r="BF64" i="1" s="1"/>
  <c r="BC35" i="1"/>
  <c r="BC36" i="1" s="1"/>
  <c r="BC39" i="1"/>
  <c r="BC40" i="1" s="1"/>
  <c r="AV63" i="1"/>
  <c r="AV64" i="1" s="1"/>
  <c r="AV35" i="1"/>
  <c r="BD39" i="1"/>
  <c r="BD40" i="1" s="1"/>
  <c r="AW63" i="1"/>
  <c r="AW64" i="1" s="1"/>
  <c r="AW35" i="1"/>
  <c r="AW36" i="1" s="1"/>
  <c r="AU39" i="1"/>
  <c r="AU40" i="1" s="1"/>
  <c r="AS63" i="1"/>
  <c r="AS64" i="1" s="1"/>
  <c r="AT35" i="1"/>
  <c r="AT36" i="1" s="1"/>
  <c r="BE39" i="1"/>
  <c r="BE40" i="1" s="1"/>
  <c r="BE59" i="1"/>
  <c r="BE60" i="1" s="1"/>
  <c r="AW59" i="1"/>
  <c r="AW60" i="1" s="1"/>
  <c r="AS35" i="1"/>
  <c r="AS36" i="1" s="1"/>
  <c r="BF39" i="1"/>
  <c r="BF40" i="1" s="1"/>
  <c r="AT59" i="1"/>
  <c r="AT60" i="1" s="1"/>
  <c r="AW43" i="1"/>
  <c r="AW44" i="1" s="1"/>
  <c r="AV39" i="1"/>
  <c r="AV40" i="1" s="1"/>
  <c r="AS59" i="1"/>
  <c r="AS60" i="1" s="1"/>
  <c r="AT43" i="1"/>
  <c r="AT44" i="1" s="1"/>
  <c r="AS39" i="1"/>
  <c r="AS40" i="1" s="1"/>
  <c r="AV59" i="1"/>
  <c r="AV60" i="1" s="1"/>
  <c r="AS43" i="1"/>
  <c r="AS44" i="1" s="1"/>
  <c r="AT39" i="1"/>
  <c r="AT40" i="1" s="1"/>
  <c r="BF59" i="1"/>
  <c r="BF60" i="1" s="1"/>
  <c r="AV43" i="1"/>
  <c r="AV44" i="1" s="1"/>
  <c r="AW39" i="1"/>
  <c r="AW40" i="1" s="1"/>
  <c r="O195" i="1"/>
  <c r="AT195" i="1"/>
  <c r="AS195" i="1"/>
  <c r="N195" i="1"/>
  <c r="M195" i="1"/>
  <c r="L195" i="1"/>
  <c r="K195" i="1"/>
  <c r="J142" i="1"/>
  <c r="J143" i="1" s="1"/>
  <c r="EI9" i="1"/>
  <c r="EI10" i="1" s="1"/>
  <c r="EK354" i="1"/>
  <c r="DT354" i="1"/>
  <c r="BE18" i="1"/>
  <c r="AT18" i="1"/>
  <c r="BD18" i="1"/>
  <c r="AS18" i="1"/>
  <c r="AV18" i="1"/>
  <c r="AU18" i="1"/>
  <c r="BC18" i="1"/>
  <c r="AW18" i="1"/>
  <c r="BF18" i="1"/>
  <c r="EK6" i="1"/>
  <c r="DT12" i="1"/>
  <c r="DR5" i="1"/>
  <c r="DQ5" i="1"/>
  <c r="B197" i="1" l="1"/>
  <c r="B220" i="1"/>
  <c r="DK219" i="1"/>
  <c r="DL219" i="1"/>
  <c r="DM219" i="1"/>
  <c r="DN67" i="1"/>
  <c r="DL67" i="1"/>
  <c r="DM67" i="1"/>
  <c r="DK67" i="1"/>
  <c r="B68" i="1"/>
  <c r="AI330" i="1"/>
  <c r="BJ330" i="1"/>
  <c r="AH330" i="1"/>
  <c r="AG330" i="1"/>
  <c r="AD330" i="1"/>
  <c r="BI330" i="1"/>
  <c r="G331" i="1"/>
  <c r="AC330" i="1"/>
  <c r="B291" i="1"/>
  <c r="AV36" i="1"/>
  <c r="AW19" i="1"/>
  <c r="AW20" i="1" s="1"/>
  <c r="AU19" i="1"/>
  <c r="AU20" i="1" s="1"/>
  <c r="BC19" i="1"/>
  <c r="BC20" i="1" s="1"/>
  <c r="AV19" i="1"/>
  <c r="AV20" i="1" s="1"/>
  <c r="BD19" i="1"/>
  <c r="BD20" i="1" s="1"/>
  <c r="AS19" i="1"/>
  <c r="AS20" i="1" s="1"/>
  <c r="BE19" i="1"/>
  <c r="BE20" i="1" s="1"/>
  <c r="AT19" i="1"/>
  <c r="AT20" i="1" s="1"/>
  <c r="BF19" i="1"/>
  <c r="BF20" i="1" s="1"/>
  <c r="AV79" i="1"/>
  <c r="AW79"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AS196" i="1"/>
  <c r="L196" i="1"/>
  <c r="K196" i="1"/>
  <c r="J196" i="1"/>
  <c r="AT196" i="1"/>
  <c r="O196" i="1"/>
  <c r="N196" i="1"/>
  <c r="M196" i="1"/>
  <c r="EK9" i="1"/>
  <c r="EK10" i="1" s="1"/>
  <c r="DQ354" i="1"/>
  <c r="DR354" i="1"/>
  <c r="DT9" i="1"/>
  <c r="DT10" i="1" s="1"/>
  <c r="DQ6" i="1"/>
  <c r="DQ12" i="1" s="1"/>
  <c r="DR6" i="1"/>
  <c r="DR12" i="1" s="1"/>
  <c r="B198" i="1" l="1"/>
  <c r="DM220" i="1"/>
  <c r="B221" i="1"/>
  <c r="DK220" i="1"/>
  <c r="DL220" i="1"/>
  <c r="DN68" i="1"/>
  <c r="B69" i="1"/>
  <c r="DM68" i="1"/>
  <c r="DL68" i="1"/>
  <c r="DK68" i="1"/>
  <c r="AG331" i="1"/>
  <c r="AI331" i="1"/>
  <c r="AD331" i="1"/>
  <c r="AH331" i="1"/>
  <c r="BJ331" i="1"/>
  <c r="BI331" i="1"/>
  <c r="AC331" i="1"/>
  <c r="G332" i="1"/>
  <c r="B292" i="1"/>
  <c r="O197" i="1"/>
  <c r="N197" i="1"/>
  <c r="AT197" i="1"/>
  <c r="M197" i="1"/>
  <c r="AS197" i="1"/>
  <c r="L197" i="1"/>
  <c r="K197" i="1"/>
  <c r="J197" i="1"/>
  <c r="DR9" i="1"/>
  <c r="DR10" i="1" s="1"/>
  <c r="DQ9" i="1"/>
  <c r="DQ10" i="1" s="1"/>
  <c r="B199" i="1" l="1"/>
  <c r="DM221" i="1"/>
  <c r="B222" i="1"/>
  <c r="DK221" i="1"/>
  <c r="DL221" i="1"/>
  <c r="DM69" i="1"/>
  <c r="DL69" i="1"/>
  <c r="DN69" i="1"/>
  <c r="B70" i="1"/>
  <c r="DK69" i="1"/>
  <c r="BI332" i="1"/>
  <c r="AI332" i="1"/>
  <c r="G333" i="1"/>
  <c r="AC332" i="1"/>
  <c r="AD332" i="1"/>
  <c r="AH332" i="1"/>
  <c r="AG332" i="1"/>
  <c r="BJ332" i="1"/>
  <c r="B293" i="1"/>
  <c r="O198" i="1"/>
  <c r="N198" i="1"/>
  <c r="AT198" i="1"/>
  <c r="M198" i="1"/>
  <c r="AS198" i="1"/>
  <c r="L198" i="1"/>
  <c r="K198" i="1"/>
  <c r="J198" i="1"/>
  <c r="B200" i="1" l="1"/>
  <c r="DM222" i="1"/>
  <c r="DN222" i="1"/>
  <c r="DK222" i="1"/>
  <c r="DL222" i="1"/>
  <c r="B223" i="1"/>
  <c r="DK70" i="1"/>
  <c r="DL70" i="1"/>
  <c r="BX333" i="1"/>
  <c r="BW333" i="1"/>
  <c r="DM70" i="1"/>
  <c r="DN70" i="1"/>
  <c r="B71" i="1"/>
  <c r="AI333" i="1"/>
  <c r="AH333" i="1"/>
  <c r="G334" i="1"/>
  <c r="BI333" i="1"/>
  <c r="AG333" i="1"/>
  <c r="B294" i="1"/>
  <c r="O199" i="1"/>
  <c r="N199" i="1"/>
  <c r="AT199" i="1"/>
  <c r="M199" i="1"/>
  <c r="AS199" i="1"/>
  <c r="L199" i="1"/>
  <c r="K199" i="1"/>
  <c r="J199" i="1"/>
  <c r="CX5" i="1"/>
  <c r="CW5" i="1"/>
  <c r="DM71" i="1" l="1"/>
  <c r="B201" i="1"/>
  <c r="DL223" i="1"/>
  <c r="DM223" i="1"/>
  <c r="B224" i="1"/>
  <c r="DK223" i="1"/>
  <c r="BX334" i="1"/>
  <c r="BW334" i="1"/>
  <c r="DL71" i="1"/>
  <c r="DK71" i="1"/>
  <c r="B72" i="1"/>
  <c r="DN71" i="1"/>
  <c r="AI334" i="1"/>
  <c r="G335" i="1"/>
  <c r="AH334" i="1"/>
  <c r="AG334" i="1"/>
  <c r="BJ334" i="1"/>
  <c r="BI334" i="1"/>
  <c r="B295" i="1"/>
  <c r="O200" i="1"/>
  <c r="N200" i="1"/>
  <c r="AT200" i="1"/>
  <c r="M200" i="1"/>
  <c r="AS200" i="1"/>
  <c r="L200" i="1"/>
  <c r="K200" i="1"/>
  <c r="J200" i="1"/>
  <c r="CW354" i="1"/>
  <c r="CX354" i="1"/>
  <c r="CX6" i="1"/>
  <c r="CX12" i="1" s="1"/>
  <c r="CW6" i="1"/>
  <c r="CW12" i="1" s="1"/>
  <c r="B202" i="1" l="1"/>
  <c r="B225" i="1"/>
  <c r="DK224" i="1"/>
  <c r="DM224" i="1"/>
  <c r="DL224" i="1"/>
  <c r="BX335" i="1"/>
  <c r="BW335" i="1"/>
  <c r="DN72" i="1"/>
  <c r="DK72" i="1"/>
  <c r="DM72" i="1"/>
  <c r="DL72" i="1"/>
  <c r="B73" i="1"/>
  <c r="G336" i="1"/>
  <c r="AH335" i="1"/>
  <c r="AI335" i="1"/>
  <c r="BI335" i="1"/>
  <c r="AG335" i="1"/>
  <c r="B296" i="1"/>
  <c r="O201" i="1"/>
  <c r="N201" i="1"/>
  <c r="AT201" i="1"/>
  <c r="AS201" i="1"/>
  <c r="M201" i="1"/>
  <c r="L201" i="1"/>
  <c r="K201" i="1"/>
  <c r="J201" i="1"/>
  <c r="CW9" i="1"/>
  <c r="CW10" i="1" s="1"/>
  <c r="CX9" i="1"/>
  <c r="CX10" i="1" s="1"/>
  <c r="DY12" i="1"/>
  <c r="DY5" i="1"/>
  <c r="DY354" i="1" s="1"/>
  <c r="DN12" i="1"/>
  <c r="A15" i="1"/>
  <c r="A14" i="1"/>
  <c r="A13" i="1"/>
  <c r="A77" i="1"/>
  <c r="A76" i="1"/>
  <c r="A75" i="1"/>
  <c r="CE5" i="1"/>
  <c r="A71" i="1"/>
  <c r="A70" i="1"/>
  <c r="A69" i="1"/>
  <c r="A74" i="1"/>
  <c r="DM73" i="1" l="1"/>
  <c r="B203" i="1"/>
  <c r="DK225" i="1"/>
  <c r="DL225" i="1"/>
  <c r="DM225" i="1"/>
  <c r="B226" i="1"/>
  <c r="DL73" i="1"/>
  <c r="B74" i="1"/>
  <c r="BX296" i="1"/>
  <c r="BW296" i="1"/>
  <c r="DK73" i="1"/>
  <c r="BX336" i="1"/>
  <c r="BW336" i="1"/>
  <c r="DN73" i="1"/>
  <c r="G337" i="1"/>
  <c r="AG336" i="1"/>
  <c r="AI336" i="1"/>
  <c r="BJ336" i="1"/>
  <c r="AH336" i="1"/>
  <c r="BI336" i="1"/>
  <c r="B297" i="1"/>
  <c r="BV296" i="1"/>
  <c r="DX296" i="1"/>
  <c r="DO296" i="1"/>
  <c r="AI296" i="1"/>
  <c r="DB296" i="1"/>
  <c r="CZ296" i="1"/>
  <c r="AG296" i="1"/>
  <c r="EA296" i="1"/>
  <c r="BS296" i="1"/>
  <c r="EJ296" i="1"/>
  <c r="EB296" i="1"/>
  <c r="J296" i="1"/>
  <c r="ED296" i="1"/>
  <c r="DN296" i="1"/>
  <c r="DQ296" i="1"/>
  <c r="BR296" i="1"/>
  <c r="DC296" i="1"/>
  <c r="BU296" i="1"/>
  <c r="DA296" i="1"/>
  <c r="EE296" i="1"/>
  <c r="DD296" i="1"/>
  <c r="BI296" i="1"/>
  <c r="AH296" i="1"/>
  <c r="BK296" i="1"/>
  <c r="BJ296" i="1"/>
  <c r="DP296" i="1"/>
  <c r="EC296" i="1"/>
  <c r="DR296" i="1"/>
  <c r="CX296" i="1"/>
  <c r="BT296" i="1"/>
  <c r="B37" i="1"/>
  <c r="B33" i="1"/>
  <c r="B29" i="1"/>
  <c r="B61" i="1"/>
  <c r="B57" i="1"/>
  <c r="B53" i="1"/>
  <c r="B49" i="1"/>
  <c r="B45" i="1"/>
  <c r="B41" i="1"/>
  <c r="B15" i="1"/>
  <c r="M202" i="1"/>
  <c r="L202" i="1"/>
  <c r="K202" i="1"/>
  <c r="J202" i="1"/>
  <c r="AT202" i="1"/>
  <c r="O202" i="1"/>
  <c r="N202" i="1"/>
  <c r="AS202" i="1"/>
  <c r="CE354" i="1"/>
  <c r="CE6" i="1"/>
  <c r="AT5" i="1"/>
  <c r="AS5" i="1"/>
  <c r="A73" i="1"/>
  <c r="A72" i="1"/>
  <c r="BQ41" i="1" l="1"/>
  <c r="BP41" i="1"/>
  <c r="BQ45" i="1"/>
  <c r="BP45" i="1"/>
  <c r="BQ15" i="1"/>
  <c r="BQ57" i="1" s="1"/>
  <c r="BQ58" i="1" s="1"/>
  <c r="BQ59" i="1" s="1"/>
  <c r="BQ60" i="1" s="1"/>
  <c r="BP15" i="1"/>
  <c r="BP61" i="1" s="1"/>
  <c r="BP62" i="1" s="1"/>
  <c r="BP63" i="1" s="1"/>
  <c r="BP49" i="1"/>
  <c r="BP50" i="1" s="1"/>
  <c r="BP51" i="1" s="1"/>
  <c r="BP52" i="1" s="1"/>
  <c r="BQ49" i="1"/>
  <c r="BQ50" i="1" s="1"/>
  <c r="BQ51" i="1" s="1"/>
  <c r="BQ52" i="1" s="1"/>
  <c r="B227" i="1"/>
  <c r="DK226" i="1"/>
  <c r="DL226" i="1"/>
  <c r="DM226" i="1"/>
  <c r="DN226" i="1"/>
  <c r="BX337" i="1"/>
  <c r="BW337" i="1"/>
  <c r="DL74" i="1"/>
  <c r="DM74" i="1"/>
  <c r="B75" i="1"/>
  <c r="DK74" i="1"/>
  <c r="DN74" i="1"/>
  <c r="AI337" i="1"/>
  <c r="BI337" i="1"/>
  <c r="AG337" i="1"/>
  <c r="AH337" i="1"/>
  <c r="G338" i="1"/>
  <c r="B298" i="1"/>
  <c r="BM15" i="1"/>
  <c r="CQ15" i="1"/>
  <c r="BL15" i="1"/>
  <c r="BJ15" i="1"/>
  <c r="CR15" i="1"/>
  <c r="O203" i="1"/>
  <c r="N203" i="1"/>
  <c r="M203" i="1"/>
  <c r="L203" i="1"/>
  <c r="K203" i="1"/>
  <c r="J203" i="1"/>
  <c r="AT203" i="1"/>
  <c r="AS203" i="1"/>
  <c r="CE9" i="1"/>
  <c r="CE10" i="1" s="1"/>
  <c r="DY15" i="1"/>
  <c r="CE12" i="1"/>
  <c r="BQ53" i="1" l="1"/>
  <c r="BQ54" i="1" s="1"/>
  <c r="BQ55" i="1" s="1"/>
  <c r="BQ56" i="1" s="1"/>
  <c r="BP53" i="1"/>
  <c r="BP54" i="1" s="1"/>
  <c r="BP55" i="1" s="1"/>
  <c r="BP56" i="1" s="1"/>
  <c r="BP142" i="1"/>
  <c r="BP143" i="1" s="1"/>
  <c r="BP64" i="1"/>
  <c r="BQ42" i="1"/>
  <c r="BQ43" i="1" s="1"/>
  <c r="BQ44" i="1" s="1"/>
  <c r="BQ72" i="1"/>
  <c r="BQ46" i="1"/>
  <c r="BQ47" i="1" s="1"/>
  <c r="BQ48" i="1" s="1"/>
  <c r="BQ73" i="1"/>
  <c r="BQ74" i="1"/>
  <c r="BP46" i="1"/>
  <c r="BP47" i="1" s="1"/>
  <c r="BP48" i="1" s="1"/>
  <c r="BP73" i="1"/>
  <c r="BP42" i="1"/>
  <c r="BP43" i="1" s="1"/>
  <c r="BP44" i="1" s="1"/>
  <c r="BP72" i="1"/>
  <c r="BQ61" i="1"/>
  <c r="BQ62" i="1" s="1"/>
  <c r="BQ63" i="1" s="1"/>
  <c r="BP57" i="1"/>
  <c r="BP58" i="1" s="1"/>
  <c r="BP59" i="1" s="1"/>
  <c r="BP60" i="1" s="1"/>
  <c r="BP74" i="1"/>
  <c r="B76" i="1"/>
  <c r="B228" i="1"/>
  <c r="DK227" i="1"/>
  <c r="DL227" i="1"/>
  <c r="DM227" i="1"/>
  <c r="BW338" i="1"/>
  <c r="BX338" i="1"/>
  <c r="DK75" i="1"/>
  <c r="DL75" i="1"/>
  <c r="DN75" i="1"/>
  <c r="DM75" i="1"/>
  <c r="AG338" i="1"/>
  <c r="AI338" i="1"/>
  <c r="G339" i="1"/>
  <c r="AH338" i="1"/>
  <c r="BI338" i="1"/>
  <c r="B299" i="1"/>
  <c r="BQ199" i="4"/>
  <c r="BQ200" i="4" s="1"/>
  <c r="BQ201" i="4" s="1"/>
  <c r="BQ202" i="4" s="1"/>
  <c r="BQ203" i="4" s="1"/>
  <c r="BQ204" i="4" s="1"/>
  <c r="BQ205" i="4" s="1"/>
  <c r="BQ206" i="4" s="1"/>
  <c r="BQ207" i="4" s="1"/>
  <c r="BQ208" i="4" s="1"/>
  <c r="BQ209" i="4" s="1"/>
  <c r="CE199" i="4"/>
  <c r="CE200" i="4" s="1"/>
  <c r="CE201" i="4" s="1"/>
  <c r="CE202" i="4" s="1"/>
  <c r="CE203" i="4" s="1"/>
  <c r="CE204" i="4" s="1"/>
  <c r="CE205" i="4" s="1"/>
  <c r="CE206" i="4" s="1"/>
  <c r="CE207" i="4" s="1"/>
  <c r="CE208" i="4" s="1"/>
  <c r="CE209" i="4" s="1"/>
  <c r="BX199" i="4"/>
  <c r="BX200" i="4" s="1"/>
  <c r="BX201" i="4" s="1"/>
  <c r="BX202" i="4" s="1"/>
  <c r="BX203" i="4" s="1"/>
  <c r="BX204" i="4" s="1"/>
  <c r="BX205" i="4" s="1"/>
  <c r="BX206" i="4" s="1"/>
  <c r="BX207" i="4" s="1"/>
  <c r="BX208" i="4" s="1"/>
  <c r="BX209" i="4" s="1"/>
  <c r="BM53" i="1"/>
  <c r="BM54" i="1" s="1"/>
  <c r="BM55" i="1" s="1"/>
  <c r="BM56" i="1" s="1"/>
  <c r="BM41" i="1"/>
  <c r="BM42" i="1" s="1"/>
  <c r="BM43" i="1" s="1"/>
  <c r="BM44" i="1" s="1"/>
  <c r="BJ53" i="1"/>
  <c r="BJ54" i="1" s="1"/>
  <c r="BJ55" i="1" s="1"/>
  <c r="BJ56" i="1" s="1"/>
  <c r="BL53" i="1"/>
  <c r="BL54" i="1" s="1"/>
  <c r="BL55" i="1" s="1"/>
  <c r="BL56" i="1" s="1"/>
  <c r="BJ41" i="1"/>
  <c r="BJ42" i="1" s="1"/>
  <c r="BJ43" i="1" s="1"/>
  <c r="BJ44" i="1" s="1"/>
  <c r="BL41" i="1"/>
  <c r="BL42" i="1" s="1"/>
  <c r="BL43" i="1" s="1"/>
  <c r="BL44" i="1" s="1"/>
  <c r="BF22" i="1"/>
  <c r="BF142" i="1"/>
  <c r="BF143" i="1" s="1"/>
  <c r="A68" i="1"/>
  <c r="A67" i="1"/>
  <c r="DL12" i="1"/>
  <c r="DL5" i="1"/>
  <c r="DL354" i="1" s="1"/>
  <c r="BP75" i="1" l="1"/>
  <c r="BQ75" i="1"/>
  <c r="BQ76" i="1"/>
  <c r="BP76" i="1"/>
  <c r="DM76" i="1"/>
  <c r="DK76" i="1"/>
  <c r="DL76" i="1"/>
  <c r="DN76" i="1"/>
  <c r="BQ142" i="1"/>
  <c r="BQ143" i="1" s="1"/>
  <c r="BQ64" i="1"/>
  <c r="B77"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DK228" i="1"/>
  <c r="B229" i="1"/>
  <c r="DL228" i="1"/>
  <c r="DM228" i="1"/>
  <c r="BX339" i="1"/>
  <c r="BW339" i="1"/>
  <c r="G340" i="1"/>
  <c r="BU339" i="1"/>
  <c r="AH339" i="1"/>
  <c r="BI339" i="1"/>
  <c r="BV339" i="1"/>
  <c r="AG339" i="1"/>
  <c r="AI339" i="1"/>
  <c r="B300" i="1"/>
  <c r="BL284" i="1"/>
  <c r="BM284" i="1"/>
  <c r="DN77" i="1"/>
  <c r="DK77" i="1"/>
  <c r="DL77" i="1"/>
  <c r="DM77" i="1"/>
  <c r="BL45" i="1"/>
  <c r="BL46" i="1" s="1"/>
  <c r="BL47" i="1" s="1"/>
  <c r="BL48" i="1" s="1"/>
  <c r="BJ45" i="1"/>
  <c r="BJ46" i="1" s="1"/>
  <c r="BJ47" i="1" s="1"/>
  <c r="BJ48" i="1" s="1"/>
  <c r="BM57" i="1"/>
  <c r="BM58" i="1" s="1"/>
  <c r="BM59" i="1" s="1"/>
  <c r="BM60" i="1" s="1"/>
  <c r="BM45" i="1"/>
  <c r="BM46" i="1" s="1"/>
  <c r="BM47" i="1" s="1"/>
  <c r="BM48" i="1" s="1"/>
  <c r="BJ57" i="1"/>
  <c r="BJ58" i="1" s="1"/>
  <c r="BJ59" i="1" s="1"/>
  <c r="BJ60" i="1" s="1"/>
  <c r="BL57" i="1"/>
  <c r="BL58" i="1" s="1"/>
  <c r="BL59" i="1" s="1"/>
  <c r="BL60" i="1" s="1"/>
  <c r="BF158" i="1"/>
  <c r="BF190" i="1"/>
  <c r="BF159" i="1"/>
  <c r="BF191" i="1"/>
  <c r="BF155" i="1"/>
  <c r="BF160" i="1"/>
  <c r="BF192" i="1"/>
  <c r="BF196" i="1"/>
  <c r="BF188" i="1"/>
  <c r="BF161" i="1"/>
  <c r="BF193" i="1"/>
  <c r="BF162" i="1"/>
  <c r="BF194" i="1"/>
  <c r="BF163" i="1"/>
  <c r="BF195" i="1"/>
  <c r="BF187" i="1"/>
  <c r="BF164" i="1"/>
  <c r="BF165" i="1"/>
  <c r="BF166" i="1"/>
  <c r="BF167" i="1"/>
  <c r="BF168" i="1"/>
  <c r="BF169" i="1"/>
  <c r="BF157" i="1"/>
  <c r="BF170" i="1"/>
  <c r="BF171" i="1"/>
  <c r="BF189" i="1"/>
  <c r="BF172" i="1"/>
  <c r="BF173" i="1"/>
  <c r="BF174" i="1"/>
  <c r="BF175" i="1"/>
  <c r="BF144" i="1"/>
  <c r="BF176" i="1"/>
  <c r="BF145" i="1"/>
  <c r="BF177" i="1"/>
  <c r="BF146" i="1"/>
  <c r="BF178" i="1"/>
  <c r="BF147" i="1"/>
  <c r="BF179" i="1"/>
  <c r="BF148" i="1"/>
  <c r="BF180" i="1"/>
  <c r="BF149" i="1"/>
  <c r="BF181" i="1"/>
  <c r="BF150" i="1"/>
  <c r="BF182" i="1"/>
  <c r="BF151" i="1"/>
  <c r="BF183" i="1"/>
  <c r="BF152" i="1"/>
  <c r="BF184" i="1"/>
  <c r="BF153" i="1"/>
  <c r="BF185" i="1"/>
  <c r="BF154" i="1"/>
  <c r="BF186" i="1"/>
  <c r="BF156" i="1"/>
  <c r="BF197" i="1"/>
  <c r="BF198" i="1"/>
  <c r="BF199" i="1"/>
  <c r="BF200" i="1"/>
  <c r="BF201" i="1"/>
  <c r="BF202" i="1"/>
  <c r="BF203" i="1"/>
  <c r="BF23" i="1"/>
  <c r="BF24" i="1" s="1"/>
  <c r="AQ5" i="1"/>
  <c r="AP5" i="1"/>
  <c r="AZ5" i="1"/>
  <c r="BQ77" i="1" l="1"/>
  <c r="BP77"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DK229" i="1"/>
  <c r="B230" i="1"/>
  <c r="DL229" i="1"/>
  <c r="DM229" i="1"/>
  <c r="BX340" i="1"/>
  <c r="BW340" i="1"/>
  <c r="AH340" i="1"/>
  <c r="AG340" i="1"/>
  <c r="AI340" i="1"/>
  <c r="BV340" i="1"/>
  <c r="BI340" i="1"/>
  <c r="BU340" i="1"/>
  <c r="G341" i="1"/>
  <c r="B301" i="1"/>
  <c r="BL283" i="1"/>
  <c r="BL49" i="1"/>
  <c r="BL50" i="1" s="1"/>
  <c r="BL51" i="1" s="1"/>
  <c r="BL52" i="1" s="1"/>
  <c r="BM61" i="1"/>
  <c r="BM62" i="1" s="1"/>
  <c r="BM63" i="1" s="1"/>
  <c r="BM64" i="1" s="1"/>
  <c r="BL61" i="1"/>
  <c r="BJ61" i="1"/>
  <c r="BM49" i="1"/>
  <c r="BM50" i="1" s="1"/>
  <c r="BM51" i="1" s="1"/>
  <c r="BM52" i="1" s="1"/>
  <c r="BJ49" i="1"/>
  <c r="BJ50" i="1" s="1"/>
  <c r="BJ51" i="1" s="1"/>
  <c r="BJ52" i="1" s="1"/>
  <c r="AP354" i="1"/>
  <c r="AQ354" i="1"/>
  <c r="AZ354" i="1"/>
  <c r="AP6" i="1"/>
  <c r="AQ6" i="1"/>
  <c r="AZ6" i="1"/>
  <c r="DV5" i="1"/>
  <c r="BO5" i="1"/>
  <c r="E22" i="3"/>
  <c r="D22" i="3"/>
  <c r="C22" i="3"/>
  <c r="B22" i="3"/>
  <c r="A80" i="1"/>
  <c r="B81" i="1" s="1"/>
  <c r="B82" i="1" l="1"/>
  <c r="DM230" i="1"/>
  <c r="B231" i="1"/>
  <c r="DN230" i="1"/>
  <c r="DK230" i="1"/>
  <c r="DL230" i="1"/>
  <c r="BM285" i="1"/>
  <c r="BW341" i="1"/>
  <c r="BX341" i="1"/>
  <c r="AI341" i="1"/>
  <c r="AH341" i="1"/>
  <c r="BJ341" i="1"/>
  <c r="AG341" i="1"/>
  <c r="BU341" i="1"/>
  <c r="BV341" i="1"/>
  <c r="G342" i="1"/>
  <c r="BI341" i="1"/>
  <c r="B302" i="1"/>
  <c r="BL285" i="1"/>
  <c r="BL62" i="1"/>
  <c r="BL63" i="1" s="1"/>
  <c r="BL64" i="1" s="1"/>
  <c r="BJ62" i="1"/>
  <c r="BJ63" i="1" s="1"/>
  <c r="BJ64" i="1" s="1"/>
  <c r="BM143" i="1"/>
  <c r="BM177" i="1" s="1"/>
  <c r="DM142" i="1"/>
  <c r="DM143" i="1" s="1"/>
  <c r="DK142" i="1"/>
  <c r="DK143" i="1" s="1"/>
  <c r="DL142" i="1"/>
  <c r="DL143" i="1" s="1"/>
  <c r="AQ9" i="1"/>
  <c r="AQ10" i="1" s="1"/>
  <c r="AP9" i="1"/>
  <c r="AP10" i="1" s="1"/>
  <c r="AZ9" i="1"/>
  <c r="AZ10" i="1" s="1"/>
  <c r="AZ12" i="1"/>
  <c r="AQ12" i="1"/>
  <c r="AP12" i="1"/>
  <c r="BO354" i="1"/>
  <c r="DV354" i="1"/>
  <c r="BO6" i="1"/>
  <c r="DZ5" i="1"/>
  <c r="B83" i="1" l="1"/>
  <c r="B232" i="1"/>
  <c r="DK231" i="1"/>
  <c r="DL231" i="1"/>
  <c r="DM231" i="1"/>
  <c r="BM286" i="1"/>
  <c r="BW342" i="1"/>
  <c r="BX342" i="1"/>
  <c r="BI342" i="1"/>
  <c r="AG342" i="1"/>
  <c r="AH342" i="1"/>
  <c r="AI342" i="1"/>
  <c r="BU342" i="1"/>
  <c r="BV342" i="1"/>
  <c r="B303" i="1"/>
  <c r="BL286" i="1"/>
  <c r="BL143" i="1"/>
  <c r="BJ143" i="1"/>
  <c r="BM173" i="1"/>
  <c r="BM203" i="1"/>
  <c r="BM172" i="1"/>
  <c r="BM174" i="1"/>
  <c r="BM202" i="1"/>
  <c r="BM170" i="1"/>
  <c r="BM201" i="1"/>
  <c r="BM162" i="1"/>
  <c r="BM193" i="1"/>
  <c r="BM161" i="1"/>
  <c r="BM192" i="1"/>
  <c r="BM160" i="1"/>
  <c r="BM191" i="1"/>
  <c r="BM159" i="1"/>
  <c r="BM190" i="1"/>
  <c r="BM158" i="1"/>
  <c r="BM189" i="1"/>
  <c r="BM157" i="1"/>
  <c r="BM188" i="1"/>
  <c r="BM156" i="1"/>
  <c r="BM187" i="1"/>
  <c r="BM155" i="1"/>
  <c r="BM186" i="1"/>
  <c r="BM154" i="1"/>
  <c r="BM185" i="1"/>
  <c r="BM169" i="1"/>
  <c r="BM153" i="1"/>
  <c r="BM200" i="1"/>
  <c r="BM184" i="1"/>
  <c r="BM168" i="1"/>
  <c r="BM152" i="1"/>
  <c r="BM199" i="1"/>
  <c r="BM183" i="1"/>
  <c r="BM167" i="1"/>
  <c r="BM151" i="1"/>
  <c r="BM198" i="1"/>
  <c r="BM182" i="1"/>
  <c r="BM166" i="1"/>
  <c r="BM150" i="1"/>
  <c r="BM197" i="1"/>
  <c r="BM149" i="1"/>
  <c r="BM165" i="1"/>
  <c r="BM180" i="1"/>
  <c r="BM196" i="1"/>
  <c r="BM145" i="1"/>
  <c r="BM164" i="1"/>
  <c r="BM171" i="1"/>
  <c r="BM195" i="1"/>
  <c r="BM176" i="1"/>
  <c r="BM163" i="1"/>
  <c r="BM144" i="1"/>
  <c r="BM194" i="1"/>
  <c r="BM175" i="1"/>
  <c r="BM181" i="1"/>
  <c r="BM148" i="1"/>
  <c r="BM179" i="1"/>
  <c r="BM147" i="1"/>
  <c r="BM178" i="1"/>
  <c r="BM146"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BO9" i="1"/>
  <c r="BO10" i="1" s="1"/>
  <c r="BO12" i="1"/>
  <c r="DZ354" i="1"/>
  <c r="DZ12" i="1"/>
  <c r="DJ5" i="1"/>
  <c r="DI5" i="1"/>
  <c r="DG5" i="1"/>
  <c r="B84" i="1" l="1"/>
  <c r="DK232" i="1"/>
  <c r="DL232" i="1"/>
  <c r="DM232" i="1"/>
  <c r="B233" i="1"/>
  <c r="B304" i="1"/>
  <c r="BM288" i="1"/>
  <c r="BL287" i="1"/>
  <c r="BM287" i="1"/>
  <c r="BL289" i="1"/>
  <c r="BL288" i="1"/>
  <c r="BJ161" i="1"/>
  <c r="BJ178" i="1"/>
  <c r="BJ168" i="1"/>
  <c r="BJ172" i="1"/>
  <c r="BJ193" i="1"/>
  <c r="BJ147" i="1"/>
  <c r="BJ202" i="1"/>
  <c r="BJ150" i="1"/>
  <c r="BJ179" i="1"/>
  <c r="BJ187" i="1"/>
  <c r="BJ188" i="1"/>
  <c r="BJ174" i="1"/>
  <c r="BJ162" i="1"/>
  <c r="BJ148" i="1"/>
  <c r="BJ200" i="1"/>
  <c r="BJ154" i="1"/>
  <c r="BJ194" i="1"/>
  <c r="BJ180" i="1"/>
  <c r="BJ185" i="1"/>
  <c r="BJ186" i="1"/>
  <c r="BJ173" i="1"/>
  <c r="BJ192" i="1"/>
  <c r="BJ146" i="1"/>
  <c r="BJ163" i="1"/>
  <c r="BJ149" i="1"/>
  <c r="BJ169" i="1"/>
  <c r="BJ195" i="1"/>
  <c r="BJ181" i="1"/>
  <c r="BJ201" i="1"/>
  <c r="BJ203" i="1"/>
  <c r="BJ164" i="1"/>
  <c r="BJ156" i="1"/>
  <c r="BJ175" i="1"/>
  <c r="BJ196" i="1"/>
  <c r="BJ155" i="1"/>
  <c r="BJ157" i="1"/>
  <c r="BJ165" i="1"/>
  <c r="BJ197" i="1"/>
  <c r="BJ151" i="1"/>
  <c r="BJ166" i="1"/>
  <c r="BJ183" i="1"/>
  <c r="BJ198" i="1"/>
  <c r="BJ152" i="1"/>
  <c r="BJ167" i="1"/>
  <c r="BJ182" i="1"/>
  <c r="BJ170" i="1"/>
  <c r="BJ144" i="1"/>
  <c r="BJ184" i="1"/>
  <c r="BJ199" i="1"/>
  <c r="BJ153" i="1"/>
  <c r="BJ171" i="1"/>
  <c r="BJ189" i="1"/>
  <c r="BJ158" i="1"/>
  <c r="BJ190" i="1"/>
  <c r="BJ159" i="1"/>
  <c r="BJ176" i="1"/>
  <c r="BJ191" i="1"/>
  <c r="BJ145" i="1"/>
  <c r="BJ160" i="1"/>
  <c r="BJ177" i="1"/>
  <c r="BL190" i="1"/>
  <c r="BL144" i="1"/>
  <c r="BL182" i="1"/>
  <c r="BL198" i="1"/>
  <c r="BL159" i="1"/>
  <c r="BL176" i="1"/>
  <c r="BL191" i="1"/>
  <c r="BL145" i="1"/>
  <c r="BL160" i="1"/>
  <c r="BL177" i="1"/>
  <c r="BL184" i="1"/>
  <c r="BL185" i="1"/>
  <c r="BL192" i="1"/>
  <c r="BL146" i="1"/>
  <c r="BL183" i="1"/>
  <c r="BL167" i="1"/>
  <c r="BL158" i="1"/>
  <c r="BL161" i="1"/>
  <c r="BL178" i="1"/>
  <c r="BL153" i="1"/>
  <c r="BL193" i="1"/>
  <c r="BL147" i="1"/>
  <c r="BL162" i="1"/>
  <c r="BL179" i="1"/>
  <c r="BL151" i="1"/>
  <c r="BL194" i="1"/>
  <c r="BL148" i="1"/>
  <c r="BL166" i="1"/>
  <c r="BL152" i="1"/>
  <c r="BL169" i="1"/>
  <c r="BL163" i="1"/>
  <c r="BL180" i="1"/>
  <c r="BL195" i="1"/>
  <c r="BL164" i="1"/>
  <c r="BL196" i="1"/>
  <c r="BL181" i="1"/>
  <c r="BL197" i="1"/>
  <c r="BL150" i="1"/>
  <c r="BL165" i="1"/>
  <c r="BL200" i="1"/>
  <c r="BL199" i="1"/>
  <c r="BL168" i="1"/>
  <c r="BL154" i="1"/>
  <c r="BL186" i="1"/>
  <c r="BL201" i="1"/>
  <c r="BL155" i="1"/>
  <c r="BL170" i="1"/>
  <c r="BL187" i="1"/>
  <c r="BL202" i="1"/>
  <c r="BL156" i="1"/>
  <c r="BL171" i="1"/>
  <c r="BL188" i="1"/>
  <c r="BL203" i="1"/>
  <c r="BL149" i="1"/>
  <c r="BL172" i="1"/>
  <c r="BL157" i="1"/>
  <c r="BL173" i="1"/>
  <c r="BL189" i="1"/>
  <c r="BL174" i="1"/>
  <c r="BL175" i="1"/>
  <c r="BQ210" i="4"/>
  <c r="BQ211" i="4" s="1"/>
  <c r="BQ212" i="4" s="1"/>
  <c r="BQ213" i="4" s="1"/>
  <c r="BQ214" i="4" s="1"/>
  <c r="BQ215" i="4" s="1"/>
  <c r="DJ354" i="1"/>
  <c r="DG354" i="1"/>
  <c r="DI354" i="1"/>
  <c r="DJ6" i="1"/>
  <c r="DI6" i="1"/>
  <c r="DG6" i="1"/>
  <c r="DH5" i="1"/>
  <c r="B85" i="1" l="1"/>
  <c r="DK233" i="1"/>
  <c r="DL233" i="1"/>
  <c r="DM233" i="1"/>
  <c r="B234" i="1"/>
  <c r="BM297" i="1"/>
  <c r="BM289" i="1"/>
  <c r="BX210" i="4"/>
  <c r="BX211" i="4" s="1"/>
  <c r="BX212" i="4" s="1"/>
  <c r="BX213" i="4" s="1"/>
  <c r="BX214" i="4" s="1"/>
  <c r="BX215" i="4" s="1"/>
  <c r="B305" i="1"/>
  <c r="DI9" i="1"/>
  <c r="DI10" i="1" s="1"/>
  <c r="DJ9" i="1"/>
  <c r="DJ10" i="1" s="1"/>
  <c r="DG9" i="1"/>
  <c r="DG10" i="1" s="1"/>
  <c r="DG12" i="1"/>
  <c r="DI12" i="1"/>
  <c r="DJ12" i="1"/>
  <c r="DH354" i="1"/>
  <c r="DH6" i="1"/>
  <c r="AJ5" i="1"/>
  <c r="EO5" i="1"/>
  <c r="EN5" i="1"/>
  <c r="EL5" i="1"/>
  <c r="E40" i="3"/>
  <c r="E39" i="3"/>
  <c r="E38" i="3"/>
  <c r="E25" i="3"/>
  <c r="E24" i="3"/>
  <c r="E23" i="3"/>
  <c r="E21" i="3"/>
  <c r="E20" i="3"/>
  <c r="D40" i="3"/>
  <c r="D39" i="3"/>
  <c r="D38" i="3"/>
  <c r="D25" i="3"/>
  <c r="D24" i="3"/>
  <c r="D23" i="3"/>
  <c r="D21" i="3"/>
  <c r="D20" i="3"/>
  <c r="A345" i="1"/>
  <c r="B86" i="1" l="1"/>
  <c r="DK234" i="1"/>
  <c r="DL234" i="1"/>
  <c r="DM234" i="1"/>
  <c r="B235" i="1"/>
  <c r="DN234" i="1"/>
  <c r="BM298" i="1"/>
  <c r="BL290" i="1"/>
  <c r="B306" i="1"/>
  <c r="BM291" i="1"/>
  <c r="BL297" i="1"/>
  <c r="CE210" i="4"/>
  <c r="CE211" i="4" s="1"/>
  <c r="CE212" i="4" s="1"/>
  <c r="CE213" i="4" s="1"/>
  <c r="CE214" i="4" s="1"/>
  <c r="CE215" i="4" s="1"/>
  <c r="DH9" i="1"/>
  <c r="DH10" i="1" s="1"/>
  <c r="DH12" i="1"/>
  <c r="AJ354" i="1"/>
  <c r="EL354" i="1"/>
  <c r="AJ6" i="1"/>
  <c r="EN354" i="1"/>
  <c r="EN6" i="1"/>
  <c r="EO354" i="1"/>
  <c r="EO6" i="1"/>
  <c r="EL6" i="1"/>
  <c r="A350" i="1"/>
  <c r="A347" i="1"/>
  <c r="A354" i="1"/>
  <c r="A353" i="1"/>
  <c r="A352" i="1"/>
  <c r="A351" i="1"/>
  <c r="A349" i="1"/>
  <c r="A348" i="1"/>
  <c r="A346" i="1"/>
  <c r="A344" i="1"/>
  <c r="A66" i="1"/>
  <c r="B205" i="1" s="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79" i="1"/>
  <c r="B80" i="1" s="1"/>
  <c r="A12" i="1"/>
  <c r="A6" i="1"/>
  <c r="B7" i="1" s="1"/>
  <c r="A5" i="1"/>
  <c r="BH5" i="1"/>
  <c r="BG5" i="1"/>
  <c r="BQ7" i="1" l="1"/>
  <c r="BP7" i="1"/>
  <c r="B87" i="1"/>
  <c r="CX205" i="1"/>
  <c r="CZ205" i="1"/>
  <c r="DA205" i="1"/>
  <c r="K205" i="1"/>
  <c r="DB205" i="1"/>
  <c r="DC205" i="1"/>
  <c r="M205" i="1"/>
  <c r="BC205" i="1"/>
  <c r="DD205" i="1"/>
  <c r="N205" i="1"/>
  <c r="BD205" i="1"/>
  <c r="O205" i="1"/>
  <c r="BE205" i="1"/>
  <c r="BF205" i="1"/>
  <c r="BK205" i="1"/>
  <c r="BL205" i="1"/>
  <c r="DW205" i="1"/>
  <c r="DX205" i="1"/>
  <c r="B206" i="1"/>
  <c r="BI205" i="1"/>
  <c r="BJ205" i="1"/>
  <c r="BM205" i="1"/>
  <c r="DK205" i="1"/>
  <c r="DL205" i="1"/>
  <c r="DN205" i="1"/>
  <c r="DO205" i="1"/>
  <c r="DQ205" i="1"/>
  <c r="DM205" i="1"/>
  <c r="DP205" i="1"/>
  <c r="DR205" i="1"/>
  <c r="B236" i="1"/>
  <c r="DK235" i="1"/>
  <c r="DL235" i="1"/>
  <c r="DM235" i="1"/>
  <c r="BL298" i="1"/>
  <c r="BQ225" i="4"/>
  <c r="BQ226" i="4" s="1"/>
  <c r="BQ227" i="4" s="1"/>
  <c r="BQ228" i="4" s="1"/>
  <c r="BQ229" i="4" s="1"/>
  <c r="BQ230" i="4" s="1"/>
  <c r="AR7" i="1"/>
  <c r="BX7" i="1"/>
  <c r="BW7" i="1"/>
  <c r="EC7" i="1"/>
  <c r="BL291" i="1"/>
  <c r="B307" i="1"/>
  <c r="BM293" i="1"/>
  <c r="BM299" i="1"/>
  <c r="BM292" i="1"/>
  <c r="DX80" i="1"/>
  <c r="DW80" i="1"/>
  <c r="DR80" i="1"/>
  <c r="DQ80" i="1"/>
  <c r="DP80" i="1"/>
  <c r="DO80" i="1"/>
  <c r="DD80" i="1"/>
  <c r="DC80" i="1"/>
  <c r="DB80" i="1"/>
  <c r="DA80" i="1"/>
  <c r="CZ80" i="1"/>
  <c r="CX80" i="1"/>
  <c r="BI80" i="1"/>
  <c r="BM80" i="1"/>
  <c r="BM81" i="1" s="1"/>
  <c r="BL80" i="1"/>
  <c r="BK80" i="1"/>
  <c r="BJ80" i="1"/>
  <c r="BJ81" i="1" s="1"/>
  <c r="DM80" i="1"/>
  <c r="DL80" i="1"/>
  <c r="DK80" i="1"/>
  <c r="B25" i="1"/>
  <c r="B21" i="1"/>
  <c r="B17" i="1"/>
  <c r="BM7" i="1"/>
  <c r="BL7" i="1"/>
  <c r="DW7" i="1"/>
  <c r="BJ7" i="1"/>
  <c r="DS7" i="1"/>
  <c r="EM7" i="1"/>
  <c r="AL7" i="1"/>
  <c r="BV7" i="1"/>
  <c r="BB7" i="1"/>
  <c r="AZ7" i="1"/>
  <c r="BA7" i="1"/>
  <c r="BT7" i="1"/>
  <c r="BS7" i="1"/>
  <c r="EN9" i="1"/>
  <c r="EN10" i="1" s="1"/>
  <c r="EO9" i="1"/>
  <c r="EO10" i="1" s="1"/>
  <c r="AJ9" i="1"/>
  <c r="AJ10" i="1" s="1"/>
  <c r="EL9" i="1"/>
  <c r="EL10" i="1" s="1"/>
  <c r="DA7" i="1"/>
  <c r="DB7" i="1"/>
  <c r="BU7" i="1"/>
  <c r="EA7" i="1"/>
  <c r="EJ7" i="1"/>
  <c r="ED7" i="1"/>
  <c r="BK7" i="1"/>
  <c r="DU7" i="1"/>
  <c r="DX7" i="1"/>
  <c r="BR7" i="1"/>
  <c r="BI7" i="1"/>
  <c r="S7" i="1"/>
  <c r="R7" i="1"/>
  <c r="W7" i="1"/>
  <c r="V7" i="1"/>
  <c r="T7" i="1"/>
  <c r="Y7" i="1"/>
  <c r="DR7" i="1"/>
  <c r="AJ7" i="1"/>
  <c r="CD7" i="1"/>
  <c r="DQ7" i="1"/>
  <c r="CW7" i="1"/>
  <c r="DD7" i="1"/>
  <c r="BY7" i="1"/>
  <c r="DZ7" i="1"/>
  <c r="P7" i="1"/>
  <c r="DM7" i="1"/>
  <c r="BO7" i="1"/>
  <c r="DV7" i="1"/>
  <c r="AP7" i="1"/>
  <c r="DY7" i="1"/>
  <c r="DN7" i="1"/>
  <c r="DC7" i="1"/>
  <c r="AQ7" i="1"/>
  <c r="EK7" i="1"/>
  <c r="EI7" i="1"/>
  <c r="DT7" i="1"/>
  <c r="CE7" i="1"/>
  <c r="DJ7" i="1"/>
  <c r="DK7" i="1"/>
  <c r="DL7" i="1"/>
  <c r="CX7" i="1"/>
  <c r="EL7" i="1"/>
  <c r="EO7" i="1"/>
  <c r="DG7" i="1"/>
  <c r="Q7" i="1"/>
  <c r="EN7" i="1"/>
  <c r="DI7" i="1"/>
  <c r="DH7" i="1"/>
  <c r="B344" i="1"/>
  <c r="B14" i="1"/>
  <c r="B13" i="1"/>
  <c r="AJ12" i="1"/>
  <c r="EN12" i="1"/>
  <c r="EO12" i="1"/>
  <c r="O80" i="1"/>
  <c r="N80" i="1"/>
  <c r="M80" i="1"/>
  <c r="L80" i="1"/>
  <c r="K80" i="1"/>
  <c r="AS80" i="1"/>
  <c r="AT80" i="1"/>
  <c r="BG6" i="1"/>
  <c r="BH6" i="1"/>
  <c r="B350" i="1"/>
  <c r="B345" i="1"/>
  <c r="B347" i="1"/>
  <c r="B88" i="1" l="1"/>
  <c r="BP17" i="1"/>
  <c r="BQ17" i="1"/>
  <c r="BQ25" i="1"/>
  <c r="BP25" i="1"/>
  <c r="BQ13" i="1"/>
  <c r="BP13" i="1"/>
  <c r="BQ21" i="1"/>
  <c r="BP21" i="1"/>
  <c r="BQ344" i="1"/>
  <c r="BQ347" i="1" s="1"/>
  <c r="BP344" i="1"/>
  <c r="BP350" i="1" s="1"/>
  <c r="X13" i="1"/>
  <c r="W13" i="1"/>
  <c r="V13" i="1"/>
  <c r="S13" i="1"/>
  <c r="R13" i="1"/>
  <c r="V14" i="1"/>
  <c r="V15" i="1" s="1"/>
  <c r="W14" i="1"/>
  <c r="W15" i="1" s="1"/>
  <c r="X14" i="1"/>
  <c r="X15" i="1" s="1"/>
  <c r="S14" i="1"/>
  <c r="S15" i="1" s="1"/>
  <c r="R14" i="1"/>
  <c r="R15" i="1" s="1"/>
  <c r="DK236" i="1"/>
  <c r="DL236" i="1"/>
  <c r="B237" i="1"/>
  <c r="DM236" i="1"/>
  <c r="DA206" i="1"/>
  <c r="DB206" i="1"/>
  <c r="DC206" i="1"/>
  <c r="BC206" i="1"/>
  <c r="DD206" i="1"/>
  <c r="BD206" i="1"/>
  <c r="BE206" i="1"/>
  <c r="BF206" i="1"/>
  <c r="BI206" i="1"/>
  <c r="BJ206" i="1"/>
  <c r="DK206" i="1"/>
  <c r="BK206" i="1"/>
  <c r="DL206" i="1"/>
  <c r="BL206" i="1"/>
  <c r="DM206" i="1"/>
  <c r="B207" i="1"/>
  <c r="BM206" i="1"/>
  <c r="DN206" i="1"/>
  <c r="DW206" i="1"/>
  <c r="DX206" i="1"/>
  <c r="J206" i="1"/>
  <c r="K206" i="1"/>
  <c r="M206" i="1"/>
  <c r="N206" i="1"/>
  <c r="O206" i="1"/>
  <c r="DO206" i="1"/>
  <c r="DP206" i="1"/>
  <c r="CX206" i="1"/>
  <c r="CZ206" i="1"/>
  <c r="DQ206" i="1"/>
  <c r="DR206" i="1"/>
  <c r="BL299" i="1"/>
  <c r="BL292" i="1"/>
  <c r="AR14" i="1"/>
  <c r="AR15" i="1" s="1"/>
  <c r="BX14" i="1"/>
  <c r="BW14" i="1"/>
  <c r="AR17" i="1"/>
  <c r="BX17" i="1"/>
  <c r="BW17" i="1"/>
  <c r="AR13" i="1"/>
  <c r="AR29" i="1" s="1"/>
  <c r="BW13" i="1"/>
  <c r="BX13" i="1"/>
  <c r="AR21" i="1"/>
  <c r="BW21" i="1"/>
  <c r="BX21" i="1"/>
  <c r="AR344" i="1"/>
  <c r="AR347" i="1" s="1"/>
  <c r="BW344" i="1"/>
  <c r="BW350" i="1" s="1"/>
  <c r="BX344" i="1"/>
  <c r="BX350" i="1" s="1"/>
  <c r="AR25" i="1"/>
  <c r="BX25" i="1"/>
  <c r="BW25" i="1"/>
  <c r="EC13" i="1"/>
  <c r="EC37" i="1" s="1"/>
  <c r="EC344" i="1"/>
  <c r="EC347" i="1" s="1"/>
  <c r="EC14" i="1"/>
  <c r="EC15" i="1" s="1"/>
  <c r="EC25" i="1"/>
  <c r="DV25" i="1"/>
  <c r="DW25" i="1"/>
  <c r="DU25" i="1"/>
  <c r="DT25" i="1"/>
  <c r="DS25" i="1"/>
  <c r="EC17" i="1"/>
  <c r="DT17" i="1"/>
  <c r="EC21" i="1"/>
  <c r="DT21" i="1"/>
  <c r="DW21" i="1"/>
  <c r="DV21" i="1"/>
  <c r="DU21" i="1"/>
  <c r="DS21" i="1"/>
  <c r="BX225" i="4"/>
  <c r="BX226" i="4" s="1"/>
  <c r="BX227" i="4" s="1"/>
  <c r="BX228" i="4" s="1"/>
  <c r="BX229" i="4" s="1"/>
  <c r="BX230" i="4" s="1"/>
  <c r="BL293" i="1"/>
  <c r="B308" i="1"/>
  <c r="BM300" i="1"/>
  <c r="BM313" i="1"/>
  <c r="BM294" i="1"/>
  <c r="CE225" i="4"/>
  <c r="CE226" i="4" s="1"/>
  <c r="CE227" i="4" s="1"/>
  <c r="CE228" i="4" s="1"/>
  <c r="CE229" i="4" s="1"/>
  <c r="CE230" i="4" s="1"/>
  <c r="BL295" i="1"/>
  <c r="BQ240" i="4"/>
  <c r="BQ241" i="4" s="1"/>
  <c r="BQ242" i="4" s="1"/>
  <c r="BQ243" i="4" s="1"/>
  <c r="BQ244" i="4" s="1"/>
  <c r="BQ245" i="4" s="1"/>
  <c r="BL294" i="1"/>
  <c r="BB17" i="1"/>
  <c r="BB18" i="1" s="1"/>
  <c r="BB19" i="1" s="1"/>
  <c r="BB20" i="1" s="1"/>
  <c r="BA17" i="1"/>
  <c r="BA18" i="1" s="1"/>
  <c r="BA19" i="1" s="1"/>
  <c r="BA20" i="1" s="1"/>
  <c r="AL17" i="1"/>
  <c r="AZ17" i="1"/>
  <c r="AZ18" i="1" s="1"/>
  <c r="AZ19" i="1" s="1"/>
  <c r="AZ20" i="1" s="1"/>
  <c r="AZ21" i="1"/>
  <c r="AZ22" i="1" s="1"/>
  <c r="AZ23" i="1" s="1"/>
  <c r="AZ24" i="1" s="1"/>
  <c r="AJ21" i="1"/>
  <c r="AL21" i="1"/>
  <c r="BA21" i="1"/>
  <c r="BA22" i="1" s="1"/>
  <c r="BA23" i="1" s="1"/>
  <c r="BA24" i="1" s="1"/>
  <c r="BB21" i="1"/>
  <c r="BB22" i="1" s="1"/>
  <c r="BB23" i="1" s="1"/>
  <c r="BB24" i="1" s="1"/>
  <c r="AZ25" i="1"/>
  <c r="AZ26" i="1" s="1"/>
  <c r="AZ27" i="1" s="1"/>
  <c r="AL25" i="1"/>
  <c r="AJ25" i="1"/>
  <c r="BA25" i="1"/>
  <c r="BA26" i="1" s="1"/>
  <c r="BA27" i="1" s="1"/>
  <c r="BB25" i="1"/>
  <c r="BB26" i="1" s="1"/>
  <c r="BB27" i="1" s="1"/>
  <c r="CW17" i="1"/>
  <c r="CY17" i="1"/>
  <c r="DS17" i="1"/>
  <c r="DW17" i="1"/>
  <c r="DV17" i="1"/>
  <c r="DU17" i="1"/>
  <c r="AQ25" i="1"/>
  <c r="AP25" i="1"/>
  <c r="CZ14" i="1"/>
  <c r="CZ15" i="1" s="1"/>
  <c r="CY14" i="1"/>
  <c r="CY15" i="1" s="1"/>
  <c r="BM344" i="1"/>
  <c r="BM347" i="1" s="1"/>
  <c r="BM13" i="1"/>
  <c r="BL13" i="1"/>
  <c r="BL344" i="1"/>
  <c r="BL347" i="1" s="1"/>
  <c r="DW344" i="1"/>
  <c r="DW350" i="1" s="1"/>
  <c r="BJ344" i="1"/>
  <c r="BJ347" i="1" s="1"/>
  <c r="DW13" i="1"/>
  <c r="BJ13" i="1"/>
  <c r="DW14" i="1"/>
  <c r="DS13" i="1"/>
  <c r="AL344" i="1"/>
  <c r="AL345" i="1" s="1"/>
  <c r="DS344" i="1"/>
  <c r="DS347" i="1" s="1"/>
  <c r="AL13" i="1"/>
  <c r="AL14" i="1"/>
  <c r="DS14" i="1"/>
  <c r="BV14" i="1"/>
  <c r="EM14" i="1"/>
  <c r="BV13" i="1"/>
  <c r="EM13" i="1"/>
  <c r="BV344" i="1"/>
  <c r="BV350" i="1" s="1"/>
  <c r="EM344" i="1"/>
  <c r="EM347" i="1" s="1"/>
  <c r="BT14" i="1"/>
  <c r="BS14" i="1"/>
  <c r="BS13" i="1"/>
  <c r="BT13" i="1"/>
  <c r="BT344" i="1"/>
  <c r="BT347" i="1" s="1"/>
  <c r="BS344" i="1"/>
  <c r="BS347" i="1" s="1"/>
  <c r="BH9" i="1"/>
  <c r="BH10" i="1" s="1"/>
  <c r="BG9" i="1"/>
  <c r="BG10" i="1" s="1"/>
  <c r="DA13" i="1"/>
  <c r="DB13" i="1"/>
  <c r="DA14" i="1"/>
  <c r="DB14" i="1"/>
  <c r="DA344" i="1"/>
  <c r="DA347" i="1" s="1"/>
  <c r="DB344" i="1"/>
  <c r="DB350" i="1" s="1"/>
  <c r="BU13" i="1"/>
  <c r="BU14" i="1"/>
  <c r="BU344" i="1"/>
  <c r="BU347" i="1" s="1"/>
  <c r="EA344" i="1"/>
  <c r="EA347" i="1" s="1"/>
  <c r="EJ344" i="1"/>
  <c r="EJ347" i="1" s="1"/>
  <c r="EJ14" i="1"/>
  <c r="EA14" i="1"/>
  <c r="EJ13" i="1"/>
  <c r="EA13" i="1"/>
  <c r="ED13" i="1"/>
  <c r="ED14" i="1"/>
  <c r="ED344" i="1"/>
  <c r="ED347" i="1" s="1"/>
  <c r="BK13" i="1"/>
  <c r="BK344" i="1"/>
  <c r="BK347" i="1" s="1"/>
  <c r="DU14" i="1"/>
  <c r="DX14" i="1"/>
  <c r="DU344" i="1"/>
  <c r="DU350" i="1" s="1"/>
  <c r="DX344" i="1"/>
  <c r="DX345" i="1" s="1"/>
  <c r="DU13" i="1"/>
  <c r="DX13" i="1"/>
  <c r="BR14" i="1"/>
  <c r="BR344" i="1"/>
  <c r="BR345" i="1" s="1"/>
  <c r="BI344" i="1"/>
  <c r="BI350" i="1" s="1"/>
  <c r="BR13" i="1"/>
  <c r="BI13" i="1"/>
  <c r="S344" i="1"/>
  <c r="S350" i="1" s="1"/>
  <c r="R344" i="1"/>
  <c r="R350" i="1" s="1"/>
  <c r="W344" i="1"/>
  <c r="W347" i="1" s="1"/>
  <c r="V344" i="1"/>
  <c r="V350" i="1" s="1"/>
  <c r="T344" i="1"/>
  <c r="T347" i="1" s="1"/>
  <c r="Y344" i="1"/>
  <c r="Y345" i="1" s="1"/>
  <c r="T13" i="1"/>
  <c r="Y13" i="1"/>
  <c r="T14" i="1"/>
  <c r="Y14" i="1"/>
  <c r="BG7" i="1"/>
  <c r="BH7" i="1"/>
  <c r="DC14" i="1"/>
  <c r="DD14" i="1"/>
  <c r="DC13" i="1"/>
  <c r="DD13" i="1"/>
  <c r="DC344" i="1"/>
  <c r="DC345" i="1" s="1"/>
  <c r="DD344" i="1"/>
  <c r="DD345" i="1" s="1"/>
  <c r="Q13" i="1"/>
  <c r="P13" i="1"/>
  <c r="Q344" i="1"/>
  <c r="Q347" i="1" s="1"/>
  <c r="P344" i="1"/>
  <c r="P347" i="1" s="1"/>
  <c r="Q14" i="1"/>
  <c r="P14" i="1"/>
  <c r="EK344" i="1"/>
  <c r="EK347" i="1" s="1"/>
  <c r="BA344" i="1"/>
  <c r="BA350" i="1" s="1"/>
  <c r="BB344" i="1"/>
  <c r="BB350" i="1" s="1"/>
  <c r="BB14" i="1"/>
  <c r="BA14" i="1"/>
  <c r="BA13" i="1"/>
  <c r="BB13" i="1"/>
  <c r="EO344" i="1"/>
  <c r="EO345" i="1" s="1"/>
  <c r="DZ344" i="1"/>
  <c r="DZ350" i="1" s="1"/>
  <c r="EN344" i="1"/>
  <c r="EN345" i="1" s="1"/>
  <c r="AS344" i="1"/>
  <c r="AS347" i="1" s="1"/>
  <c r="DJ344" i="1"/>
  <c r="DJ350" i="1" s="1"/>
  <c r="DI344" i="1"/>
  <c r="DI350" i="1" s="1"/>
  <c r="BO344" i="1"/>
  <c r="BO347" i="1" s="1"/>
  <c r="AQ344" i="1"/>
  <c r="AQ350" i="1" s="1"/>
  <c r="DG344" i="1"/>
  <c r="DG347" i="1" s="1"/>
  <c r="AP344" i="1"/>
  <c r="AP350" i="1" s="1"/>
  <c r="DV344" i="1"/>
  <c r="DV345" i="1" s="1"/>
  <c r="DY344" i="1"/>
  <c r="DY347" i="1" s="1"/>
  <c r="EL344" i="1"/>
  <c r="EL350" i="1" s="1"/>
  <c r="AT344" i="1"/>
  <c r="AT345" i="1" s="1"/>
  <c r="AZ344" i="1"/>
  <c r="AZ350" i="1" s="1"/>
  <c r="CE344" i="1"/>
  <c r="CE350" i="1" s="1"/>
  <c r="CW344" i="1"/>
  <c r="CW347" i="1" s="1"/>
  <c r="CX344" i="1"/>
  <c r="CX347" i="1" s="1"/>
  <c r="DH344" i="1"/>
  <c r="DH350" i="1" s="1"/>
  <c r="DR344" i="1"/>
  <c r="DR347" i="1" s="1"/>
  <c r="DQ344" i="1"/>
  <c r="DQ347" i="1" s="1"/>
  <c r="DT344" i="1"/>
  <c r="DT345" i="1" s="1"/>
  <c r="EI344" i="1"/>
  <c r="EI350" i="1" s="1"/>
  <c r="EI14" i="1"/>
  <c r="EK14" i="1"/>
  <c r="DT14" i="1"/>
  <c r="EI13" i="1"/>
  <c r="EK13" i="1"/>
  <c r="DT13" i="1"/>
  <c r="DQ14" i="1"/>
  <c r="DR14" i="1"/>
  <c r="DR13" i="1"/>
  <c r="DQ13" i="1"/>
  <c r="DY13" i="1"/>
  <c r="CW13" i="1"/>
  <c r="CX13" i="1"/>
  <c r="CX14" i="1"/>
  <c r="CW14" i="1"/>
  <c r="AS14" i="1"/>
  <c r="AT14" i="1"/>
  <c r="AT15" i="1" s="1"/>
  <c r="DL14" i="1"/>
  <c r="DL15" i="1" s="1"/>
  <c r="DL13" i="1"/>
  <c r="EH13" i="1"/>
  <c r="DG13" i="1"/>
  <c r="CE13" i="1"/>
  <c r="DZ13" i="1"/>
  <c r="AZ13" i="1"/>
  <c r="EF13" i="1"/>
  <c r="DN13" i="1"/>
  <c r="DJ13" i="1"/>
  <c r="DV13" i="1"/>
  <c r="AT13" i="1"/>
  <c r="EL13" i="1"/>
  <c r="DH13" i="1"/>
  <c r="DI13" i="1"/>
  <c r="BY13" i="1"/>
  <c r="AS13" i="1"/>
  <c r="EN13" i="1"/>
  <c r="AJ13" i="1"/>
  <c r="AQ13" i="1"/>
  <c r="EG13" i="1"/>
  <c r="EO13" i="1"/>
  <c r="AP13" i="1"/>
  <c r="BO13" i="1"/>
  <c r="CE14" i="1"/>
  <c r="BG12" i="1"/>
  <c r="BG13" i="1" s="1"/>
  <c r="BH12" i="1"/>
  <c r="AJ347" i="1"/>
  <c r="AJ345" i="1"/>
  <c r="L350" i="1"/>
  <c r="AJ350" i="1"/>
  <c r="AD350" i="1"/>
  <c r="AH350" i="1"/>
  <c r="AG350" i="1"/>
  <c r="AF350" i="1"/>
  <c r="AC350" i="1"/>
  <c r="M350" i="1"/>
  <c r="AC345" i="1"/>
  <c r="AB350" i="1"/>
  <c r="AC347" i="1"/>
  <c r="M345" i="1"/>
  <c r="AI345" i="1"/>
  <c r="L345" i="1"/>
  <c r="AH345" i="1"/>
  <c r="K345" i="1"/>
  <c r="AG345" i="1"/>
  <c r="AB345" i="1"/>
  <c r="AF345" i="1"/>
  <c r="AE345" i="1"/>
  <c r="AD345" i="1"/>
  <c r="AI347" i="1"/>
  <c r="AH347" i="1"/>
  <c r="AG347" i="1"/>
  <c r="AF347" i="1"/>
  <c r="AD347" i="1"/>
  <c r="AB347" i="1"/>
  <c r="M347" i="1"/>
  <c r="L347" i="1"/>
  <c r="AE347" i="1"/>
  <c r="B20" i="3"/>
  <c r="AI5" i="1"/>
  <c r="BP345" i="1" l="1"/>
  <c r="BQ345" i="1"/>
  <c r="BQ350" i="1"/>
  <c r="BP29" i="1"/>
  <c r="BP33" i="1"/>
  <c r="BP37" i="1"/>
  <c r="BP347" i="1"/>
  <c r="BQ29" i="1"/>
  <c r="BQ37" i="1"/>
  <c r="BQ33" i="1"/>
  <c r="BQ22" i="1"/>
  <c r="BQ67" i="1"/>
  <c r="BQ206" i="1" s="1"/>
  <c r="BQ222" i="1"/>
  <c r="BP26" i="1"/>
  <c r="BP68" i="1"/>
  <c r="BP207" i="1" s="1"/>
  <c r="BP226" i="1"/>
  <c r="BP277" i="1" s="1"/>
  <c r="BP278" i="1" s="1"/>
  <c r="BP279" i="1" s="1"/>
  <c r="BP280" i="1" s="1"/>
  <c r="BP281" i="1" s="1"/>
  <c r="BP282" i="1" s="1"/>
  <c r="BP283" i="1" s="1"/>
  <c r="BP284" i="1" s="1"/>
  <c r="BP285" i="1" s="1"/>
  <c r="BP286" i="1" s="1"/>
  <c r="BP287" i="1" s="1"/>
  <c r="BP288" i="1" s="1"/>
  <c r="BP289" i="1" s="1"/>
  <c r="BP290" i="1" s="1"/>
  <c r="BP291" i="1" s="1"/>
  <c r="BP292" i="1" s="1"/>
  <c r="BP293" i="1" s="1"/>
  <c r="BP294" i="1" s="1"/>
  <c r="BP295" i="1" s="1"/>
  <c r="BP296" i="1" s="1"/>
  <c r="BP297" i="1" s="1"/>
  <c r="BP298" i="1" s="1"/>
  <c r="BP299" i="1" s="1"/>
  <c r="BP300" i="1" s="1"/>
  <c r="BP301" i="1" s="1"/>
  <c r="BP302" i="1" s="1"/>
  <c r="BP303" i="1" s="1"/>
  <c r="BP304" i="1" s="1"/>
  <c r="BP305" i="1" s="1"/>
  <c r="BP306" i="1" s="1"/>
  <c r="BP307" i="1" s="1"/>
  <c r="BP308" i="1" s="1"/>
  <c r="BQ26" i="1"/>
  <c r="BQ68" i="1"/>
  <c r="BQ207" i="1" s="1"/>
  <c r="BQ226" i="1"/>
  <c r="BQ277" i="1" s="1"/>
  <c r="BQ278" i="1" s="1"/>
  <c r="BQ279" i="1" s="1"/>
  <c r="BQ280" i="1" s="1"/>
  <c r="BQ281" i="1" s="1"/>
  <c r="BQ282" i="1" s="1"/>
  <c r="BQ283" i="1" s="1"/>
  <c r="BQ284" i="1" s="1"/>
  <c r="BQ285" i="1" s="1"/>
  <c r="BQ286" i="1" s="1"/>
  <c r="BQ287" i="1" s="1"/>
  <c r="BQ288" i="1" s="1"/>
  <c r="BQ289" i="1" s="1"/>
  <c r="BQ290" i="1" s="1"/>
  <c r="BQ291" i="1" s="1"/>
  <c r="BQ292" i="1" s="1"/>
  <c r="BQ293" i="1" s="1"/>
  <c r="BQ294" i="1" s="1"/>
  <c r="BQ295" i="1" s="1"/>
  <c r="BQ296" i="1" s="1"/>
  <c r="BQ297" i="1" s="1"/>
  <c r="BQ298" i="1" s="1"/>
  <c r="BQ299" i="1" s="1"/>
  <c r="BQ300" i="1" s="1"/>
  <c r="BQ301" i="1" s="1"/>
  <c r="BQ302" i="1" s="1"/>
  <c r="BQ303" i="1" s="1"/>
  <c r="BQ304" i="1" s="1"/>
  <c r="BQ305" i="1" s="1"/>
  <c r="BQ306" i="1" s="1"/>
  <c r="BQ307" i="1" s="1"/>
  <c r="BQ308" i="1" s="1"/>
  <c r="BQ18" i="1"/>
  <c r="BQ66" i="1"/>
  <c r="BQ205" i="1" s="1"/>
  <c r="BQ218" i="1"/>
  <c r="BP18" i="1"/>
  <c r="BP66" i="1"/>
  <c r="BP205" i="1" s="1"/>
  <c r="BP218" i="1"/>
  <c r="B89" i="1"/>
  <c r="BP22" i="1"/>
  <c r="BP67" i="1"/>
  <c r="BP206" i="1" s="1"/>
  <c r="BP222" i="1"/>
  <c r="DU18" i="1"/>
  <c r="DU218" i="1"/>
  <c r="BX218" i="1"/>
  <c r="DV18" i="1"/>
  <c r="DV218" i="1"/>
  <c r="AR218" i="1"/>
  <c r="DW18" i="1"/>
  <c r="DS22" i="1"/>
  <c r="DS222" i="1"/>
  <c r="DS218" i="1"/>
  <c r="DU22" i="1"/>
  <c r="DU222" i="1"/>
  <c r="CY18" i="1"/>
  <c r="CY218" i="1"/>
  <c r="DV22" i="1"/>
  <c r="DV222" i="1"/>
  <c r="DW22" i="1"/>
  <c r="EC22" i="1"/>
  <c r="EC23" i="1" s="1"/>
  <c r="EC222" i="1"/>
  <c r="DW26" i="1"/>
  <c r="EC66" i="1"/>
  <c r="EC205" i="1" s="1"/>
  <c r="EC218" i="1"/>
  <c r="AJ22" i="1"/>
  <c r="AJ222" i="1"/>
  <c r="BW226" i="1"/>
  <c r="AQ226" i="1"/>
  <c r="DT218" i="1"/>
  <c r="BX226" i="1"/>
  <c r="DU26" i="1"/>
  <c r="DU226" i="1"/>
  <c r="AR26" i="1"/>
  <c r="AR27" i="1" s="1"/>
  <c r="AR226" i="1"/>
  <c r="BW218" i="1"/>
  <c r="CW218" i="1"/>
  <c r="AJ26" i="1"/>
  <c r="AJ226" i="1"/>
  <c r="DS26" i="1"/>
  <c r="DS226" i="1"/>
  <c r="BX222" i="1"/>
  <c r="DT222" i="1"/>
  <c r="EC226" i="1"/>
  <c r="BW222" i="1"/>
  <c r="AR22" i="1"/>
  <c r="AR23" i="1" s="1"/>
  <c r="AR222" i="1"/>
  <c r="DT226" i="1"/>
  <c r="DT277" i="1" s="1"/>
  <c r="DT278" i="1" s="1"/>
  <c r="DT279" i="1" s="1"/>
  <c r="DT280" i="1" s="1"/>
  <c r="DT281" i="1" s="1"/>
  <c r="DT282" i="1" s="1"/>
  <c r="DT283" i="1" s="1"/>
  <c r="DT284" i="1" s="1"/>
  <c r="DT285" i="1" s="1"/>
  <c r="DT286" i="1" s="1"/>
  <c r="DT287" i="1" s="1"/>
  <c r="DT288" i="1" s="1"/>
  <c r="DT289" i="1" s="1"/>
  <c r="DT290" i="1" s="1"/>
  <c r="DT291" i="1" s="1"/>
  <c r="DT292" i="1" s="1"/>
  <c r="DT293" i="1" s="1"/>
  <c r="DT294" i="1" s="1"/>
  <c r="DT295" i="1" s="1"/>
  <c r="DT296" i="1" s="1"/>
  <c r="DT297" i="1" s="1"/>
  <c r="DT298" i="1" s="1"/>
  <c r="DT299" i="1" s="1"/>
  <c r="DT300" i="1" s="1"/>
  <c r="DT301" i="1" s="1"/>
  <c r="DT302" i="1" s="1"/>
  <c r="DT303" i="1" s="1"/>
  <c r="DT304" i="1" s="1"/>
  <c r="DT305" i="1" s="1"/>
  <c r="DT306" i="1" s="1"/>
  <c r="DT307" i="1" s="1"/>
  <c r="DT308" i="1" s="1"/>
  <c r="DV26" i="1"/>
  <c r="DV226" i="1"/>
  <c r="AP226" i="1"/>
  <c r="AR230" i="1"/>
  <c r="BF207" i="1"/>
  <c r="BI207" i="1"/>
  <c r="BJ207" i="1"/>
  <c r="DK207" i="1"/>
  <c r="BK207" i="1"/>
  <c r="DL207" i="1"/>
  <c r="BL207" i="1"/>
  <c r="DM207" i="1"/>
  <c r="B208" i="1"/>
  <c r="BM207" i="1"/>
  <c r="DN207" i="1"/>
  <c r="DO207" i="1"/>
  <c r="DP207" i="1"/>
  <c r="DQ207" i="1"/>
  <c r="DR207" i="1"/>
  <c r="DW207" i="1"/>
  <c r="DX207" i="1"/>
  <c r="BC207" i="1"/>
  <c r="M207" i="1"/>
  <c r="N207" i="1"/>
  <c r="O207" i="1"/>
  <c r="CX207" i="1"/>
  <c r="CZ207" i="1"/>
  <c r="DA207" i="1"/>
  <c r="K207" i="1"/>
  <c r="BD207" i="1"/>
  <c r="BE207" i="1"/>
  <c r="DB207" i="1"/>
  <c r="DC207" i="1"/>
  <c r="DD207" i="1"/>
  <c r="J207" i="1"/>
  <c r="DK237" i="1"/>
  <c r="DL237" i="1"/>
  <c r="DM237" i="1"/>
  <c r="B238" i="1"/>
  <c r="AR49" i="1"/>
  <c r="AR50" i="1" s="1"/>
  <c r="AR51" i="1" s="1"/>
  <c r="AR52" i="1" s="1"/>
  <c r="AR45" i="1"/>
  <c r="AR46" i="1" s="1"/>
  <c r="AR47" i="1" s="1"/>
  <c r="AR48" i="1" s="1"/>
  <c r="AR41" i="1"/>
  <c r="AR42" i="1" s="1"/>
  <c r="AR43" i="1" s="1"/>
  <c r="AR44" i="1" s="1"/>
  <c r="AR37" i="1"/>
  <c r="AR71" i="1" s="1"/>
  <c r="BM302" i="1"/>
  <c r="BM295" i="1"/>
  <c r="AR33" i="1"/>
  <c r="AR67" i="1"/>
  <c r="AR206" i="1" s="1"/>
  <c r="AR350" i="1"/>
  <c r="AR345" i="1"/>
  <c r="BW347" i="1"/>
  <c r="BX347" i="1"/>
  <c r="BX37" i="1"/>
  <c r="BX29" i="1"/>
  <c r="BX33" i="1"/>
  <c r="BW37" i="1"/>
  <c r="BW29" i="1"/>
  <c r="BW33" i="1"/>
  <c r="BW26" i="1"/>
  <c r="BW68" i="1"/>
  <c r="BW207" i="1" s="1"/>
  <c r="BW18" i="1"/>
  <c r="BW66" i="1"/>
  <c r="BW205" i="1" s="1"/>
  <c r="BX18" i="1"/>
  <c r="BX66" i="1"/>
  <c r="BX205" i="1" s="1"/>
  <c r="BX26" i="1"/>
  <c r="BX68" i="1"/>
  <c r="BX207" i="1" s="1"/>
  <c r="BW15" i="1"/>
  <c r="BW45" i="1"/>
  <c r="BW49" i="1"/>
  <c r="BW41" i="1"/>
  <c r="AR68" i="1"/>
  <c r="AR207" i="1" s="1"/>
  <c r="BX22" i="1"/>
  <c r="BX67" i="1"/>
  <c r="BX206" i="1" s="1"/>
  <c r="BW22" i="1"/>
  <c r="BW67" i="1"/>
  <c r="BW206" i="1" s="1"/>
  <c r="BW345" i="1"/>
  <c r="BX15" i="1"/>
  <c r="BX49" i="1"/>
  <c r="BX41" i="1"/>
  <c r="BX45" i="1"/>
  <c r="BX345" i="1"/>
  <c r="AR66" i="1"/>
  <c r="AR205" i="1" s="1"/>
  <c r="AR18" i="1"/>
  <c r="EC350" i="1"/>
  <c r="AR53" i="1"/>
  <c r="AR57" i="1"/>
  <c r="AR61" i="1"/>
  <c r="AR30" i="1"/>
  <c r="AR69" i="1"/>
  <c r="EC345" i="1"/>
  <c r="EC49" i="1"/>
  <c r="EC74" i="1" s="1"/>
  <c r="EC45" i="1"/>
  <c r="EC73" i="1" s="1"/>
  <c r="EC41" i="1"/>
  <c r="EC72" i="1" s="1"/>
  <c r="EC33" i="1"/>
  <c r="EC29" i="1"/>
  <c r="EC26" i="1"/>
  <c r="EC18" i="1"/>
  <c r="EC67" i="1"/>
  <c r="EC206" i="1" s="1"/>
  <c r="EC68" i="1"/>
  <c r="EC207" i="1" s="1"/>
  <c r="DT22" i="1"/>
  <c r="DT67" i="1"/>
  <c r="DT206" i="1" s="1"/>
  <c r="DT18" i="1"/>
  <c r="DT66" i="1"/>
  <c r="DT205" i="1" s="1"/>
  <c r="BX240" i="4"/>
  <c r="BX241" i="4" s="1"/>
  <c r="BX242" i="4" s="1"/>
  <c r="BX243" i="4" s="1"/>
  <c r="BX244" i="4" s="1"/>
  <c r="BX245" i="4" s="1"/>
  <c r="DT26" i="1"/>
  <c r="DT68" i="1"/>
  <c r="DT207" i="1" s="1"/>
  <c r="DT45" i="1"/>
  <c r="DT49" i="1"/>
  <c r="DT41" i="1"/>
  <c r="DT29" i="1"/>
  <c r="DT37" i="1"/>
  <c r="DT33" i="1"/>
  <c r="B309" i="1"/>
  <c r="BL300" i="1"/>
  <c r="BM329" i="1"/>
  <c r="BL313" i="1"/>
  <c r="BM314" i="1"/>
  <c r="DS18" i="1"/>
  <c r="BL296" i="1"/>
  <c r="EC53" i="1"/>
  <c r="EC57" i="1"/>
  <c r="EC61" i="1"/>
  <c r="EC38" i="1"/>
  <c r="EC39" i="1" s="1"/>
  <c r="EC40" i="1" s="1"/>
  <c r="EC71" i="1"/>
  <c r="BA28" i="1"/>
  <c r="BA79" i="1"/>
  <c r="AL26" i="1"/>
  <c r="AL68" i="1"/>
  <c r="AZ28" i="1"/>
  <c r="AZ79" i="1"/>
  <c r="AL22" i="1"/>
  <c r="AL67" i="1"/>
  <c r="BB28" i="1"/>
  <c r="BB79" i="1"/>
  <c r="AL66" i="1"/>
  <c r="AL18" i="1"/>
  <c r="AZ37" i="1"/>
  <c r="AZ38" i="1" s="1"/>
  <c r="AZ29" i="1"/>
  <c r="AZ30" i="1" s="1"/>
  <c r="AZ33" i="1"/>
  <c r="AZ34" i="1" s="1"/>
  <c r="BB29" i="1"/>
  <c r="BB33" i="1"/>
  <c r="BB34" i="1" s="1"/>
  <c r="BB35" i="1" s="1"/>
  <c r="BB36" i="1" s="1"/>
  <c r="BB37" i="1"/>
  <c r="BB38" i="1" s="1"/>
  <c r="BB39" i="1" s="1"/>
  <c r="BB40" i="1" s="1"/>
  <c r="BA29" i="1"/>
  <c r="BA33" i="1"/>
  <c r="BA34" i="1" s="1"/>
  <c r="BA35" i="1" s="1"/>
  <c r="BA36" i="1" s="1"/>
  <c r="BA37" i="1"/>
  <c r="BA38" i="1" s="1"/>
  <c r="BA39" i="1" s="1"/>
  <c r="BA40" i="1" s="1"/>
  <c r="BA41" i="1"/>
  <c r="BA42" i="1" s="1"/>
  <c r="BA45" i="1"/>
  <c r="BA46" i="1" s="1"/>
  <c r="BA49" i="1"/>
  <c r="BA50" i="1" s="1"/>
  <c r="BB45" i="1"/>
  <c r="BB46" i="1" s="1"/>
  <c r="BB41" i="1"/>
  <c r="BB42" i="1" s="1"/>
  <c r="BB49" i="1"/>
  <c r="BB50" i="1" s="1"/>
  <c r="AL45" i="1"/>
  <c r="AL46" i="1" s="1"/>
  <c r="AL49" i="1"/>
  <c r="AL50" i="1" s="1"/>
  <c r="AL41" i="1"/>
  <c r="AL42" i="1" s="1"/>
  <c r="AL29" i="1"/>
  <c r="AL37" i="1"/>
  <c r="AL38" i="1" s="1"/>
  <c r="AL33" i="1"/>
  <c r="AJ37" i="1"/>
  <c r="AJ38" i="1" s="1"/>
  <c r="AJ39" i="1" s="1"/>
  <c r="AJ40" i="1" s="1"/>
  <c r="AJ29" i="1"/>
  <c r="AJ33" i="1"/>
  <c r="AQ33" i="1"/>
  <c r="AQ37" i="1"/>
  <c r="AP33" i="1"/>
  <c r="AP37" i="1"/>
  <c r="AL15" i="1"/>
  <c r="T15" i="1"/>
  <c r="BR15" i="1"/>
  <c r="ED15" i="1"/>
  <c r="DU15" i="1"/>
  <c r="BM350" i="1"/>
  <c r="BM345" i="1"/>
  <c r="BL350" i="1"/>
  <c r="BL345" i="1"/>
  <c r="BJ345" i="1"/>
  <c r="DW345" i="1"/>
  <c r="DW347" i="1"/>
  <c r="BJ350" i="1"/>
  <c r="DW15" i="1"/>
  <c r="AL350" i="1"/>
  <c r="DS29" i="1"/>
  <c r="DS350" i="1"/>
  <c r="DS345" i="1"/>
  <c r="AL347" i="1"/>
  <c r="DS15" i="1"/>
  <c r="BV15" i="1"/>
  <c r="EM345" i="1"/>
  <c r="EM350" i="1"/>
  <c r="BV347" i="1"/>
  <c r="BV345" i="1"/>
  <c r="EM15" i="1"/>
  <c r="BT345" i="1"/>
  <c r="BS350" i="1"/>
  <c r="BT350" i="1"/>
  <c r="BS345" i="1"/>
  <c r="BS15" i="1"/>
  <c r="BT15" i="1"/>
  <c r="DA15" i="1"/>
  <c r="DA350" i="1"/>
  <c r="DA345" i="1"/>
  <c r="DB347" i="1"/>
  <c r="DB15" i="1"/>
  <c r="DB345" i="1"/>
  <c r="BU15" i="1"/>
  <c r="BU350" i="1"/>
  <c r="BU345" i="1"/>
  <c r="EJ350" i="1"/>
  <c r="EJ345" i="1"/>
  <c r="EA350" i="1"/>
  <c r="EA345" i="1"/>
  <c r="EA15" i="1"/>
  <c r="EJ15" i="1"/>
  <c r="ED350" i="1"/>
  <c r="ED345" i="1"/>
  <c r="BK350" i="1"/>
  <c r="BK345" i="1"/>
  <c r="BK15" i="1"/>
  <c r="DX350" i="1"/>
  <c r="DX15" i="1"/>
  <c r="DX347" i="1"/>
  <c r="DU347" i="1"/>
  <c r="DU345" i="1"/>
  <c r="BR350" i="1"/>
  <c r="BR347" i="1"/>
  <c r="BI347" i="1"/>
  <c r="BI345" i="1"/>
  <c r="BI15" i="1"/>
  <c r="R345" i="1"/>
  <c r="R347" i="1"/>
  <c r="S345" i="1"/>
  <c r="S347" i="1"/>
  <c r="V345" i="1"/>
  <c r="V347" i="1"/>
  <c r="W345" i="1"/>
  <c r="T345" i="1"/>
  <c r="W350" i="1"/>
  <c r="T350" i="1"/>
  <c r="Y350" i="1"/>
  <c r="Y15" i="1"/>
  <c r="Y347" i="1"/>
  <c r="P350" i="1"/>
  <c r="DC350" i="1"/>
  <c r="DC347" i="1"/>
  <c r="DC15" i="1"/>
  <c r="DD347" i="1"/>
  <c r="DD350" i="1"/>
  <c r="Q350" i="1"/>
  <c r="Q345" i="1"/>
  <c r="DD15" i="1"/>
  <c r="EK345" i="1"/>
  <c r="P345" i="1"/>
  <c r="EK350" i="1"/>
  <c r="P15" i="1"/>
  <c r="Q15" i="1"/>
  <c r="DN18" i="1"/>
  <c r="BA15" i="1"/>
  <c r="BB15" i="1"/>
  <c r="BB347" i="1"/>
  <c r="BA347" i="1"/>
  <c r="BB345" i="1"/>
  <c r="BA345" i="1"/>
  <c r="DY345" i="1"/>
  <c r="DY350" i="1"/>
  <c r="DI345" i="1"/>
  <c r="DJ345" i="1"/>
  <c r="AS345" i="1"/>
  <c r="DG350" i="1"/>
  <c r="DJ347" i="1"/>
  <c r="DG345" i="1"/>
  <c r="DI347" i="1"/>
  <c r="EN347" i="1"/>
  <c r="EO347" i="1"/>
  <c r="EN350" i="1"/>
  <c r="EO350" i="1"/>
  <c r="AS350" i="1"/>
  <c r="DZ345" i="1"/>
  <c r="BO350" i="1"/>
  <c r="BO345" i="1"/>
  <c r="AQ345" i="1"/>
  <c r="AP345" i="1"/>
  <c r="AP347" i="1"/>
  <c r="DV347" i="1"/>
  <c r="EL347" i="1"/>
  <c r="DV350" i="1"/>
  <c r="EL345" i="1"/>
  <c r="H13" i="1"/>
  <c r="DZ347" i="1"/>
  <c r="AS15" i="1"/>
  <c r="H15" i="1" s="1"/>
  <c r="H14" i="1"/>
  <c r="AT350" i="1"/>
  <c r="CW350" i="1"/>
  <c r="AZ345" i="1"/>
  <c r="AT347" i="1"/>
  <c r="CX350" i="1"/>
  <c r="AQ347" i="1"/>
  <c r="CW345" i="1"/>
  <c r="AZ347" i="1"/>
  <c r="CX345" i="1"/>
  <c r="EI347" i="1"/>
  <c r="DH345" i="1"/>
  <c r="DQ345" i="1"/>
  <c r="EI345" i="1"/>
  <c r="CE345" i="1"/>
  <c r="DR345" i="1"/>
  <c r="DH347" i="1"/>
  <c r="DQ350" i="1"/>
  <c r="CE347" i="1"/>
  <c r="DR350" i="1"/>
  <c r="DT350" i="1"/>
  <c r="DT347" i="1"/>
  <c r="CE15" i="1"/>
  <c r="DT15" i="1"/>
  <c r="EK15" i="1"/>
  <c r="EI15" i="1"/>
  <c r="DR15" i="1"/>
  <c r="DQ15" i="1"/>
  <c r="BG344" i="1"/>
  <c r="BG345" i="1" s="1"/>
  <c r="BH344" i="1"/>
  <c r="BH345" i="1" s="1"/>
  <c r="CW15" i="1"/>
  <c r="CX15" i="1"/>
  <c r="BH14" i="1"/>
  <c r="AJ14" i="1"/>
  <c r="AZ14" i="1"/>
  <c r="BH13" i="1"/>
  <c r="DG14" i="1"/>
  <c r="EN14" i="1"/>
  <c r="AP14" i="1"/>
  <c r="DZ15" i="1"/>
  <c r="DV14" i="1"/>
  <c r="EL14" i="1"/>
  <c r="BG14" i="1"/>
  <c r="DI14" i="1"/>
  <c r="DH14" i="1"/>
  <c r="EO14" i="1"/>
  <c r="DJ14" i="1"/>
  <c r="AQ14" i="1"/>
  <c r="BY15" i="1"/>
  <c r="AI354" i="1"/>
  <c r="AI6" i="1"/>
  <c r="B90" i="1" l="1"/>
  <c r="BP19" i="1"/>
  <c r="BP219" i="1"/>
  <c r="BQ19" i="1"/>
  <c r="BQ219" i="1"/>
  <c r="BQ27" i="1"/>
  <c r="BQ227" i="1"/>
  <c r="BQ23" i="1"/>
  <c r="BQ223" i="1"/>
  <c r="BQ34" i="1"/>
  <c r="BQ70" i="1"/>
  <c r="BQ234" i="1"/>
  <c r="BQ38" i="1"/>
  <c r="BQ39" i="1" s="1"/>
  <c r="BQ40" i="1" s="1"/>
  <c r="BQ71" i="1"/>
  <c r="BQ30" i="1"/>
  <c r="BQ69" i="1"/>
  <c r="BQ208" i="1" s="1"/>
  <c r="BQ230" i="1"/>
  <c r="BP27" i="1"/>
  <c r="BP227" i="1"/>
  <c r="BP38" i="1"/>
  <c r="BP39" i="1" s="1"/>
  <c r="BP40" i="1" s="1"/>
  <c r="BP71" i="1"/>
  <c r="BP34" i="1"/>
  <c r="BP70" i="1"/>
  <c r="BP234" i="1"/>
  <c r="BP30" i="1"/>
  <c r="BP69" i="1"/>
  <c r="BP208" i="1" s="1"/>
  <c r="BP230" i="1"/>
  <c r="BP23" i="1"/>
  <c r="BP223" i="1"/>
  <c r="BQ309" i="1"/>
  <c r="BP309" i="1"/>
  <c r="BQ238" i="1"/>
  <c r="BP238" i="1"/>
  <c r="AR38" i="1"/>
  <c r="AR39" i="1" s="1"/>
  <c r="AR40" i="1" s="1"/>
  <c r="AR72" i="1"/>
  <c r="AR73" i="1"/>
  <c r="DV19" i="1"/>
  <c r="DV219" i="1"/>
  <c r="AR231" i="1"/>
  <c r="BW219" i="1"/>
  <c r="DW23" i="1"/>
  <c r="DT234" i="1"/>
  <c r="BW227" i="1"/>
  <c r="DU23" i="1"/>
  <c r="DU223" i="1"/>
  <c r="BW234" i="1"/>
  <c r="DT230" i="1"/>
  <c r="BW230" i="1"/>
  <c r="BX234" i="1"/>
  <c r="DS27" i="1"/>
  <c r="DS227" i="1"/>
  <c r="AJ23" i="1"/>
  <c r="AJ223" i="1"/>
  <c r="BX230" i="1"/>
  <c r="DV23" i="1"/>
  <c r="DV223" i="1"/>
  <c r="AR19" i="1"/>
  <c r="AR20" i="1" s="1"/>
  <c r="AR219" i="1"/>
  <c r="CY19" i="1"/>
  <c r="CY219" i="1"/>
  <c r="DS23" i="1"/>
  <c r="DS223" i="1"/>
  <c r="AR223" i="1"/>
  <c r="AR227" i="1"/>
  <c r="DW19" i="1"/>
  <c r="BX219" i="1"/>
  <c r="DU27" i="1"/>
  <c r="DU227" i="1"/>
  <c r="AR34" i="1"/>
  <c r="AR35" i="1" s="1"/>
  <c r="AR234" i="1"/>
  <c r="DT223" i="1"/>
  <c r="DN219" i="1"/>
  <c r="DW27" i="1"/>
  <c r="BW223" i="1"/>
  <c r="AP234" i="1"/>
  <c r="EC19" i="1"/>
  <c r="EC219" i="1"/>
  <c r="BX223" i="1"/>
  <c r="DS219" i="1"/>
  <c r="AQ234" i="1"/>
  <c r="EC27" i="1"/>
  <c r="EC79" i="1" s="1"/>
  <c r="EC80" i="1" s="1"/>
  <c r="EC81" i="1" s="1"/>
  <c r="EC227" i="1"/>
  <c r="BA30" i="1"/>
  <c r="BA31" i="1" s="1"/>
  <c r="BA32" i="1" s="1"/>
  <c r="BA230" i="1"/>
  <c r="BA231" i="1" s="1"/>
  <c r="BA232" i="1" s="1"/>
  <c r="BA233" i="1" s="1"/>
  <c r="BA234" i="1" s="1"/>
  <c r="BA235" i="1" s="1"/>
  <c r="BA236" i="1" s="1"/>
  <c r="BA237" i="1" s="1"/>
  <c r="BA238" i="1" s="1"/>
  <c r="BA239" i="1" s="1"/>
  <c r="BA240" i="1" s="1"/>
  <c r="BA241" i="1" s="1"/>
  <c r="DT219" i="1"/>
  <c r="DS230" i="1"/>
  <c r="AJ34" i="1"/>
  <c r="AJ234" i="1"/>
  <c r="EC30" i="1"/>
  <c r="EC31" i="1" s="1"/>
  <c r="EC230" i="1"/>
  <c r="EC223" i="1"/>
  <c r="AJ30" i="1"/>
  <c r="AJ230" i="1"/>
  <c r="EC34" i="1"/>
  <c r="EC35" i="1" s="1"/>
  <c r="EC234" i="1"/>
  <c r="BB30" i="1"/>
  <c r="BB31" i="1" s="1"/>
  <c r="BB32" i="1" s="1"/>
  <c r="BB230" i="1"/>
  <c r="BB231" i="1" s="1"/>
  <c r="BB232" i="1" s="1"/>
  <c r="BB233" i="1" s="1"/>
  <c r="BB234" i="1" s="1"/>
  <c r="BB235" i="1" s="1"/>
  <c r="BB236" i="1" s="1"/>
  <c r="BB237" i="1" s="1"/>
  <c r="BB238" i="1" s="1"/>
  <c r="BB239" i="1" s="1"/>
  <c r="BB240" i="1" s="1"/>
  <c r="BB241" i="1" s="1"/>
  <c r="DV27" i="1"/>
  <c r="DV227" i="1"/>
  <c r="DU19" i="1"/>
  <c r="DU219" i="1"/>
  <c r="DT227" i="1"/>
  <c r="AJ27" i="1"/>
  <c r="AJ227" i="1"/>
  <c r="AR228" i="1"/>
  <c r="EC224" i="1"/>
  <c r="AL69" i="1"/>
  <c r="BX227" i="1"/>
  <c r="AR224" i="1"/>
  <c r="AJ238" i="1"/>
  <c r="EC238" i="1"/>
  <c r="DK238" i="1"/>
  <c r="DL238" i="1"/>
  <c r="DM238" i="1"/>
  <c r="DN238" i="1"/>
  <c r="DT238" i="1"/>
  <c r="AP238" i="1"/>
  <c r="AQ238" i="1"/>
  <c r="AR238" i="1"/>
  <c r="BW238" i="1"/>
  <c r="BX238" i="1"/>
  <c r="B239" i="1"/>
  <c r="BM208" i="1"/>
  <c r="DN208" i="1"/>
  <c r="DO208" i="1"/>
  <c r="DP208" i="1"/>
  <c r="DQ208" i="1"/>
  <c r="DR208" i="1"/>
  <c r="DS208" i="1"/>
  <c r="DW208" i="1"/>
  <c r="J208" i="1"/>
  <c r="DX208" i="1"/>
  <c r="K208" i="1"/>
  <c r="AR208" i="1"/>
  <c r="M208" i="1"/>
  <c r="DK208" i="1"/>
  <c r="DL208" i="1"/>
  <c r="DM208" i="1"/>
  <c r="BC208" i="1"/>
  <c r="CZ208" i="1"/>
  <c r="DA208" i="1"/>
  <c r="DB208" i="1"/>
  <c r="DC208" i="1"/>
  <c r="DD208" i="1"/>
  <c r="BD208" i="1"/>
  <c r="BE208" i="1"/>
  <c r="BF208" i="1"/>
  <c r="CX208" i="1"/>
  <c r="N208" i="1"/>
  <c r="O208" i="1"/>
  <c r="B209" i="1"/>
  <c r="BI208" i="1"/>
  <c r="BJ208" i="1"/>
  <c r="BL208" i="1"/>
  <c r="BK208" i="1"/>
  <c r="AR74" i="1"/>
  <c r="AR70" i="1"/>
  <c r="I13" i="1"/>
  <c r="I14" i="1"/>
  <c r="I15" i="1"/>
  <c r="AR277" i="1"/>
  <c r="AR278" i="1" s="1"/>
  <c r="AR279" i="1" s="1"/>
  <c r="AR280" i="1" s="1"/>
  <c r="AR281" i="1" s="1"/>
  <c r="AR282" i="1" s="1"/>
  <c r="AR283" i="1" s="1"/>
  <c r="AR284" i="1" s="1"/>
  <c r="AR285" i="1" s="1"/>
  <c r="AR286" i="1" s="1"/>
  <c r="AR287" i="1" s="1"/>
  <c r="AR288" i="1" s="1"/>
  <c r="AR289" i="1" s="1"/>
  <c r="AR290" i="1" s="1"/>
  <c r="AR291" i="1" s="1"/>
  <c r="AR292" i="1" s="1"/>
  <c r="AR293" i="1" s="1"/>
  <c r="AR294" i="1" s="1"/>
  <c r="AR295" i="1" s="1"/>
  <c r="AR296" i="1" s="1"/>
  <c r="AR297" i="1" s="1"/>
  <c r="AR298" i="1" s="1"/>
  <c r="AR299" i="1" s="1"/>
  <c r="AR300" i="1" s="1"/>
  <c r="AR301" i="1" s="1"/>
  <c r="AR302" i="1" s="1"/>
  <c r="AR303" i="1" s="1"/>
  <c r="AR304" i="1" s="1"/>
  <c r="AR305" i="1" s="1"/>
  <c r="AR306" i="1" s="1"/>
  <c r="AR307" i="1" s="1"/>
  <c r="AR308" i="1" s="1"/>
  <c r="AR309" i="1" s="1"/>
  <c r="BM296" i="1"/>
  <c r="BX19" i="1"/>
  <c r="BW30" i="1"/>
  <c r="BW69" i="1"/>
  <c r="BW208" i="1" s="1"/>
  <c r="BW38" i="1"/>
  <c r="BW39" i="1" s="1"/>
  <c r="BW40" i="1" s="1"/>
  <c r="BW71" i="1"/>
  <c r="BX23" i="1"/>
  <c r="BW19" i="1"/>
  <c r="BW23" i="1"/>
  <c r="BW42" i="1"/>
  <c r="BW43" i="1" s="1"/>
  <c r="BW44" i="1" s="1"/>
  <c r="BW72" i="1"/>
  <c r="BW50" i="1"/>
  <c r="BW51" i="1" s="1"/>
  <c r="BW52" i="1" s="1"/>
  <c r="BW74" i="1"/>
  <c r="BW46" i="1"/>
  <c r="BW47" i="1" s="1"/>
  <c r="BW48" i="1" s="1"/>
  <c r="BW73" i="1"/>
  <c r="BW57" i="1"/>
  <c r="BW61" i="1"/>
  <c r="BW53" i="1"/>
  <c r="BX34" i="1"/>
  <c r="BX70" i="1"/>
  <c r="BX30" i="1"/>
  <c r="BX69" i="1"/>
  <c r="BX208" i="1" s="1"/>
  <c r="BX38" i="1"/>
  <c r="BX39" i="1" s="1"/>
  <c r="BX40" i="1" s="1"/>
  <c r="BX71" i="1"/>
  <c r="BX27" i="1"/>
  <c r="BX46" i="1"/>
  <c r="BX47" i="1" s="1"/>
  <c r="BX48" i="1" s="1"/>
  <c r="BX73" i="1"/>
  <c r="BX42" i="1"/>
  <c r="BX43" i="1" s="1"/>
  <c r="BX44" i="1" s="1"/>
  <c r="BX72" i="1"/>
  <c r="BX50" i="1"/>
  <c r="BX51" i="1" s="1"/>
  <c r="BX52" i="1" s="1"/>
  <c r="BX74" i="1"/>
  <c r="BX53" i="1"/>
  <c r="BX57" i="1"/>
  <c r="BX61" i="1"/>
  <c r="BW27" i="1"/>
  <c r="BW34" i="1"/>
  <c r="BW70" i="1"/>
  <c r="EC50" i="1"/>
  <c r="EC51" i="1" s="1"/>
  <c r="EC52" i="1" s="1"/>
  <c r="AR28" i="1"/>
  <c r="AR79" i="1"/>
  <c r="AR80" i="1" s="1"/>
  <c r="AR81" i="1" s="1"/>
  <c r="AR31" i="1"/>
  <c r="AR24" i="1"/>
  <c r="AR62" i="1"/>
  <c r="AR63" i="1" s="1"/>
  <c r="AR77" i="1"/>
  <c r="AR58" i="1"/>
  <c r="AR59" i="1" s="1"/>
  <c r="AR60" i="1" s="1"/>
  <c r="AR76" i="1"/>
  <c r="AR54" i="1"/>
  <c r="AR55" i="1" s="1"/>
  <c r="AR56" i="1" s="1"/>
  <c r="AR75" i="1"/>
  <c r="EC46" i="1"/>
  <c r="EC47" i="1" s="1"/>
  <c r="EC48" i="1" s="1"/>
  <c r="EC42" i="1"/>
  <c r="EC43" i="1" s="1"/>
  <c r="EC44" i="1" s="1"/>
  <c r="EC69" i="1"/>
  <c r="EC208" i="1" s="1"/>
  <c r="EC70" i="1"/>
  <c r="DT309" i="1"/>
  <c r="DT27" i="1"/>
  <c r="DT19" i="1"/>
  <c r="DT23" i="1"/>
  <c r="DT70" i="1"/>
  <c r="DT69" i="1"/>
  <c r="DT208" i="1" s="1"/>
  <c r="DT38" i="1"/>
  <c r="DT39" i="1" s="1"/>
  <c r="DT40" i="1" s="1"/>
  <c r="DT71" i="1"/>
  <c r="DT42" i="1"/>
  <c r="DT43" i="1" s="1"/>
  <c r="DT44" i="1" s="1"/>
  <c r="DT72" i="1"/>
  <c r="DT50" i="1"/>
  <c r="DT51" i="1" s="1"/>
  <c r="DT52" i="1" s="1"/>
  <c r="DT74" i="1"/>
  <c r="DT46" i="1"/>
  <c r="DT47" i="1" s="1"/>
  <c r="DT48" i="1" s="1"/>
  <c r="DT73" i="1"/>
  <c r="DT34" i="1"/>
  <c r="DT61" i="1"/>
  <c r="DT57" i="1"/>
  <c r="DT53" i="1"/>
  <c r="DT30" i="1"/>
  <c r="BB72" i="1"/>
  <c r="B310" i="1"/>
  <c r="BM315" i="1"/>
  <c r="BL329" i="1"/>
  <c r="BM330" i="1"/>
  <c r="CE240" i="4"/>
  <c r="CE241" i="4" s="1"/>
  <c r="CE242" i="4" s="1"/>
  <c r="CE243" i="4" s="1"/>
  <c r="CE244" i="4" s="1"/>
  <c r="CE245" i="4" s="1"/>
  <c r="DS19" i="1"/>
  <c r="G18" i="1"/>
  <c r="EC24" i="1"/>
  <c r="EC20" i="1"/>
  <c r="EC62" i="1"/>
  <c r="EC63" i="1" s="1"/>
  <c r="EC64" i="1" s="1"/>
  <c r="EC77" i="1"/>
  <c r="EC58" i="1"/>
  <c r="EC59" i="1" s="1"/>
  <c r="EC60" i="1" s="1"/>
  <c r="EC76" i="1"/>
  <c r="EC54" i="1"/>
  <c r="EC55" i="1" s="1"/>
  <c r="EC56" i="1" s="1"/>
  <c r="EC75" i="1"/>
  <c r="BA72" i="1"/>
  <c r="AL19" i="1"/>
  <c r="AL23" i="1"/>
  <c r="AL27" i="1"/>
  <c r="AL39" i="1"/>
  <c r="AL40" i="1" s="1"/>
  <c r="AL43" i="1"/>
  <c r="AL44" i="1" s="1"/>
  <c r="AL51" i="1"/>
  <c r="AL52" i="1" s="1"/>
  <c r="AL47" i="1"/>
  <c r="AL48" i="1" s="1"/>
  <c r="BB51" i="1"/>
  <c r="BB52" i="1" s="1"/>
  <c r="BB43" i="1"/>
  <c r="BB44" i="1" s="1"/>
  <c r="BB47" i="1"/>
  <c r="BB48" i="1" s="1"/>
  <c r="BA51" i="1"/>
  <c r="BA52" i="1" s="1"/>
  <c r="BA47" i="1"/>
  <c r="BA48" i="1" s="1"/>
  <c r="BA43" i="1"/>
  <c r="BA44" i="1" s="1"/>
  <c r="AZ35" i="1"/>
  <c r="AZ36" i="1" s="1"/>
  <c r="AZ31" i="1"/>
  <c r="AZ32" i="1" s="1"/>
  <c r="AZ39" i="1"/>
  <c r="AZ40" i="1" s="1"/>
  <c r="DQ18" i="1"/>
  <c r="DO18" i="1"/>
  <c r="DA18" i="1"/>
  <c r="CZ18" i="1"/>
  <c r="CX18" i="1"/>
  <c r="DB18" i="1"/>
  <c r="DP18" i="1"/>
  <c r="DR18" i="1"/>
  <c r="DX18" i="1"/>
  <c r="DC18" i="1"/>
  <c r="DD18" i="1"/>
  <c r="AL70" i="1"/>
  <c r="AZ45" i="1"/>
  <c r="AZ46" i="1" s="1"/>
  <c r="AZ41" i="1"/>
  <c r="AZ42" i="1" s="1"/>
  <c r="AZ49" i="1"/>
  <c r="AZ50" i="1" s="1"/>
  <c r="BB57" i="1"/>
  <c r="BB58" i="1" s="1"/>
  <c r="BB61" i="1"/>
  <c r="BB62" i="1" s="1"/>
  <c r="BB53" i="1"/>
  <c r="BB54" i="1" s="1"/>
  <c r="BA61" i="1"/>
  <c r="BA62" i="1" s="1"/>
  <c r="BA57" i="1"/>
  <c r="BA58" i="1" s="1"/>
  <c r="BA53" i="1"/>
  <c r="BA54" i="1" s="1"/>
  <c r="AL72" i="1"/>
  <c r="AL73" i="1" s="1"/>
  <c r="AL57" i="1"/>
  <c r="AL58" i="1" s="1"/>
  <c r="AL61" i="1"/>
  <c r="AL77" i="1" s="1"/>
  <c r="AL53" i="1"/>
  <c r="AL54" i="1" s="1"/>
  <c r="AJ49" i="1"/>
  <c r="AJ50" i="1" s="1"/>
  <c r="AJ51" i="1" s="1"/>
  <c r="AJ52" i="1" s="1"/>
  <c r="AJ45" i="1"/>
  <c r="AJ46" i="1" s="1"/>
  <c r="AJ47" i="1" s="1"/>
  <c r="AJ48" i="1" s="1"/>
  <c r="AJ41" i="1"/>
  <c r="AJ42" i="1" s="1"/>
  <c r="AJ43" i="1" s="1"/>
  <c r="AJ44" i="1" s="1"/>
  <c r="AL34" i="1"/>
  <c r="AL30" i="1"/>
  <c r="DN30" i="1"/>
  <c r="AP45" i="1"/>
  <c r="AP49" i="1"/>
  <c r="AQ45" i="1"/>
  <c r="AQ49" i="1"/>
  <c r="AL71" i="1"/>
  <c r="AL74" i="1"/>
  <c r="DS30" i="1"/>
  <c r="BK41" i="1"/>
  <c r="BK42" i="1" s="1"/>
  <c r="BK43" i="1" s="1"/>
  <c r="BK44" i="1" s="1"/>
  <c r="BK53" i="1"/>
  <c r="BK54" i="1" s="1"/>
  <c r="BK55" i="1" s="1"/>
  <c r="BK56" i="1" s="1"/>
  <c r="BB73" i="1"/>
  <c r="BA73" i="1"/>
  <c r="BI41" i="1"/>
  <c r="BI42" i="1" s="1"/>
  <c r="BI43" i="1" s="1"/>
  <c r="BI44" i="1" s="1"/>
  <c r="AI9" i="1"/>
  <c r="AI10" i="1" s="1"/>
  <c r="AI7" i="1"/>
  <c r="AS277" i="1"/>
  <c r="AS278" i="1" s="1"/>
  <c r="AS279" i="1" s="1"/>
  <c r="AS280" i="1" s="1"/>
  <c r="AT277" i="1"/>
  <c r="AT278" i="1" s="1"/>
  <c r="AT279" i="1" s="1"/>
  <c r="AT280" i="1" s="1"/>
  <c r="BE277" i="1"/>
  <c r="BE278" i="1" s="1"/>
  <c r="BD277" i="1"/>
  <c r="BD278" i="1" s="1"/>
  <c r="BF277" i="1"/>
  <c r="BF278" i="1" s="1"/>
  <c r="AU277" i="1"/>
  <c r="AU278" i="1" s="1"/>
  <c r="BC277" i="1"/>
  <c r="BC278" i="1" s="1"/>
  <c r="DN22" i="1"/>
  <c r="DN19" i="1"/>
  <c r="DH15" i="1"/>
  <c r="DJ15" i="1"/>
  <c r="EO15" i="1"/>
  <c r="DI15" i="1"/>
  <c r="BG15" i="1"/>
  <c r="EL15" i="1"/>
  <c r="BO15" i="1"/>
  <c r="EN15" i="1"/>
  <c r="DG15" i="1"/>
  <c r="BH15" i="1"/>
  <c r="BH347" i="1"/>
  <c r="BH350" i="1"/>
  <c r="BG347" i="1"/>
  <c r="BG350" i="1"/>
  <c r="AZ15" i="1"/>
  <c r="AJ15" i="1"/>
  <c r="AP15" i="1"/>
  <c r="AP61" i="1" s="1"/>
  <c r="AQ15" i="1"/>
  <c r="AQ61" i="1" s="1"/>
  <c r="AI12" i="1"/>
  <c r="AH5" i="1"/>
  <c r="BP24" i="1" l="1"/>
  <c r="BP225" i="1" s="1"/>
  <c r="BP224" i="1"/>
  <c r="BQ209" i="1"/>
  <c r="BP209" i="1"/>
  <c r="BP35" i="1"/>
  <c r="BP235" i="1"/>
  <c r="BQ31" i="1"/>
  <c r="BQ231" i="1"/>
  <c r="BQ35" i="1"/>
  <c r="BQ235" i="1"/>
  <c r="BP28" i="1"/>
  <c r="BP229" i="1" s="1"/>
  <c r="BP79" i="1"/>
  <c r="BP80" i="1" s="1"/>
  <c r="BP228" i="1"/>
  <c r="BQ239" i="1"/>
  <c r="BP239" i="1"/>
  <c r="BQ24" i="1"/>
  <c r="BQ225" i="1" s="1"/>
  <c r="BQ224" i="1"/>
  <c r="BQ79" i="1"/>
  <c r="BQ80" i="1" s="1"/>
  <c r="BQ90" i="1" s="1"/>
  <c r="BQ28" i="1"/>
  <c r="BQ229" i="1" s="1"/>
  <c r="BQ228" i="1"/>
  <c r="BQ310" i="1"/>
  <c r="BP310" i="1"/>
  <c r="BQ20" i="1"/>
  <c r="BQ221" i="1" s="1"/>
  <c r="BQ220" i="1"/>
  <c r="BP31" i="1"/>
  <c r="BP231" i="1"/>
  <c r="BP20" i="1"/>
  <c r="BP221" i="1" s="1"/>
  <c r="BP220" i="1"/>
  <c r="B91" i="1"/>
  <c r="BP90" i="1"/>
  <c r="EC28" i="1"/>
  <c r="EC229" i="1" s="1"/>
  <c r="BW228" i="1"/>
  <c r="BW231" i="1"/>
  <c r="BX220" i="1"/>
  <c r="EC228" i="1"/>
  <c r="EC231" i="1"/>
  <c r="DW28" i="1"/>
  <c r="DW24" i="1"/>
  <c r="AJ28" i="1"/>
  <c r="AJ228" i="1"/>
  <c r="AJ35" i="1"/>
  <c r="AJ235" i="1"/>
  <c r="AJ24" i="1"/>
  <c r="AJ224" i="1"/>
  <c r="EC220" i="1"/>
  <c r="DS24" i="1"/>
  <c r="DS224" i="1"/>
  <c r="EC235" i="1"/>
  <c r="DW20" i="1"/>
  <c r="DS28" i="1"/>
  <c r="DS228" i="1"/>
  <c r="CY20" i="1"/>
  <c r="CY220" i="1"/>
  <c r="DU24" i="1"/>
  <c r="DU224" i="1"/>
  <c r="DV24" i="1"/>
  <c r="DV224" i="1"/>
  <c r="DV20" i="1"/>
  <c r="DV220" i="1"/>
  <c r="DS231" i="1"/>
  <c r="BX235" i="1"/>
  <c r="DV28" i="1"/>
  <c r="DV228" i="1"/>
  <c r="AR221" i="1"/>
  <c r="AR220" i="1"/>
  <c r="EC221" i="1"/>
  <c r="EC225" i="1"/>
  <c r="DS220" i="1"/>
  <c r="EC236" i="1"/>
  <c r="BX231" i="1"/>
  <c r="EC232" i="1"/>
  <c r="DT228" i="1"/>
  <c r="CX22" i="1"/>
  <c r="DN223" i="1"/>
  <c r="AR225" i="1"/>
  <c r="DN220" i="1"/>
  <c r="AR236" i="1"/>
  <c r="BW235" i="1"/>
  <c r="DT224" i="1"/>
  <c r="BX228" i="1"/>
  <c r="DT231" i="1"/>
  <c r="AR232" i="1"/>
  <c r="BW224" i="1"/>
  <c r="BW220" i="1"/>
  <c r="AJ31" i="1"/>
  <c r="AJ231" i="1"/>
  <c r="AR235" i="1"/>
  <c r="AR229" i="1"/>
  <c r="BX224" i="1"/>
  <c r="DU20" i="1"/>
  <c r="DU220" i="1"/>
  <c r="DT220" i="1"/>
  <c r="DN231" i="1"/>
  <c r="DT235" i="1"/>
  <c r="DU28" i="1"/>
  <c r="DU228" i="1"/>
  <c r="DT209" i="1"/>
  <c r="J209" i="1"/>
  <c r="DW209" i="1"/>
  <c r="K209" i="1"/>
  <c r="DX209" i="1"/>
  <c r="AR209" i="1"/>
  <c r="M209" i="1"/>
  <c r="N209" i="1"/>
  <c r="O209" i="1"/>
  <c r="EC209" i="1"/>
  <c r="CX209" i="1"/>
  <c r="CZ209" i="1"/>
  <c r="DA209" i="1"/>
  <c r="DK209" i="1"/>
  <c r="DL209" i="1"/>
  <c r="DM209" i="1"/>
  <c r="DN209" i="1"/>
  <c r="DP209" i="1"/>
  <c r="BW209" i="1"/>
  <c r="DQ209" i="1"/>
  <c r="BX209" i="1"/>
  <c r="DR209" i="1"/>
  <c r="DS209" i="1"/>
  <c r="BC209" i="1"/>
  <c r="BI209" i="1"/>
  <c r="BJ209" i="1"/>
  <c r="BK209" i="1"/>
  <c r="BL209" i="1"/>
  <c r="BM209" i="1"/>
  <c r="B210" i="1"/>
  <c r="DB209" i="1"/>
  <c r="DC209" i="1"/>
  <c r="DD209" i="1"/>
  <c r="DO209" i="1"/>
  <c r="BD209" i="1"/>
  <c r="BE209" i="1"/>
  <c r="BF209" i="1"/>
  <c r="AJ239" i="1"/>
  <c r="BW239" i="1"/>
  <c r="BX239" i="1"/>
  <c r="AR239" i="1"/>
  <c r="DK239" i="1"/>
  <c r="DL239" i="1"/>
  <c r="DT239" i="1"/>
  <c r="EC239" i="1"/>
  <c r="B240" i="1"/>
  <c r="DM239" i="1"/>
  <c r="AR310" i="1"/>
  <c r="BM332" i="1"/>
  <c r="BM331" i="1"/>
  <c r="BW20" i="1"/>
  <c r="BW35" i="1"/>
  <c r="BW31" i="1"/>
  <c r="BX31" i="1"/>
  <c r="BW24" i="1"/>
  <c r="BX20" i="1"/>
  <c r="BX24" i="1"/>
  <c r="BX62" i="1"/>
  <c r="BX63" i="1" s="1"/>
  <c r="BX77" i="1"/>
  <c r="BX58" i="1"/>
  <c r="BX59" i="1" s="1"/>
  <c r="BX60" i="1" s="1"/>
  <c r="BX76" i="1"/>
  <c r="BW54" i="1"/>
  <c r="BW55" i="1" s="1"/>
  <c r="BW56" i="1" s="1"/>
  <c r="BW75" i="1"/>
  <c r="BX54" i="1"/>
  <c r="BX55" i="1" s="1"/>
  <c r="BX56" i="1" s="1"/>
  <c r="BX75" i="1"/>
  <c r="BX79" i="1"/>
  <c r="BX80" i="1" s="1"/>
  <c r="BX81" i="1" s="1"/>
  <c r="BX28" i="1"/>
  <c r="BW62" i="1"/>
  <c r="BW63" i="1" s="1"/>
  <c r="BW77" i="1"/>
  <c r="BW58" i="1"/>
  <c r="BW59" i="1" s="1"/>
  <c r="BW60" i="1" s="1"/>
  <c r="BW76" i="1"/>
  <c r="BW28" i="1"/>
  <c r="BW79" i="1"/>
  <c r="BW80" i="1" s="1"/>
  <c r="BW81" i="1" s="1"/>
  <c r="BX35" i="1"/>
  <c r="AR64" i="1"/>
  <c r="AR142" i="1"/>
  <c r="AR143" i="1" s="1"/>
  <c r="AR32" i="1"/>
  <c r="AR36" i="1"/>
  <c r="DT310" i="1"/>
  <c r="DT24" i="1"/>
  <c r="DT20" i="1"/>
  <c r="DT28" i="1"/>
  <c r="DT79" i="1"/>
  <c r="DT80" i="1" s="1"/>
  <c r="DT81" i="1" s="1"/>
  <c r="DT31" i="1"/>
  <c r="DT35" i="1"/>
  <c r="DT54" i="1"/>
  <c r="DT55" i="1" s="1"/>
  <c r="DT56" i="1" s="1"/>
  <c r="DT75" i="1"/>
  <c r="DT58" i="1"/>
  <c r="DT59" i="1" s="1"/>
  <c r="DT60" i="1" s="1"/>
  <c r="DT76" i="1"/>
  <c r="DT62" i="1"/>
  <c r="DT63" i="1" s="1"/>
  <c r="DT77" i="1"/>
  <c r="DP22" i="1"/>
  <c r="DO22" i="1"/>
  <c r="DX22" i="1"/>
  <c r="DR22" i="1"/>
  <c r="DQ22" i="1"/>
  <c r="DC22" i="1"/>
  <c r="DD22" i="1"/>
  <c r="DB22" i="1"/>
  <c r="DA22" i="1"/>
  <c r="CZ22" i="1"/>
  <c r="B311" i="1"/>
  <c r="BM316" i="1"/>
  <c r="DS20" i="1"/>
  <c r="EC142" i="1"/>
  <c r="EC143" i="1" s="1"/>
  <c r="EC161" i="1" s="1"/>
  <c r="G22" i="1"/>
  <c r="G19" i="1"/>
  <c r="G30" i="1"/>
  <c r="BB76" i="1"/>
  <c r="EC36" i="1"/>
  <c r="EC32" i="1"/>
  <c r="AL24" i="1"/>
  <c r="AL28" i="1"/>
  <c r="AL20" i="1"/>
  <c r="AZ72" i="1"/>
  <c r="DN42" i="1"/>
  <c r="G42" i="1" s="1"/>
  <c r="BB75" i="1"/>
  <c r="AL55" i="1"/>
  <c r="AL56" i="1" s="1"/>
  <c r="AL59" i="1"/>
  <c r="AL60" i="1" s="1"/>
  <c r="BA55" i="1"/>
  <c r="BA56" i="1" s="1"/>
  <c r="BA59" i="1"/>
  <c r="BA60" i="1" s="1"/>
  <c r="BA63" i="1"/>
  <c r="BA64" i="1" s="1"/>
  <c r="BB55" i="1"/>
  <c r="BB56" i="1" s="1"/>
  <c r="BB63" i="1"/>
  <c r="BB64" i="1" s="1"/>
  <c r="BB59" i="1"/>
  <c r="BB60" i="1" s="1"/>
  <c r="AZ51" i="1"/>
  <c r="AZ52" i="1" s="1"/>
  <c r="AZ43" i="1"/>
  <c r="AZ44" i="1" s="1"/>
  <c r="AZ47" i="1"/>
  <c r="AZ48" i="1" s="1"/>
  <c r="CX19" i="1"/>
  <c r="CZ19" i="1"/>
  <c r="DA19" i="1"/>
  <c r="DB19" i="1"/>
  <c r="DP19" i="1"/>
  <c r="DX19" i="1"/>
  <c r="DR19" i="1"/>
  <c r="DQ19" i="1"/>
  <c r="DO19" i="1"/>
  <c r="BA76" i="1"/>
  <c r="BA75" i="1"/>
  <c r="DC19" i="1"/>
  <c r="DD19" i="1"/>
  <c r="AZ53" i="1"/>
  <c r="AZ54" i="1" s="1"/>
  <c r="AZ61" i="1"/>
  <c r="AZ62" i="1" s="1"/>
  <c r="AZ57" i="1"/>
  <c r="AZ58" i="1" s="1"/>
  <c r="AL31" i="1"/>
  <c r="AL35" i="1"/>
  <c r="AL62" i="1"/>
  <c r="AJ57" i="1"/>
  <c r="AJ58" i="1" s="1"/>
  <c r="AJ59" i="1" s="1"/>
  <c r="AJ60" i="1" s="1"/>
  <c r="AJ61" i="1"/>
  <c r="AJ62" i="1" s="1"/>
  <c r="AJ63" i="1" s="1"/>
  <c r="AJ64" i="1" s="1"/>
  <c r="AJ53" i="1"/>
  <c r="AJ54" i="1" s="1"/>
  <c r="AJ55" i="1" s="1"/>
  <c r="AJ56" i="1" s="1"/>
  <c r="AL75" i="1"/>
  <c r="AL76" i="1" s="1"/>
  <c r="DN31" i="1"/>
  <c r="DN34" i="1"/>
  <c r="AQ53" i="1"/>
  <c r="AQ57" i="1"/>
  <c r="AP53" i="1"/>
  <c r="AP57" i="1"/>
  <c r="BI53" i="1"/>
  <c r="BI54" i="1" s="1"/>
  <c r="BI55" i="1" s="1"/>
  <c r="BI56" i="1" s="1"/>
  <c r="DS31" i="1"/>
  <c r="BK57" i="1"/>
  <c r="BK58" i="1" s="1"/>
  <c r="BK59" i="1" s="1"/>
  <c r="BK60" i="1" s="1"/>
  <c r="BK45" i="1"/>
  <c r="BK46" i="1" s="1"/>
  <c r="BK47" i="1" s="1"/>
  <c r="BK48" i="1" s="1"/>
  <c r="BB77" i="1"/>
  <c r="BA77" i="1"/>
  <c r="BA74" i="1"/>
  <c r="BB74" i="1"/>
  <c r="BI45" i="1"/>
  <c r="BI46" i="1" s="1"/>
  <c r="BI47" i="1" s="1"/>
  <c r="BI48" i="1" s="1"/>
  <c r="BI57" i="1"/>
  <c r="BI58" i="1" s="1"/>
  <c r="BI59" i="1" s="1"/>
  <c r="BI60" i="1" s="1"/>
  <c r="DN23" i="1"/>
  <c r="DN20" i="1"/>
  <c r="DN26" i="1"/>
  <c r="AT22" i="1"/>
  <c r="AI13" i="1"/>
  <c r="AH354" i="1"/>
  <c r="AH6" i="1"/>
  <c r="BQ81" i="1" l="1"/>
  <c r="BQ82" i="1"/>
  <c r="BQ83" i="1"/>
  <c r="BQ84" i="1"/>
  <c r="BQ85" i="1"/>
  <c r="BQ86" i="1"/>
  <c r="BQ87" i="1"/>
  <c r="BQ88" i="1"/>
  <c r="BQ89" i="1"/>
  <c r="B92" i="1"/>
  <c r="BQ91" i="1"/>
  <c r="BP91" i="1"/>
  <c r="BP32" i="1"/>
  <c r="BP233" i="1" s="1"/>
  <c r="BP232" i="1"/>
  <c r="BP81" i="1"/>
  <c r="BP82" i="1"/>
  <c r="BP83" i="1"/>
  <c r="BP84" i="1"/>
  <c r="BP85" i="1"/>
  <c r="BP86" i="1"/>
  <c r="BP87" i="1"/>
  <c r="BP88" i="1"/>
  <c r="BP89" i="1"/>
  <c r="BQ36" i="1"/>
  <c r="BQ237" i="1" s="1"/>
  <c r="BQ236" i="1"/>
  <c r="BQ311" i="1"/>
  <c r="BP311" i="1"/>
  <c r="BQ32" i="1"/>
  <c r="BQ233" i="1" s="1"/>
  <c r="BQ232" i="1"/>
  <c r="BP36" i="1"/>
  <c r="BP237" i="1" s="1"/>
  <c r="BP236" i="1"/>
  <c r="BQ240" i="1"/>
  <c r="BP240" i="1"/>
  <c r="BQ210" i="1"/>
  <c r="BP210" i="1"/>
  <c r="AR311" i="1"/>
  <c r="DV225" i="1"/>
  <c r="BX229" i="1"/>
  <c r="DV221" i="1"/>
  <c r="DN232" i="1"/>
  <c r="DS229" i="1"/>
  <c r="AJ36" i="1"/>
  <c r="AJ236" i="1"/>
  <c r="DU221" i="1"/>
  <c r="BX225" i="1"/>
  <c r="AJ229" i="1"/>
  <c r="DU225" i="1"/>
  <c r="DU229" i="1"/>
  <c r="CX26" i="1"/>
  <c r="DS225" i="1"/>
  <c r="BW232" i="1"/>
  <c r="DS221" i="1"/>
  <c r="DT229" i="1"/>
  <c r="AJ32" i="1"/>
  <c r="AJ232" i="1"/>
  <c r="AJ225" i="1"/>
  <c r="DT232" i="1"/>
  <c r="DT225" i="1"/>
  <c r="CY221" i="1"/>
  <c r="BX221" i="1"/>
  <c r="EC233" i="1"/>
  <c r="BW225" i="1"/>
  <c r="BW236" i="1"/>
  <c r="DN224" i="1"/>
  <c r="AR237" i="1"/>
  <c r="DS232" i="1"/>
  <c r="AR233" i="1"/>
  <c r="BW221" i="1"/>
  <c r="EC237" i="1"/>
  <c r="DT236" i="1"/>
  <c r="CX23" i="1"/>
  <c r="BX236" i="1"/>
  <c r="DN221" i="1"/>
  <c r="DV229" i="1"/>
  <c r="BX232" i="1"/>
  <c r="DN235" i="1"/>
  <c r="BW229" i="1"/>
  <c r="DN227" i="1"/>
  <c r="DT221" i="1"/>
  <c r="DK240" i="1"/>
  <c r="DL240" i="1"/>
  <c r="DM240" i="1"/>
  <c r="BW240" i="1"/>
  <c r="BX240" i="1"/>
  <c r="DT240" i="1"/>
  <c r="AJ240" i="1"/>
  <c r="AR240" i="1"/>
  <c r="B241" i="1"/>
  <c r="EC240" i="1"/>
  <c r="M210" i="1"/>
  <c r="N210" i="1"/>
  <c r="O210" i="1"/>
  <c r="EC210" i="1"/>
  <c r="CX210" i="1"/>
  <c r="CZ210" i="1"/>
  <c r="DB210" i="1"/>
  <c r="BW210" i="1"/>
  <c r="DC210" i="1"/>
  <c r="BC210" i="1"/>
  <c r="BX210" i="1"/>
  <c r="DD210" i="1"/>
  <c r="BD210" i="1"/>
  <c r="BE210" i="1"/>
  <c r="BF210" i="1"/>
  <c r="B211" i="1"/>
  <c r="DA210" i="1"/>
  <c r="DK210" i="1"/>
  <c r="DL210" i="1"/>
  <c r="DM210" i="1"/>
  <c r="DN210" i="1"/>
  <c r="DO210" i="1"/>
  <c r="DP210" i="1"/>
  <c r="J210" i="1"/>
  <c r="DQ210" i="1"/>
  <c r="K210" i="1"/>
  <c r="BM210" i="1"/>
  <c r="DW210" i="1"/>
  <c r="DX210" i="1"/>
  <c r="AR210" i="1"/>
  <c r="BK210" i="1"/>
  <c r="DT210" i="1"/>
  <c r="BJ210" i="1"/>
  <c r="BL210" i="1"/>
  <c r="DR210" i="1"/>
  <c r="DS210" i="1"/>
  <c r="BI210" i="1"/>
  <c r="BM318" i="1"/>
  <c r="BW36" i="1"/>
  <c r="BX32" i="1"/>
  <c r="BW64" i="1"/>
  <c r="BW142" i="1"/>
  <c r="BW143" i="1" s="1"/>
  <c r="BX36" i="1"/>
  <c r="BX64" i="1"/>
  <c r="BX142" i="1"/>
  <c r="BX143" i="1" s="1"/>
  <c r="BW32"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DT311" i="1"/>
  <c r="DT36" i="1"/>
  <c r="DT32" i="1"/>
  <c r="DT64" i="1"/>
  <c r="DT142" i="1"/>
  <c r="DQ23" i="1"/>
  <c r="DO23" i="1"/>
  <c r="DR23" i="1"/>
  <c r="DP23" i="1"/>
  <c r="DX23" i="1"/>
  <c r="DQ26" i="1"/>
  <c r="DX26" i="1"/>
  <c r="DP26" i="1"/>
  <c r="DR26" i="1"/>
  <c r="DO26" i="1"/>
  <c r="BZ216" i="4"/>
  <c r="BZ217" i="4" s="1"/>
  <c r="BZ218" i="4" s="1"/>
  <c r="BZ219" i="4" s="1"/>
  <c r="BZ220" i="4" s="1"/>
  <c r="BZ221" i="4" s="1"/>
  <c r="BZ222" i="4" s="1"/>
  <c r="BZ223" i="4" s="1"/>
  <c r="BZ224" i="4" s="1"/>
  <c r="BZ231" i="4"/>
  <c r="BZ232" i="4" s="1"/>
  <c r="BZ233" i="4" s="1"/>
  <c r="BZ234" i="4" s="1"/>
  <c r="BZ235" i="4" s="1"/>
  <c r="BZ236" i="4" s="1"/>
  <c r="BZ237" i="4" s="1"/>
  <c r="BZ238" i="4" s="1"/>
  <c r="BZ239" i="4" s="1"/>
  <c r="BZ246" i="4"/>
  <c r="BZ247" i="4" s="1"/>
  <c r="BZ248" i="4" s="1"/>
  <c r="BZ249" i="4" s="1"/>
  <c r="BZ250" i="4" s="1"/>
  <c r="BZ251" i="4" s="1"/>
  <c r="BZ252" i="4" s="1"/>
  <c r="BZ253" i="4" s="1"/>
  <c r="BZ254" i="4" s="1"/>
  <c r="CG216" i="4"/>
  <c r="CG217" i="4" s="1"/>
  <c r="CG218" i="4" s="1"/>
  <c r="CG219" i="4" s="1"/>
  <c r="CG220" i="4" s="1"/>
  <c r="CG221" i="4" s="1"/>
  <c r="CG222" i="4" s="1"/>
  <c r="CG223" i="4" s="1"/>
  <c r="CG224" i="4" s="1"/>
  <c r="CG231" i="4"/>
  <c r="CG232" i="4" s="1"/>
  <c r="CG233" i="4" s="1"/>
  <c r="CG234" i="4" s="1"/>
  <c r="CG235" i="4" s="1"/>
  <c r="CG236" i="4" s="1"/>
  <c r="CG237" i="4" s="1"/>
  <c r="CG238" i="4" s="1"/>
  <c r="CG239" i="4" s="1"/>
  <c r="CG246" i="4"/>
  <c r="CG247" i="4" s="1"/>
  <c r="CG248" i="4" s="1"/>
  <c r="CG249" i="4" s="1"/>
  <c r="CG250" i="4" s="1"/>
  <c r="CG251" i="4" s="1"/>
  <c r="CG252" i="4" s="1"/>
  <c r="CG253" i="4" s="1"/>
  <c r="CG254" i="4" s="1"/>
  <c r="BS216" i="4"/>
  <c r="BS217" i="4" s="1"/>
  <c r="BS218" i="4" s="1"/>
  <c r="BS219" i="4" s="1"/>
  <c r="BS220" i="4" s="1"/>
  <c r="BS221" i="4" s="1"/>
  <c r="BS222" i="4" s="1"/>
  <c r="BS223" i="4" s="1"/>
  <c r="BS224" i="4" s="1"/>
  <c r="BS231" i="4"/>
  <c r="BS232" i="4" s="1"/>
  <c r="BS233" i="4" s="1"/>
  <c r="BS234" i="4" s="1"/>
  <c r="BS235" i="4" s="1"/>
  <c r="BS236" i="4" s="1"/>
  <c r="BS237" i="4" s="1"/>
  <c r="BS238" i="4" s="1"/>
  <c r="BS239" i="4" s="1"/>
  <c r="BS246" i="4"/>
  <c r="BS247" i="4" s="1"/>
  <c r="BS248" i="4" s="1"/>
  <c r="BS249" i="4" s="1"/>
  <c r="BS250" i="4" s="1"/>
  <c r="BS251" i="4" s="1"/>
  <c r="BS252" i="4" s="1"/>
  <c r="BS253" i="4" s="1"/>
  <c r="BS254" i="4" s="1"/>
  <c r="G26" i="1"/>
  <c r="DD26" i="1"/>
  <c r="DC26" i="1"/>
  <c r="DB26" i="1"/>
  <c r="DA26" i="1"/>
  <c r="CZ26" i="1"/>
  <c r="DC23" i="1"/>
  <c r="DD23" i="1"/>
  <c r="DB23" i="1"/>
  <c r="CZ23" i="1"/>
  <c r="DA23" i="1"/>
  <c r="B312" i="1"/>
  <c r="BL316" i="1"/>
  <c r="BM334" i="1"/>
  <c r="EC190" i="1"/>
  <c r="EC189" i="1"/>
  <c r="EC187" i="1"/>
  <c r="EC186" i="1"/>
  <c r="EC182" i="1"/>
  <c r="EC171" i="1"/>
  <c r="EC170" i="1"/>
  <c r="EC169" i="1"/>
  <c r="EC166" i="1"/>
  <c r="EC165" i="1"/>
  <c r="EC163" i="1"/>
  <c r="EC162" i="1"/>
  <c r="EC160" i="1"/>
  <c r="EC158" i="1"/>
  <c r="EC157" i="1"/>
  <c r="EC156" i="1"/>
  <c r="EC154" i="1"/>
  <c r="EC153" i="1"/>
  <c r="EC152" i="1"/>
  <c r="EC151" i="1"/>
  <c r="EC150" i="1"/>
  <c r="EC149" i="1"/>
  <c r="EC148" i="1"/>
  <c r="EC203" i="1"/>
  <c r="EC202" i="1"/>
  <c r="EC201" i="1"/>
  <c r="EC198" i="1"/>
  <c r="EC197" i="1"/>
  <c r="EC195" i="1"/>
  <c r="EC194" i="1"/>
  <c r="EC193" i="1"/>
  <c r="EC191" i="1"/>
  <c r="EC185" i="1"/>
  <c r="EC147" i="1"/>
  <c r="EC184" i="1"/>
  <c r="EC146" i="1"/>
  <c r="EC183" i="1"/>
  <c r="EC145" i="1"/>
  <c r="EC144" i="1"/>
  <c r="EC181" i="1"/>
  <c r="EC180" i="1"/>
  <c r="EC179" i="1"/>
  <c r="EC178" i="1"/>
  <c r="EC177" i="1"/>
  <c r="EC176" i="1"/>
  <c r="EC175" i="1"/>
  <c r="EC174" i="1"/>
  <c r="EC173" i="1"/>
  <c r="EC172" i="1"/>
  <c r="EC200" i="1"/>
  <c r="EC168" i="1"/>
  <c r="EC199" i="1"/>
  <c r="EC167" i="1"/>
  <c r="EC196" i="1"/>
  <c r="EC164" i="1"/>
  <c r="EC192" i="1"/>
  <c r="EC159" i="1"/>
  <c r="EC188" i="1"/>
  <c r="EC155" i="1"/>
  <c r="G54" i="1"/>
  <c r="G23" i="1"/>
  <c r="G34" i="1"/>
  <c r="G20" i="1"/>
  <c r="G31" i="1"/>
  <c r="AZ75" i="1"/>
  <c r="DN43" i="1"/>
  <c r="G43" i="1" s="1"/>
  <c r="DN38" i="1"/>
  <c r="DN46" i="1"/>
  <c r="G46" i="1" s="1"/>
  <c r="DN54" i="1"/>
  <c r="AZ59" i="1"/>
  <c r="AZ60" i="1" s="1"/>
  <c r="AZ63" i="1"/>
  <c r="AZ55" i="1"/>
  <c r="AZ56" i="1" s="1"/>
  <c r="AL63" i="1"/>
  <c r="DR20" i="1"/>
  <c r="DQ20" i="1"/>
  <c r="DP20" i="1"/>
  <c r="DO20" i="1"/>
  <c r="DB20" i="1"/>
  <c r="DA20" i="1"/>
  <c r="CZ20" i="1"/>
  <c r="DX20" i="1"/>
  <c r="CX20" i="1"/>
  <c r="DC20" i="1"/>
  <c r="DD20" i="1"/>
  <c r="AL36" i="1"/>
  <c r="AL32" i="1"/>
  <c r="DN32" i="1"/>
  <c r="DN35" i="1"/>
  <c r="BK49" i="1"/>
  <c r="BK50" i="1" s="1"/>
  <c r="BK51" i="1" s="1"/>
  <c r="BK52" i="1" s="1"/>
  <c r="BA142" i="1"/>
  <c r="BA143" i="1" s="1"/>
  <c r="BA152" i="1" s="1"/>
  <c r="BB142" i="1"/>
  <c r="BB143" i="1" s="1"/>
  <c r="BB189" i="1" s="1"/>
  <c r="BK61" i="1"/>
  <c r="BK62" i="1" s="1"/>
  <c r="BK63" i="1" s="1"/>
  <c r="BK64" i="1" s="1"/>
  <c r="DS32" i="1"/>
  <c r="BI61" i="1"/>
  <c r="BI62" i="1" s="1"/>
  <c r="BI63" i="1" s="1"/>
  <c r="BI64" i="1" s="1"/>
  <c r="BI49" i="1"/>
  <c r="BI50" i="1" s="1"/>
  <c r="BI51" i="1" s="1"/>
  <c r="BI52" i="1" s="1"/>
  <c r="AH9" i="1"/>
  <c r="AH10" i="1" s="1"/>
  <c r="AH7" i="1"/>
  <c r="DN24" i="1"/>
  <c r="AT23" i="1"/>
  <c r="DN27" i="1"/>
  <c r="AI14" i="1"/>
  <c r="AH12" i="1"/>
  <c r="AG5" i="1"/>
  <c r="AF5" i="1"/>
  <c r="AE5" i="1"/>
  <c r="AD5" i="1"/>
  <c r="B93" i="1" l="1"/>
  <c r="BQ92" i="1"/>
  <c r="BP92" i="1"/>
  <c r="BQ211" i="1"/>
  <c r="BP211" i="1"/>
  <c r="BQ312" i="1"/>
  <c r="BP312" i="1"/>
  <c r="BQ241" i="1"/>
  <c r="BP241" i="1"/>
  <c r="BW233" i="1"/>
  <c r="DT233" i="1"/>
  <c r="DT237" i="1"/>
  <c r="BX237" i="1"/>
  <c r="CZ30" i="1"/>
  <c r="BX233" i="1"/>
  <c r="DA30" i="1"/>
  <c r="BW237" i="1"/>
  <c r="DB30" i="1"/>
  <c r="DC30" i="1"/>
  <c r="CX30" i="1"/>
  <c r="DD30" i="1"/>
  <c r="DN233" i="1"/>
  <c r="CX24" i="1"/>
  <c r="AJ237" i="1"/>
  <c r="DO30" i="1"/>
  <c r="DS233" i="1"/>
  <c r="DN236" i="1"/>
  <c r="DR30" i="1"/>
  <c r="DN228" i="1"/>
  <c r="DX30" i="1"/>
  <c r="DQ30" i="1"/>
  <c r="AJ233" i="1"/>
  <c r="DN225" i="1"/>
  <c r="DN239" i="1"/>
  <c r="CX27" i="1"/>
  <c r="BA211" i="1"/>
  <c r="DB211" i="1"/>
  <c r="BC211" i="1"/>
  <c r="BX211" i="1"/>
  <c r="DD211" i="1"/>
  <c r="BD211" i="1"/>
  <c r="BF211" i="1"/>
  <c r="BI211" i="1"/>
  <c r="BJ211" i="1"/>
  <c r="DK211" i="1"/>
  <c r="BK211" i="1"/>
  <c r="DL211" i="1"/>
  <c r="BL211" i="1"/>
  <c r="DM211" i="1"/>
  <c r="B212" i="1"/>
  <c r="CX211" i="1"/>
  <c r="CZ211" i="1"/>
  <c r="AR211" i="1"/>
  <c r="DA211" i="1"/>
  <c r="DO211" i="1"/>
  <c r="DP211" i="1"/>
  <c r="DQ211" i="1"/>
  <c r="AZ211" i="1"/>
  <c r="DR211" i="1"/>
  <c r="J211" i="1"/>
  <c r="BB211" i="1"/>
  <c r="M211" i="1"/>
  <c r="N211" i="1"/>
  <c r="O211" i="1"/>
  <c r="BE211" i="1"/>
  <c r="BM211" i="1"/>
  <c r="BW211" i="1"/>
  <c r="K211" i="1"/>
  <c r="DT211" i="1"/>
  <c r="DC211" i="1"/>
  <c r="DN211" i="1"/>
  <c r="DW211" i="1"/>
  <c r="DX211" i="1"/>
  <c r="EC211" i="1"/>
  <c r="AJ241" i="1"/>
  <c r="AR241" i="1"/>
  <c r="DL241" i="1"/>
  <c r="DM241" i="1"/>
  <c r="DT241" i="1"/>
  <c r="BW241" i="1"/>
  <c r="BX241" i="1"/>
  <c r="B242" i="1"/>
  <c r="EC241" i="1"/>
  <c r="DK241" i="1"/>
  <c r="AR312" i="1"/>
  <c r="BW312" i="1"/>
  <c r="BX312"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DT312" i="1"/>
  <c r="G38" i="1"/>
  <c r="DX27" i="1"/>
  <c r="DR27" i="1"/>
  <c r="DQ27" i="1"/>
  <c r="DO27" i="1"/>
  <c r="DP27" i="1"/>
  <c r="DX24" i="1"/>
  <c r="DP24" i="1"/>
  <c r="DQ24" i="1"/>
  <c r="DO24" i="1"/>
  <c r="DR24" i="1"/>
  <c r="DC24" i="1"/>
  <c r="DD24" i="1"/>
  <c r="DA24" i="1"/>
  <c r="CZ24" i="1"/>
  <c r="DB24" i="1"/>
  <c r="DD27" i="1"/>
  <c r="DC27" i="1"/>
  <c r="DA27" i="1"/>
  <c r="CZ27" i="1"/>
  <c r="DB27" i="1"/>
  <c r="DP30" i="1"/>
  <c r="B313" i="1"/>
  <c r="J312" i="1"/>
  <c r="AB312" i="1"/>
  <c r="DC312" i="1"/>
  <c r="DN312" i="1"/>
  <c r="BJ312" i="1"/>
  <c r="AI312" i="1"/>
  <c r="BU312" i="1"/>
  <c r="AH312" i="1"/>
  <c r="BV312" i="1"/>
  <c r="AG312" i="1"/>
  <c r="AD312" i="1"/>
  <c r="AC312" i="1"/>
  <c r="DD312" i="1"/>
  <c r="BI312" i="1"/>
  <c r="AL64" i="1"/>
  <c r="AL142" i="1"/>
  <c r="AL143" i="1" s="1"/>
  <c r="G58" i="1"/>
  <c r="G55" i="1"/>
  <c r="DN79" i="1"/>
  <c r="DN80" i="1" s="1"/>
  <c r="G27" i="1"/>
  <c r="G24" i="1"/>
  <c r="G35" i="1"/>
  <c r="G32" i="1"/>
  <c r="DN44" i="1"/>
  <c r="G44" i="1" s="1"/>
  <c r="DN47" i="1"/>
  <c r="G47" i="1" s="1"/>
  <c r="DN39" i="1"/>
  <c r="DN58" i="1"/>
  <c r="DN50" i="1"/>
  <c r="G50" i="1" s="1"/>
  <c r="DN55" i="1"/>
  <c r="AZ64" i="1"/>
  <c r="DN36" i="1"/>
  <c r="BB181" i="1"/>
  <c r="BB148" i="1"/>
  <c r="BB150" i="1"/>
  <c r="BB149" i="1"/>
  <c r="BA202" i="1"/>
  <c r="BA201" i="1"/>
  <c r="BA200" i="1"/>
  <c r="BA199" i="1"/>
  <c r="BA198" i="1"/>
  <c r="BA166" i="1"/>
  <c r="BA165" i="1"/>
  <c r="BB203" i="1"/>
  <c r="BB202" i="1"/>
  <c r="BB201" i="1"/>
  <c r="BB200" i="1"/>
  <c r="BB195" i="1"/>
  <c r="BB163" i="1"/>
  <c r="BA164" i="1"/>
  <c r="BA195" i="1"/>
  <c r="BA161" i="1"/>
  <c r="BA150" i="1"/>
  <c r="BA181" i="1"/>
  <c r="BA149" i="1"/>
  <c r="BA180" i="1"/>
  <c r="BA148" i="1"/>
  <c r="BA179" i="1"/>
  <c r="BA147" i="1"/>
  <c r="BA178" i="1"/>
  <c r="BA146" i="1"/>
  <c r="BA145" i="1"/>
  <c r="BA176" i="1"/>
  <c r="BB146" i="1"/>
  <c r="BB167" i="1"/>
  <c r="BB194" i="1"/>
  <c r="BB162" i="1"/>
  <c r="BB196" i="1"/>
  <c r="BB193" i="1"/>
  <c r="BA163" i="1"/>
  <c r="BB161" i="1"/>
  <c r="BA194" i="1"/>
  <c r="BB191" i="1"/>
  <c r="BA162" i="1"/>
  <c r="BB159" i="1"/>
  <c r="BB190" i="1"/>
  <c r="BA160" i="1"/>
  <c r="BB158" i="1"/>
  <c r="BA184" i="1"/>
  <c r="BB165" i="1"/>
  <c r="BA183" i="1"/>
  <c r="BB157" i="1"/>
  <c r="BA151" i="1"/>
  <c r="BB179" i="1"/>
  <c r="BA182" i="1"/>
  <c r="BB188" i="1"/>
  <c r="BB199" i="1"/>
  <c r="BB156" i="1"/>
  <c r="BB198" i="1"/>
  <c r="BB187" i="1"/>
  <c r="BB177" i="1"/>
  <c r="BB155" i="1"/>
  <c r="BB145" i="1"/>
  <c r="BB147" i="1"/>
  <c r="BB176" i="1"/>
  <c r="BB186" i="1"/>
  <c r="BB144" i="1"/>
  <c r="BB154" i="1"/>
  <c r="BB175" i="1"/>
  <c r="BB185" i="1"/>
  <c r="BB174" i="1"/>
  <c r="BB153" i="1"/>
  <c r="BB173" i="1"/>
  <c r="BB166" i="1"/>
  <c r="BB172" i="1"/>
  <c r="BB184" i="1"/>
  <c r="BB171" i="1"/>
  <c r="BB152" i="1"/>
  <c r="BB170" i="1"/>
  <c r="BB164" i="1"/>
  <c r="BB169" i="1"/>
  <c r="BB183" i="1"/>
  <c r="BB168" i="1"/>
  <c r="BB151" i="1"/>
  <c r="BB180" i="1"/>
  <c r="BB197" i="1"/>
  <c r="BB182" i="1"/>
  <c r="BB192" i="1"/>
  <c r="BB160" i="1"/>
  <c r="BB178" i="1"/>
  <c r="BA193" i="1"/>
  <c r="BA177" i="1"/>
  <c r="BA192" i="1"/>
  <c r="BA167" i="1"/>
  <c r="BA159" i="1"/>
  <c r="BA175" i="1"/>
  <c r="BA190" i="1"/>
  <c r="BA174" i="1"/>
  <c r="BA158" i="1"/>
  <c r="BA173" i="1"/>
  <c r="BA189" i="1"/>
  <c r="BA172" i="1"/>
  <c r="BA157" i="1"/>
  <c r="BA196" i="1"/>
  <c r="BA188" i="1"/>
  <c r="BA197" i="1"/>
  <c r="BA156" i="1"/>
  <c r="BA171" i="1"/>
  <c r="BA187" i="1"/>
  <c r="BA170" i="1"/>
  <c r="BA144" i="1"/>
  <c r="BA155" i="1"/>
  <c r="BA169" i="1"/>
  <c r="BA186" i="1"/>
  <c r="BA168" i="1"/>
  <c r="BA154" i="1"/>
  <c r="BA191" i="1"/>
  <c r="BA185" i="1"/>
  <c r="BA153" i="1"/>
  <c r="BA203" i="1"/>
  <c r="AT24" i="1"/>
  <c r="DN28" i="1"/>
  <c r="AH13" i="1"/>
  <c r="AI15" i="1"/>
  <c r="AF354" i="1"/>
  <c r="AD354" i="1"/>
  <c r="AG354" i="1"/>
  <c r="AE354" i="1"/>
  <c r="AE6" i="1"/>
  <c r="AD6" i="1"/>
  <c r="AF6" i="1"/>
  <c r="AG6" i="1"/>
  <c r="BN5" i="1"/>
  <c r="EQ5" i="1"/>
  <c r="EP5" i="1"/>
  <c r="EE5" i="1"/>
  <c r="EB5" i="1"/>
  <c r="EH5" i="1"/>
  <c r="EG5" i="1"/>
  <c r="EF5" i="1"/>
  <c r="CV5" i="1"/>
  <c r="CU5" i="1"/>
  <c r="CT5" i="1"/>
  <c r="CS5" i="1"/>
  <c r="CR5" i="1"/>
  <c r="CQ5" i="1"/>
  <c r="CP5" i="1"/>
  <c r="CO5" i="1"/>
  <c r="CN5" i="1"/>
  <c r="CM5" i="1"/>
  <c r="CL5" i="1"/>
  <c r="CK5" i="1"/>
  <c r="CI5" i="1"/>
  <c r="CH5" i="1"/>
  <c r="CG5" i="1"/>
  <c r="CF5" i="1"/>
  <c r="DP5" i="1"/>
  <c r="DO5" i="1"/>
  <c r="DF5" i="1"/>
  <c r="DE5" i="1"/>
  <c r="BF5" i="1"/>
  <c r="BF279" i="1" s="1"/>
  <c r="BF280" i="1" s="1"/>
  <c r="BE5" i="1"/>
  <c r="BE279" i="1" s="1"/>
  <c r="BE280" i="1" s="1"/>
  <c r="BD5" i="1"/>
  <c r="BD279" i="1" s="1"/>
  <c r="BD280" i="1" s="1"/>
  <c r="BC5" i="1"/>
  <c r="BC279" i="1" s="1"/>
  <c r="BC280" i="1" s="1"/>
  <c r="AY5" i="1"/>
  <c r="AX5" i="1"/>
  <c r="AW5" i="1"/>
  <c r="AV5" i="1"/>
  <c r="AU5" i="1"/>
  <c r="AU279" i="1" s="1"/>
  <c r="AU280" i="1" s="1"/>
  <c r="O5" i="1"/>
  <c r="N5" i="1"/>
  <c r="M5" i="1"/>
  <c r="L5" i="1"/>
  <c r="K5" i="1"/>
  <c r="X5" i="1"/>
  <c r="U5" i="1"/>
  <c r="Z5" i="1"/>
  <c r="DN5" i="1"/>
  <c r="CD5" i="1"/>
  <c r="CC5" i="1"/>
  <c r="CB5" i="1"/>
  <c r="CA5" i="1"/>
  <c r="BZ5" i="1"/>
  <c r="BY5" i="1"/>
  <c r="AO5" i="1"/>
  <c r="AN5" i="1"/>
  <c r="AM5" i="1"/>
  <c r="AK5" i="1"/>
  <c r="AT6" i="1"/>
  <c r="AS6" i="1"/>
  <c r="AC5" i="1"/>
  <c r="AB5" i="1"/>
  <c r="AA5" i="1"/>
  <c r="DM5" i="1"/>
  <c r="DK5" i="1"/>
  <c r="J5" i="1"/>
  <c r="BQ212" i="1" l="1"/>
  <c r="BP212" i="1"/>
  <c r="BQ313" i="1"/>
  <c r="BP313" i="1"/>
  <c r="BQ242" i="1"/>
  <c r="BP242" i="1"/>
  <c r="B94" i="1"/>
  <c r="BQ93" i="1"/>
  <c r="BP93" i="1"/>
  <c r="CX34" i="1"/>
  <c r="DB34" i="1"/>
  <c r="DO31" i="1"/>
  <c r="DQ31" i="1"/>
  <c r="DX34" i="1"/>
  <c r="DR31" i="1"/>
  <c r="DX31" i="1"/>
  <c r="DA34" i="1"/>
  <c r="DN237" i="1"/>
  <c r="DQ34" i="1"/>
  <c r="DB31" i="1"/>
  <c r="CZ31" i="1"/>
  <c r="DA31" i="1"/>
  <c r="DO34" i="1"/>
  <c r="DC31" i="1"/>
  <c r="DD31" i="1"/>
  <c r="DN229" i="1"/>
  <c r="CZ34" i="1"/>
  <c r="CX28" i="1"/>
  <c r="DN240" i="1"/>
  <c r="CX31" i="1"/>
  <c r="DC34" i="1"/>
  <c r="DR34" i="1"/>
  <c r="DD34" i="1"/>
  <c r="AR242" i="1"/>
  <c r="DK242" i="1"/>
  <c r="B243" i="1"/>
  <c r="DL242" i="1"/>
  <c r="DT242" i="1"/>
  <c r="DM242" i="1"/>
  <c r="AJ242" i="1"/>
  <c r="BW242" i="1"/>
  <c r="BX242" i="1"/>
  <c r="DN242" i="1"/>
  <c r="EC242" i="1"/>
  <c r="BI212" i="1"/>
  <c r="BJ212" i="1"/>
  <c r="BL212" i="1"/>
  <c r="DR212" i="1"/>
  <c r="J212" i="1"/>
  <c r="DT212" i="1"/>
  <c r="K212" i="1"/>
  <c r="M212" i="1"/>
  <c r="BA212" i="1"/>
  <c r="DW212" i="1"/>
  <c r="BD212" i="1"/>
  <c r="BE212" i="1"/>
  <c r="BF212" i="1"/>
  <c r="BK212" i="1"/>
  <c r="CX212" i="1"/>
  <c r="DK212" i="1"/>
  <c r="BB212" i="1"/>
  <c r="DL212" i="1"/>
  <c r="BC212" i="1"/>
  <c r="DM212" i="1"/>
  <c r="DN212" i="1"/>
  <c r="BM212" i="1"/>
  <c r="BW212" i="1"/>
  <c r="DO212" i="1"/>
  <c r="BX212" i="1"/>
  <c r="DP212" i="1"/>
  <c r="DQ212" i="1"/>
  <c r="N212" i="1"/>
  <c r="DX212" i="1"/>
  <c r="O212" i="1"/>
  <c r="EC212" i="1"/>
  <c r="CZ212" i="1"/>
  <c r="DA212" i="1"/>
  <c r="DB212" i="1"/>
  <c r="DC212" i="1"/>
  <c r="DD212" i="1"/>
  <c r="AR212" i="1"/>
  <c r="B213" i="1"/>
  <c r="AR313" i="1"/>
  <c r="DT313" i="1"/>
  <c r="DX28" i="1"/>
  <c r="DP28" i="1"/>
  <c r="DO28" i="1"/>
  <c r="DR28" i="1"/>
  <c r="DQ28" i="1"/>
  <c r="G28" i="1"/>
  <c r="DD28" i="1"/>
  <c r="DC28" i="1"/>
  <c r="DB28" i="1"/>
  <c r="DA28" i="1"/>
  <c r="CZ28" i="1"/>
  <c r="DP34" i="1"/>
  <c r="DP31" i="1"/>
  <c r="B314" i="1"/>
  <c r="AL177" i="1"/>
  <c r="AL160" i="1"/>
  <c r="AL150" i="1"/>
  <c r="AL189" i="1"/>
  <c r="AL145" i="1"/>
  <c r="AL191" i="1"/>
  <c r="AL202" i="1"/>
  <c r="AL155" i="1"/>
  <c r="AL186" i="1"/>
  <c r="AL159" i="1"/>
  <c r="AL168" i="1"/>
  <c r="AL172" i="1"/>
  <c r="AL176" i="1"/>
  <c r="AL190" i="1"/>
  <c r="AL201" i="1"/>
  <c r="AL167" i="1"/>
  <c r="AL144" i="1"/>
  <c r="AL187" i="1"/>
  <c r="AL185" i="1"/>
  <c r="AL200" i="1"/>
  <c r="AL203" i="1"/>
  <c r="AL199" i="1"/>
  <c r="AL166" i="1"/>
  <c r="AL181" i="1"/>
  <c r="AL149" i="1"/>
  <c r="AL175" i="1"/>
  <c r="AL171" i="1"/>
  <c r="AL198" i="1"/>
  <c r="AL180" i="1"/>
  <c r="AL174" i="1"/>
  <c r="AL188" i="1"/>
  <c r="AL197" i="1"/>
  <c r="AL148" i="1"/>
  <c r="AL165" i="1"/>
  <c r="AL196" i="1"/>
  <c r="AL164" i="1"/>
  <c r="AL179" i="1"/>
  <c r="AL163" i="1"/>
  <c r="AL184" i="1"/>
  <c r="AL195" i="1"/>
  <c r="AL147" i="1"/>
  <c r="AL194" i="1"/>
  <c r="AL170" i="1"/>
  <c r="AL158" i="1"/>
  <c r="AL153" i="1"/>
  <c r="AL162" i="1"/>
  <c r="AL152" i="1"/>
  <c r="AL169" i="1"/>
  <c r="AL178" i="1"/>
  <c r="AL193" i="1"/>
  <c r="AL183" i="1"/>
  <c r="AL157" i="1"/>
  <c r="AL146" i="1"/>
  <c r="AL161" i="1"/>
  <c r="AL151" i="1"/>
  <c r="AL173" i="1"/>
  <c r="AL154" i="1"/>
  <c r="AL192" i="1"/>
  <c r="AL182" i="1"/>
  <c r="AL156" i="1"/>
  <c r="BB277" i="1"/>
  <c r="BB278" i="1" s="1"/>
  <c r="BB279" i="1" s="1"/>
  <c r="BA277" i="1"/>
  <c r="BA278" i="1" s="1"/>
  <c r="BA279" i="1" s="1"/>
  <c r="G62" i="1"/>
  <c r="G59" i="1"/>
  <c r="G56" i="1"/>
  <c r="G39" i="1"/>
  <c r="G36" i="1"/>
  <c r="DN48" i="1"/>
  <c r="G48" i="1" s="1"/>
  <c r="DN62" i="1"/>
  <c r="DN51" i="1"/>
  <c r="G51" i="1" s="1"/>
  <c r="DN40" i="1"/>
  <c r="DN59" i="1"/>
  <c r="DN56" i="1"/>
  <c r="AS7" i="1"/>
  <c r="AS281" i="1"/>
  <c r="AT7" i="1"/>
  <c r="AT281" i="1"/>
  <c r="AE9" i="1"/>
  <c r="AE10" i="1" s="1"/>
  <c r="AE7" i="1"/>
  <c r="AF9" i="1"/>
  <c r="AF10" i="1" s="1"/>
  <c r="AF7" i="1"/>
  <c r="AG9" i="1"/>
  <c r="AG10" i="1" s="1"/>
  <c r="AG7" i="1"/>
  <c r="AD9" i="1"/>
  <c r="AD10" i="1" s="1"/>
  <c r="AD7" i="1"/>
  <c r="AH14" i="1"/>
  <c r="AC6" i="1"/>
  <c r="AN354" i="1"/>
  <c r="AA6" i="1"/>
  <c r="AA143" i="1" s="1"/>
  <c r="AK354" i="1"/>
  <c r="AB6" i="1"/>
  <c r="AB80" i="1" s="1"/>
  <c r="CL354" i="1"/>
  <c r="CK6" i="1"/>
  <c r="CM354" i="1"/>
  <c r="BN354" i="1"/>
  <c r="CN6" i="1"/>
  <c r="AM354" i="1"/>
  <c r="AO6" i="1"/>
  <c r="AG12" i="1"/>
  <c r="AF12" i="1"/>
  <c r="AD12" i="1"/>
  <c r="AE12" i="1"/>
  <c r="CL6" i="1"/>
  <c r="CM6" i="1"/>
  <c r="AM6" i="1"/>
  <c r="AN6" i="1"/>
  <c r="AN218" i="1" s="1"/>
  <c r="BN6" i="1"/>
  <c r="AK6" i="1"/>
  <c r="AO354" i="1"/>
  <c r="AC354" i="1"/>
  <c r="AT354" i="1"/>
  <c r="AS354" i="1"/>
  <c r="BQ213" i="1" l="1"/>
  <c r="BP213" i="1"/>
  <c r="B95" i="1"/>
  <c r="BQ94" i="1"/>
  <c r="BP94" i="1"/>
  <c r="BQ243" i="1"/>
  <c r="BP243" i="1"/>
  <c r="BQ314" i="1"/>
  <c r="BP314" i="1"/>
  <c r="DB35" i="1"/>
  <c r="DR38" i="1"/>
  <c r="DC38" i="1"/>
  <c r="CZ32" i="1"/>
  <c r="DD35" i="1"/>
  <c r="DA32" i="1"/>
  <c r="DB32" i="1"/>
  <c r="DC32" i="1"/>
  <c r="DX38" i="1"/>
  <c r="DD32" i="1"/>
  <c r="CX35" i="1"/>
  <c r="CZ38" i="1"/>
  <c r="DQ32" i="1"/>
  <c r="DA35" i="1"/>
  <c r="DO38" i="1"/>
  <c r="DX35" i="1"/>
  <c r="DA38" i="1"/>
  <c r="DO35" i="1"/>
  <c r="DR32" i="1"/>
  <c r="DO32" i="1"/>
  <c r="DD38" i="1"/>
  <c r="CX38" i="1"/>
  <c r="DN241" i="1"/>
  <c r="CZ35" i="1"/>
  <c r="DQ35" i="1"/>
  <c r="DB38" i="1"/>
  <c r="DQ38" i="1"/>
  <c r="DX32" i="1"/>
  <c r="DC35" i="1"/>
  <c r="DR35" i="1"/>
  <c r="AR314" i="1"/>
  <c r="CX32" i="1"/>
  <c r="AN219" i="1"/>
  <c r="AN220" i="1" s="1"/>
  <c r="AN221" i="1" s="1"/>
  <c r="AN222" i="1" s="1"/>
  <c r="AN223" i="1" s="1"/>
  <c r="AN224" i="1" s="1"/>
  <c r="AN225" i="1" s="1"/>
  <c r="AN226" i="1" s="1"/>
  <c r="AN227" i="1" s="1"/>
  <c r="AN228" i="1" s="1"/>
  <c r="AN229" i="1" s="1"/>
  <c r="AN230" i="1" s="1"/>
  <c r="AN231" i="1" s="1"/>
  <c r="AN232" i="1" s="1"/>
  <c r="AN233" i="1" s="1"/>
  <c r="AN234" i="1" s="1"/>
  <c r="AN235" i="1" s="1"/>
  <c r="AN236" i="1" s="1"/>
  <c r="AN237" i="1" s="1"/>
  <c r="AN238" i="1" s="1"/>
  <c r="AN239" i="1" s="1"/>
  <c r="AN240" i="1" s="1"/>
  <c r="AN241" i="1" s="1"/>
  <c r="AN242" i="1" s="1"/>
  <c r="AN243" i="1" s="1"/>
  <c r="AN244" i="1" s="1"/>
  <c r="AN245" i="1" s="1"/>
  <c r="AN246" i="1" s="1"/>
  <c r="AN247" i="1" s="1"/>
  <c r="AN248" i="1" s="1"/>
  <c r="AN249" i="1" s="1"/>
  <c r="AN250" i="1" s="1"/>
  <c r="AN251" i="1" s="1"/>
  <c r="AN252" i="1" s="1"/>
  <c r="AN253" i="1" s="1"/>
  <c r="AN254" i="1" s="1"/>
  <c r="AN255" i="1" s="1"/>
  <c r="AN256" i="1" s="1"/>
  <c r="AN257" i="1" s="1"/>
  <c r="AN258" i="1" s="1"/>
  <c r="AN259" i="1" s="1"/>
  <c r="AN260" i="1" s="1"/>
  <c r="AN261" i="1" s="1"/>
  <c r="AN262" i="1" s="1"/>
  <c r="AN263" i="1" s="1"/>
  <c r="AN264" i="1" s="1"/>
  <c r="AN265" i="1" s="1"/>
  <c r="H217" i="1"/>
  <c r="K213" i="1"/>
  <c r="DX213" i="1"/>
  <c r="M213" i="1"/>
  <c r="N213" i="1"/>
  <c r="EC213" i="1"/>
  <c r="CZ213" i="1"/>
  <c r="DA213" i="1"/>
  <c r="BA213" i="1"/>
  <c r="DB213" i="1"/>
  <c r="BC213" i="1"/>
  <c r="O213" i="1"/>
  <c r="BI213" i="1"/>
  <c r="BJ213" i="1"/>
  <c r="BK213" i="1"/>
  <c r="BW213" i="1"/>
  <c r="BL213" i="1"/>
  <c r="BX213" i="1"/>
  <c r="DK213" i="1"/>
  <c r="BM213" i="1"/>
  <c r="DL213" i="1"/>
  <c r="DM213" i="1"/>
  <c r="DN213" i="1"/>
  <c r="DO213" i="1"/>
  <c r="DP213" i="1"/>
  <c r="DQ213" i="1"/>
  <c r="DR213" i="1"/>
  <c r="DT213" i="1"/>
  <c r="DW213" i="1"/>
  <c r="AR213" i="1"/>
  <c r="J213" i="1"/>
  <c r="B214" i="1"/>
  <c r="BB213" i="1"/>
  <c r="DC213" i="1"/>
  <c r="CX213" i="1"/>
  <c r="DD213" i="1"/>
  <c r="BD213" i="1"/>
  <c r="BE213" i="1"/>
  <c r="BF213" i="1"/>
  <c r="BW243" i="1"/>
  <c r="DK243" i="1"/>
  <c r="EC243" i="1"/>
  <c r="DT243" i="1"/>
  <c r="AJ243" i="1"/>
  <c r="AR243" i="1"/>
  <c r="B244" i="1"/>
  <c r="BX243" i="1"/>
  <c r="DL243" i="1"/>
  <c r="DM243" i="1"/>
  <c r="DN243" i="1"/>
  <c r="DT314" i="1"/>
  <c r="G40" i="1"/>
  <c r="DP35" i="1"/>
  <c r="DP38" i="1"/>
  <c r="DP32" i="1"/>
  <c r="B315" i="1"/>
  <c r="BA280" i="1"/>
  <c r="BA281" i="1" s="1"/>
  <c r="BA282" i="1" s="1"/>
  <c r="BA283" i="1" s="1"/>
  <c r="BA284" i="1" s="1"/>
  <c r="BA285" i="1" s="1"/>
  <c r="BA286" i="1" s="1"/>
  <c r="BB280" i="1"/>
  <c r="BB281" i="1" s="1"/>
  <c r="BB282" i="1" s="1"/>
  <c r="BB283" i="1" s="1"/>
  <c r="BB284" i="1" s="1"/>
  <c r="BB285" i="1" s="1"/>
  <c r="BB286" i="1" s="1"/>
  <c r="G63" i="1"/>
  <c r="G60" i="1"/>
  <c r="DN52" i="1"/>
  <c r="G52" i="1" s="1"/>
  <c r="DN63" i="1"/>
  <c r="DN60" i="1"/>
  <c r="AT282" i="1"/>
  <c r="AT283" i="1" s="1"/>
  <c r="AT284" i="1" s="1"/>
  <c r="AS282" i="1"/>
  <c r="AS283" i="1" s="1"/>
  <c r="AS284" i="1" s="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80" i="1"/>
  <c r="AC9" i="1"/>
  <c r="AC10" i="1" s="1"/>
  <c r="AC7" i="1"/>
  <c r="AM9" i="1"/>
  <c r="AM10" i="1" s="1"/>
  <c r="AM7" i="1"/>
  <c r="CL9" i="1"/>
  <c r="CL10" i="1" s="1"/>
  <c r="CL7" i="1"/>
  <c r="CM9" i="1"/>
  <c r="CM10" i="1" s="1"/>
  <c r="CM7" i="1"/>
  <c r="AO9" i="1"/>
  <c r="AO10" i="1" s="1"/>
  <c r="AO7" i="1"/>
  <c r="AA9" i="1"/>
  <c r="AA10" i="1" s="1"/>
  <c r="AA7" i="1"/>
  <c r="AB9" i="1"/>
  <c r="AB10" i="1" s="1"/>
  <c r="AB7" i="1"/>
  <c r="BN9" i="1"/>
  <c r="BN10" i="1" s="1"/>
  <c r="BN7" i="1"/>
  <c r="AN9" i="1"/>
  <c r="AN10" i="1" s="1"/>
  <c r="AN7" i="1"/>
  <c r="AK9" i="1"/>
  <c r="AK10" i="1" s="1"/>
  <c r="AK7" i="1"/>
  <c r="CN9" i="1"/>
  <c r="CN10" i="1" s="1"/>
  <c r="CN7" i="1"/>
  <c r="CK9" i="1"/>
  <c r="CK10" i="1" s="1"/>
  <c r="CK7" i="1"/>
  <c r="AG13" i="1"/>
  <c r="AF13" i="1"/>
  <c r="AE13" i="1"/>
  <c r="AD13" i="1"/>
  <c r="AH15" i="1"/>
  <c r="CM12" i="1"/>
  <c r="CN12" i="1"/>
  <c r="CL12" i="1"/>
  <c r="AO12" i="1"/>
  <c r="AO25" i="1" s="1"/>
  <c r="AM12" i="1"/>
  <c r="AK12" i="1"/>
  <c r="AN12" i="1"/>
  <c r="BN12" i="1"/>
  <c r="AC12" i="1"/>
  <c r="AB354" i="1"/>
  <c r="AB12" i="1"/>
  <c r="AA354" i="1"/>
  <c r="AA12" i="1"/>
  <c r="BQ244" i="1" l="1"/>
  <c r="BP244" i="1"/>
  <c r="BQ214" i="1"/>
  <c r="BP214" i="1"/>
  <c r="B96" i="1"/>
  <c r="BQ95" i="1"/>
  <c r="BP95" i="1"/>
  <c r="BQ315" i="1"/>
  <c r="BP315" i="1"/>
  <c r="AR315" i="1"/>
  <c r="CZ42" i="1"/>
  <c r="DD42" i="1"/>
  <c r="DQ42" i="1"/>
  <c r="CX39" i="1"/>
  <c r="DX42" i="1"/>
  <c r="DB42" i="1"/>
  <c r="DC39" i="1"/>
  <c r="CZ39" i="1"/>
  <c r="DO42" i="1"/>
  <c r="DD39" i="1"/>
  <c r="CX42" i="1"/>
  <c r="CZ36" i="1"/>
  <c r="DQ39" i="1"/>
  <c r="DA42" i="1"/>
  <c r="DC36" i="1"/>
  <c r="DC42" i="1"/>
  <c r="CX36" i="1"/>
  <c r="DX36" i="1"/>
  <c r="DB39" i="1"/>
  <c r="DA36" i="1"/>
  <c r="DO39" i="1"/>
  <c r="DA39" i="1"/>
  <c r="DX39" i="1"/>
  <c r="DB36" i="1"/>
  <c r="DO36" i="1"/>
  <c r="DQ36" i="1"/>
  <c r="DR36" i="1"/>
  <c r="DR39" i="1"/>
  <c r="DD36" i="1"/>
  <c r="AO226" i="1"/>
  <c r="DR42" i="1"/>
  <c r="AJ244" i="1"/>
  <c r="DK244" i="1"/>
  <c r="BW244" i="1"/>
  <c r="DL244" i="1"/>
  <c r="BX244" i="1"/>
  <c r="DM244" i="1"/>
  <c r="DN244" i="1"/>
  <c r="AR244" i="1"/>
  <c r="DT244" i="1"/>
  <c r="EC244" i="1"/>
  <c r="B245" i="1"/>
  <c r="AZ214" i="1"/>
  <c r="DA214" i="1"/>
  <c r="BA214" i="1"/>
  <c r="DB214" i="1"/>
  <c r="BC214" i="1"/>
  <c r="BF214" i="1"/>
  <c r="J214" i="1"/>
  <c r="DW214" i="1"/>
  <c r="K214" i="1"/>
  <c r="BB214" i="1"/>
  <c r="DX214" i="1"/>
  <c r="BD214" i="1"/>
  <c r="M214" i="1"/>
  <c r="BE214" i="1"/>
  <c r="N214" i="1"/>
  <c r="BI214" i="1"/>
  <c r="O214" i="1"/>
  <c r="BJ214" i="1"/>
  <c r="BK214" i="1"/>
  <c r="EC214" i="1"/>
  <c r="BL214" i="1"/>
  <c r="BM214" i="1"/>
  <c r="AR214" i="1"/>
  <c r="DL214" i="1"/>
  <c r="DM214" i="1"/>
  <c r="DN214" i="1"/>
  <c r="DO214" i="1"/>
  <c r="DP214" i="1"/>
  <c r="DQ214" i="1"/>
  <c r="DR214" i="1"/>
  <c r="DT214" i="1"/>
  <c r="BW214" i="1"/>
  <c r="BX214" i="1"/>
  <c r="CX214" i="1"/>
  <c r="CZ214" i="1"/>
  <c r="DC214" i="1"/>
  <c r="DD214" i="1"/>
  <c r="DK214" i="1"/>
  <c r="B215" i="1"/>
  <c r="DT315" i="1"/>
  <c r="DP36" i="1"/>
  <c r="DP42" i="1"/>
  <c r="DP39" i="1"/>
  <c r="B316" i="1"/>
  <c r="BB287" i="1"/>
  <c r="BB288" i="1" s="1"/>
  <c r="BB289" i="1" s="1"/>
  <c r="BA287" i="1"/>
  <c r="BA288" i="1" s="1"/>
  <c r="BA289" i="1" s="1"/>
  <c r="AS285" i="1"/>
  <c r="AS286" i="1" s="1"/>
  <c r="AT285" i="1"/>
  <c r="AT286" i="1" s="1"/>
  <c r="G64" i="1"/>
  <c r="AM17" i="1"/>
  <c r="AM21" i="1"/>
  <c r="AM25" i="1"/>
  <c r="AN13" i="1"/>
  <c r="AN29" i="1" s="1"/>
  <c r="AN17" i="1"/>
  <c r="AN21" i="1"/>
  <c r="AN25" i="1"/>
  <c r="AK13" i="1"/>
  <c r="AK33" i="1" s="1"/>
  <c r="AK17" i="1"/>
  <c r="AK21" i="1"/>
  <c r="AK25" i="1"/>
  <c r="DN64" i="1"/>
  <c r="CN344" i="1"/>
  <c r="CN350" i="1" s="1"/>
  <c r="BN13" i="1"/>
  <c r="AC13" i="1"/>
  <c r="AM13" i="1"/>
  <c r="AB13" i="1"/>
  <c r="AO344" i="1"/>
  <c r="AO350" i="1" s="1"/>
  <c r="CL344" i="1"/>
  <c r="CL350" i="1" s="1"/>
  <c r="CM344" i="1"/>
  <c r="CM345" i="1" s="1"/>
  <c r="AA13" i="1"/>
  <c r="AF14" i="1"/>
  <c r="AE14" i="1"/>
  <c r="AG14" i="1"/>
  <c r="AD14" i="1"/>
  <c r="AO13" i="1"/>
  <c r="CL13" i="1"/>
  <c r="CN13" i="1"/>
  <c r="CM13" i="1"/>
  <c r="AN344" i="1"/>
  <c r="AK344" i="1"/>
  <c r="BN344" i="1"/>
  <c r="AM344" i="1"/>
  <c r="AR316" i="1" l="1"/>
  <c r="BQ316" i="1"/>
  <c r="BP316" i="1"/>
  <c r="BQ215" i="1"/>
  <c r="BP215" i="1"/>
  <c r="B97" i="1"/>
  <c r="BQ96" i="1"/>
  <c r="BP96" i="1"/>
  <c r="BQ245" i="1"/>
  <c r="BP245" i="1"/>
  <c r="AK18" i="1"/>
  <c r="CX43" i="1"/>
  <c r="DQ46" i="1"/>
  <c r="DQ50" i="1" s="1"/>
  <c r="DQ54" i="1" s="1"/>
  <c r="DQ58" i="1" s="1"/>
  <c r="DQ62" i="1" s="1"/>
  <c r="DO40" i="1"/>
  <c r="DB40" i="1"/>
  <c r="DC40" i="1"/>
  <c r="DR40" i="1"/>
  <c r="CZ43" i="1"/>
  <c r="CZ46" i="1"/>
  <c r="CZ50" i="1" s="1"/>
  <c r="CZ54" i="1" s="1"/>
  <c r="CZ58" i="1" s="1"/>
  <c r="CZ62" i="1" s="1"/>
  <c r="DD40" i="1"/>
  <c r="DA43" i="1"/>
  <c r="CX46" i="1"/>
  <c r="CX50" i="1" s="1"/>
  <c r="CX54" i="1" s="1"/>
  <c r="CX58" i="1" s="1"/>
  <c r="CX62" i="1" s="1"/>
  <c r="DO46" i="1"/>
  <c r="DO50" i="1" s="1"/>
  <c r="DO54" i="1" s="1"/>
  <c r="DO58" i="1" s="1"/>
  <c r="DO62" i="1" s="1"/>
  <c r="DX40" i="1"/>
  <c r="DC46" i="1"/>
  <c r="DC50" i="1" s="1"/>
  <c r="DC54" i="1" s="1"/>
  <c r="DC58" i="1" s="1"/>
  <c r="DC62" i="1" s="1"/>
  <c r="DQ43" i="1"/>
  <c r="CZ40" i="1"/>
  <c r="DA40" i="1"/>
  <c r="CX40" i="1"/>
  <c r="AN18" i="1"/>
  <c r="AM26" i="1"/>
  <c r="DB43" i="1"/>
  <c r="DB46" i="1"/>
  <c r="DB50" i="1" s="1"/>
  <c r="DB54" i="1" s="1"/>
  <c r="DB58" i="1" s="1"/>
  <c r="DB62" i="1" s="1"/>
  <c r="AK26" i="1"/>
  <c r="DD46" i="1"/>
  <c r="DD50" i="1" s="1"/>
  <c r="DD54" i="1" s="1"/>
  <c r="DD58" i="1" s="1"/>
  <c r="DD62" i="1" s="1"/>
  <c r="AM22" i="1"/>
  <c r="DQ40" i="1"/>
  <c r="DR46" i="1"/>
  <c r="DR50" i="1" s="1"/>
  <c r="DR54" i="1" s="1"/>
  <c r="DR58" i="1" s="1"/>
  <c r="DR62" i="1" s="1"/>
  <c r="DD43" i="1"/>
  <c r="DC43" i="1"/>
  <c r="AK22" i="1"/>
  <c r="AN30" i="1"/>
  <c r="AM18" i="1"/>
  <c r="AM218" i="1"/>
  <c r="AM219" i="1" s="1"/>
  <c r="AM220" i="1" s="1"/>
  <c r="AM221" i="1" s="1"/>
  <c r="AM222" i="1" s="1"/>
  <c r="AM223" i="1" s="1"/>
  <c r="AM224" i="1" s="1"/>
  <c r="AM225" i="1" s="1"/>
  <c r="AM226" i="1" s="1"/>
  <c r="AM227" i="1" s="1"/>
  <c r="AM228" i="1" s="1"/>
  <c r="AM229" i="1" s="1"/>
  <c r="AM230" i="1" s="1"/>
  <c r="AM231" i="1" s="1"/>
  <c r="AM232" i="1" s="1"/>
  <c r="AM233" i="1" s="1"/>
  <c r="AM234" i="1" s="1"/>
  <c r="AM235" i="1" s="1"/>
  <c r="AM236" i="1" s="1"/>
  <c r="AM237" i="1" s="1"/>
  <c r="AM238" i="1" s="1"/>
  <c r="AM239" i="1" s="1"/>
  <c r="AM240" i="1" s="1"/>
  <c r="AM241" i="1" s="1"/>
  <c r="AM242" i="1" s="1"/>
  <c r="AM243" i="1" s="1"/>
  <c r="AM244" i="1" s="1"/>
  <c r="AM245" i="1" s="1"/>
  <c r="AM246" i="1" s="1"/>
  <c r="AM247" i="1" s="1"/>
  <c r="AM248" i="1" s="1"/>
  <c r="AM249" i="1" s="1"/>
  <c r="AM250" i="1" s="1"/>
  <c r="AM251" i="1" s="1"/>
  <c r="AM252" i="1" s="1"/>
  <c r="AM253" i="1" s="1"/>
  <c r="AM254" i="1" s="1"/>
  <c r="AM255" i="1" s="1"/>
  <c r="AM256" i="1" s="1"/>
  <c r="AM257" i="1" s="1"/>
  <c r="AM258" i="1" s="1"/>
  <c r="AM259" i="1" s="1"/>
  <c r="AM260" i="1" s="1"/>
  <c r="AM261" i="1" s="1"/>
  <c r="AM262" i="1" s="1"/>
  <c r="AM263" i="1" s="1"/>
  <c r="AM264" i="1" s="1"/>
  <c r="AM265" i="1" s="1"/>
  <c r="DX43" i="1"/>
  <c r="AN26" i="1"/>
  <c r="AN22" i="1"/>
  <c r="DO43" i="1"/>
  <c r="DA46" i="1"/>
  <c r="DA50" i="1" s="1"/>
  <c r="DA54" i="1" s="1"/>
  <c r="DA58" i="1" s="1"/>
  <c r="DA62" i="1" s="1"/>
  <c r="DX46" i="1"/>
  <c r="DX50" i="1" s="1"/>
  <c r="DX54" i="1" s="1"/>
  <c r="DX58" i="1" s="1"/>
  <c r="DX62" i="1" s="1"/>
  <c r="AK34" i="1"/>
  <c r="DR43" i="1"/>
  <c r="BD215" i="1"/>
  <c r="BF215" i="1"/>
  <c r="BL215" i="1"/>
  <c r="DM215" i="1"/>
  <c r="B216" i="1"/>
  <c r="BB215" i="1"/>
  <c r="DC215" i="1"/>
  <c r="BC215" i="1"/>
  <c r="BE215" i="1"/>
  <c r="BJ215" i="1"/>
  <c r="BX215" i="1"/>
  <c r="DK215" i="1"/>
  <c r="DO215" i="1"/>
  <c r="DP215" i="1"/>
  <c r="DQ215" i="1"/>
  <c r="EC215" i="1"/>
  <c r="AR215" i="1"/>
  <c r="O215" i="1"/>
  <c r="CX215" i="1"/>
  <c r="CZ215" i="1"/>
  <c r="DA215" i="1"/>
  <c r="DB215" i="1"/>
  <c r="DD215" i="1"/>
  <c r="DL215" i="1"/>
  <c r="DN215" i="1"/>
  <c r="DR215" i="1"/>
  <c r="BA215" i="1"/>
  <c r="DT215" i="1"/>
  <c r="BI215" i="1"/>
  <c r="BK215" i="1"/>
  <c r="DX215" i="1"/>
  <c r="M215" i="1"/>
  <c r="N215" i="1"/>
  <c r="BM215" i="1"/>
  <c r="J215" i="1"/>
  <c r="BW215" i="1"/>
  <c r="K215" i="1"/>
  <c r="DW215" i="1"/>
  <c r="DN245" i="1"/>
  <c r="EC245" i="1"/>
  <c r="AJ245" i="1"/>
  <c r="B246" i="1"/>
  <c r="AR245" i="1"/>
  <c r="BW245" i="1"/>
  <c r="BX245" i="1"/>
  <c r="DK245" i="1"/>
  <c r="DL245" i="1"/>
  <c r="DM245" i="1"/>
  <c r="DT245" i="1"/>
  <c r="DT316" i="1"/>
  <c r="DP43" i="1"/>
  <c r="DP46" i="1"/>
  <c r="DP50" i="1" s="1"/>
  <c r="DP54" i="1" s="1"/>
  <c r="DP58" i="1" s="1"/>
  <c r="DP62" i="1" s="1"/>
  <c r="DP40" i="1"/>
  <c r="B317" i="1"/>
  <c r="BA290" i="1"/>
  <c r="BA291" i="1" s="1"/>
  <c r="BA292" i="1" s="1"/>
  <c r="BA293" i="1" s="1"/>
  <c r="BA294" i="1" s="1"/>
  <c r="BA295" i="1" s="1"/>
  <c r="BA296" i="1" s="1"/>
  <c r="BA297" i="1" s="1"/>
  <c r="BA298" i="1" s="1"/>
  <c r="BA299" i="1" s="1"/>
  <c r="BB290" i="1"/>
  <c r="BB291" i="1" s="1"/>
  <c r="BB292" i="1" s="1"/>
  <c r="BB293" i="1" s="1"/>
  <c r="BB294" i="1" s="1"/>
  <c r="BB295" i="1" s="1"/>
  <c r="BB296" i="1" s="1"/>
  <c r="BB297" i="1" s="1"/>
  <c r="BB298" i="1" s="1"/>
  <c r="BB299" i="1" s="1"/>
  <c r="AT287" i="1"/>
  <c r="AT288" i="1" s="1"/>
  <c r="AT289" i="1" s="1"/>
  <c r="AS287" i="1"/>
  <c r="AS288" i="1" s="1"/>
  <c r="AS289" i="1" s="1"/>
  <c r="AK29" i="1"/>
  <c r="AK37" i="1"/>
  <c r="AN66" i="1"/>
  <c r="AN33" i="1"/>
  <c r="AN37" i="1"/>
  <c r="AK66" i="1"/>
  <c r="H16" i="1"/>
  <c r="AN68" i="1"/>
  <c r="AM29" i="1"/>
  <c r="AM37" i="1"/>
  <c r="AM33" i="1"/>
  <c r="AN67" i="1"/>
  <c r="AN69" i="1"/>
  <c r="AK67" i="1"/>
  <c r="AO33" i="1"/>
  <c r="AO37" i="1"/>
  <c r="CN347" i="1"/>
  <c r="CN345" i="1"/>
  <c r="CM347" i="1"/>
  <c r="AO347" i="1"/>
  <c r="CL347" i="1"/>
  <c r="AO345" i="1"/>
  <c r="CM350" i="1"/>
  <c r="CL345" i="1"/>
  <c r="AG15" i="1"/>
  <c r="AD15" i="1"/>
  <c r="AE15" i="1"/>
  <c r="AF15" i="1"/>
  <c r="AA14" i="1"/>
  <c r="AB14" i="1"/>
  <c r="CM14" i="1"/>
  <c r="CN14" i="1"/>
  <c r="AM14" i="1"/>
  <c r="CL14" i="1"/>
  <c r="AN14" i="1"/>
  <c r="AO14" i="1"/>
  <c r="AC14" i="1"/>
  <c r="AK14" i="1"/>
  <c r="BN350" i="1"/>
  <c r="BN345" i="1"/>
  <c r="AK350" i="1"/>
  <c r="AK345" i="1"/>
  <c r="AM350" i="1"/>
  <c r="AM345" i="1"/>
  <c r="AN350" i="1"/>
  <c r="AN345" i="1"/>
  <c r="AN347" i="1"/>
  <c r="AM347" i="1"/>
  <c r="BN347" i="1"/>
  <c r="AK347" i="1"/>
  <c r="CF354" i="1"/>
  <c r="CV354" i="1"/>
  <c r="C40" i="3"/>
  <c r="C39" i="3"/>
  <c r="C38" i="3"/>
  <c r="C25" i="3"/>
  <c r="C24" i="3"/>
  <c r="C23" i="3"/>
  <c r="C21" i="3"/>
  <c r="C20" i="3"/>
  <c r="BP216" i="1" l="1"/>
  <c r="BQ216" i="1"/>
  <c r="B98" i="1"/>
  <c r="BQ97" i="1"/>
  <c r="BP97" i="1"/>
  <c r="AR317" i="1"/>
  <c r="BQ317" i="1"/>
  <c r="BP317" i="1"/>
  <c r="BQ246" i="1"/>
  <c r="BP246" i="1"/>
  <c r="DA44" i="1"/>
  <c r="CZ44" i="1"/>
  <c r="DC44" i="1"/>
  <c r="AK35" i="1"/>
  <c r="DC47" i="1"/>
  <c r="DC51" i="1" s="1"/>
  <c r="DC55" i="1" s="1"/>
  <c r="DC59" i="1" s="1"/>
  <c r="DC63" i="1" s="1"/>
  <c r="DB47" i="1"/>
  <c r="DB51" i="1" s="1"/>
  <c r="DB55" i="1" s="1"/>
  <c r="DB59" i="1" s="1"/>
  <c r="DB63" i="1" s="1"/>
  <c r="AM38" i="1"/>
  <c r="DQ47" i="1"/>
  <c r="DQ51" i="1" s="1"/>
  <c r="DQ55" i="1" s="1"/>
  <c r="DQ59" i="1" s="1"/>
  <c r="DQ63" i="1" s="1"/>
  <c r="AM30" i="1"/>
  <c r="DD47" i="1"/>
  <c r="DD51" i="1" s="1"/>
  <c r="DD55" i="1" s="1"/>
  <c r="DD59" i="1" s="1"/>
  <c r="DD63" i="1" s="1"/>
  <c r="AK27" i="1"/>
  <c r="AM23" i="1"/>
  <c r="DX47" i="1"/>
  <c r="DX51" i="1" s="1"/>
  <c r="DX55" i="1" s="1"/>
  <c r="DX59" i="1" s="1"/>
  <c r="DX63" i="1" s="1"/>
  <c r="DO47" i="1"/>
  <c r="DO51" i="1" s="1"/>
  <c r="DO55" i="1" s="1"/>
  <c r="DO59" i="1" s="1"/>
  <c r="DO63" i="1" s="1"/>
  <c r="AK23" i="1"/>
  <c r="AK19" i="1"/>
  <c r="DX44" i="1"/>
  <c r="DR44" i="1"/>
  <c r="AM27" i="1"/>
  <c r="AN38" i="1"/>
  <c r="DQ44" i="1"/>
  <c r="AN19" i="1"/>
  <c r="AM19" i="1"/>
  <c r="CZ47" i="1"/>
  <c r="CZ51" i="1" s="1"/>
  <c r="CZ55" i="1" s="1"/>
  <c r="CZ59" i="1" s="1"/>
  <c r="CZ63" i="1" s="1"/>
  <c r="DB44" i="1"/>
  <c r="AN23" i="1"/>
  <c r="AK38" i="1"/>
  <c r="AN31" i="1"/>
  <c r="AK30" i="1"/>
  <c r="AN27" i="1"/>
  <c r="CX44" i="1"/>
  <c r="AN34" i="1"/>
  <c r="AO234" i="1"/>
  <c r="DO44" i="1"/>
  <c r="AO238" i="1"/>
  <c r="AM34" i="1"/>
  <c r="DR47" i="1"/>
  <c r="DR51" i="1" s="1"/>
  <c r="DR55" i="1" s="1"/>
  <c r="DR59" i="1" s="1"/>
  <c r="DR63" i="1" s="1"/>
  <c r="DA47" i="1"/>
  <c r="DA51" i="1" s="1"/>
  <c r="DA55" i="1" s="1"/>
  <c r="DA59" i="1" s="1"/>
  <c r="DA63" i="1" s="1"/>
  <c r="DD44" i="1"/>
  <c r="CX47" i="1"/>
  <c r="CX51" i="1" s="1"/>
  <c r="CX55" i="1" s="1"/>
  <c r="CX59" i="1" s="1"/>
  <c r="CX63" i="1" s="1"/>
  <c r="BW246" i="1"/>
  <c r="BX246" i="1"/>
  <c r="DK246" i="1"/>
  <c r="DL246" i="1"/>
  <c r="DM246" i="1"/>
  <c r="B247" i="1"/>
  <c r="DN246" i="1"/>
  <c r="AP246" i="1"/>
  <c r="DT246" i="1"/>
  <c r="AQ246" i="1"/>
  <c r="AR246" i="1"/>
  <c r="EC246" i="1"/>
  <c r="AJ246" i="1"/>
  <c r="DP216" i="1"/>
  <c r="DR216" i="1"/>
  <c r="J216" i="1"/>
  <c r="DX216" i="1"/>
  <c r="K216" i="1"/>
  <c r="AR216" i="1"/>
  <c r="N216" i="1"/>
  <c r="DW216" i="1"/>
  <c r="EC216" i="1"/>
  <c r="CX216" i="1"/>
  <c r="DT216" i="1"/>
  <c r="BA216" i="1"/>
  <c r="BB216" i="1"/>
  <c r="BC216" i="1"/>
  <c r="BD216" i="1"/>
  <c r="BW216" i="1"/>
  <c r="BE216" i="1"/>
  <c r="BX216" i="1"/>
  <c r="BF216" i="1"/>
  <c r="BI216" i="1"/>
  <c r="BJ216" i="1"/>
  <c r="M216" i="1"/>
  <c r="O216" i="1"/>
  <c r="CZ216" i="1"/>
  <c r="DA216" i="1"/>
  <c r="DB216" i="1"/>
  <c r="DC216" i="1"/>
  <c r="DD216" i="1"/>
  <c r="BK216" i="1"/>
  <c r="BL216" i="1"/>
  <c r="BM216" i="1"/>
  <c r="DK216" i="1"/>
  <c r="DL216" i="1"/>
  <c r="DM216" i="1"/>
  <c r="DN216" i="1"/>
  <c r="DO216" i="1"/>
  <c r="DQ216" i="1"/>
  <c r="I16" i="1"/>
  <c r="DT317" i="1"/>
  <c r="DP44" i="1"/>
  <c r="DP47" i="1"/>
  <c r="DP51" i="1" s="1"/>
  <c r="DP55" i="1" s="1"/>
  <c r="DP59" i="1" s="1"/>
  <c r="DP63" i="1" s="1"/>
  <c r="B318" i="1"/>
  <c r="AS290" i="1"/>
  <c r="AS291" i="1" s="1"/>
  <c r="AS292" i="1" s="1"/>
  <c r="AS293" i="1" s="1"/>
  <c r="AS294" i="1" s="1"/>
  <c r="AS295" i="1" s="1"/>
  <c r="AS296" i="1" s="1"/>
  <c r="AS297" i="1" s="1"/>
  <c r="AS298" i="1" s="1"/>
  <c r="AS299" i="1" s="1"/>
  <c r="AS300" i="1" s="1"/>
  <c r="AS301" i="1" s="1"/>
  <c r="AS302" i="1" s="1"/>
  <c r="AS303" i="1" s="1"/>
  <c r="AS304" i="1" s="1"/>
  <c r="AS305" i="1" s="1"/>
  <c r="AT290" i="1"/>
  <c r="AT291" i="1" s="1"/>
  <c r="AT292" i="1" s="1"/>
  <c r="AT293" i="1" s="1"/>
  <c r="AT294" i="1" s="1"/>
  <c r="AT295" i="1" s="1"/>
  <c r="AT296" i="1" s="1"/>
  <c r="AT297" i="1" s="1"/>
  <c r="AT298" i="1" s="1"/>
  <c r="AT299" i="1" s="1"/>
  <c r="AT300" i="1" s="1"/>
  <c r="AT301" i="1" s="1"/>
  <c r="AT302" i="1" s="1"/>
  <c r="AT303" i="1" s="1"/>
  <c r="AT304" i="1" s="1"/>
  <c r="AT305" i="1" s="1"/>
  <c r="AT306" i="1" s="1"/>
  <c r="AT307" i="1" s="1"/>
  <c r="AT308" i="1" s="1"/>
  <c r="AT309" i="1" s="1"/>
  <c r="AT310" i="1" s="1"/>
  <c r="AT311" i="1" s="1"/>
  <c r="AT312" i="1" s="1"/>
  <c r="AN70" i="1"/>
  <c r="AK69" i="1"/>
  <c r="AK70" i="1" s="1"/>
  <c r="H65" i="1"/>
  <c r="AK49" i="1"/>
  <c r="AK50" i="1" s="1"/>
  <c r="AK51" i="1" s="1"/>
  <c r="AK52" i="1" s="1"/>
  <c r="AK45" i="1"/>
  <c r="AK46" i="1" s="1"/>
  <c r="AK47" i="1" s="1"/>
  <c r="AK48" i="1" s="1"/>
  <c r="AK41" i="1"/>
  <c r="AM45" i="1"/>
  <c r="AM46" i="1" s="1"/>
  <c r="AM47" i="1" s="1"/>
  <c r="AM48" i="1" s="1"/>
  <c r="AM41" i="1"/>
  <c r="AM49" i="1"/>
  <c r="AM50" i="1" s="1"/>
  <c r="AM51" i="1" s="1"/>
  <c r="AM52" i="1" s="1"/>
  <c r="AN41" i="1"/>
  <c r="AN49" i="1"/>
  <c r="AN50" i="1" s="1"/>
  <c r="AN51" i="1" s="1"/>
  <c r="AN52" i="1" s="1"/>
  <c r="AN45" i="1"/>
  <c r="AN46" i="1" s="1"/>
  <c r="AN47" i="1" s="1"/>
  <c r="AN48" i="1" s="1"/>
  <c r="AO45" i="1"/>
  <c r="AO246" i="1" s="1"/>
  <c r="AO49" i="1"/>
  <c r="AK68" i="1"/>
  <c r="CL15" i="1"/>
  <c r="CM15" i="1"/>
  <c r="BN15" i="1"/>
  <c r="CN15" i="1"/>
  <c r="AC15" i="1"/>
  <c r="AK15" i="1"/>
  <c r="AA15" i="1"/>
  <c r="AO15" i="1"/>
  <c r="AO61" i="1" s="1"/>
  <c r="AB15" i="1"/>
  <c r="AN15" i="1"/>
  <c r="AM15" i="1"/>
  <c r="CF6" i="1"/>
  <c r="CV6" i="1"/>
  <c r="B21" i="3"/>
  <c r="B40" i="3"/>
  <c r="B39" i="3"/>
  <c r="B38" i="3"/>
  <c r="B25" i="3"/>
  <c r="B23" i="3"/>
  <c r="B24" i="3"/>
  <c r="O354" i="1"/>
  <c r="AR318" i="1" l="1"/>
  <c r="BQ318" i="1"/>
  <c r="BP318" i="1"/>
  <c r="BQ247" i="1"/>
  <c r="BP247" i="1"/>
  <c r="B99" i="1"/>
  <c r="BQ98" i="1"/>
  <c r="BP98" i="1"/>
  <c r="AM35" i="1"/>
  <c r="DO48" i="1"/>
  <c r="DO52" i="1" s="1"/>
  <c r="DO56" i="1" s="1"/>
  <c r="DO60" i="1" s="1"/>
  <c r="DO64" i="1" s="1"/>
  <c r="CX48" i="1"/>
  <c r="CX52" i="1" s="1"/>
  <c r="CX56" i="1" s="1"/>
  <c r="CX60" i="1" s="1"/>
  <c r="CX64" i="1" s="1"/>
  <c r="DC48" i="1"/>
  <c r="DC52" i="1" s="1"/>
  <c r="DC56" i="1" s="1"/>
  <c r="DC60" i="1" s="1"/>
  <c r="DC64" i="1" s="1"/>
  <c r="AN28" i="1"/>
  <c r="AK39" i="1"/>
  <c r="AM39" i="1"/>
  <c r="AN39" i="1"/>
  <c r="DQ48" i="1"/>
  <c r="DQ52" i="1" s="1"/>
  <c r="DQ56" i="1" s="1"/>
  <c r="DQ60" i="1" s="1"/>
  <c r="DQ64" i="1" s="1"/>
  <c r="AK28" i="1"/>
  <c r="DX48" i="1"/>
  <c r="DX52" i="1" s="1"/>
  <c r="DX56" i="1" s="1"/>
  <c r="DX60" i="1" s="1"/>
  <c r="DX64" i="1" s="1"/>
  <c r="AK24" i="1"/>
  <c r="AK36" i="1"/>
  <c r="AN35" i="1"/>
  <c r="AN20" i="1"/>
  <c r="AN42" i="1"/>
  <c r="DD48" i="1"/>
  <c r="DD52" i="1" s="1"/>
  <c r="DD56" i="1" s="1"/>
  <c r="DD60" i="1" s="1"/>
  <c r="DD64" i="1" s="1"/>
  <c r="AN24" i="1"/>
  <c r="DB48" i="1"/>
  <c r="DB52" i="1" s="1"/>
  <c r="DB56" i="1" s="1"/>
  <c r="DB60" i="1" s="1"/>
  <c r="DB64" i="1" s="1"/>
  <c r="AM31" i="1"/>
  <c r="AM24" i="1"/>
  <c r="AK31" i="1"/>
  <c r="AK42" i="1"/>
  <c r="AN32" i="1"/>
  <c r="AM42" i="1"/>
  <c r="AM20" i="1"/>
  <c r="DR48" i="1"/>
  <c r="DR52" i="1" s="1"/>
  <c r="DR56" i="1" s="1"/>
  <c r="DR60" i="1" s="1"/>
  <c r="DR64" i="1" s="1"/>
  <c r="CZ48" i="1"/>
  <c r="CZ52" i="1" s="1"/>
  <c r="CZ56" i="1" s="1"/>
  <c r="CZ60" i="1" s="1"/>
  <c r="CZ64" i="1" s="1"/>
  <c r="AM28" i="1"/>
  <c r="DA48" i="1"/>
  <c r="DA52" i="1" s="1"/>
  <c r="DA56" i="1" s="1"/>
  <c r="DA60" i="1" s="1"/>
  <c r="DA64" i="1" s="1"/>
  <c r="AK20" i="1"/>
  <c r="DL247" i="1"/>
  <c r="DM247" i="1"/>
  <c r="B248" i="1"/>
  <c r="DN247" i="1"/>
  <c r="DT247" i="1"/>
  <c r="AJ247" i="1"/>
  <c r="EC247" i="1"/>
  <c r="AR247" i="1"/>
  <c r="DK247" i="1"/>
  <c r="BW247" i="1"/>
  <c r="BX247" i="1"/>
  <c r="DT318" i="1"/>
  <c r="DP48" i="1"/>
  <c r="DP52" i="1" s="1"/>
  <c r="DP56" i="1" s="1"/>
  <c r="DP60" i="1" s="1"/>
  <c r="DP64" i="1" s="1"/>
  <c r="B319" i="1"/>
  <c r="AT313" i="1"/>
  <c r="AT314" i="1" s="1"/>
  <c r="AT315" i="1" s="1"/>
  <c r="AT316" i="1" s="1"/>
  <c r="AT317" i="1" s="1"/>
  <c r="AT318" i="1" s="1"/>
  <c r="AN57" i="1"/>
  <c r="AN58" i="1" s="1"/>
  <c r="AN59" i="1" s="1"/>
  <c r="AN60" i="1" s="1"/>
  <c r="AN61" i="1"/>
  <c r="AN62" i="1" s="1"/>
  <c r="AN63" i="1" s="1"/>
  <c r="AN64" i="1" s="1"/>
  <c r="AN53" i="1"/>
  <c r="AN54" i="1" s="1"/>
  <c r="AN55" i="1" s="1"/>
  <c r="AN56" i="1" s="1"/>
  <c r="AK57" i="1"/>
  <c r="AK58" i="1" s="1"/>
  <c r="AK59" i="1" s="1"/>
  <c r="AK60" i="1" s="1"/>
  <c r="AK61" i="1"/>
  <c r="AK62" i="1" s="1"/>
  <c r="AK63" i="1" s="1"/>
  <c r="AK64" i="1" s="1"/>
  <c r="AK53" i="1"/>
  <c r="AK54" i="1" s="1"/>
  <c r="AK55" i="1" s="1"/>
  <c r="AK56" i="1" s="1"/>
  <c r="AM61" i="1"/>
  <c r="AM62" i="1" s="1"/>
  <c r="AM63" i="1" s="1"/>
  <c r="AM64" i="1" s="1"/>
  <c r="AM57" i="1"/>
  <c r="AM58" i="1" s="1"/>
  <c r="AM59" i="1" s="1"/>
  <c r="AM60" i="1" s="1"/>
  <c r="AM53" i="1"/>
  <c r="AM54" i="1" s="1"/>
  <c r="AM55" i="1" s="1"/>
  <c r="AM56" i="1" s="1"/>
  <c r="AO53" i="1"/>
  <c r="AO57" i="1"/>
  <c r="CF9" i="1"/>
  <c r="CF10" i="1" s="1"/>
  <c r="CF7" i="1"/>
  <c r="CV9" i="1"/>
  <c r="CV10" i="1" s="1"/>
  <c r="CV7" i="1"/>
  <c r="DN142" i="1"/>
  <c r="DN143" i="1" s="1"/>
  <c r="CV12" i="1"/>
  <c r="CF12" i="1"/>
  <c r="O6" i="1"/>
  <c r="AR319" i="1" l="1"/>
  <c r="BQ319" i="1"/>
  <c r="BP319" i="1"/>
  <c r="B100" i="1"/>
  <c r="BP99" i="1"/>
  <c r="BQ99" i="1"/>
  <c r="BQ248" i="1"/>
  <c r="BP248" i="1"/>
  <c r="AN40" i="1"/>
  <c r="AN36" i="1"/>
  <c r="AM36" i="1"/>
  <c r="AK32" i="1"/>
  <c r="AM40" i="1"/>
  <c r="AM43" i="1"/>
  <c r="AK43" i="1"/>
  <c r="AM32" i="1"/>
  <c r="AN43" i="1"/>
  <c r="AK40" i="1"/>
  <c r="DT248" i="1"/>
  <c r="BW248" i="1"/>
  <c r="B249" i="1"/>
  <c r="BX248" i="1"/>
  <c r="DK248" i="1"/>
  <c r="DL248" i="1"/>
  <c r="DM248" i="1"/>
  <c r="DN248" i="1"/>
  <c r="AJ248" i="1"/>
  <c r="AR248" i="1"/>
  <c r="EC248" i="1"/>
  <c r="DT319" i="1"/>
  <c r="AT319" i="1"/>
  <c r="B320" i="1"/>
  <c r="DN144" i="1"/>
  <c r="DN176" i="1"/>
  <c r="DN145" i="1"/>
  <c r="DN177" i="1"/>
  <c r="DN146" i="1"/>
  <c r="DN178" i="1"/>
  <c r="DN147" i="1"/>
  <c r="DN179" i="1"/>
  <c r="DN148" i="1"/>
  <c r="DN180" i="1"/>
  <c r="DN149" i="1"/>
  <c r="DN181" i="1"/>
  <c r="DN150" i="1"/>
  <c r="DN182" i="1"/>
  <c r="DN151" i="1"/>
  <c r="DN183" i="1"/>
  <c r="DN152" i="1"/>
  <c r="DN184" i="1"/>
  <c r="DN153" i="1"/>
  <c r="DN185" i="1"/>
  <c r="DN154" i="1"/>
  <c r="DN186" i="1"/>
  <c r="DN155" i="1"/>
  <c r="DN187" i="1"/>
  <c r="DN156" i="1"/>
  <c r="DN188" i="1"/>
  <c r="DN157" i="1"/>
  <c r="DN189" i="1"/>
  <c r="DN158" i="1"/>
  <c r="DN190" i="1"/>
  <c r="DN159" i="1"/>
  <c r="DN191" i="1"/>
  <c r="DN160" i="1"/>
  <c r="DN192" i="1"/>
  <c r="DN161" i="1"/>
  <c r="DN193" i="1"/>
  <c r="DN162" i="1"/>
  <c r="DN194" i="1"/>
  <c r="DN163" i="1"/>
  <c r="DN195" i="1"/>
  <c r="DN164" i="1"/>
  <c r="DN196" i="1"/>
  <c r="DN165" i="1"/>
  <c r="DN197" i="1"/>
  <c r="DN166" i="1"/>
  <c r="DN198" i="1"/>
  <c r="DN167" i="1"/>
  <c r="DN199" i="1"/>
  <c r="DN168" i="1"/>
  <c r="DN200" i="1"/>
  <c r="DN169" i="1"/>
  <c r="DN201" i="1"/>
  <c r="DN170" i="1"/>
  <c r="DN202" i="1"/>
  <c r="DN171" i="1"/>
  <c r="DN203" i="1"/>
  <c r="DN172" i="1"/>
  <c r="DN173" i="1"/>
  <c r="DN174" i="1"/>
  <c r="DN175" i="1"/>
  <c r="O7" i="1"/>
  <c r="CF13" i="1"/>
  <c r="CV13" i="1"/>
  <c r="CF344" i="1"/>
  <c r="CV344" i="1"/>
  <c r="O12" i="1"/>
  <c r="AR320" i="1" l="1"/>
  <c r="BQ320" i="1"/>
  <c r="BP320" i="1"/>
  <c r="BP249" i="1"/>
  <c r="BQ249" i="1"/>
  <c r="B101" i="1"/>
  <c r="BQ100" i="1"/>
  <c r="BP100" i="1"/>
  <c r="AK44" i="1"/>
  <c r="AM44" i="1"/>
  <c r="AN44" i="1"/>
  <c r="DT249" i="1"/>
  <c r="AJ249" i="1"/>
  <c r="AR249" i="1"/>
  <c r="EC249" i="1"/>
  <c r="B250" i="1"/>
  <c r="DK249" i="1"/>
  <c r="DL249" i="1"/>
  <c r="BW249" i="1"/>
  <c r="DM249" i="1"/>
  <c r="BX249" i="1"/>
  <c r="DN249" i="1"/>
  <c r="DT320" i="1"/>
  <c r="B321" i="1"/>
  <c r="AT320" i="1"/>
  <c r="O13" i="1"/>
  <c r="O14" i="1"/>
  <c r="O15" i="1" s="1"/>
  <c r="O344" i="1"/>
  <c r="O350" i="1" s="1"/>
  <c r="CV14" i="1"/>
  <c r="CF14" i="1"/>
  <c r="CV350" i="1"/>
  <c r="CV345" i="1"/>
  <c r="CF350" i="1"/>
  <c r="CF345" i="1"/>
  <c r="CV347" i="1"/>
  <c r="CF347" i="1"/>
  <c r="AR321" i="1" l="1"/>
  <c r="BQ321" i="1"/>
  <c r="BP321" i="1"/>
  <c r="B102" i="1"/>
  <c r="BQ101" i="1"/>
  <c r="BP101" i="1"/>
  <c r="BQ250" i="1"/>
  <c r="BP250" i="1"/>
  <c r="EC250" i="1"/>
  <c r="BW250" i="1"/>
  <c r="BX250" i="1"/>
  <c r="B251" i="1"/>
  <c r="AJ250" i="1"/>
  <c r="AO250" i="1"/>
  <c r="AP250" i="1"/>
  <c r="AQ250" i="1"/>
  <c r="AR250" i="1"/>
  <c r="DK250" i="1"/>
  <c r="DL250" i="1"/>
  <c r="DM250" i="1"/>
  <c r="DN250" i="1"/>
  <c r="DT250" i="1"/>
  <c r="DT321" i="1"/>
  <c r="AT321" i="1"/>
  <c r="B322" i="1"/>
  <c r="AS306" i="1"/>
  <c r="CF15" i="1"/>
  <c r="CV15" i="1"/>
  <c r="O347" i="1"/>
  <c r="O345" i="1"/>
  <c r="CK12" i="1"/>
  <c r="DM12" i="1"/>
  <c r="DK12" i="1"/>
  <c r="AY354" i="1"/>
  <c r="AX354" i="1"/>
  <c r="DO354" i="1"/>
  <c r="DP354" i="1"/>
  <c r="AR322" i="1" l="1"/>
  <c r="BQ322" i="1"/>
  <c r="BP322" i="1"/>
  <c r="BQ251" i="1"/>
  <c r="BP251" i="1"/>
  <c r="B103" i="1"/>
  <c r="BP102" i="1"/>
  <c r="BQ102" i="1"/>
  <c r="BW251" i="1"/>
  <c r="DK251" i="1"/>
  <c r="DL251" i="1"/>
  <c r="DM251" i="1"/>
  <c r="DN251" i="1"/>
  <c r="AR251" i="1"/>
  <c r="BX251" i="1"/>
  <c r="DT251" i="1"/>
  <c r="EC251" i="1"/>
  <c r="B252" i="1"/>
  <c r="AJ251" i="1"/>
  <c r="DT322" i="1"/>
  <c r="B323" i="1"/>
  <c r="AT322" i="1"/>
  <c r="AL277" i="1"/>
  <c r="AL278" i="1" s="1"/>
  <c r="AL279" i="1" s="1"/>
  <c r="DM277" i="1"/>
  <c r="DM278" i="1" s="1"/>
  <c r="DM279" i="1" s="1"/>
  <c r="DN277" i="1"/>
  <c r="DN278" i="1" s="1"/>
  <c r="DL277" i="1"/>
  <c r="DL278" i="1" s="1"/>
  <c r="DL279" i="1" s="1"/>
  <c r="DK277" i="1"/>
  <c r="DK278" i="1" s="1"/>
  <c r="DK279" i="1" s="1"/>
  <c r="CK13" i="1"/>
  <c r="DK14" i="1"/>
  <c r="DK15" i="1" s="1"/>
  <c r="DK13" i="1"/>
  <c r="DM14" i="1"/>
  <c r="DM15" i="1" s="1"/>
  <c r="DM13" i="1"/>
  <c r="CK344" i="1"/>
  <c r="AX6" i="1"/>
  <c r="AX7" i="1" s="1"/>
  <c r="AY6" i="1"/>
  <c r="AY7" i="1" s="1"/>
  <c r="DO6" i="1"/>
  <c r="DO12" i="1" s="1"/>
  <c r="DP6" i="1"/>
  <c r="DP12" i="1" s="1"/>
  <c r="AR323" i="1" l="1"/>
  <c r="BQ323" i="1"/>
  <c r="BP323" i="1"/>
  <c r="B104" i="1"/>
  <c r="BQ103" i="1"/>
  <c r="BP103" i="1"/>
  <c r="BQ252" i="1"/>
  <c r="BP252" i="1"/>
  <c r="AJ252" i="1"/>
  <c r="DT252" i="1"/>
  <c r="EC252" i="1"/>
  <c r="B253" i="1"/>
  <c r="BW252" i="1"/>
  <c r="BX252" i="1"/>
  <c r="DK252" i="1"/>
  <c r="DL252" i="1"/>
  <c r="DM252" i="1"/>
  <c r="DN252" i="1"/>
  <c r="AR252" i="1"/>
  <c r="DT323" i="1"/>
  <c r="AT323" i="1"/>
  <c r="B324" i="1"/>
  <c r="DK280" i="1"/>
  <c r="DK281" i="1" s="1"/>
  <c r="DK282" i="1" s="1"/>
  <c r="DK283" i="1" s="1"/>
  <c r="DK284" i="1" s="1"/>
  <c r="DK285" i="1" s="1"/>
  <c r="DK286" i="1" s="1"/>
  <c r="DL280" i="1"/>
  <c r="DL281" i="1" s="1"/>
  <c r="DL282" i="1" s="1"/>
  <c r="DL283" i="1" s="1"/>
  <c r="DL284" i="1" s="1"/>
  <c r="DL285" i="1" s="1"/>
  <c r="DL286" i="1" s="1"/>
  <c r="DM280" i="1"/>
  <c r="DM281" i="1" s="1"/>
  <c r="DM282" i="1" s="1"/>
  <c r="DM283" i="1" s="1"/>
  <c r="DM284" i="1" s="1"/>
  <c r="DM285" i="1" s="1"/>
  <c r="DM286" i="1" s="1"/>
  <c r="AL280" i="1"/>
  <c r="AL281" i="1" s="1"/>
  <c r="AL282" i="1" s="1"/>
  <c r="AL283" i="1" s="1"/>
  <c r="AL284" i="1" s="1"/>
  <c r="AL285" i="1" s="1"/>
  <c r="AL286" i="1" s="1"/>
  <c r="DO9" i="1"/>
  <c r="DO10" i="1" s="1"/>
  <c r="DO7" i="1"/>
  <c r="DP9" i="1"/>
  <c r="DP10" i="1" s="1"/>
  <c r="DP7" i="1"/>
  <c r="AY9" i="1"/>
  <c r="AY10" i="1" s="1"/>
  <c r="AX9" i="1"/>
  <c r="AX10" i="1" s="1"/>
  <c r="CK14" i="1"/>
  <c r="CK345" i="1"/>
  <c r="CK350" i="1"/>
  <c r="CK347" i="1"/>
  <c r="AX12" i="1"/>
  <c r="AY12" i="1"/>
  <c r="BF6" i="1"/>
  <c r="BF281" i="1" s="1"/>
  <c r="AR324" i="1" l="1"/>
  <c r="BP324" i="1"/>
  <c r="BQ324" i="1"/>
  <c r="BQ253" i="1"/>
  <c r="BP253" i="1"/>
  <c r="B105" i="1"/>
  <c r="BQ104" i="1"/>
  <c r="BP104" i="1"/>
  <c r="AJ253" i="1"/>
  <c r="AR253" i="1"/>
  <c r="DK253" i="1"/>
  <c r="DL253" i="1"/>
  <c r="DM253" i="1"/>
  <c r="B254" i="1"/>
  <c r="DN253" i="1"/>
  <c r="DT253" i="1"/>
  <c r="EC253" i="1"/>
  <c r="BW253" i="1"/>
  <c r="BX253" i="1"/>
  <c r="DT324" i="1"/>
  <c r="B325" i="1"/>
  <c r="AT324" i="1"/>
  <c r="AL287" i="1"/>
  <c r="AL288" i="1" s="1"/>
  <c r="AL289" i="1" s="1"/>
  <c r="DM287" i="1"/>
  <c r="DM288" i="1" s="1"/>
  <c r="DM289" i="1" s="1"/>
  <c r="DL287" i="1"/>
  <c r="DL288" i="1" s="1"/>
  <c r="DL289" i="1" s="1"/>
  <c r="DK287" i="1"/>
  <c r="DK288" i="1" s="1"/>
  <c r="DK289" i="1" s="1"/>
  <c r="AX25" i="1"/>
  <c r="AX26" i="1" s="1"/>
  <c r="AX27" i="1" s="1"/>
  <c r="AX17" i="1"/>
  <c r="AX18" i="1" s="1"/>
  <c r="AX19" i="1" s="1"/>
  <c r="AX20" i="1" s="1"/>
  <c r="AX21" i="1"/>
  <c r="AX22" i="1" s="1"/>
  <c r="AX23" i="1" s="1"/>
  <c r="AX24" i="1" s="1"/>
  <c r="AY17" i="1"/>
  <c r="AY21" i="1"/>
  <c r="AY25" i="1"/>
  <c r="AX13" i="1"/>
  <c r="AY13" i="1"/>
  <c r="BF9" i="1"/>
  <c r="BF7" i="1"/>
  <c r="BF282" i="1" s="1"/>
  <c r="BF283" i="1" s="1"/>
  <c r="DP13" i="1"/>
  <c r="CK15" i="1"/>
  <c r="DO13" i="1"/>
  <c r="DP344" i="1"/>
  <c r="AX344" i="1"/>
  <c r="AY344" i="1"/>
  <c r="DO344" i="1"/>
  <c r="BF12" i="1"/>
  <c r="BF13" i="1" s="1"/>
  <c r="AR325" i="1" l="1"/>
  <c r="BQ325" i="1"/>
  <c r="BP325" i="1"/>
  <c r="BQ254" i="1"/>
  <c r="BP254" i="1"/>
  <c r="B106" i="1"/>
  <c r="BQ105" i="1"/>
  <c r="BP105" i="1"/>
  <c r="AO254" i="1"/>
  <c r="AP254" i="1"/>
  <c r="AQ254" i="1"/>
  <c r="AR254" i="1"/>
  <c r="EC254" i="1"/>
  <c r="DK254" i="1"/>
  <c r="AJ254" i="1"/>
  <c r="DL254" i="1"/>
  <c r="BW254" i="1"/>
  <c r="DM254" i="1"/>
  <c r="BX254" i="1"/>
  <c r="DN254" i="1"/>
  <c r="DT254" i="1"/>
  <c r="B255" i="1"/>
  <c r="DT325" i="1"/>
  <c r="AT325" i="1"/>
  <c r="B326" i="1"/>
  <c r="DK290" i="1"/>
  <c r="DK291" i="1" s="1"/>
  <c r="DK292" i="1" s="1"/>
  <c r="DK293" i="1" s="1"/>
  <c r="DK294" i="1" s="1"/>
  <c r="DK295" i="1" s="1"/>
  <c r="DK296" i="1" s="1"/>
  <c r="DK297" i="1" s="1"/>
  <c r="DK298" i="1" s="1"/>
  <c r="DK299" i="1" s="1"/>
  <c r="DK300" i="1" s="1"/>
  <c r="DK301" i="1" s="1"/>
  <c r="DK302" i="1" s="1"/>
  <c r="DK303" i="1" s="1"/>
  <c r="DK304" i="1" s="1"/>
  <c r="DK305" i="1" s="1"/>
  <c r="DK306" i="1" s="1"/>
  <c r="DK307" i="1" s="1"/>
  <c r="DK308" i="1" s="1"/>
  <c r="DK309" i="1" s="1"/>
  <c r="DK310" i="1" s="1"/>
  <c r="DK311" i="1" s="1"/>
  <c r="DK312" i="1" s="1"/>
  <c r="DL290" i="1"/>
  <c r="DL291" i="1" s="1"/>
  <c r="DL292" i="1" s="1"/>
  <c r="DL293" i="1" s="1"/>
  <c r="DL294" i="1" s="1"/>
  <c r="DL295" i="1" s="1"/>
  <c r="DL296" i="1" s="1"/>
  <c r="DL297" i="1" s="1"/>
  <c r="DL298" i="1" s="1"/>
  <c r="DL299" i="1" s="1"/>
  <c r="DL300" i="1" s="1"/>
  <c r="DL301" i="1" s="1"/>
  <c r="DL302" i="1" s="1"/>
  <c r="DL303" i="1" s="1"/>
  <c r="DL304" i="1" s="1"/>
  <c r="DL305" i="1" s="1"/>
  <c r="DL306" i="1" s="1"/>
  <c r="DL307" i="1" s="1"/>
  <c r="DL308" i="1" s="1"/>
  <c r="DL309" i="1" s="1"/>
  <c r="DL310" i="1" s="1"/>
  <c r="DL311" i="1" s="1"/>
  <c r="DL312" i="1" s="1"/>
  <c r="DM290" i="1"/>
  <c r="DM291" i="1" s="1"/>
  <c r="DM292" i="1" s="1"/>
  <c r="DM293" i="1" s="1"/>
  <c r="DM294" i="1" s="1"/>
  <c r="DM295" i="1" s="1"/>
  <c r="DM296" i="1" s="1"/>
  <c r="DM297" i="1" s="1"/>
  <c r="DM298" i="1" s="1"/>
  <c r="DM299" i="1" s="1"/>
  <c r="DM300" i="1" s="1"/>
  <c r="DM301" i="1" s="1"/>
  <c r="DM302" i="1" s="1"/>
  <c r="DM303" i="1" s="1"/>
  <c r="DM304" i="1" s="1"/>
  <c r="DM305" i="1" s="1"/>
  <c r="DM306" i="1" s="1"/>
  <c r="DM307" i="1" s="1"/>
  <c r="DM308" i="1" s="1"/>
  <c r="DM309" i="1" s="1"/>
  <c r="DM310" i="1" s="1"/>
  <c r="DM311" i="1" s="1"/>
  <c r="DM312" i="1" s="1"/>
  <c r="AL290" i="1"/>
  <c r="AL291" i="1" s="1"/>
  <c r="AL292" i="1" s="1"/>
  <c r="AL293" i="1" s="1"/>
  <c r="AL294" i="1" s="1"/>
  <c r="AL295" i="1" s="1"/>
  <c r="AL296" i="1" s="1"/>
  <c r="AL297" i="1" s="1"/>
  <c r="AL298" i="1" s="1"/>
  <c r="AL299" i="1" s="1"/>
  <c r="AL300" i="1" s="1"/>
  <c r="AL301" i="1" s="1"/>
  <c r="AL302" i="1" s="1"/>
  <c r="AL303" i="1" s="1"/>
  <c r="AL304" i="1" s="1"/>
  <c r="AL305" i="1" s="1"/>
  <c r="AL306" i="1" s="1"/>
  <c r="AL307" i="1" s="1"/>
  <c r="AL308" i="1" s="1"/>
  <c r="AL309" i="1" s="1"/>
  <c r="AL310" i="1" s="1"/>
  <c r="AL311" i="1" s="1"/>
  <c r="AL312" i="1" s="1"/>
  <c r="BF284" i="1"/>
  <c r="BF285" i="1" s="1"/>
  <c r="BF286" i="1" s="1"/>
  <c r="AY26" i="1"/>
  <c r="AY27" i="1" s="1"/>
  <c r="AY68" i="1"/>
  <c r="AY22" i="1"/>
  <c r="AY23" i="1" s="1"/>
  <c r="AY24" i="1" s="1"/>
  <c r="AY67" i="1"/>
  <c r="AY66" i="1"/>
  <c r="AY18" i="1"/>
  <c r="AY19" i="1" s="1"/>
  <c r="AY20" i="1" s="1"/>
  <c r="AX28" i="1"/>
  <c r="AX79" i="1"/>
  <c r="AY37" i="1"/>
  <c r="AY38" i="1" s="1"/>
  <c r="AY29" i="1"/>
  <c r="AY30" i="1" s="1"/>
  <c r="AY33" i="1"/>
  <c r="AY34" i="1" s="1"/>
  <c r="AX37" i="1"/>
  <c r="AX38" i="1" s="1"/>
  <c r="AX29" i="1"/>
  <c r="AX30" i="1" s="1"/>
  <c r="AX33" i="1"/>
  <c r="AX34" i="1" s="1"/>
  <c r="AS307" i="1"/>
  <c r="AS308" i="1" s="1"/>
  <c r="AS309" i="1" s="1"/>
  <c r="BF10" i="1"/>
  <c r="AS22" i="1"/>
  <c r="DO14" i="1"/>
  <c r="DP14" i="1"/>
  <c r="AY14" i="1"/>
  <c r="AX14" i="1"/>
  <c r="AX347" i="1"/>
  <c r="DO350" i="1"/>
  <c r="DO345" i="1"/>
  <c r="AY350" i="1"/>
  <c r="AY345" i="1"/>
  <c r="AX350" i="1"/>
  <c r="AX345" i="1"/>
  <c r="DP350" i="1"/>
  <c r="DP345" i="1"/>
  <c r="DP347" i="1"/>
  <c r="DO347" i="1"/>
  <c r="AY347" i="1"/>
  <c r="BF344" i="1"/>
  <c r="N354" i="1"/>
  <c r="BQ255" i="1" l="1"/>
  <c r="BP255" i="1"/>
  <c r="B107" i="1"/>
  <c r="BQ106" i="1"/>
  <c r="BP106" i="1"/>
  <c r="AR326" i="1"/>
  <c r="BQ326" i="1"/>
  <c r="BP326" i="1"/>
  <c r="AR255" i="1"/>
  <c r="BX255" i="1"/>
  <c r="EC255" i="1"/>
  <c r="AJ255" i="1"/>
  <c r="DK255" i="1"/>
  <c r="DL255" i="1"/>
  <c r="DM255" i="1"/>
  <c r="DN255" i="1"/>
  <c r="DT255" i="1"/>
  <c r="B256" i="1"/>
  <c r="BW255" i="1"/>
  <c r="DT326" i="1"/>
  <c r="B327" i="1"/>
  <c r="AT326" i="1"/>
  <c r="AL313" i="1"/>
  <c r="AL314" i="1" s="1"/>
  <c r="AL315" i="1" s="1"/>
  <c r="AL316" i="1" s="1"/>
  <c r="AL317" i="1" s="1"/>
  <c r="AL318" i="1" s="1"/>
  <c r="AL319" i="1" s="1"/>
  <c r="AL320" i="1" s="1"/>
  <c r="AL321" i="1" s="1"/>
  <c r="AL322" i="1" s="1"/>
  <c r="AL323" i="1" s="1"/>
  <c r="AL324" i="1" s="1"/>
  <c r="AL325" i="1" s="1"/>
  <c r="AL326" i="1" s="1"/>
  <c r="DM313" i="1"/>
  <c r="DM314" i="1" s="1"/>
  <c r="DM315" i="1" s="1"/>
  <c r="DM316" i="1" s="1"/>
  <c r="DM317" i="1" s="1"/>
  <c r="DM318" i="1" s="1"/>
  <c r="DM319" i="1" s="1"/>
  <c r="DM320" i="1" s="1"/>
  <c r="DM321" i="1" s="1"/>
  <c r="DM322" i="1" s="1"/>
  <c r="DM323" i="1" s="1"/>
  <c r="DM324" i="1" s="1"/>
  <c r="DM325" i="1" s="1"/>
  <c r="DM326" i="1" s="1"/>
  <c r="DL313" i="1"/>
  <c r="DL314" i="1" s="1"/>
  <c r="DL315" i="1" s="1"/>
  <c r="DL316" i="1" s="1"/>
  <c r="DL317" i="1" s="1"/>
  <c r="DL318" i="1" s="1"/>
  <c r="DL319" i="1" s="1"/>
  <c r="DL320" i="1" s="1"/>
  <c r="DL321" i="1" s="1"/>
  <c r="DL322" i="1" s="1"/>
  <c r="DL323" i="1" s="1"/>
  <c r="DL324" i="1" s="1"/>
  <c r="DL325" i="1" s="1"/>
  <c r="DL326" i="1" s="1"/>
  <c r="DK313" i="1"/>
  <c r="DK314" i="1" s="1"/>
  <c r="DK315" i="1" s="1"/>
  <c r="DK316" i="1" s="1"/>
  <c r="DK317" i="1" s="1"/>
  <c r="DK318" i="1" s="1"/>
  <c r="DK319" i="1" s="1"/>
  <c r="DK320" i="1" s="1"/>
  <c r="DK321" i="1" s="1"/>
  <c r="DK322" i="1" s="1"/>
  <c r="DK323" i="1" s="1"/>
  <c r="DK324" i="1" s="1"/>
  <c r="DK325" i="1" s="1"/>
  <c r="DK326" i="1" s="1"/>
  <c r="BF287" i="1"/>
  <c r="BF288" i="1" s="1"/>
  <c r="BF289" i="1" s="1"/>
  <c r="AY28" i="1"/>
  <c r="AY79" i="1"/>
  <c r="AX35" i="1"/>
  <c r="AX36" i="1" s="1"/>
  <c r="AX31" i="1"/>
  <c r="AX32" i="1" s="1"/>
  <c r="AX39" i="1"/>
  <c r="AX40" i="1" s="1"/>
  <c r="AY35" i="1"/>
  <c r="AY36" i="1" s="1"/>
  <c r="AY31" i="1"/>
  <c r="AY32" i="1" s="1"/>
  <c r="AY39" i="1"/>
  <c r="AX45" i="1"/>
  <c r="AX46" i="1" s="1"/>
  <c r="AX41" i="1"/>
  <c r="AX42" i="1" s="1"/>
  <c r="AX49" i="1"/>
  <c r="AX50" i="1" s="1"/>
  <c r="AY45" i="1"/>
  <c r="AY46" i="1" s="1"/>
  <c r="AY41" i="1"/>
  <c r="AY42" i="1" s="1"/>
  <c r="AY49" i="1"/>
  <c r="AY50" i="1" s="1"/>
  <c r="AY71" i="1"/>
  <c r="AY69" i="1"/>
  <c r="AY70" i="1" s="1"/>
  <c r="AS23" i="1"/>
  <c r="DP15" i="1"/>
  <c r="DO15" i="1"/>
  <c r="AY15" i="1"/>
  <c r="AX15" i="1"/>
  <c r="BF14" i="1"/>
  <c r="BF15" i="1" s="1"/>
  <c r="BF345" i="1"/>
  <c r="BF350" i="1"/>
  <c r="BF347" i="1"/>
  <c r="N6" i="1"/>
  <c r="EQ354" i="1"/>
  <c r="EG354" i="1"/>
  <c r="U354" i="1"/>
  <c r="BQ256" i="1" l="1"/>
  <c r="BP256" i="1"/>
  <c r="B108" i="1"/>
  <c r="BQ107" i="1"/>
  <c r="BP107" i="1"/>
  <c r="AR327" i="1"/>
  <c r="BQ327" i="1"/>
  <c r="BP327" i="1"/>
  <c r="BW256" i="1"/>
  <c r="DK256" i="1"/>
  <c r="BX256" i="1"/>
  <c r="AJ256" i="1"/>
  <c r="B257" i="1"/>
  <c r="DL256" i="1"/>
  <c r="DM256" i="1"/>
  <c r="EC256" i="1"/>
  <c r="AR256" i="1"/>
  <c r="DN256" i="1"/>
  <c r="DT256" i="1"/>
  <c r="DT327" i="1"/>
  <c r="DK327" i="1"/>
  <c r="DL327" i="1"/>
  <c r="AL327" i="1"/>
  <c r="DM327" i="1"/>
  <c r="AT327" i="1"/>
  <c r="B328" i="1"/>
  <c r="F327" i="1"/>
  <c r="E327" i="1"/>
  <c r="D327" i="1"/>
  <c r="BF290" i="1"/>
  <c r="BF291" i="1" s="1"/>
  <c r="BF292" i="1" s="1"/>
  <c r="BF293" i="1" s="1"/>
  <c r="BF294" i="1" s="1"/>
  <c r="BF295" i="1" s="1"/>
  <c r="AY40" i="1"/>
  <c r="AY51" i="1"/>
  <c r="AY52" i="1" s="1"/>
  <c r="AY43" i="1"/>
  <c r="AY44" i="1" s="1"/>
  <c r="AY47" i="1"/>
  <c r="AY48" i="1" s="1"/>
  <c r="AX51" i="1"/>
  <c r="AX52" i="1" s="1"/>
  <c r="AX43" i="1"/>
  <c r="AX44" i="1" s="1"/>
  <c r="AX47" i="1"/>
  <c r="AX48" i="1" s="1"/>
  <c r="AY74" i="1"/>
  <c r="AY72" i="1"/>
  <c r="AY53" i="1"/>
  <c r="AY54" i="1" s="1"/>
  <c r="AY61" i="1"/>
  <c r="AY62" i="1" s="1"/>
  <c r="AY57" i="1"/>
  <c r="AY58" i="1" s="1"/>
  <c r="AX61" i="1"/>
  <c r="AX62" i="1" s="1"/>
  <c r="AX53" i="1"/>
  <c r="AX54" i="1" s="1"/>
  <c r="AX57" i="1"/>
  <c r="AX58" i="1" s="1"/>
  <c r="AY73" i="1"/>
  <c r="AS24" i="1"/>
  <c r="N7" i="1"/>
  <c r="N12" i="1"/>
  <c r="EQ6" i="1"/>
  <c r="EG6" i="1"/>
  <c r="U6" i="1"/>
  <c r="BQ328" i="1" l="1"/>
  <c r="BP328" i="1"/>
  <c r="B109" i="1"/>
  <c r="BQ108" i="1"/>
  <c r="BP108" i="1"/>
  <c r="BQ257" i="1"/>
  <c r="BP257" i="1"/>
  <c r="DN257" i="1"/>
  <c r="DK257" i="1"/>
  <c r="DL257" i="1"/>
  <c r="DM257" i="1"/>
  <c r="DT257" i="1"/>
  <c r="BW257" i="1"/>
  <c r="EC257" i="1"/>
  <c r="BX257" i="1"/>
  <c r="B258" i="1"/>
  <c r="AJ257" i="1"/>
  <c r="AR257" i="1"/>
  <c r="AR328" i="1"/>
  <c r="BX328" i="1"/>
  <c r="BW328" i="1"/>
  <c r="DT328" i="1"/>
  <c r="B329" i="1"/>
  <c r="AD328" i="1"/>
  <c r="DN328" i="1"/>
  <c r="BI328" i="1"/>
  <c r="EB328" i="1"/>
  <c r="F328" i="1"/>
  <c r="DP328" i="1"/>
  <c r="DR328" i="1"/>
  <c r="DC328" i="1"/>
  <c r="DB328" i="1"/>
  <c r="EC328" i="1"/>
  <c r="AH328" i="1"/>
  <c r="EE328" i="1"/>
  <c r="CZ328" i="1"/>
  <c r="CX328" i="1"/>
  <c r="DO328" i="1"/>
  <c r="AI328" i="1"/>
  <c r="AG328" i="1"/>
  <c r="J328" i="1"/>
  <c r="ED328" i="1"/>
  <c r="DA328" i="1"/>
  <c r="E328" i="1"/>
  <c r="AC328" i="1"/>
  <c r="AB328" i="1"/>
  <c r="DX328" i="1"/>
  <c r="BJ328" i="1"/>
  <c r="EJ328" i="1"/>
  <c r="EA328" i="1"/>
  <c r="D328" i="1"/>
  <c r="DD328" i="1"/>
  <c r="DQ328" i="1"/>
  <c r="AT328" i="1"/>
  <c r="AL328" i="1"/>
  <c r="DM328" i="1"/>
  <c r="DL328" i="1"/>
  <c r="DK328" i="1"/>
  <c r="AX59" i="1"/>
  <c r="AX60" i="1" s="1"/>
  <c r="AX55" i="1"/>
  <c r="AX56" i="1" s="1"/>
  <c r="AX63" i="1"/>
  <c r="AX64" i="1" s="1"/>
  <c r="AY59" i="1"/>
  <c r="AY60" i="1" s="1"/>
  <c r="AY63" i="1"/>
  <c r="AY64" i="1" s="1"/>
  <c r="AY55" i="1"/>
  <c r="AY56" i="1" s="1"/>
  <c r="AY77" i="1"/>
  <c r="AY75" i="1"/>
  <c r="AY76" i="1" s="1"/>
  <c r="BF296" i="1"/>
  <c r="EG9" i="1"/>
  <c r="EG10" i="1" s="1"/>
  <c r="EG7" i="1"/>
  <c r="U9" i="1"/>
  <c r="U10" i="1" s="1"/>
  <c r="U7" i="1"/>
  <c r="EQ9" i="1"/>
  <c r="EQ10" i="1" s="1"/>
  <c r="EQ7" i="1"/>
  <c r="N13" i="1"/>
  <c r="N14" i="1"/>
  <c r="N15" i="1" s="1"/>
  <c r="N344" i="1"/>
  <c r="N345" i="1" s="1"/>
  <c r="EQ12" i="1"/>
  <c r="EH6" i="1"/>
  <c r="EF6" i="1"/>
  <c r="CJ5" i="1"/>
  <c r="M354" i="1"/>
  <c r="L354" i="1"/>
  <c r="K354" i="1"/>
  <c r="X6" i="1"/>
  <c r="BQ258" i="1" l="1"/>
  <c r="BP258" i="1"/>
  <c r="B110" i="1"/>
  <c r="BQ109" i="1"/>
  <c r="BP109" i="1"/>
  <c r="BQ329" i="1"/>
  <c r="BP329" i="1"/>
  <c r="AO258" i="1"/>
  <c r="AP258" i="1"/>
  <c r="AQ258" i="1"/>
  <c r="AR258" i="1"/>
  <c r="EC258" i="1"/>
  <c r="DT258" i="1"/>
  <c r="AJ258" i="1"/>
  <c r="B259" i="1"/>
  <c r="DK258" i="1"/>
  <c r="DL258" i="1"/>
  <c r="DM258" i="1"/>
  <c r="BW258" i="1"/>
  <c r="BX258" i="1"/>
  <c r="DN258" i="1"/>
  <c r="AR329" i="1"/>
  <c r="DT329" i="1"/>
  <c r="E329" i="1"/>
  <c r="D329" i="1"/>
  <c r="F329" i="1"/>
  <c r="B330" i="1"/>
  <c r="AT329" i="1"/>
  <c r="DM329" i="1"/>
  <c r="DK329" i="1"/>
  <c r="DL329" i="1"/>
  <c r="AL329" i="1"/>
  <c r="BF297" i="1"/>
  <c r="BF298" i="1" s="1"/>
  <c r="BF299" i="1" s="1"/>
  <c r="BF300" i="1" s="1"/>
  <c r="AY142" i="1"/>
  <c r="AY143" i="1" s="1"/>
  <c r="AY153" i="1" s="1"/>
  <c r="AX142" i="1"/>
  <c r="AX143" i="1" s="1"/>
  <c r="AX179" i="1" s="1"/>
  <c r="EF9" i="1"/>
  <c r="EF10" i="1" s="1"/>
  <c r="EF7" i="1"/>
  <c r="EH9" i="1"/>
  <c r="EH10" i="1" s="1"/>
  <c r="EH7" i="1"/>
  <c r="X9" i="1"/>
  <c r="X10" i="1" s="1"/>
  <c r="X7" i="1"/>
  <c r="BY344" i="1"/>
  <c r="BY345" i="1" s="1"/>
  <c r="BY9" i="1"/>
  <c r="BY10" i="1" s="1"/>
  <c r="U13" i="1"/>
  <c r="EQ13" i="1"/>
  <c r="N347" i="1"/>
  <c r="N350" i="1"/>
  <c r="EQ344" i="1"/>
  <c r="EG344" i="1"/>
  <c r="U344" i="1"/>
  <c r="BQ330" i="1" l="1"/>
  <c r="BP330" i="1"/>
  <c r="B111" i="1"/>
  <c r="BQ110" i="1"/>
  <c r="BP110" i="1"/>
  <c r="BQ259" i="1"/>
  <c r="BP259" i="1"/>
  <c r="EC259" i="1"/>
  <c r="BW259" i="1"/>
  <c r="BX259" i="1"/>
  <c r="DL259" i="1"/>
  <c r="DM259" i="1"/>
  <c r="DN259" i="1"/>
  <c r="AJ259" i="1"/>
  <c r="DT259" i="1"/>
  <c r="AR259" i="1"/>
  <c r="DK259" i="1"/>
  <c r="B260" i="1"/>
  <c r="AR330" i="1"/>
  <c r="DT330" i="1"/>
  <c r="DM330" i="1"/>
  <c r="AL330" i="1"/>
  <c r="DL330" i="1"/>
  <c r="DK330" i="1"/>
  <c r="AT330" i="1"/>
  <c r="B331" i="1"/>
  <c r="E330" i="1"/>
  <c r="D330" i="1"/>
  <c r="F330" i="1"/>
  <c r="AX162" i="1"/>
  <c r="AX198" i="1"/>
  <c r="AX184" i="1"/>
  <c r="AX161" i="1"/>
  <c r="AX193" i="1"/>
  <c r="AX147" i="1"/>
  <c r="AX178" i="1"/>
  <c r="AX169" i="1"/>
  <c r="AX174" i="1"/>
  <c r="AX183" i="1"/>
  <c r="AX158" i="1"/>
  <c r="AX189" i="1"/>
  <c r="AX188" i="1"/>
  <c r="AX150" i="1"/>
  <c r="AX195" i="1"/>
  <c r="AX153" i="1"/>
  <c r="AX200" i="1"/>
  <c r="AX173" i="1"/>
  <c r="AX167" i="1"/>
  <c r="AY184" i="1"/>
  <c r="AX157" i="1"/>
  <c r="AX146" i="1"/>
  <c r="AX170" i="1"/>
  <c r="AX192" i="1"/>
  <c r="AY200" i="1"/>
  <c r="AY201" i="1"/>
  <c r="AY195" i="1"/>
  <c r="AY181" i="1"/>
  <c r="AY183" i="1"/>
  <c r="AY187" i="1"/>
  <c r="AY160" i="1"/>
  <c r="AY152" i="1"/>
  <c r="AY194" i="1"/>
  <c r="AY149" i="1"/>
  <c r="AY177" i="1"/>
  <c r="AY161" i="1"/>
  <c r="AY145" i="1"/>
  <c r="AY180" i="1"/>
  <c r="AY199" i="1"/>
  <c r="AY144" i="1"/>
  <c r="AY154" i="1"/>
  <c r="AY191" i="1"/>
  <c r="AY175" i="1"/>
  <c r="AY186" i="1"/>
  <c r="AY159" i="1"/>
  <c r="AY174" i="1"/>
  <c r="AY164" i="1"/>
  <c r="AY190" i="1"/>
  <c r="AY196" i="1"/>
  <c r="AY170" i="1"/>
  <c r="AY185" i="1"/>
  <c r="AY169" i="1"/>
  <c r="AY148" i="1"/>
  <c r="AY168" i="1"/>
  <c r="AY158" i="1"/>
  <c r="AY198" i="1"/>
  <c r="AY189" i="1"/>
  <c r="AY179" i="1"/>
  <c r="AY203" i="1"/>
  <c r="AY197" i="1"/>
  <c r="AY188" i="1"/>
  <c r="AY147" i="1"/>
  <c r="AY178" i="1"/>
  <c r="AY173" i="1"/>
  <c r="AY156" i="1"/>
  <c r="AY155" i="1"/>
  <c r="AY166" i="1"/>
  <c r="AY150" i="1"/>
  <c r="AY172" i="1"/>
  <c r="AY162" i="1"/>
  <c r="AY157" i="1"/>
  <c r="AY146" i="1"/>
  <c r="AY202" i="1"/>
  <c r="AY151" i="1"/>
  <c r="AY171" i="1"/>
  <c r="AY193" i="1"/>
  <c r="AX177" i="1"/>
  <c r="AX171" i="1"/>
  <c r="AX152" i="1"/>
  <c r="AX175" i="1"/>
  <c r="AX202" i="1"/>
  <c r="AX201" i="1"/>
  <c r="AX156" i="1"/>
  <c r="AX196" i="1"/>
  <c r="AY182" i="1"/>
  <c r="AY163" i="1"/>
  <c r="AY165" i="1"/>
  <c r="AY192" i="1"/>
  <c r="AY176" i="1"/>
  <c r="AY167" i="1"/>
  <c r="AX160" i="1"/>
  <c r="AX191" i="1"/>
  <c r="AX154" i="1"/>
  <c r="AX176" i="1"/>
  <c r="AX197" i="1"/>
  <c r="AX159" i="1"/>
  <c r="AX172" i="1"/>
  <c r="AX182" i="1"/>
  <c r="AX166" i="1"/>
  <c r="AX185" i="1"/>
  <c r="AX165" i="1"/>
  <c r="AX164" i="1"/>
  <c r="AX194" i="1"/>
  <c r="AX168" i="1"/>
  <c r="AX145" i="1"/>
  <c r="AX151" i="1"/>
  <c r="AX187" i="1"/>
  <c r="AX181" i="1"/>
  <c r="AX149" i="1"/>
  <c r="AX155" i="1"/>
  <c r="AX180" i="1"/>
  <c r="AX144" i="1"/>
  <c r="AX199" i="1"/>
  <c r="AX163" i="1"/>
  <c r="AX148" i="1"/>
  <c r="AX190" i="1"/>
  <c r="AX186" i="1"/>
  <c r="AX203" i="1"/>
  <c r="AL79" i="1"/>
  <c r="AL80" i="1" s="1"/>
  <c r="AL81" i="1" s="1"/>
  <c r="BY347" i="1"/>
  <c r="BY350" i="1"/>
  <c r="DL81" i="1"/>
  <c r="BB66" i="1"/>
  <c r="BB205" i="1" s="1"/>
  <c r="BA66" i="1"/>
  <c r="BA205" i="1" s="1"/>
  <c r="BA80" i="1"/>
  <c r="BA81" i="1" s="1"/>
  <c r="BB80" i="1"/>
  <c r="BB81" i="1" s="1"/>
  <c r="EG14" i="1"/>
  <c r="U14" i="1"/>
  <c r="EQ14" i="1"/>
  <c r="AZ66" i="1"/>
  <c r="AZ205" i="1" s="1"/>
  <c r="AZ80" i="1"/>
  <c r="EG350" i="1"/>
  <c r="EG345" i="1"/>
  <c r="EQ350" i="1"/>
  <c r="EQ345" i="1"/>
  <c r="U350" i="1"/>
  <c r="U345" i="1"/>
  <c r="EF344" i="1"/>
  <c r="U347" i="1"/>
  <c r="EG347" i="1"/>
  <c r="X344" i="1"/>
  <c r="EH344" i="1"/>
  <c r="EQ347" i="1"/>
  <c r="BF79" i="1"/>
  <c r="BF80" i="1" s="1"/>
  <c r="AY80" i="1"/>
  <c r="AX80" i="1"/>
  <c r="AN79" i="1"/>
  <c r="AN80" i="1" s="1"/>
  <c r="AK79" i="1"/>
  <c r="AK80" i="1" s="1"/>
  <c r="CP6" i="1"/>
  <c r="CP354" i="1"/>
  <c r="CO354" i="1"/>
  <c r="CO6" i="1"/>
  <c r="BQ331" i="1" l="1"/>
  <c r="BP331" i="1"/>
  <c r="BQ260" i="1"/>
  <c r="BP260" i="1"/>
  <c r="B112" i="1"/>
  <c r="BQ111" i="1"/>
  <c r="BP111" i="1"/>
  <c r="DK260" i="1"/>
  <c r="DN260" i="1"/>
  <c r="AJ260" i="1"/>
  <c r="B261" i="1"/>
  <c r="BW260" i="1"/>
  <c r="DL260" i="1"/>
  <c r="BX260" i="1"/>
  <c r="AR260" i="1"/>
  <c r="DT260" i="1"/>
  <c r="DM260" i="1"/>
  <c r="EC260" i="1"/>
  <c r="AR331" i="1"/>
  <c r="DT331" i="1"/>
  <c r="D331" i="1"/>
  <c r="B332" i="1"/>
  <c r="F331" i="1"/>
  <c r="E331" i="1"/>
  <c r="AT331" i="1"/>
  <c r="DM331" i="1"/>
  <c r="DK331" i="1"/>
  <c r="DL331" i="1"/>
  <c r="AL331" i="1"/>
  <c r="BF301" i="1"/>
  <c r="BF302" i="1" s="1"/>
  <c r="BA300" i="1"/>
  <c r="BB300" i="1"/>
  <c r="BU17" i="1"/>
  <c r="BV17" i="1"/>
  <c r="EM17" i="1"/>
  <c r="BS17" i="1"/>
  <c r="BT17" i="1"/>
  <c r="EJ17" i="1"/>
  <c r="EA17" i="1"/>
  <c r="ED17" i="1"/>
  <c r="BR17" i="1"/>
  <c r="T17" i="1"/>
  <c r="R17" i="1"/>
  <c r="S17" i="1"/>
  <c r="V17" i="1"/>
  <c r="W17" i="1"/>
  <c r="Y17" i="1"/>
  <c r="CP9" i="1"/>
  <c r="CP10" i="1" s="1"/>
  <c r="CP7" i="1"/>
  <c r="CO9" i="1"/>
  <c r="CO10" i="1" s="1"/>
  <c r="CO7" i="1"/>
  <c r="P17" i="1"/>
  <c r="Q17" i="1"/>
  <c r="EQ17" i="1"/>
  <c r="U17" i="1"/>
  <c r="X17" i="1"/>
  <c r="N17" i="1"/>
  <c r="O17" i="1"/>
  <c r="AI17" i="1"/>
  <c r="CF17" i="1"/>
  <c r="DG17" i="1"/>
  <c r="CL17" i="1"/>
  <c r="BG17" i="1"/>
  <c r="CN17" i="1"/>
  <c r="EI17" i="1"/>
  <c r="CK17" i="1"/>
  <c r="EL17" i="1"/>
  <c r="AC17" i="1"/>
  <c r="BO17" i="1"/>
  <c r="CV17" i="1"/>
  <c r="EO17" i="1"/>
  <c r="EG17" i="1"/>
  <c r="EN17" i="1"/>
  <c r="EK17" i="1"/>
  <c r="CM17" i="1"/>
  <c r="BH17" i="1"/>
  <c r="DY17" i="1"/>
  <c r="AG17" i="1"/>
  <c r="AM66" i="1"/>
  <c r="AM205" i="1" s="1"/>
  <c r="DI17" i="1"/>
  <c r="AA17" i="1"/>
  <c r="EH17" i="1"/>
  <c r="DZ17" i="1"/>
  <c r="AB17" i="1"/>
  <c r="DH17" i="1"/>
  <c r="CE17" i="1"/>
  <c r="AF17" i="1"/>
  <c r="AP17" i="1"/>
  <c r="AQ17" i="1"/>
  <c r="AO17" i="1"/>
  <c r="AD17" i="1"/>
  <c r="AJ17" i="1"/>
  <c r="AE17" i="1"/>
  <c r="BN17" i="1"/>
  <c r="DJ17" i="1"/>
  <c r="AH17" i="1"/>
  <c r="EF17" i="1"/>
  <c r="BY17" i="1"/>
  <c r="BA67" i="1"/>
  <c r="BA206" i="1" s="1"/>
  <c r="BB67" i="1"/>
  <c r="BB206" i="1" s="1"/>
  <c r="AZ67" i="1"/>
  <c r="AZ206" i="1" s="1"/>
  <c r="EQ15" i="1"/>
  <c r="EG15" i="1"/>
  <c r="U15" i="1"/>
  <c r="EF14" i="1"/>
  <c r="EH14" i="1"/>
  <c r="AZ69" i="1"/>
  <c r="AZ208" i="1" s="1"/>
  <c r="EH347" i="1"/>
  <c r="AZ81" i="1"/>
  <c r="EF350" i="1"/>
  <c r="EF345" i="1"/>
  <c r="EH350" i="1"/>
  <c r="EH345" i="1"/>
  <c r="EF347" i="1"/>
  <c r="X350" i="1"/>
  <c r="X345" i="1"/>
  <c r="X347" i="1"/>
  <c r="CO12" i="1"/>
  <c r="CP12" i="1"/>
  <c r="BE6" i="1"/>
  <c r="BE281" i="1" s="1"/>
  <c r="BD6" i="1"/>
  <c r="BD281" i="1" s="1"/>
  <c r="BC6" i="1"/>
  <c r="BQ332" i="1" l="1"/>
  <c r="BP332" i="1"/>
  <c r="BQ261" i="1"/>
  <c r="BP261" i="1"/>
  <c r="B113" i="1"/>
  <c r="BQ112" i="1"/>
  <c r="BP112" i="1"/>
  <c r="CN218" i="1"/>
  <c r="X218" i="1"/>
  <c r="EQ218" i="1"/>
  <c r="Q66" i="1"/>
  <c r="Q205" i="1" s="1"/>
  <c r="Q218" i="1"/>
  <c r="EF218" i="1"/>
  <c r="EI218" i="1"/>
  <c r="BU218" i="1"/>
  <c r="AP218" i="1"/>
  <c r="CF218" i="1"/>
  <c r="AO218" i="1"/>
  <c r="AE218" i="1"/>
  <c r="DI218" i="1"/>
  <c r="BG218" i="1"/>
  <c r="AB218" i="1"/>
  <c r="Y66" i="1"/>
  <c r="Y205" i="1" s="1"/>
  <c r="Y218" i="1"/>
  <c r="DG218" i="1"/>
  <c r="AA218" i="1"/>
  <c r="AG218" i="1"/>
  <c r="W66" i="1"/>
  <c r="W205" i="1" s="1"/>
  <c r="W218" i="1"/>
  <c r="AQ218" i="1"/>
  <c r="EH218" i="1"/>
  <c r="DY218" i="1"/>
  <c r="V66" i="1"/>
  <c r="V205" i="1" s="1"/>
  <c r="V218" i="1"/>
  <c r="AH218" i="1"/>
  <c r="DZ218" i="1"/>
  <c r="BH218" i="1"/>
  <c r="S66" i="1"/>
  <c r="S205" i="1" s="1"/>
  <c r="S218" i="1"/>
  <c r="AF218" i="1"/>
  <c r="CM218" i="1"/>
  <c r="R66" i="1"/>
  <c r="R205" i="1" s="1"/>
  <c r="R218" i="1"/>
  <c r="EK218" i="1"/>
  <c r="T218" i="1"/>
  <c r="DJ218" i="1"/>
  <c r="P66" i="1"/>
  <c r="P205" i="1" s="1"/>
  <c r="P218" i="1"/>
  <c r="EN218" i="1"/>
  <c r="BR218" i="1"/>
  <c r="AD218" i="1"/>
  <c r="CE218" i="1"/>
  <c r="EG218" i="1"/>
  <c r="ED218" i="1"/>
  <c r="CL218" i="1"/>
  <c r="EO218" i="1"/>
  <c r="EA66" i="1"/>
  <c r="EA205" i="1" s="1"/>
  <c r="EA218" i="1"/>
  <c r="CV218" i="1"/>
  <c r="EJ66" i="1"/>
  <c r="EJ205" i="1" s="1"/>
  <c r="EJ218" i="1"/>
  <c r="AJ18" i="1"/>
  <c r="AJ218" i="1"/>
  <c r="AI218" i="1"/>
  <c r="BO218" i="1"/>
  <c r="BT66" i="1"/>
  <c r="BT205" i="1" s="1"/>
  <c r="BT218" i="1"/>
  <c r="DH218" i="1"/>
  <c r="AC218" i="1"/>
  <c r="BS66" i="1"/>
  <c r="BS205" i="1" s="1"/>
  <c r="BS218" i="1"/>
  <c r="U218" i="1"/>
  <c r="EL218" i="1"/>
  <c r="EM66" i="1"/>
  <c r="EM205" i="1" s="1"/>
  <c r="EM218" i="1"/>
  <c r="BN218" i="1"/>
  <c r="BY218" i="1"/>
  <c r="CK218" i="1"/>
  <c r="BV218" i="1"/>
  <c r="DT261" i="1"/>
  <c r="AJ261" i="1"/>
  <c r="EC261" i="1"/>
  <c r="AR261" i="1"/>
  <c r="B262" i="1"/>
  <c r="DK261" i="1"/>
  <c r="DL261" i="1"/>
  <c r="DM261" i="1"/>
  <c r="DN261" i="1"/>
  <c r="BW261" i="1"/>
  <c r="BX261" i="1"/>
  <c r="AR332" i="1"/>
  <c r="DT332" i="1"/>
  <c r="AL332" i="1"/>
  <c r="DK332" i="1"/>
  <c r="DL332" i="1"/>
  <c r="DM332" i="1"/>
  <c r="AT332" i="1"/>
  <c r="B333" i="1"/>
  <c r="D332" i="1"/>
  <c r="F332" i="1"/>
  <c r="E332" i="1"/>
  <c r="BB301" i="1"/>
  <c r="BB302" i="1" s="1"/>
  <c r="BF303" i="1"/>
  <c r="BA301" i="1"/>
  <c r="BA302" i="1" s="1"/>
  <c r="AE18" i="1"/>
  <c r="AE66" i="1"/>
  <c r="AE205" i="1" s="1"/>
  <c r="CM18" i="1"/>
  <c r="CM66" i="1"/>
  <c r="CM205" i="1" s="1"/>
  <c r="DV66" i="1"/>
  <c r="DV205" i="1" s="1"/>
  <c r="BR18" i="1"/>
  <c r="BR66" i="1"/>
  <c r="BR205" i="1" s="1"/>
  <c r="AD18" i="1"/>
  <c r="AD66" i="1"/>
  <c r="AD205" i="1" s="1"/>
  <c r="DU66" i="1"/>
  <c r="DU205" i="1" s="1"/>
  <c r="EG18" i="1"/>
  <c r="EG66" i="1"/>
  <c r="EG205" i="1" s="1"/>
  <c r="ED18" i="1"/>
  <c r="ED66" i="1"/>
  <c r="ED205" i="1" s="1"/>
  <c r="BU18" i="1"/>
  <c r="BU66" i="1"/>
  <c r="BU205" i="1" s="1"/>
  <c r="AO18" i="1"/>
  <c r="AO66" i="1"/>
  <c r="AO205" i="1" s="1"/>
  <c r="CV18" i="1"/>
  <c r="CV66" i="1"/>
  <c r="CV205" i="1" s="1"/>
  <c r="AJ66" i="1"/>
  <c r="AJ205" i="1" s="1"/>
  <c r="AQ18" i="1"/>
  <c r="AQ66" i="1"/>
  <c r="AQ205" i="1" s="1"/>
  <c r="BH18" i="1"/>
  <c r="BH66" i="1"/>
  <c r="BH205" i="1" s="1"/>
  <c r="EK18" i="1"/>
  <c r="EK66" i="1"/>
  <c r="EK205" i="1" s="1"/>
  <c r="AP18" i="1"/>
  <c r="AP66" i="1"/>
  <c r="AP205" i="1" s="1"/>
  <c r="AB18" i="1"/>
  <c r="AB66" i="1"/>
  <c r="AB205" i="1" s="1"/>
  <c r="BO18" i="1"/>
  <c r="BO66" i="1"/>
  <c r="BO205" i="1" s="1"/>
  <c r="EL18" i="1"/>
  <c r="EL66" i="1"/>
  <c r="EL205" i="1" s="1"/>
  <c r="CK18" i="1"/>
  <c r="CK66" i="1"/>
  <c r="CK205" i="1" s="1"/>
  <c r="DZ18" i="1"/>
  <c r="DZ66" i="1"/>
  <c r="DZ205" i="1" s="1"/>
  <c r="EI18" i="1"/>
  <c r="EI66" i="1"/>
  <c r="EI205" i="1" s="1"/>
  <c r="X18" i="1"/>
  <c r="X66" i="1"/>
  <c r="X205" i="1" s="1"/>
  <c r="EH18" i="1"/>
  <c r="EH66" i="1"/>
  <c r="EH205" i="1" s="1"/>
  <c r="CN18" i="1"/>
  <c r="CN66" i="1"/>
  <c r="CN205" i="1" s="1"/>
  <c r="U18" i="1"/>
  <c r="U66" i="1"/>
  <c r="U205" i="1" s="1"/>
  <c r="BG18" i="1"/>
  <c r="BG66" i="1"/>
  <c r="BG205" i="1" s="1"/>
  <c r="EQ18" i="1"/>
  <c r="EQ66" i="1"/>
  <c r="EQ205" i="1" s="1"/>
  <c r="AA18" i="1"/>
  <c r="AA66" i="1"/>
  <c r="AA205" i="1" s="1"/>
  <c r="CL18" i="1"/>
  <c r="CL66" i="1"/>
  <c r="CL205" i="1" s="1"/>
  <c r="AC18" i="1"/>
  <c r="AC66" i="1"/>
  <c r="AC205" i="1" s="1"/>
  <c r="DI18" i="1"/>
  <c r="DI66" i="1"/>
  <c r="DI205" i="1" s="1"/>
  <c r="BY18" i="1"/>
  <c r="BY66" i="1"/>
  <c r="BY205" i="1" s="1"/>
  <c r="EN18" i="1"/>
  <c r="EN66" i="1"/>
  <c r="EN205" i="1" s="1"/>
  <c r="AF18" i="1"/>
  <c r="AF66" i="1"/>
  <c r="AF205" i="1" s="1"/>
  <c r="DH18" i="1"/>
  <c r="DH66" i="1"/>
  <c r="DH205" i="1" s="1"/>
  <c r="EF18" i="1"/>
  <c r="EF66" i="1"/>
  <c r="EF205" i="1" s="1"/>
  <c r="DG18" i="1"/>
  <c r="DG66" i="1"/>
  <c r="DG205" i="1" s="1"/>
  <c r="DS66" i="1"/>
  <c r="DS205" i="1" s="1"/>
  <c r="CE18" i="1"/>
  <c r="CE66" i="1"/>
  <c r="CE205" i="1" s="1"/>
  <c r="CF18" i="1"/>
  <c r="CF66" i="1"/>
  <c r="CF205" i="1" s="1"/>
  <c r="T18" i="1"/>
  <c r="T66" i="1"/>
  <c r="T205" i="1" s="1"/>
  <c r="EO18" i="1"/>
  <c r="EO66" i="1"/>
  <c r="EO205" i="1" s="1"/>
  <c r="CW18" i="1"/>
  <c r="CW66" i="1"/>
  <c r="CW205" i="1" s="1"/>
  <c r="AH18" i="1"/>
  <c r="AH66" i="1"/>
  <c r="AH205" i="1" s="1"/>
  <c r="DJ18" i="1"/>
  <c r="DJ66" i="1"/>
  <c r="DJ205" i="1" s="1"/>
  <c r="AI18" i="1"/>
  <c r="AI66" i="1"/>
  <c r="AI205" i="1" s="1"/>
  <c r="BV18" i="1"/>
  <c r="BV66" i="1"/>
  <c r="BV205" i="1" s="1"/>
  <c r="AG18" i="1"/>
  <c r="AG66" i="1"/>
  <c r="AG205" i="1" s="1"/>
  <c r="BN18" i="1"/>
  <c r="BN66" i="1"/>
  <c r="BN205" i="1" s="1"/>
  <c r="DY18" i="1"/>
  <c r="DY66" i="1"/>
  <c r="DY205" i="1" s="1"/>
  <c r="BC7" i="1"/>
  <c r="BC281" i="1"/>
  <c r="BU21" i="1"/>
  <c r="EM21" i="1"/>
  <c r="EM18" i="1"/>
  <c r="BV21" i="1"/>
  <c r="BT18" i="1"/>
  <c r="BT21" i="1"/>
  <c r="BS18" i="1"/>
  <c r="BS21" i="1"/>
  <c r="ED21" i="1"/>
  <c r="EA21" i="1"/>
  <c r="EA18" i="1"/>
  <c r="EJ21" i="1"/>
  <c r="EJ18" i="1"/>
  <c r="T21" i="1"/>
  <c r="BB68" i="1"/>
  <c r="BB207" i="1" s="1"/>
  <c r="BA68" i="1"/>
  <c r="BA207" i="1" s="1"/>
  <c r="AZ68" i="1"/>
  <c r="AZ207" i="1" s="1"/>
  <c r="AZ70" i="1"/>
  <c r="BR21" i="1"/>
  <c r="S18" i="1"/>
  <c r="S21" i="1"/>
  <c r="R18" i="1"/>
  <c r="R21" i="1"/>
  <c r="W21" i="1"/>
  <c r="W18" i="1"/>
  <c r="V21" i="1"/>
  <c r="V18" i="1"/>
  <c r="Y21" i="1"/>
  <c r="Y18" i="1"/>
  <c r="BE9" i="1"/>
  <c r="BE7" i="1"/>
  <c r="BE282" i="1" s="1"/>
  <c r="BE283" i="1" s="1"/>
  <c r="BD9" i="1"/>
  <c r="BD7" i="1"/>
  <c r="BD282" i="1" s="1"/>
  <c r="BD283" i="1" s="1"/>
  <c r="O18" i="1"/>
  <c r="Q21" i="1"/>
  <c r="Q18" i="1"/>
  <c r="P18" i="1"/>
  <c r="P21" i="1"/>
  <c r="N18" i="1"/>
  <c r="AM67" i="1"/>
  <c r="AM206" i="1" s="1"/>
  <c r="O29" i="1"/>
  <c r="N29" i="1"/>
  <c r="EI21" i="1"/>
  <c r="DY21" i="1"/>
  <c r="CW21" i="1"/>
  <c r="EK21" i="1"/>
  <c r="DZ21" i="1"/>
  <c r="BG21" i="1"/>
  <c r="AA21" i="1"/>
  <c r="AF21" i="1"/>
  <c r="EN21" i="1"/>
  <c r="EG21" i="1"/>
  <c r="AG21" i="1"/>
  <c r="EO21" i="1"/>
  <c r="CV21" i="1"/>
  <c r="BH21" i="1"/>
  <c r="AE21" i="1"/>
  <c r="CF21" i="1"/>
  <c r="DI21" i="1"/>
  <c r="AQ21" i="1"/>
  <c r="DJ21" i="1"/>
  <c r="AC21" i="1"/>
  <c r="AD21" i="1"/>
  <c r="O21" i="1"/>
  <c r="CN21" i="1"/>
  <c r="BN21" i="1"/>
  <c r="CM21" i="1"/>
  <c r="CE21" i="1"/>
  <c r="CK21" i="1"/>
  <c r="DH21" i="1"/>
  <c r="EL21" i="1"/>
  <c r="AB21" i="1"/>
  <c r="BO21" i="1"/>
  <c r="CL21" i="1"/>
  <c r="AH21" i="1"/>
  <c r="AO21" i="1"/>
  <c r="AP21" i="1"/>
  <c r="AI21" i="1"/>
  <c r="U21" i="1"/>
  <c r="DG21" i="1"/>
  <c r="EQ21" i="1"/>
  <c r="CO13" i="1"/>
  <c r="CP13" i="1"/>
  <c r="EH15" i="1"/>
  <c r="EF15" i="1"/>
  <c r="BD12" i="1"/>
  <c r="BD13" i="1" s="1"/>
  <c r="CP344" i="1"/>
  <c r="CO344" i="1"/>
  <c r="BE12" i="1"/>
  <c r="BE13" i="1" s="1"/>
  <c r="AV354" i="1"/>
  <c r="BQ262" i="1" l="1"/>
  <c r="BP262" i="1"/>
  <c r="B114" i="1"/>
  <c r="BQ113" i="1"/>
  <c r="BP113" i="1"/>
  <c r="BQ333" i="1"/>
  <c r="BP333" i="1"/>
  <c r="AI19" i="1"/>
  <c r="AI219" i="1"/>
  <c r="EM67" i="1"/>
  <c r="EM206" i="1" s="1"/>
  <c r="EM222" i="1"/>
  <c r="CL19" i="1"/>
  <c r="CL219" i="1"/>
  <c r="BH19" i="1"/>
  <c r="BH219" i="1"/>
  <c r="DJ19" i="1"/>
  <c r="DJ219" i="1"/>
  <c r="AA19" i="1"/>
  <c r="AA219" i="1"/>
  <c r="AQ19" i="1"/>
  <c r="AQ219" i="1"/>
  <c r="AH19" i="1"/>
  <c r="AH219" i="1"/>
  <c r="CE22" i="1"/>
  <c r="CE222" i="1"/>
  <c r="CW19" i="1"/>
  <c r="CW219" i="1"/>
  <c r="CV19" i="1"/>
  <c r="CV219" i="1"/>
  <c r="BN22" i="1"/>
  <c r="BN222" i="1"/>
  <c r="AD22" i="1"/>
  <c r="AD222" i="1"/>
  <c r="AQ22" i="1"/>
  <c r="AQ222" i="1"/>
  <c r="BG19" i="1"/>
  <c r="BG219" i="1"/>
  <c r="BV22" i="1"/>
  <c r="BV23" i="1" s="1"/>
  <c r="BV222" i="1"/>
  <c r="BU22" i="1"/>
  <c r="BU23" i="1" s="1"/>
  <c r="BU222" i="1"/>
  <c r="AO19" i="1"/>
  <c r="AO219" i="1"/>
  <c r="U19" i="1"/>
  <c r="U219" i="1"/>
  <c r="CN19" i="1"/>
  <c r="CN219" i="1"/>
  <c r="AC19" i="1"/>
  <c r="AC219" i="1"/>
  <c r="DI22" i="1"/>
  <c r="DI222" i="1"/>
  <c r="AF22" i="1"/>
  <c r="AF222" i="1"/>
  <c r="AZ71" i="1"/>
  <c r="AZ210" i="1" s="1"/>
  <c r="AZ209" i="1"/>
  <c r="DG19" i="1"/>
  <c r="DG219" i="1"/>
  <c r="EI19" i="1"/>
  <c r="EI219" i="1"/>
  <c r="AD19" i="1"/>
  <c r="AD219" i="1"/>
  <c r="AC22" i="1"/>
  <c r="AC222" i="1"/>
  <c r="T219" i="1"/>
  <c r="EQ22" i="1"/>
  <c r="EQ222" i="1"/>
  <c r="AA22" i="1"/>
  <c r="AA222" i="1"/>
  <c r="AE22" i="1"/>
  <c r="AE222" i="1"/>
  <c r="W67" i="1"/>
  <c r="W206" i="1" s="1"/>
  <c r="W222" i="1"/>
  <c r="R219" i="1"/>
  <c r="EG19" i="1"/>
  <c r="EG219" i="1"/>
  <c r="DG22" i="1"/>
  <c r="DG222" i="1"/>
  <c r="BG22" i="1"/>
  <c r="BG222" i="1"/>
  <c r="EF19" i="1"/>
  <c r="EF219" i="1"/>
  <c r="DZ19" i="1"/>
  <c r="DZ219" i="1"/>
  <c r="BR219" i="1"/>
  <c r="Y67" i="1"/>
  <c r="Y206" i="1" s="1"/>
  <c r="Y222" i="1"/>
  <c r="CF19" i="1"/>
  <c r="CF219" i="1"/>
  <c r="U22" i="1"/>
  <c r="U222" i="1"/>
  <c r="DZ22" i="1"/>
  <c r="DZ222" i="1"/>
  <c r="DJ22" i="1"/>
  <c r="DJ222" i="1"/>
  <c r="CF22" i="1"/>
  <c r="CF222" i="1"/>
  <c r="BH22" i="1"/>
  <c r="BH222" i="1"/>
  <c r="R67" i="1"/>
  <c r="R206" i="1" s="1"/>
  <c r="R222" i="1"/>
  <c r="AG22" i="1"/>
  <c r="AG222" i="1"/>
  <c r="CE19" i="1"/>
  <c r="CE219" i="1"/>
  <c r="X19" i="1"/>
  <c r="X219" i="1"/>
  <c r="AI22" i="1"/>
  <c r="AI222" i="1"/>
  <c r="EK22" i="1"/>
  <c r="EK222" i="1"/>
  <c r="T22" i="1"/>
  <c r="T222" i="1"/>
  <c r="DH19" i="1"/>
  <c r="DH219" i="1"/>
  <c r="CK19" i="1"/>
  <c r="CK219" i="1"/>
  <c r="Q67" i="1"/>
  <c r="Q206" i="1" s="1"/>
  <c r="Q222" i="1"/>
  <c r="EH19" i="1"/>
  <c r="EH219" i="1"/>
  <c r="AP22" i="1"/>
  <c r="AP222" i="1"/>
  <c r="CW22" i="1"/>
  <c r="CW222" i="1"/>
  <c r="EJ219" i="1"/>
  <c r="CM19" i="1"/>
  <c r="CM219" i="1"/>
  <c r="V67" i="1"/>
  <c r="V206" i="1" s="1"/>
  <c r="V222" i="1"/>
  <c r="EO22" i="1"/>
  <c r="EO222" i="1"/>
  <c r="EN22" i="1"/>
  <c r="EN222" i="1"/>
  <c r="AO22" i="1"/>
  <c r="AO222" i="1"/>
  <c r="DY22" i="1"/>
  <c r="DY222" i="1"/>
  <c r="EJ67" i="1"/>
  <c r="EJ206" i="1" s="1"/>
  <c r="EJ222" i="1"/>
  <c r="AF19" i="1"/>
  <c r="AF219" i="1"/>
  <c r="EL19" i="1"/>
  <c r="EL219" i="1"/>
  <c r="EK19" i="1"/>
  <c r="EK219" i="1"/>
  <c r="EO19" i="1"/>
  <c r="EO219" i="1"/>
  <c r="CV22" i="1"/>
  <c r="CV222" i="1"/>
  <c r="S67" i="1"/>
  <c r="S206" i="1" s="1"/>
  <c r="S222" i="1"/>
  <c r="AH22" i="1"/>
  <c r="AH222" i="1"/>
  <c r="EI22" i="1"/>
  <c r="EI222" i="1"/>
  <c r="EA219" i="1"/>
  <c r="DY19" i="1"/>
  <c r="DY219" i="1"/>
  <c r="AE19" i="1"/>
  <c r="AE219" i="1"/>
  <c r="O19" i="1"/>
  <c r="CN22" i="1"/>
  <c r="CN222" i="1"/>
  <c r="W219" i="1"/>
  <c r="EG22" i="1"/>
  <c r="EG222" i="1"/>
  <c r="BR22" i="1"/>
  <c r="BR23" i="1" s="1"/>
  <c r="BR222" i="1"/>
  <c r="CL22" i="1"/>
  <c r="CL222" i="1"/>
  <c r="EA67" i="1"/>
  <c r="EA206" i="1" s="1"/>
  <c r="EA222" i="1"/>
  <c r="EN19" i="1"/>
  <c r="EN219" i="1"/>
  <c r="BO19" i="1"/>
  <c r="BO219" i="1"/>
  <c r="ED19" i="1"/>
  <c r="ED20" i="1" s="1"/>
  <c r="ED219" i="1"/>
  <c r="BO22" i="1"/>
  <c r="BO222" i="1"/>
  <c r="O30" i="1"/>
  <c r="ED22" i="1"/>
  <c r="ED23" i="1" s="1"/>
  <c r="ED222" i="1"/>
  <c r="BN19" i="1"/>
  <c r="BN219" i="1"/>
  <c r="Q219" i="1"/>
  <c r="CM22" i="1"/>
  <c r="CM222" i="1"/>
  <c r="AB22" i="1"/>
  <c r="AB222" i="1"/>
  <c r="BS67" i="1"/>
  <c r="BS206" i="1" s="1"/>
  <c r="BS222" i="1"/>
  <c r="BY19" i="1"/>
  <c r="BY219" i="1"/>
  <c r="AB19" i="1"/>
  <c r="AB219" i="1"/>
  <c r="AJ19" i="1"/>
  <c r="AJ219" i="1"/>
  <c r="V219" i="1"/>
  <c r="BU19" i="1"/>
  <c r="BU219" i="1"/>
  <c r="EL22" i="1"/>
  <c r="EL222" i="1"/>
  <c r="BS219" i="1"/>
  <c r="AG19" i="1"/>
  <c r="AG219" i="1"/>
  <c r="EM219" i="1"/>
  <c r="S219" i="1"/>
  <c r="DH22" i="1"/>
  <c r="DH222" i="1"/>
  <c r="P67" i="1"/>
  <c r="P206" i="1" s="1"/>
  <c r="P222" i="1"/>
  <c r="BT67" i="1"/>
  <c r="BT206" i="1" s="1"/>
  <c r="BT222" i="1"/>
  <c r="DI19" i="1"/>
  <c r="DI219" i="1"/>
  <c r="AP19" i="1"/>
  <c r="AP219" i="1"/>
  <c r="EQ19" i="1"/>
  <c r="EQ219" i="1"/>
  <c r="Y219" i="1"/>
  <c r="CK22" i="1"/>
  <c r="CK222" i="1"/>
  <c r="P219" i="1"/>
  <c r="BT219" i="1"/>
  <c r="BV19" i="1"/>
  <c r="BV219" i="1"/>
  <c r="AQ262" i="1"/>
  <c r="AR262" i="1"/>
  <c r="EC262" i="1"/>
  <c r="BW262" i="1"/>
  <c r="BX262" i="1"/>
  <c r="DK262" i="1"/>
  <c r="DL262" i="1"/>
  <c r="DM262" i="1"/>
  <c r="DN262" i="1"/>
  <c r="DT262" i="1"/>
  <c r="AJ262" i="1"/>
  <c r="AO262" i="1"/>
  <c r="AP262" i="1"/>
  <c r="B263" i="1"/>
  <c r="AR333" i="1"/>
  <c r="DT333" i="1"/>
  <c r="B334" i="1"/>
  <c r="F333" i="1"/>
  <c r="E333" i="1"/>
  <c r="D333" i="1"/>
  <c r="AT333" i="1"/>
  <c r="DM333" i="1"/>
  <c r="DK333" i="1"/>
  <c r="DL333" i="1"/>
  <c r="AL333" i="1"/>
  <c r="BE284" i="1"/>
  <c r="BE285" i="1" s="1"/>
  <c r="BE286" i="1" s="1"/>
  <c r="BD284" i="1"/>
  <c r="BD285" i="1" s="1"/>
  <c r="BD286" i="1" s="1"/>
  <c r="BF304" i="1"/>
  <c r="BF305" i="1" s="1"/>
  <c r="BF306" i="1" s="1"/>
  <c r="BF307" i="1" s="1"/>
  <c r="BF308" i="1" s="1"/>
  <c r="BF309" i="1" s="1"/>
  <c r="BF310" i="1" s="1"/>
  <c r="BF311" i="1" s="1"/>
  <c r="BF312" i="1" s="1"/>
  <c r="BB303" i="1"/>
  <c r="N30" i="1"/>
  <c r="N19" i="1"/>
  <c r="BR19" i="1"/>
  <c r="BA303" i="1"/>
  <c r="T19" i="1"/>
  <c r="O22" i="1"/>
  <c r="CF67" i="1"/>
  <c r="CF206" i="1" s="1"/>
  <c r="CL67" i="1"/>
  <c r="CL206" i="1" s="1"/>
  <c r="BO67" i="1"/>
  <c r="BO206" i="1" s="1"/>
  <c r="AA67" i="1"/>
  <c r="AA206" i="1" s="1"/>
  <c r="AB67" i="1"/>
  <c r="AB206" i="1" s="1"/>
  <c r="CE67" i="1"/>
  <c r="CE206" i="1" s="1"/>
  <c r="EQ67" i="1"/>
  <c r="EQ206" i="1" s="1"/>
  <c r="ED67" i="1"/>
  <c r="ED206" i="1" s="1"/>
  <c r="DY67" i="1"/>
  <c r="DY206" i="1" s="1"/>
  <c r="DS67" i="1"/>
  <c r="DS206" i="1" s="1"/>
  <c r="BG67" i="1"/>
  <c r="BG206" i="1" s="1"/>
  <c r="EG67" i="1"/>
  <c r="EG206" i="1" s="1"/>
  <c r="BN67" i="1"/>
  <c r="BN206" i="1" s="1"/>
  <c r="DG67" i="1"/>
  <c r="DG206" i="1" s="1"/>
  <c r="DU67" i="1"/>
  <c r="DU206" i="1" s="1"/>
  <c r="AD67" i="1"/>
  <c r="AD206" i="1" s="1"/>
  <c r="AG67" i="1"/>
  <c r="AG206" i="1" s="1"/>
  <c r="DH67" i="1"/>
  <c r="DH206" i="1" s="1"/>
  <c r="AP67" i="1"/>
  <c r="AP206" i="1" s="1"/>
  <c r="BV67" i="1"/>
  <c r="BV206" i="1" s="1"/>
  <c r="AF67" i="1"/>
  <c r="AF206" i="1" s="1"/>
  <c r="U67" i="1"/>
  <c r="U206" i="1" s="1"/>
  <c r="EK67" i="1"/>
  <c r="EK206" i="1" s="1"/>
  <c r="BR67" i="1"/>
  <c r="BR206" i="1" s="1"/>
  <c r="AI67" i="1"/>
  <c r="AI206" i="1" s="1"/>
  <c r="EN67" i="1"/>
  <c r="EN206" i="1" s="1"/>
  <c r="CN67" i="1"/>
  <c r="CN206" i="1" s="1"/>
  <c r="BH67" i="1"/>
  <c r="BH206" i="1" s="1"/>
  <c r="DJ67" i="1"/>
  <c r="DJ206" i="1" s="1"/>
  <c r="AQ67" i="1"/>
  <c r="AQ206" i="1" s="1"/>
  <c r="DI67" i="1"/>
  <c r="DI206" i="1" s="1"/>
  <c r="EI67" i="1"/>
  <c r="EI206" i="1" s="1"/>
  <c r="AH67" i="1"/>
  <c r="AH206" i="1" s="1"/>
  <c r="AC67" i="1"/>
  <c r="AC206" i="1" s="1"/>
  <c r="DZ67" i="1"/>
  <c r="DZ206" i="1" s="1"/>
  <c r="AJ67" i="1"/>
  <c r="AJ206" i="1" s="1"/>
  <c r="CW67" i="1"/>
  <c r="CW206" i="1" s="1"/>
  <c r="CV67" i="1"/>
  <c r="CV206" i="1" s="1"/>
  <c r="CM67" i="1"/>
  <c r="CM206" i="1" s="1"/>
  <c r="EO67" i="1"/>
  <c r="EO206" i="1" s="1"/>
  <c r="CK67" i="1"/>
  <c r="CK206" i="1" s="1"/>
  <c r="AO67" i="1"/>
  <c r="AO206" i="1" s="1"/>
  <c r="AE67" i="1"/>
  <c r="AE206" i="1" s="1"/>
  <c r="T67" i="1"/>
  <c r="T206" i="1" s="1"/>
  <c r="EL67" i="1"/>
  <c r="EL206" i="1" s="1"/>
  <c r="BU67" i="1"/>
  <c r="BU206" i="1" s="1"/>
  <c r="AS310" i="1"/>
  <c r="BC282" i="1"/>
  <c r="BC283" i="1" s="1"/>
  <c r="BC284" i="1" s="1"/>
  <c r="BD10" i="1"/>
  <c r="BE10" i="1"/>
  <c r="BC10" i="1"/>
  <c r="BV25" i="1"/>
  <c r="ED25" i="1"/>
  <c r="DU79" i="1"/>
  <c r="DU80" i="1" s="1"/>
  <c r="BU25" i="1"/>
  <c r="T25" i="1"/>
  <c r="BR25" i="1"/>
  <c r="EM19" i="1"/>
  <c r="EM22" i="1"/>
  <c r="EM25" i="1"/>
  <c r="BS19" i="1"/>
  <c r="BT25" i="1"/>
  <c r="BT22" i="1"/>
  <c r="BT19" i="1"/>
  <c r="BS25" i="1"/>
  <c r="BS22" i="1"/>
  <c r="EA19" i="1"/>
  <c r="EA25" i="1"/>
  <c r="EA22" i="1"/>
  <c r="EJ19" i="1"/>
  <c r="EJ25" i="1"/>
  <c r="EJ22" i="1"/>
  <c r="R25" i="1"/>
  <c r="S25" i="1"/>
  <c r="P25" i="1"/>
  <c r="Q25" i="1"/>
  <c r="Y25" i="1"/>
  <c r="V25" i="1"/>
  <c r="W25" i="1"/>
  <c r="R22" i="1"/>
  <c r="R19" i="1"/>
  <c r="S22" i="1"/>
  <c r="S19" i="1"/>
  <c r="V19" i="1"/>
  <c r="V22" i="1"/>
  <c r="W19" i="1"/>
  <c r="W22" i="1"/>
  <c r="Y19" i="1"/>
  <c r="Y22" i="1"/>
  <c r="CW25" i="1"/>
  <c r="P22" i="1"/>
  <c r="P19" i="1"/>
  <c r="Q19" i="1"/>
  <c r="Q22" i="1"/>
  <c r="BN25" i="1"/>
  <c r="DZ25" i="1"/>
  <c r="CM25" i="1"/>
  <c r="AB25" i="1"/>
  <c r="BH25" i="1"/>
  <c r="DI25" i="1"/>
  <c r="CF25" i="1"/>
  <c r="EI25" i="1"/>
  <c r="AE25" i="1"/>
  <c r="AQ26" i="1"/>
  <c r="DG25" i="1"/>
  <c r="CV25" i="1"/>
  <c r="EO25" i="1"/>
  <c r="AI25" i="1"/>
  <c r="BO25" i="1"/>
  <c r="CK25" i="1"/>
  <c r="AD25" i="1"/>
  <c r="AC25" i="1"/>
  <c r="CL25" i="1"/>
  <c r="EQ25" i="1"/>
  <c r="DY25" i="1"/>
  <c r="AG25" i="1"/>
  <c r="AP26" i="1"/>
  <c r="AF25" i="1"/>
  <c r="AA25" i="1"/>
  <c r="DH25" i="1"/>
  <c r="U25" i="1"/>
  <c r="AH25" i="1"/>
  <c r="EK25" i="1"/>
  <c r="EN25" i="1"/>
  <c r="AM68" i="1"/>
  <c r="AM207" i="1" s="1"/>
  <c r="CE25" i="1"/>
  <c r="CN25" i="1"/>
  <c r="CP17" i="1"/>
  <c r="BG25" i="1"/>
  <c r="EG25" i="1"/>
  <c r="N25" i="1"/>
  <c r="CO17" i="1"/>
  <c r="AO26" i="1"/>
  <c r="EL25" i="1"/>
  <c r="DJ25" i="1"/>
  <c r="O25" i="1"/>
  <c r="AZ73" i="1"/>
  <c r="AZ212" i="1" s="1"/>
  <c r="N41" i="1"/>
  <c r="O41" i="1"/>
  <c r="EF21" i="1"/>
  <c r="EH21" i="1"/>
  <c r="DV67" i="1"/>
  <c r="DV206" i="1" s="1"/>
  <c r="N21" i="1"/>
  <c r="X21" i="1"/>
  <c r="BD79" i="1"/>
  <c r="BD80" i="1" s="1"/>
  <c r="BD344" i="1"/>
  <c r="BD345" i="1" s="1"/>
  <c r="BC14" i="1"/>
  <c r="BC15" i="1" s="1"/>
  <c r="BC13" i="1"/>
  <c r="CO14" i="1"/>
  <c r="CP14" i="1"/>
  <c r="BD14" i="1"/>
  <c r="BD15" i="1" s="1"/>
  <c r="CO350" i="1"/>
  <c r="CO345" i="1"/>
  <c r="CP350" i="1"/>
  <c r="CP345" i="1"/>
  <c r="CO347" i="1"/>
  <c r="BC344" i="1"/>
  <c r="BE344" i="1"/>
  <c r="CP347" i="1"/>
  <c r="BC80" i="1"/>
  <c r="BE79" i="1"/>
  <c r="BE80" i="1" s="1"/>
  <c r="AU354" i="1"/>
  <c r="AU6" i="1"/>
  <c r="AW354" i="1"/>
  <c r="AW6" i="1"/>
  <c r="AW7" i="1" s="1"/>
  <c r="AV6" i="1"/>
  <c r="AV7" i="1" s="1"/>
  <c r="CA6" i="1"/>
  <c r="BQ263" i="1" l="1"/>
  <c r="BP263" i="1"/>
  <c r="BQ334" i="1"/>
  <c r="BP334" i="1"/>
  <c r="B115" i="1"/>
  <c r="BQ114" i="1"/>
  <c r="BP114" i="1"/>
  <c r="DY26" i="1"/>
  <c r="DY226" i="1"/>
  <c r="V220" i="1"/>
  <c r="EM223" i="1"/>
  <c r="CN20" i="1"/>
  <c r="CN220" i="1"/>
  <c r="DJ20" i="1"/>
  <c r="DJ220" i="1"/>
  <c r="CL26" i="1"/>
  <c r="CL226" i="1"/>
  <c r="ED220" i="1"/>
  <c r="AI20" i="1"/>
  <c r="AI220" i="1"/>
  <c r="T226" i="1"/>
  <c r="CV23" i="1"/>
  <c r="CV223" i="1"/>
  <c r="BG20" i="1"/>
  <c r="BG220" i="1"/>
  <c r="EQ20" i="1"/>
  <c r="EQ220" i="1"/>
  <c r="CL23" i="1"/>
  <c r="CL223" i="1"/>
  <c r="DZ23" i="1"/>
  <c r="DZ223" i="1"/>
  <c r="EH67" i="1"/>
  <c r="EH206" i="1" s="1"/>
  <c r="EH222" i="1"/>
  <c r="BV226" i="1"/>
  <c r="DY23" i="1"/>
  <c r="DY223" i="1"/>
  <c r="BH23" i="1"/>
  <c r="BH223" i="1"/>
  <c r="ED223" i="1"/>
  <c r="CN23" i="1"/>
  <c r="CN223" i="1"/>
  <c r="EO20" i="1"/>
  <c r="EO220" i="1"/>
  <c r="U20" i="1"/>
  <c r="U220" i="1"/>
  <c r="BU223" i="1"/>
  <c r="BR26" i="1"/>
  <c r="BR27" i="1" s="1"/>
  <c r="BR226" i="1"/>
  <c r="BR223" i="1"/>
  <c r="U23" i="1"/>
  <c r="U223" i="1"/>
  <c r="W26" i="1"/>
  <c r="W27" i="1" s="1"/>
  <c r="W226" i="1"/>
  <c r="EF67" i="1"/>
  <c r="EF206" i="1" s="1"/>
  <c r="EF222" i="1"/>
  <c r="Y26" i="1"/>
  <c r="Y27" i="1" s="1"/>
  <c r="Y226" i="1"/>
  <c r="DG26" i="1"/>
  <c r="DG226" i="1"/>
  <c r="O31" i="1"/>
  <c r="O20" i="1"/>
  <c r="AO23" i="1"/>
  <c r="AO223" i="1"/>
  <c r="CF23" i="1"/>
  <c r="CF223" i="1"/>
  <c r="AA23" i="1"/>
  <c r="AA223" i="1"/>
  <c r="BO26" i="1"/>
  <c r="BO226" i="1"/>
  <c r="AG20" i="1"/>
  <c r="AG220" i="1"/>
  <c r="AB20" i="1"/>
  <c r="AB220" i="1"/>
  <c r="EK20" i="1"/>
  <c r="EK220" i="1"/>
  <c r="BV223" i="1"/>
  <c r="R226" i="1"/>
  <c r="BU220" i="1"/>
  <c r="EG23" i="1"/>
  <c r="EG223" i="1"/>
  <c r="AE20" i="1"/>
  <c r="AE220" i="1"/>
  <c r="BO23" i="1"/>
  <c r="BO223" i="1"/>
  <c r="EN23" i="1"/>
  <c r="EN223" i="1"/>
  <c r="EQ23" i="1"/>
  <c r="EQ223" i="1"/>
  <c r="AD20" i="1"/>
  <c r="AD220" i="1"/>
  <c r="AC20" i="1"/>
  <c r="AC220" i="1"/>
  <c r="BH20" i="1"/>
  <c r="BH220" i="1"/>
  <c r="S226" i="1"/>
  <c r="EL26" i="1"/>
  <c r="EL226" i="1"/>
  <c r="BY20" i="1"/>
  <c r="BY220" i="1"/>
  <c r="CK26" i="1"/>
  <c r="CK226" i="1"/>
  <c r="ED224" i="1"/>
  <c r="DY20" i="1"/>
  <c r="DY220" i="1"/>
  <c r="AF23" i="1"/>
  <c r="AF223" i="1"/>
  <c r="AQ20" i="1"/>
  <c r="AQ220" i="1"/>
  <c r="AI26" i="1"/>
  <c r="AI226" i="1"/>
  <c r="EJ68" i="1"/>
  <c r="EJ207" i="1" s="1"/>
  <c r="EJ226" i="1"/>
  <c r="BV220" i="1"/>
  <c r="CW23" i="1"/>
  <c r="CW223" i="1"/>
  <c r="EI20" i="1"/>
  <c r="EI220" i="1"/>
  <c r="CV20" i="1"/>
  <c r="CV220" i="1"/>
  <c r="CL20" i="1"/>
  <c r="CL220" i="1"/>
  <c r="X67" i="1"/>
  <c r="X206" i="1" s="1"/>
  <c r="X222" i="1"/>
  <c r="EJ223" i="1"/>
  <c r="BG23" i="1"/>
  <c r="BG223" i="1"/>
  <c r="ED221" i="1"/>
  <c r="AA20" i="1"/>
  <c r="AA220" i="1"/>
  <c r="AC26" i="1"/>
  <c r="AC226" i="1"/>
  <c r="AE26" i="1"/>
  <c r="AE226" i="1"/>
  <c r="AO27" i="1"/>
  <c r="AO28" i="1" s="1"/>
  <c r="AO227" i="1"/>
  <c r="T223" i="1"/>
  <c r="EA223" i="1"/>
  <c r="CP218" i="1"/>
  <c r="DZ26" i="1"/>
  <c r="DZ226" i="1"/>
  <c r="EA68" i="1"/>
  <c r="EA207" i="1" s="1"/>
  <c r="EA226" i="1"/>
  <c r="AP23" i="1"/>
  <c r="AP223" i="1"/>
  <c r="CK20" i="1"/>
  <c r="CK220" i="1"/>
  <c r="EK23" i="1"/>
  <c r="EK223" i="1"/>
  <c r="DG20" i="1"/>
  <c r="DG220" i="1"/>
  <c r="CW20" i="1"/>
  <c r="CW220" i="1"/>
  <c r="S223" i="1"/>
  <c r="CN26" i="1"/>
  <c r="CN226" i="1"/>
  <c r="BN26" i="1"/>
  <c r="BN226" i="1"/>
  <c r="EA220" i="1"/>
  <c r="CM20" i="1"/>
  <c r="CM220" i="1"/>
  <c r="DZ20" i="1"/>
  <c r="DZ220" i="1"/>
  <c r="DG23" i="1"/>
  <c r="DG223" i="1"/>
  <c r="AE23" i="1"/>
  <c r="AE223" i="1"/>
  <c r="AO20" i="1"/>
  <c r="AO220" i="1"/>
  <c r="DJ26" i="1"/>
  <c r="DJ226" i="1"/>
  <c r="AH20" i="1"/>
  <c r="AH220" i="1"/>
  <c r="EM220" i="1"/>
  <c r="BH26" i="1"/>
  <c r="BH226" i="1"/>
  <c r="CM26" i="1"/>
  <c r="CM226" i="1"/>
  <c r="CE26" i="1"/>
  <c r="CE226" i="1"/>
  <c r="Q220" i="1"/>
  <c r="BU224" i="1"/>
  <c r="O23" i="1"/>
  <c r="EL23" i="1"/>
  <c r="EL223" i="1"/>
  <c r="DH20" i="1"/>
  <c r="DH220" i="1"/>
  <c r="AI23" i="1"/>
  <c r="AI223" i="1"/>
  <c r="S220" i="1"/>
  <c r="R223" i="1"/>
  <c r="BR224" i="1"/>
  <c r="EO26" i="1"/>
  <c r="EO226" i="1"/>
  <c r="CV26" i="1"/>
  <c r="CV226" i="1"/>
  <c r="T220" i="1"/>
  <c r="BO20" i="1"/>
  <c r="BO220" i="1"/>
  <c r="EF20" i="1"/>
  <c r="EF220" i="1"/>
  <c r="DI20" i="1"/>
  <c r="DI220" i="1"/>
  <c r="EI26" i="1"/>
  <c r="EI226" i="1"/>
  <c r="DI26" i="1"/>
  <c r="DI226" i="1"/>
  <c r="AB26" i="1"/>
  <c r="AB226" i="1"/>
  <c r="EK26" i="1"/>
  <c r="EK226" i="1"/>
  <c r="P223" i="1"/>
  <c r="BS68" i="1"/>
  <c r="BS207" i="1" s="1"/>
  <c r="BS226" i="1"/>
  <c r="EL20" i="1"/>
  <c r="EL220" i="1"/>
  <c r="EH20" i="1"/>
  <c r="EH220" i="1"/>
  <c r="AC23" i="1"/>
  <c r="AC223" i="1"/>
  <c r="CE23" i="1"/>
  <c r="CE223" i="1"/>
  <c r="EG26" i="1"/>
  <c r="EG226" i="1"/>
  <c r="Q223" i="1"/>
  <c r="AH26" i="1"/>
  <c r="AH226" i="1"/>
  <c r="CW26" i="1"/>
  <c r="CW226" i="1"/>
  <c r="BT220" i="1"/>
  <c r="BR20" i="1"/>
  <c r="BR220" i="1"/>
  <c r="AQ23" i="1"/>
  <c r="AQ223" i="1"/>
  <c r="V26" i="1"/>
  <c r="V226" i="1"/>
  <c r="CO218" i="1"/>
  <c r="EJ220" i="1"/>
  <c r="BU20" i="1"/>
  <c r="U26" i="1"/>
  <c r="U226" i="1"/>
  <c r="T23" i="1"/>
  <c r="T24" i="1" s="1"/>
  <c r="BT223" i="1"/>
  <c r="AB23" i="1"/>
  <c r="AB223" i="1"/>
  <c r="EN20" i="1"/>
  <c r="EN220" i="1"/>
  <c r="EI23" i="1"/>
  <c r="EI223" i="1"/>
  <c r="DI23" i="1"/>
  <c r="DI223" i="1"/>
  <c r="CM23" i="1"/>
  <c r="CM223" i="1"/>
  <c r="P26" i="1"/>
  <c r="P27" i="1" s="1"/>
  <c r="P226" i="1"/>
  <c r="O26" i="1"/>
  <c r="CF26" i="1"/>
  <c r="CF226" i="1"/>
  <c r="EN26" i="1"/>
  <c r="EN226" i="1"/>
  <c r="DH26" i="1"/>
  <c r="DH226" i="1"/>
  <c r="Y223" i="1"/>
  <c r="BT68" i="1"/>
  <c r="BT207" i="1" s="1"/>
  <c r="BT226" i="1"/>
  <c r="AF20" i="1"/>
  <c r="AF220" i="1"/>
  <c r="X20" i="1"/>
  <c r="X220" i="1"/>
  <c r="EG20" i="1"/>
  <c r="EG220" i="1"/>
  <c r="BU226" i="1"/>
  <c r="O42" i="1"/>
  <c r="Q26" i="1"/>
  <c r="Q27" i="1" s="1"/>
  <c r="Q226" i="1"/>
  <c r="P220" i="1"/>
  <c r="BS223" i="1"/>
  <c r="AA26" i="1"/>
  <c r="AA226" i="1"/>
  <c r="Y220" i="1"/>
  <c r="BS220" i="1"/>
  <c r="AJ20" i="1"/>
  <c r="AJ220" i="1"/>
  <c r="AD23" i="1"/>
  <c r="AD223" i="1"/>
  <c r="EQ26" i="1"/>
  <c r="EQ226" i="1"/>
  <c r="EO23" i="1"/>
  <c r="EO223" i="1"/>
  <c r="AG23" i="1"/>
  <c r="AG223" i="1"/>
  <c r="R220" i="1"/>
  <c r="CK23" i="1"/>
  <c r="CK223" i="1"/>
  <c r="AH23" i="1"/>
  <c r="AH223" i="1"/>
  <c r="AD26" i="1"/>
  <c r="AD226" i="1"/>
  <c r="AQ27" i="1"/>
  <c r="AQ28" i="1" s="1"/>
  <c r="AQ227" i="1"/>
  <c r="DH23" i="1"/>
  <c r="DH223" i="1"/>
  <c r="W223" i="1"/>
  <c r="AP27" i="1"/>
  <c r="AP28" i="1" s="1"/>
  <c r="AP227" i="1"/>
  <c r="W220" i="1"/>
  <c r="BV224" i="1"/>
  <c r="AP20" i="1"/>
  <c r="AP220" i="1"/>
  <c r="CE20" i="1"/>
  <c r="CE220" i="1"/>
  <c r="DJ23" i="1"/>
  <c r="DJ223" i="1"/>
  <c r="ED26" i="1"/>
  <c r="ED27" i="1" s="1"/>
  <c r="ED226" i="1"/>
  <c r="BG26" i="1"/>
  <c r="BG226" i="1"/>
  <c r="AF26" i="1"/>
  <c r="AF226" i="1"/>
  <c r="BV20" i="1"/>
  <c r="AG26" i="1"/>
  <c r="AG226" i="1"/>
  <c r="V223" i="1"/>
  <c r="EM68" i="1"/>
  <c r="EM207" i="1" s="1"/>
  <c r="EM226" i="1"/>
  <c r="BN20" i="1"/>
  <c r="BN220" i="1"/>
  <c r="CF20" i="1"/>
  <c r="CF220" i="1"/>
  <c r="BN23" i="1"/>
  <c r="BN223" i="1"/>
  <c r="BW263" i="1"/>
  <c r="BX263" i="1"/>
  <c r="DK263" i="1"/>
  <c r="DL263" i="1"/>
  <c r="DM263" i="1"/>
  <c r="B264" i="1"/>
  <c r="DN263" i="1"/>
  <c r="DT263" i="1"/>
  <c r="AJ263" i="1"/>
  <c r="EC263" i="1"/>
  <c r="AR263" i="1"/>
  <c r="AR334" i="1"/>
  <c r="DT334" i="1"/>
  <c r="DL334" i="1"/>
  <c r="DK334" i="1"/>
  <c r="AL334" i="1"/>
  <c r="DM334" i="1"/>
  <c r="AT334" i="1"/>
  <c r="D334" i="1"/>
  <c r="E334" i="1"/>
  <c r="F334" i="1"/>
  <c r="B335" i="1"/>
  <c r="BF313" i="1"/>
  <c r="BF314" i="1" s="1"/>
  <c r="BF315" i="1" s="1"/>
  <c r="BF316" i="1" s="1"/>
  <c r="BF317" i="1" s="1"/>
  <c r="BF318" i="1" s="1"/>
  <c r="BF319" i="1" s="1"/>
  <c r="BF320" i="1" s="1"/>
  <c r="BF321" i="1" s="1"/>
  <c r="BF322" i="1" s="1"/>
  <c r="BF323" i="1" s="1"/>
  <c r="BF324" i="1" s="1"/>
  <c r="BF325" i="1" s="1"/>
  <c r="BF326" i="1" s="1"/>
  <c r="BF327" i="1" s="1"/>
  <c r="BF328" i="1" s="1"/>
  <c r="BA304" i="1"/>
  <c r="BA305" i="1" s="1"/>
  <c r="BA306" i="1" s="1"/>
  <c r="BA307" i="1" s="1"/>
  <c r="BA308" i="1" s="1"/>
  <c r="BA309" i="1" s="1"/>
  <c r="BA310" i="1" s="1"/>
  <c r="BA311" i="1" s="1"/>
  <c r="BA312" i="1" s="1"/>
  <c r="BB304" i="1"/>
  <c r="BB305" i="1" s="1"/>
  <c r="BB306" i="1" s="1"/>
  <c r="BB307" i="1" s="1"/>
  <c r="BB308" i="1" s="1"/>
  <c r="BB309" i="1" s="1"/>
  <c r="BB310" i="1" s="1"/>
  <c r="BB311" i="1" s="1"/>
  <c r="BB312" i="1" s="1"/>
  <c r="BE287" i="1"/>
  <c r="BE288" i="1" s="1"/>
  <c r="BE289" i="1" s="1"/>
  <c r="BD287" i="1"/>
  <c r="BD288" i="1" s="1"/>
  <c r="BD289" i="1" s="1"/>
  <c r="BC285" i="1"/>
  <c r="BC286" i="1" s="1"/>
  <c r="N26" i="1"/>
  <c r="N42" i="1"/>
  <c r="N20" i="1"/>
  <c r="N31" i="1"/>
  <c r="AZ277" i="1"/>
  <c r="AZ278" i="1" s="1"/>
  <c r="AZ279" i="1" s="1"/>
  <c r="T20" i="1"/>
  <c r="V68" i="1"/>
  <c r="V207" i="1" s="1"/>
  <c r="W68" i="1"/>
  <c r="W207" i="1" s="1"/>
  <c r="Y68" i="1"/>
  <c r="Y207" i="1" s="1"/>
  <c r="P68" i="1"/>
  <c r="P207" i="1" s="1"/>
  <c r="Q68" i="1"/>
  <c r="Q207" i="1" s="1"/>
  <c r="R68" i="1"/>
  <c r="R207" i="1" s="1"/>
  <c r="S68" i="1"/>
  <c r="S207" i="1" s="1"/>
  <c r="CW68" i="1"/>
  <c r="CW207" i="1" s="1"/>
  <c r="DU68" i="1"/>
  <c r="DU207" i="1" s="1"/>
  <c r="EQ68" i="1"/>
  <c r="EQ207" i="1" s="1"/>
  <c r="T68" i="1"/>
  <c r="T207" i="1" s="1"/>
  <c r="DG68" i="1"/>
  <c r="DG207" i="1" s="1"/>
  <c r="AE68" i="1"/>
  <c r="AE207" i="1" s="1"/>
  <c r="BV68" i="1"/>
  <c r="BV207" i="1" s="1"/>
  <c r="BH68" i="1"/>
  <c r="BH207" i="1" s="1"/>
  <c r="CE68" i="1"/>
  <c r="CE207" i="1" s="1"/>
  <c r="AJ68" i="1"/>
  <c r="AJ207" i="1" s="1"/>
  <c r="CN68" i="1"/>
  <c r="CN207" i="1" s="1"/>
  <c r="AP68" i="1"/>
  <c r="AP207" i="1" s="1"/>
  <c r="AO68" i="1"/>
  <c r="AO207" i="1" s="1"/>
  <c r="BN68" i="1"/>
  <c r="BN207" i="1" s="1"/>
  <c r="DZ68" i="1"/>
  <c r="DZ207" i="1" s="1"/>
  <c r="AB68" i="1"/>
  <c r="AB207" i="1" s="1"/>
  <c r="AQ68" i="1"/>
  <c r="AQ207" i="1" s="1"/>
  <c r="EN68" i="1"/>
  <c r="EN207" i="1" s="1"/>
  <c r="EG68" i="1"/>
  <c r="EG207" i="1" s="1"/>
  <c r="CK68" i="1"/>
  <c r="CK207" i="1" s="1"/>
  <c r="DJ68" i="1"/>
  <c r="DJ207" i="1" s="1"/>
  <c r="DH68" i="1"/>
  <c r="DH207" i="1" s="1"/>
  <c r="AC68" i="1"/>
  <c r="AC207" i="1" s="1"/>
  <c r="AI68" i="1"/>
  <c r="AI207" i="1" s="1"/>
  <c r="AH68" i="1"/>
  <c r="AH207" i="1" s="1"/>
  <c r="BG68" i="1"/>
  <c r="BG207" i="1" s="1"/>
  <c r="AA68" i="1"/>
  <c r="AA207" i="1" s="1"/>
  <c r="AG68" i="1"/>
  <c r="AG207" i="1" s="1"/>
  <c r="EO68" i="1"/>
  <c r="EO207" i="1" s="1"/>
  <c r="DS68" i="1"/>
  <c r="DS207" i="1" s="1"/>
  <c r="BR68" i="1"/>
  <c r="BR207" i="1" s="1"/>
  <c r="BU68" i="1"/>
  <c r="BU207" i="1" s="1"/>
  <c r="AD68" i="1"/>
  <c r="AD207" i="1" s="1"/>
  <c r="CM68" i="1"/>
  <c r="CM207" i="1" s="1"/>
  <c r="BO68" i="1"/>
  <c r="BO207" i="1" s="1"/>
  <c r="CO18" i="1"/>
  <c r="CO66" i="1"/>
  <c r="CO205" i="1" s="1"/>
  <c r="CP18" i="1"/>
  <c r="CP66" i="1"/>
  <c r="CP205" i="1" s="1"/>
  <c r="EL68" i="1"/>
  <c r="EL207" i="1" s="1"/>
  <c r="CV68" i="1"/>
  <c r="CV207" i="1" s="1"/>
  <c r="EI68" i="1"/>
  <c r="EI207" i="1" s="1"/>
  <c r="EK68" i="1"/>
  <c r="EK207" i="1" s="1"/>
  <c r="CL68" i="1"/>
  <c r="CL207" i="1" s="1"/>
  <c r="DY68" i="1"/>
  <c r="DY207" i="1" s="1"/>
  <c r="DI68" i="1"/>
  <c r="DI207" i="1" s="1"/>
  <c r="CF68" i="1"/>
  <c r="CF207" i="1" s="1"/>
  <c r="U68" i="1"/>
  <c r="U207" i="1" s="1"/>
  <c r="ED68" i="1"/>
  <c r="ED207" i="1" s="1"/>
  <c r="AF68" i="1"/>
  <c r="AF207" i="1" s="1"/>
  <c r="AU7" i="1"/>
  <c r="AU281" i="1"/>
  <c r="BV26" i="1"/>
  <c r="DU81" i="1"/>
  <c r="DQ81" i="1"/>
  <c r="AJ79" i="1"/>
  <c r="AJ80" i="1" s="1"/>
  <c r="DR81" i="1"/>
  <c r="CX81" i="1"/>
  <c r="BU26" i="1"/>
  <c r="T26" i="1"/>
  <c r="EM26" i="1"/>
  <c r="EM23" i="1"/>
  <c r="EM20" i="1"/>
  <c r="BV24" i="1"/>
  <c r="BT20" i="1"/>
  <c r="BS23" i="1"/>
  <c r="BS26" i="1"/>
  <c r="BT23" i="1"/>
  <c r="BT26" i="1"/>
  <c r="BS20" i="1"/>
  <c r="BU24" i="1"/>
  <c r="EJ23" i="1"/>
  <c r="EJ26" i="1"/>
  <c r="EJ20" i="1"/>
  <c r="EA23" i="1"/>
  <c r="EA26" i="1"/>
  <c r="EA20" i="1"/>
  <c r="ED24" i="1"/>
  <c r="R26" i="1"/>
  <c r="S26" i="1"/>
  <c r="AZ74" i="1"/>
  <c r="AZ213" i="1" s="1"/>
  <c r="BR24" i="1"/>
  <c r="S20" i="1"/>
  <c r="S23" i="1"/>
  <c r="R20" i="1"/>
  <c r="R23" i="1"/>
  <c r="W20" i="1"/>
  <c r="V23" i="1"/>
  <c r="W23" i="1"/>
  <c r="V20" i="1"/>
  <c r="Y23" i="1"/>
  <c r="Y20" i="1"/>
  <c r="AU9" i="1"/>
  <c r="AW9" i="1"/>
  <c r="AW10" i="1" s="1"/>
  <c r="CA9" i="1"/>
  <c r="CA10" i="1" s="1"/>
  <c r="CA7" i="1"/>
  <c r="AV9" i="1"/>
  <c r="AV10" i="1" s="1"/>
  <c r="Q23" i="1"/>
  <c r="Q20" i="1"/>
  <c r="P20" i="1"/>
  <c r="P23" i="1"/>
  <c r="X22" i="1"/>
  <c r="EF22" i="1"/>
  <c r="DV68" i="1"/>
  <c r="DV207" i="1" s="1"/>
  <c r="EH22" i="1"/>
  <c r="N22" i="1"/>
  <c r="N53" i="1"/>
  <c r="O53" i="1"/>
  <c r="BD350" i="1"/>
  <c r="CO15" i="1"/>
  <c r="CP15" i="1"/>
  <c r="BD347" i="1"/>
  <c r="BE14" i="1"/>
  <c r="BE15" i="1" s="1"/>
  <c r="BC345" i="1"/>
  <c r="BE350" i="1"/>
  <c r="BE345" i="1"/>
  <c r="BE347" i="1"/>
  <c r="BC347" i="1"/>
  <c r="BC350" i="1"/>
  <c r="CA12" i="1"/>
  <c r="AV12" i="1"/>
  <c r="AW12" i="1"/>
  <c r="BZ6" i="1"/>
  <c r="BY354" i="1"/>
  <c r="BZ354" i="1"/>
  <c r="CA354" i="1"/>
  <c r="BQ335" i="1" l="1"/>
  <c r="BP335" i="1"/>
  <c r="BQ264" i="1"/>
  <c r="BP264" i="1"/>
  <c r="B116" i="1"/>
  <c r="BP115" i="1"/>
  <c r="BQ115" i="1"/>
  <c r="AO79" i="1"/>
  <c r="AO80" i="1" s="1"/>
  <c r="AQ79" i="1"/>
  <c r="AQ80" i="1" s="1"/>
  <c r="AQ81" i="1" s="1"/>
  <c r="AP79" i="1"/>
  <c r="AP80" i="1" s="1"/>
  <c r="AP81" i="1" s="1"/>
  <c r="O43" i="1"/>
  <c r="AH27" i="1"/>
  <c r="AH227" i="1"/>
  <c r="AH221" i="1"/>
  <c r="AE27" i="1"/>
  <c r="AE227" i="1"/>
  <c r="CO19" i="1"/>
  <c r="CO219" i="1"/>
  <c r="ED227" i="1"/>
  <c r="AD24" i="1"/>
  <c r="AD224" i="1"/>
  <c r="P227" i="1"/>
  <c r="DI27" i="1"/>
  <c r="DI227" i="1"/>
  <c r="CM221" i="1"/>
  <c r="BH221" i="1"/>
  <c r="BO24" i="1"/>
  <c r="BO224" i="1"/>
  <c r="W227" i="1"/>
  <c r="AO229" i="1"/>
  <c r="AD27" i="1"/>
  <c r="AD227" i="1"/>
  <c r="AJ221" i="1"/>
  <c r="X221" i="1"/>
  <c r="EH221" i="1"/>
  <c r="CN27" i="1"/>
  <c r="CN227" i="1"/>
  <c r="EK221" i="1"/>
  <c r="S27" i="1"/>
  <c r="S79" i="1" s="1"/>
  <c r="S80" i="1" s="1"/>
  <c r="S81" i="1" s="1"/>
  <c r="S227" i="1"/>
  <c r="EH23" i="1"/>
  <c r="EH223" i="1"/>
  <c r="R27" i="1"/>
  <c r="R79" i="1" s="1"/>
  <c r="R80" i="1" s="1"/>
  <c r="R81" i="1" s="1"/>
  <c r="R227" i="1"/>
  <c r="T221" i="1"/>
  <c r="CE27" i="1"/>
  <c r="CE227" i="1"/>
  <c r="AP24" i="1"/>
  <c r="AP224" i="1"/>
  <c r="AC221" i="1"/>
  <c r="BR227" i="1"/>
  <c r="ED79" i="1"/>
  <c r="ED80" i="1" s="1"/>
  <c r="ED81" i="1" s="1"/>
  <c r="ED228" i="1"/>
  <c r="AE221" i="1"/>
  <c r="EQ221" i="1"/>
  <c r="EF23" i="1"/>
  <c r="EF223" i="1"/>
  <c r="ED225" i="1"/>
  <c r="DH24" i="1"/>
  <c r="DH224" i="1"/>
  <c r="AE24" i="1"/>
  <c r="AE224" i="1"/>
  <c r="O32" i="1"/>
  <c r="BG221" i="1"/>
  <c r="X23" i="1"/>
  <c r="X223" i="1"/>
  <c r="EA221" i="1"/>
  <c r="DH27" i="1"/>
  <c r="DH227" i="1"/>
  <c r="AB221" i="1"/>
  <c r="CN221" i="1"/>
  <c r="Q228" i="1"/>
  <c r="EA227" i="1"/>
  <c r="T224" i="1"/>
  <c r="EL221" i="1"/>
  <c r="EL24" i="1"/>
  <c r="EL224" i="1"/>
  <c r="EG24" i="1"/>
  <c r="EG224" i="1"/>
  <c r="P224" i="1"/>
  <c r="EA224" i="1"/>
  <c r="DG24" i="1"/>
  <c r="DG224" i="1"/>
  <c r="AD221" i="1"/>
  <c r="CF24" i="1"/>
  <c r="CF224" i="1"/>
  <c r="BN24" i="1"/>
  <c r="BN224" i="1"/>
  <c r="CF27" i="1"/>
  <c r="CF227" i="1"/>
  <c r="AB27" i="1"/>
  <c r="AB227" i="1"/>
  <c r="U24" i="1"/>
  <c r="U224" i="1"/>
  <c r="U27" i="1"/>
  <c r="U227" i="1"/>
  <c r="BO221" i="1"/>
  <c r="P228" i="1"/>
  <c r="EJ227" i="1"/>
  <c r="AF221" i="1"/>
  <c r="DZ221" i="1"/>
  <c r="EI221" i="1"/>
  <c r="EQ24" i="1"/>
  <c r="EQ224" i="1"/>
  <c r="DG221" i="1"/>
  <c r="DY221" i="1"/>
  <c r="BU221" i="1"/>
  <c r="V227" i="1"/>
  <c r="AQ24" i="1"/>
  <c r="AQ224" i="1"/>
  <c r="BV221" i="1"/>
  <c r="AG24" i="1"/>
  <c r="AG224" i="1"/>
  <c r="BR221" i="1"/>
  <c r="AO221" i="1"/>
  <c r="CL27" i="1"/>
  <c r="CL227" i="1"/>
  <c r="AI221" i="1"/>
  <c r="O24" i="1"/>
  <c r="DJ27" i="1"/>
  <c r="DJ227" i="1"/>
  <c r="EL27" i="1"/>
  <c r="EL227" i="1"/>
  <c r="CV24" i="1"/>
  <c r="CV224" i="1"/>
  <c r="BR225" i="1"/>
  <c r="BS227" i="1"/>
  <c r="EO24" i="1"/>
  <c r="EO224" i="1"/>
  <c r="EK27" i="1"/>
  <c r="EK227" i="1"/>
  <c r="CL221" i="1"/>
  <c r="AO24" i="1"/>
  <c r="AO224" i="1"/>
  <c r="CW221" i="1"/>
  <c r="BG24" i="1"/>
  <c r="BG224" i="1"/>
  <c r="EI24" i="1"/>
  <c r="EI224" i="1"/>
  <c r="DI221" i="1"/>
  <c r="DJ221" i="1"/>
  <c r="BS221" i="1"/>
  <c r="BG27" i="1"/>
  <c r="BG227" i="1"/>
  <c r="EQ27" i="1"/>
  <c r="EQ227" i="1"/>
  <c r="AI27" i="1"/>
  <c r="AI227" i="1"/>
  <c r="BH24" i="1"/>
  <c r="BH224" i="1"/>
  <c r="BU225" i="1"/>
  <c r="Y228" i="1"/>
  <c r="EM224" i="1"/>
  <c r="DJ24" i="1"/>
  <c r="DJ224" i="1"/>
  <c r="EI27" i="1"/>
  <c r="EI227" i="1"/>
  <c r="BT221" i="1"/>
  <c r="EM221" i="1"/>
  <c r="V221" i="1"/>
  <c r="EM227" i="1"/>
  <c r="BR228" i="1"/>
  <c r="AC27" i="1"/>
  <c r="AC227" i="1"/>
  <c r="CV221" i="1"/>
  <c r="CW24" i="1"/>
  <c r="CW224" i="1"/>
  <c r="AQ221" i="1"/>
  <c r="CK27" i="1"/>
  <c r="CK227" i="1"/>
  <c r="U221" i="1"/>
  <c r="Y221" i="1"/>
  <c r="Y224" i="1"/>
  <c r="W228" i="1"/>
  <c r="T27" i="1"/>
  <c r="T79" i="1" s="1"/>
  <c r="T80" i="1" s="1"/>
  <c r="T81" i="1" s="1"/>
  <c r="T227" i="1"/>
  <c r="BV227" i="1"/>
  <c r="EG221" i="1"/>
  <c r="CM24" i="1"/>
  <c r="CM224" i="1"/>
  <c r="CE24" i="1"/>
  <c r="CE224" i="1"/>
  <c r="CM27" i="1"/>
  <c r="CM227" i="1"/>
  <c r="W224" i="1"/>
  <c r="BU27" i="1"/>
  <c r="BU28" i="1" s="1"/>
  <c r="BU227" i="1"/>
  <c r="CE221" i="1"/>
  <c r="EN221" i="1"/>
  <c r="EF221" i="1"/>
  <c r="BO27" i="1"/>
  <c r="BO227" i="1"/>
  <c r="DG27" i="1"/>
  <c r="DG227" i="1"/>
  <c r="O54" i="1"/>
  <c r="EJ224" i="1"/>
  <c r="Q224" i="1"/>
  <c r="BT224" i="1"/>
  <c r="AC24" i="1"/>
  <c r="AC224" i="1"/>
  <c r="DZ27" i="1"/>
  <c r="DZ227" i="1"/>
  <c r="EO221" i="1"/>
  <c r="CL24" i="1"/>
  <c r="CL224" i="1"/>
  <c r="AP229" i="1"/>
  <c r="CF221" i="1"/>
  <c r="BV225" i="1"/>
  <c r="V27" i="1"/>
  <c r="V28" i="1" s="1"/>
  <c r="AG27" i="1"/>
  <c r="AG227" i="1"/>
  <c r="AP228" i="1"/>
  <c r="EN27" i="1"/>
  <c r="EN227" i="1"/>
  <c r="AI24" i="1"/>
  <c r="AI224" i="1"/>
  <c r="BY221" i="1"/>
  <c r="EN24" i="1"/>
  <c r="EN224" i="1"/>
  <c r="AG221" i="1"/>
  <c r="P221" i="1"/>
  <c r="BT227" i="1"/>
  <c r="AF27" i="1"/>
  <c r="AF227" i="1"/>
  <c r="BN221" i="1"/>
  <c r="AH24" i="1"/>
  <c r="AH224" i="1"/>
  <c r="AB24" i="1"/>
  <c r="AB224" i="1"/>
  <c r="CV27" i="1"/>
  <c r="CV227" i="1"/>
  <c r="EK24" i="1"/>
  <c r="EK224" i="1"/>
  <c r="AO228" i="1"/>
  <c r="Y227" i="1"/>
  <c r="DY24" i="1"/>
  <c r="DY224" i="1"/>
  <c r="DZ24" i="1"/>
  <c r="DZ224" i="1"/>
  <c r="EJ221" i="1"/>
  <c r="AA27" i="1"/>
  <c r="AA227" i="1"/>
  <c r="EG27" i="1"/>
  <c r="EG227" i="1"/>
  <c r="BH27" i="1"/>
  <c r="BH227" i="1"/>
  <c r="CN24" i="1"/>
  <c r="CN224" i="1"/>
  <c r="R221" i="1"/>
  <c r="AQ229" i="1"/>
  <c r="AQ228" i="1"/>
  <c r="CK24" i="1"/>
  <c r="CK224" i="1"/>
  <c r="DI24" i="1"/>
  <c r="DI224" i="1"/>
  <c r="CW27" i="1"/>
  <c r="CW227" i="1"/>
  <c r="DH221" i="1"/>
  <c r="AA221" i="1"/>
  <c r="DY27" i="1"/>
  <c r="DY227" i="1"/>
  <c r="BS224" i="1"/>
  <c r="T225" i="1"/>
  <c r="V224" i="1"/>
  <c r="R224" i="1"/>
  <c r="S224" i="1"/>
  <c r="AP221" i="1"/>
  <c r="Q227" i="1"/>
  <c r="O27" i="1"/>
  <c r="EO27" i="1"/>
  <c r="EO227" i="1"/>
  <c r="CK221" i="1"/>
  <c r="AF24" i="1"/>
  <c r="AF224" i="1"/>
  <c r="Q221" i="1"/>
  <c r="W221" i="1"/>
  <c r="S221" i="1"/>
  <c r="CP19" i="1"/>
  <c r="CP219" i="1"/>
  <c r="BN27" i="1"/>
  <c r="BN227" i="1"/>
  <c r="AA24" i="1"/>
  <c r="AA224" i="1"/>
  <c r="DK264" i="1"/>
  <c r="DL264" i="1"/>
  <c r="DM264" i="1"/>
  <c r="B265" i="1"/>
  <c r="DN264" i="1"/>
  <c r="AJ264" i="1"/>
  <c r="DT264" i="1"/>
  <c r="EC264" i="1"/>
  <c r="AR264" i="1"/>
  <c r="BW264" i="1"/>
  <c r="BX264" i="1"/>
  <c r="AR335" i="1"/>
  <c r="DT335" i="1"/>
  <c r="BP216" i="4"/>
  <c r="BP217" i="4" s="1"/>
  <c r="BP218" i="4" s="1"/>
  <c r="BP219" i="4" s="1"/>
  <c r="BP220" i="4" s="1"/>
  <c r="BP221" i="4" s="1"/>
  <c r="BP222" i="4" s="1"/>
  <c r="BP223" i="4" s="1"/>
  <c r="BP224" i="4" s="1"/>
  <c r="BP231" i="4"/>
  <c r="BP232" i="4" s="1"/>
  <c r="BP233" i="4" s="1"/>
  <c r="BP234" i="4" s="1"/>
  <c r="BP235" i="4" s="1"/>
  <c r="BP236" i="4" s="1"/>
  <c r="BP237" i="4" s="1"/>
  <c r="BP238" i="4" s="1"/>
  <c r="BP239" i="4" s="1"/>
  <c r="BP246" i="4"/>
  <c r="BP247" i="4" s="1"/>
  <c r="BP248" i="4" s="1"/>
  <c r="BP249" i="4" s="1"/>
  <c r="BP250" i="4" s="1"/>
  <c r="BP251" i="4" s="1"/>
  <c r="BP252" i="4" s="1"/>
  <c r="BP253" i="4" s="1"/>
  <c r="BP254" i="4" s="1"/>
  <c r="BW216" i="4"/>
  <c r="BW217" i="4" s="1"/>
  <c r="BW218" i="4" s="1"/>
  <c r="BW219" i="4" s="1"/>
  <c r="BW220" i="4" s="1"/>
  <c r="BW221" i="4" s="1"/>
  <c r="BW222" i="4" s="1"/>
  <c r="BW223" i="4" s="1"/>
  <c r="BW224" i="4" s="1"/>
  <c r="BW231" i="4"/>
  <c r="BW232" i="4" s="1"/>
  <c r="BW233" i="4" s="1"/>
  <c r="BW234" i="4" s="1"/>
  <c r="BW235" i="4" s="1"/>
  <c r="BW236" i="4" s="1"/>
  <c r="BW237" i="4" s="1"/>
  <c r="BW238" i="4" s="1"/>
  <c r="BW239" i="4" s="1"/>
  <c r="BW246" i="4"/>
  <c r="BW247" i="4" s="1"/>
  <c r="BW248" i="4" s="1"/>
  <c r="BW249" i="4" s="1"/>
  <c r="BW250" i="4" s="1"/>
  <c r="BW251" i="4" s="1"/>
  <c r="BW252" i="4" s="1"/>
  <c r="BW253" i="4" s="1"/>
  <c r="BW254" i="4" s="1"/>
  <c r="CD216" i="4"/>
  <c r="CD217" i="4" s="1"/>
  <c r="CD218" i="4" s="1"/>
  <c r="CD219" i="4" s="1"/>
  <c r="CD220" i="4" s="1"/>
  <c r="CD221" i="4" s="1"/>
  <c r="CD222" i="4" s="1"/>
  <c r="CD223" i="4" s="1"/>
  <c r="CD224" i="4" s="1"/>
  <c r="CD231" i="4"/>
  <c r="CD232" i="4" s="1"/>
  <c r="CD233" i="4" s="1"/>
  <c r="CD234" i="4" s="1"/>
  <c r="CD235" i="4" s="1"/>
  <c r="CD236" i="4" s="1"/>
  <c r="CD237" i="4" s="1"/>
  <c r="CD238" i="4" s="1"/>
  <c r="CD239" i="4" s="1"/>
  <c r="CD246" i="4"/>
  <c r="CD247" i="4" s="1"/>
  <c r="CD248" i="4" s="1"/>
  <c r="CD249" i="4" s="1"/>
  <c r="CD250" i="4" s="1"/>
  <c r="CD251" i="4" s="1"/>
  <c r="CD252" i="4" s="1"/>
  <c r="CD253" i="4" s="1"/>
  <c r="CD254" i="4" s="1"/>
  <c r="B336" i="1"/>
  <c r="F335" i="1"/>
  <c r="E335" i="1"/>
  <c r="D335" i="1"/>
  <c r="AT335" i="1"/>
  <c r="DM335" i="1"/>
  <c r="DK335" i="1"/>
  <c r="DL335" i="1"/>
  <c r="AL335" i="1"/>
  <c r="BD290" i="1"/>
  <c r="BD291" i="1" s="1"/>
  <c r="BD292" i="1" s="1"/>
  <c r="BD293" i="1" s="1"/>
  <c r="BD294" i="1" s="1"/>
  <c r="BD295" i="1" s="1"/>
  <c r="BD296" i="1" s="1"/>
  <c r="BE290" i="1"/>
  <c r="BE291" i="1" s="1"/>
  <c r="BE292" i="1" s="1"/>
  <c r="BE293" i="1" s="1"/>
  <c r="BE294" i="1" s="1"/>
  <c r="BE295" i="1" s="1"/>
  <c r="BF329" i="1"/>
  <c r="BF330" i="1" s="1"/>
  <c r="BF331" i="1" s="1"/>
  <c r="BF332" i="1" s="1"/>
  <c r="BF333" i="1" s="1"/>
  <c r="BF334" i="1" s="1"/>
  <c r="BF335" i="1" s="1"/>
  <c r="BB313" i="1"/>
  <c r="BB314" i="1" s="1"/>
  <c r="BB315" i="1" s="1"/>
  <c r="BB316" i="1" s="1"/>
  <c r="BB317" i="1" s="1"/>
  <c r="BB318" i="1" s="1"/>
  <c r="BB319" i="1" s="1"/>
  <c r="BB320" i="1" s="1"/>
  <c r="BB321" i="1" s="1"/>
  <c r="BB322" i="1" s="1"/>
  <c r="BB323" i="1" s="1"/>
  <c r="BB324" i="1" s="1"/>
  <c r="BB325" i="1" s="1"/>
  <c r="BB326" i="1" s="1"/>
  <c r="BB327" i="1" s="1"/>
  <c r="BB328" i="1" s="1"/>
  <c r="BA313" i="1"/>
  <c r="BA314" i="1" s="1"/>
  <c r="BA315" i="1" s="1"/>
  <c r="BA316" i="1" s="1"/>
  <c r="BA317" i="1" s="1"/>
  <c r="BA318" i="1" s="1"/>
  <c r="BA319" i="1" s="1"/>
  <c r="BA320" i="1" s="1"/>
  <c r="BA321" i="1" s="1"/>
  <c r="BA322" i="1" s="1"/>
  <c r="BA323" i="1" s="1"/>
  <c r="BA324" i="1" s="1"/>
  <c r="BA325" i="1" s="1"/>
  <c r="BA326" i="1" s="1"/>
  <c r="BA327" i="1" s="1"/>
  <c r="BA328" i="1" s="1"/>
  <c r="DS277" i="1"/>
  <c r="DS278" i="1" s="1"/>
  <c r="DS279" i="1" s="1"/>
  <c r="AZ280" i="1"/>
  <c r="AZ281" i="1" s="1"/>
  <c r="AZ282" i="1" s="1"/>
  <c r="AZ283" i="1" s="1"/>
  <c r="AZ284" i="1" s="1"/>
  <c r="AZ285" i="1" s="1"/>
  <c r="AZ286" i="1" s="1"/>
  <c r="BC287" i="1"/>
  <c r="BC288" i="1" s="1"/>
  <c r="BC289" i="1" s="1"/>
  <c r="N23" i="1"/>
  <c r="N54" i="1"/>
  <c r="N32" i="1"/>
  <c r="N43" i="1"/>
  <c r="N27" i="1"/>
  <c r="BR79" i="1"/>
  <c r="AU282" i="1"/>
  <c r="AU283" i="1" s="1"/>
  <c r="AU284" i="1" s="1"/>
  <c r="AU10" i="1"/>
  <c r="BV27" i="1"/>
  <c r="BR28" i="1"/>
  <c r="DW81" i="1"/>
  <c r="Q79" i="1"/>
  <c r="Q80" i="1" s="1"/>
  <c r="Q81" i="1" s="1"/>
  <c r="DA81" i="1"/>
  <c r="BI81" i="1"/>
  <c r="BI143" i="1"/>
  <c r="W79" i="1"/>
  <c r="W80" i="1" s="1"/>
  <c r="W81" i="1" s="1"/>
  <c r="Y79" i="1"/>
  <c r="Y80" i="1" s="1"/>
  <c r="Y81" i="1" s="1"/>
  <c r="DX81" i="1"/>
  <c r="P79" i="1"/>
  <c r="P80" i="1" s="1"/>
  <c r="P81" i="1" s="1"/>
  <c r="EM27" i="1"/>
  <c r="EM24" i="1"/>
  <c r="N278" i="1"/>
  <c r="AV13" i="1"/>
  <c r="AW13" i="1"/>
  <c r="BS24" i="1"/>
  <c r="BT27" i="1"/>
  <c r="BT24" i="1"/>
  <c r="BS27" i="1"/>
  <c r="EJ27" i="1"/>
  <c r="EJ24" i="1"/>
  <c r="EA27" i="1"/>
  <c r="EA24" i="1"/>
  <c r="ED28" i="1"/>
  <c r="AZ76" i="1"/>
  <c r="AZ215" i="1" s="1"/>
  <c r="S24" i="1"/>
  <c r="R24" i="1"/>
  <c r="W28" i="1"/>
  <c r="V24" i="1"/>
  <c r="W24" i="1"/>
  <c r="Y24" i="1"/>
  <c r="Y28" i="1"/>
  <c r="BZ9" i="1"/>
  <c r="BZ10" i="1" s="1"/>
  <c r="BZ7" i="1"/>
  <c r="Q28" i="1"/>
  <c r="P24" i="1"/>
  <c r="P28" i="1"/>
  <c r="Q24" i="1"/>
  <c r="DV79" i="1"/>
  <c r="DV80" i="1" s="1"/>
  <c r="CO21" i="1"/>
  <c r="CP21" i="1"/>
  <c r="CA13" i="1"/>
  <c r="AU13" i="1"/>
  <c r="AU14" i="1"/>
  <c r="AU15" i="1" s="1"/>
  <c r="CA344" i="1"/>
  <c r="AU344" i="1"/>
  <c r="AV344" i="1"/>
  <c r="AW344" i="1"/>
  <c r="AV80" i="1"/>
  <c r="AW80" i="1"/>
  <c r="AU80" i="1"/>
  <c r="BZ12" i="1"/>
  <c r="X354" i="1"/>
  <c r="CU354" i="1"/>
  <c r="CU6" i="1"/>
  <c r="CJ354" i="1"/>
  <c r="CJ6" i="1"/>
  <c r="CR354" i="1"/>
  <c r="CR6" i="1"/>
  <c r="CQ354" i="1"/>
  <c r="CQ6" i="1"/>
  <c r="CH354" i="1"/>
  <c r="CH6" i="1"/>
  <c r="CT354" i="1"/>
  <c r="CT6" i="1"/>
  <c r="CG354" i="1"/>
  <c r="CG6" i="1"/>
  <c r="CS354" i="1"/>
  <c r="CS6" i="1"/>
  <c r="CI354" i="1"/>
  <c r="CI6" i="1"/>
  <c r="R28" i="1" l="1"/>
  <c r="BQ336" i="1"/>
  <c r="BP336" i="1"/>
  <c r="B117" i="1"/>
  <c r="BQ116" i="1"/>
  <c r="BP116" i="1"/>
  <c r="BP265" i="1"/>
  <c r="BQ265" i="1"/>
  <c r="V79" i="1"/>
  <c r="V80" i="1" s="1"/>
  <c r="V81" i="1" s="1"/>
  <c r="T28" i="1"/>
  <c r="T229" i="1" s="1"/>
  <c r="S28" i="1"/>
  <c r="S229" i="1" s="1"/>
  <c r="AR336" i="1"/>
  <c r="CO67" i="1"/>
  <c r="CO206" i="1" s="1"/>
  <c r="CO222" i="1"/>
  <c r="AI228" i="1"/>
  <c r="AI79" i="1"/>
  <c r="AI80" i="1" s="1"/>
  <c r="AI28" i="1"/>
  <c r="CV79" i="1"/>
  <c r="CV80" i="1" s="1"/>
  <c r="CV228" i="1"/>
  <c r="CV28" i="1"/>
  <c r="O55" i="1"/>
  <c r="AB225" i="1"/>
  <c r="EL79" i="1"/>
  <c r="EL80" i="1" s="1"/>
  <c r="EL228" i="1"/>
  <c r="EL28" i="1"/>
  <c r="DI79" i="1"/>
  <c r="DI80" i="1" s="1"/>
  <c r="DI228" i="1"/>
  <c r="DI28" i="1"/>
  <c r="EM225" i="1"/>
  <c r="CW79" i="1"/>
  <c r="CW80" i="1" s="1"/>
  <c r="CW81" i="1" s="1"/>
  <c r="CW228" i="1"/>
  <c r="CW28" i="1"/>
  <c r="AA28" i="1"/>
  <c r="AA228" i="1"/>
  <c r="AA225" i="1"/>
  <c r="CL225" i="1"/>
  <c r="AC225" i="1"/>
  <c r="DJ225" i="1"/>
  <c r="AQ225" i="1"/>
  <c r="EL225" i="1"/>
  <c r="CN79" i="1"/>
  <c r="CN80" i="1" s="1"/>
  <c r="CN228" i="1"/>
  <c r="CN28" i="1"/>
  <c r="O44" i="1"/>
  <c r="EK225" i="1"/>
  <c r="EN79" i="1"/>
  <c r="EN80" i="1" s="1"/>
  <c r="EN228" i="1"/>
  <c r="EN28" i="1"/>
  <c r="DG79" i="1"/>
  <c r="DG80" i="1" s="1"/>
  <c r="DG228" i="1"/>
  <c r="DG28" i="1"/>
  <c r="U228" i="1"/>
  <c r="U79" i="1"/>
  <c r="U80" i="1" s="1"/>
  <c r="U28" i="1"/>
  <c r="AF225" i="1"/>
  <c r="DZ79" i="1"/>
  <c r="DZ80" i="1" s="1"/>
  <c r="DZ228" i="1"/>
  <c r="DZ28" i="1"/>
  <c r="BH225" i="1"/>
  <c r="EQ225" i="1"/>
  <c r="CF79" i="1"/>
  <c r="CF80" i="1" s="1"/>
  <c r="CF228" i="1"/>
  <c r="CF28" i="1"/>
  <c r="BN225" i="1"/>
  <c r="EI225" i="1"/>
  <c r="CK79" i="1"/>
  <c r="CK80" i="1" s="1"/>
  <c r="CK228" i="1"/>
  <c r="CK28" i="1"/>
  <c r="CF225" i="1"/>
  <c r="BH228" i="1"/>
  <c r="BH28" i="1"/>
  <c r="BH79" i="1"/>
  <c r="BH80" i="1" s="1"/>
  <c r="BO79" i="1"/>
  <c r="BO80" i="1" s="1"/>
  <c r="BO81" i="1" s="1"/>
  <c r="BO228" i="1"/>
  <c r="BO28" i="1"/>
  <c r="EF24" i="1"/>
  <c r="EF224" i="1"/>
  <c r="AE225" i="1"/>
  <c r="CW225" i="1"/>
  <c r="AP225" i="1"/>
  <c r="S228" i="1"/>
  <c r="DI225" i="1"/>
  <c r="CE79" i="1"/>
  <c r="CE80" i="1" s="1"/>
  <c r="CE81" i="1" s="1"/>
  <c r="CE228" i="1"/>
  <c r="CE28" i="1"/>
  <c r="AH228" i="1"/>
  <c r="AH28" i="1"/>
  <c r="AH79" i="1"/>
  <c r="AH80" i="1" s="1"/>
  <c r="CV225" i="1"/>
  <c r="P225" i="1"/>
  <c r="DG225" i="1"/>
  <c r="EG225" i="1"/>
  <c r="R225" i="1"/>
  <c r="DY79" i="1"/>
  <c r="DY80" i="1" s="1"/>
  <c r="DY81" i="1" s="1"/>
  <c r="DY228" i="1"/>
  <c r="DY28" i="1"/>
  <c r="EI79" i="1"/>
  <c r="EI80" i="1" s="1"/>
  <c r="EI81" i="1" s="1"/>
  <c r="EI228" i="1"/>
  <c r="EI28" i="1"/>
  <c r="BG225" i="1"/>
  <c r="DJ79" i="1"/>
  <c r="DJ80" i="1" s="1"/>
  <c r="DJ228" i="1"/>
  <c r="DJ28" i="1"/>
  <c r="U225" i="1"/>
  <c r="BU79" i="1"/>
  <c r="BU80" i="1" s="1"/>
  <c r="BU81" i="1" s="1"/>
  <c r="BU228" i="1"/>
  <c r="EO225" i="1"/>
  <c r="X24" i="1"/>
  <c r="X224" i="1"/>
  <c r="R229" i="1"/>
  <c r="AH225" i="1"/>
  <c r="S225" i="1"/>
  <c r="T228" i="1"/>
  <c r="AD225" i="1"/>
  <c r="W225" i="1"/>
  <c r="BR229" i="1"/>
  <c r="O28" i="1"/>
  <c r="V228" i="1"/>
  <c r="BO225" i="1"/>
  <c r="AE228" i="1"/>
  <c r="AE28" i="1"/>
  <c r="AE79" i="1"/>
  <c r="AE80" i="1" s="1"/>
  <c r="P229" i="1"/>
  <c r="ED229" i="1"/>
  <c r="BV228" i="1"/>
  <c r="CN225" i="1"/>
  <c r="AG225" i="1"/>
  <c r="R228" i="1"/>
  <c r="EA225" i="1"/>
  <c r="EG79" i="1"/>
  <c r="EG80" i="1" s="1"/>
  <c r="EG228" i="1"/>
  <c r="EG28" i="1"/>
  <c r="DY225" i="1"/>
  <c r="EN225" i="1"/>
  <c r="W229" i="1"/>
  <c r="DZ225" i="1"/>
  <c r="CM225" i="1"/>
  <c r="AC228" i="1"/>
  <c r="AC28" i="1"/>
  <c r="AC79" i="1"/>
  <c r="AC80" i="1" s="1"/>
  <c r="BG228" i="1"/>
  <c r="BG28" i="1"/>
  <c r="BG79" i="1"/>
  <c r="BG80" i="1" s="1"/>
  <c r="EJ225" i="1"/>
  <c r="BN79" i="1"/>
  <c r="BN80" i="1" s="1"/>
  <c r="BN228" i="1"/>
  <c r="BN28" i="1"/>
  <c r="EK79" i="1"/>
  <c r="EK80" i="1" s="1"/>
  <c r="EK81" i="1" s="1"/>
  <c r="EK228" i="1"/>
  <c r="EK28" i="1"/>
  <c r="CL79" i="1"/>
  <c r="CL80" i="1" s="1"/>
  <c r="CL228" i="1"/>
  <c r="CL28" i="1"/>
  <c r="EH24" i="1"/>
  <c r="EH224" i="1"/>
  <c r="EM79" i="1"/>
  <c r="EM80" i="1" s="1"/>
  <c r="EM81" i="1" s="1"/>
  <c r="EM228" i="1"/>
  <c r="EJ79" i="1"/>
  <c r="EJ80" i="1" s="1"/>
  <c r="EJ81" i="1" s="1"/>
  <c r="EJ228" i="1"/>
  <c r="EO79" i="1"/>
  <c r="EO80" i="1" s="1"/>
  <c r="EO228" i="1"/>
  <c r="EO28" i="1"/>
  <c r="Y229" i="1"/>
  <c r="V229" i="1"/>
  <c r="EA79" i="1"/>
  <c r="EA80" i="1" s="1"/>
  <c r="EA81" i="1" s="1"/>
  <c r="EA228" i="1"/>
  <c r="BU229" i="1"/>
  <c r="CK225" i="1"/>
  <c r="Q225" i="1"/>
  <c r="BS79" i="1"/>
  <c r="BS80" i="1" s="1"/>
  <c r="BS81" i="1" s="1"/>
  <c r="BS228" i="1"/>
  <c r="CE225" i="1"/>
  <c r="EQ79" i="1"/>
  <c r="EQ80" i="1" s="1"/>
  <c r="EQ228" i="1"/>
  <c r="EQ28" i="1"/>
  <c r="Y225" i="1"/>
  <c r="BT225" i="1"/>
  <c r="AI225" i="1"/>
  <c r="BT79" i="1"/>
  <c r="BT80" i="1" s="1"/>
  <c r="BT81" i="1" s="1"/>
  <c r="BT228" i="1"/>
  <c r="AG228" i="1"/>
  <c r="AG28" i="1"/>
  <c r="AG79" i="1"/>
  <c r="AG80" i="1" s="1"/>
  <c r="AO225" i="1"/>
  <c r="DH79" i="1"/>
  <c r="DH80" i="1" s="1"/>
  <c r="DH228" i="1"/>
  <c r="DH28" i="1"/>
  <c r="DH225" i="1"/>
  <c r="AD228" i="1"/>
  <c r="AD79" i="1"/>
  <c r="AD80" i="1" s="1"/>
  <c r="AD28" i="1"/>
  <c r="CO20" i="1"/>
  <c r="CO220" i="1"/>
  <c r="Q229" i="1"/>
  <c r="V225" i="1"/>
  <c r="CP20" i="1"/>
  <c r="CP220" i="1"/>
  <c r="CP67" i="1"/>
  <c r="CP206" i="1" s="1"/>
  <c r="CP222" i="1"/>
  <c r="BS225" i="1"/>
  <c r="AF228" i="1"/>
  <c r="AF79" i="1"/>
  <c r="AF80" i="1" s="1"/>
  <c r="AF28" i="1"/>
  <c r="CM79" i="1"/>
  <c r="CM80" i="1" s="1"/>
  <c r="CM228" i="1"/>
  <c r="CM28" i="1"/>
  <c r="AB228" i="1"/>
  <c r="AB28" i="1"/>
  <c r="DM265" i="1"/>
  <c r="DN265" i="1"/>
  <c r="AJ265" i="1"/>
  <c r="DT265" i="1"/>
  <c r="AR265" i="1"/>
  <c r="BW265" i="1"/>
  <c r="BX265" i="1"/>
  <c r="DK265" i="1"/>
  <c r="DL265" i="1"/>
  <c r="EC265" i="1"/>
  <c r="BK334" i="1"/>
  <c r="BK318" i="1"/>
  <c r="BK302" i="1"/>
  <c r="DT336" i="1"/>
  <c r="BF336" i="1"/>
  <c r="AL336" i="1"/>
  <c r="DL336" i="1"/>
  <c r="DK336" i="1"/>
  <c r="DM336" i="1"/>
  <c r="AT336" i="1"/>
  <c r="D336" i="1"/>
  <c r="E336" i="1"/>
  <c r="F336" i="1"/>
  <c r="B337" i="1"/>
  <c r="BC290" i="1"/>
  <c r="BC291" i="1" s="1"/>
  <c r="BC292" i="1" s="1"/>
  <c r="BC293" i="1" s="1"/>
  <c r="BC294" i="1" s="1"/>
  <c r="BC295" i="1" s="1"/>
  <c r="BC296" i="1" s="1"/>
  <c r="BB329" i="1"/>
  <c r="BB330" i="1" s="1"/>
  <c r="BB331" i="1" s="1"/>
  <c r="BB332" i="1" s="1"/>
  <c r="BB333" i="1" s="1"/>
  <c r="BB334" i="1" s="1"/>
  <c r="BB335" i="1" s="1"/>
  <c r="BB336" i="1" s="1"/>
  <c r="BA329" i="1"/>
  <c r="BA330" i="1" s="1"/>
  <c r="BA331" i="1" s="1"/>
  <c r="BA332" i="1" s="1"/>
  <c r="BA333" i="1" s="1"/>
  <c r="BA334" i="1" s="1"/>
  <c r="BA335" i="1" s="1"/>
  <c r="BA336" i="1" s="1"/>
  <c r="BD297" i="1"/>
  <c r="BD298" i="1" s="1"/>
  <c r="BD299" i="1" s="1"/>
  <c r="BD300" i="1" s="1"/>
  <c r="BD301" i="1" s="1"/>
  <c r="BD302" i="1" s="1"/>
  <c r="BD303" i="1" s="1"/>
  <c r="BD304" i="1" s="1"/>
  <c r="BD305" i="1" s="1"/>
  <c r="BD306" i="1" s="1"/>
  <c r="BD307" i="1" s="1"/>
  <c r="BD308" i="1" s="1"/>
  <c r="BD309" i="1" s="1"/>
  <c r="DS79" i="1"/>
  <c r="DS80" i="1" s="1"/>
  <c r="DS81" i="1" s="1"/>
  <c r="DS280" i="1"/>
  <c r="DS281" i="1" s="1"/>
  <c r="DS282" i="1" s="1"/>
  <c r="DS283" i="1" s="1"/>
  <c r="DS284" i="1" s="1"/>
  <c r="DS285" i="1" s="1"/>
  <c r="DS286" i="1" s="1"/>
  <c r="AZ287" i="1"/>
  <c r="AZ288" i="1" s="1"/>
  <c r="AZ289" i="1" s="1"/>
  <c r="AU285" i="1"/>
  <c r="AU286" i="1" s="1"/>
  <c r="N28" i="1"/>
  <c r="N44" i="1"/>
  <c r="N55" i="1"/>
  <c r="N24" i="1"/>
  <c r="BR80" i="1"/>
  <c r="BR81" i="1" s="1"/>
  <c r="BV79" i="1"/>
  <c r="AK71" i="1"/>
  <c r="BV28" i="1"/>
  <c r="BE296" i="1"/>
  <c r="DC81" i="1"/>
  <c r="BK81" i="1"/>
  <c r="BK143" i="1"/>
  <c r="AM79" i="1"/>
  <c r="AM80" i="1" s="1"/>
  <c r="DB81"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DD81" i="1"/>
  <c r="DV81" i="1"/>
  <c r="EM28" i="1"/>
  <c r="N279" i="1"/>
  <c r="N280" i="1" s="1"/>
  <c r="BT28" i="1"/>
  <c r="BS28" i="1"/>
  <c r="EJ28" i="1"/>
  <c r="EA28" i="1"/>
  <c r="AZ77" i="1"/>
  <c r="CT9" i="1"/>
  <c r="CT10" i="1" s="1"/>
  <c r="CT7" i="1"/>
  <c r="CU9" i="1"/>
  <c r="CU10" i="1" s="1"/>
  <c r="CU7" i="1"/>
  <c r="CH9" i="1"/>
  <c r="CH10" i="1" s="1"/>
  <c r="CH7" i="1"/>
  <c r="CQ9" i="1"/>
  <c r="CQ10" i="1" s="1"/>
  <c r="CQ7" i="1"/>
  <c r="CG9" i="1"/>
  <c r="CG10" i="1" s="1"/>
  <c r="CG7" i="1"/>
  <c r="CR9" i="1"/>
  <c r="CR10" i="1" s="1"/>
  <c r="CR7" i="1"/>
  <c r="CS9" i="1"/>
  <c r="CS10" i="1" s="1"/>
  <c r="CS7" i="1"/>
  <c r="CI9" i="1"/>
  <c r="CI10" i="1" s="1"/>
  <c r="CI7" i="1"/>
  <c r="CJ9" i="1"/>
  <c r="CJ10" i="1" s="1"/>
  <c r="CJ7" i="1"/>
  <c r="CO22" i="1"/>
  <c r="CP22" i="1"/>
  <c r="BY21" i="1"/>
  <c r="CA17" i="1"/>
  <c r="BZ13" i="1"/>
  <c r="CA14" i="1"/>
  <c r="AV14" i="1"/>
  <c r="AV15" i="1" s="1"/>
  <c r="AW14" i="1"/>
  <c r="AW15" i="1" s="1"/>
  <c r="CA347" i="1"/>
  <c r="AU345" i="1"/>
  <c r="AW350" i="1"/>
  <c r="AW345" i="1"/>
  <c r="AV350" i="1"/>
  <c r="AV345" i="1"/>
  <c r="CA350" i="1"/>
  <c r="CA345" i="1"/>
  <c r="BZ344" i="1"/>
  <c r="AW347" i="1"/>
  <c r="AV347" i="1"/>
  <c r="AU350" i="1"/>
  <c r="AU347" i="1"/>
  <c r="CI12" i="1"/>
  <c r="CH12" i="1"/>
  <c r="CJ12" i="1"/>
  <c r="CU12" i="1"/>
  <c r="CG12" i="1"/>
  <c r="AR337" i="1" l="1"/>
  <c r="BQ337" i="1"/>
  <c r="BP337" i="1"/>
  <c r="B118" i="1"/>
  <c r="BQ117" i="1"/>
  <c r="BP117" i="1"/>
  <c r="BH229" i="1"/>
  <c r="CF229" i="1"/>
  <c r="U229" i="1"/>
  <c r="CV229" i="1"/>
  <c r="CA218" i="1"/>
  <c r="CO221" i="1"/>
  <c r="EO229" i="1"/>
  <c r="CL229" i="1"/>
  <c r="EG229" i="1"/>
  <c r="BY67" i="1"/>
  <c r="BY206" i="1" s="1"/>
  <c r="BY222" i="1"/>
  <c r="CP23" i="1"/>
  <c r="CP223" i="1"/>
  <c r="CO23" i="1"/>
  <c r="CO223" i="1"/>
  <c r="AD229" i="1"/>
  <c r="AE229" i="1"/>
  <c r="O56" i="1"/>
  <c r="X25" i="1"/>
  <c r="X225" i="1"/>
  <c r="DY229" i="1"/>
  <c r="AB229" i="1"/>
  <c r="DH229" i="1"/>
  <c r="BN229" i="1"/>
  <c r="EF25" i="1"/>
  <c r="EF225" i="1"/>
  <c r="CP221" i="1"/>
  <c r="EI229" i="1"/>
  <c r="CE229" i="1"/>
  <c r="CN229" i="1"/>
  <c r="AI229" i="1"/>
  <c r="AG229" i="1"/>
  <c r="BG229" i="1"/>
  <c r="EN229" i="1"/>
  <c r="AF229" i="1"/>
  <c r="EQ229" i="1"/>
  <c r="BV229" i="1"/>
  <c r="EH25" i="1"/>
  <c r="EH225" i="1"/>
  <c r="EL229" i="1"/>
  <c r="CK229" i="1"/>
  <c r="DZ229" i="1"/>
  <c r="AA229" i="1"/>
  <c r="AZ142" i="1"/>
  <c r="AZ143" i="1" s="1"/>
  <c r="AZ174" i="1" s="1"/>
  <c r="AZ216" i="1"/>
  <c r="EA229" i="1"/>
  <c r="EJ229" i="1"/>
  <c r="AC229" i="1"/>
  <c r="CW229" i="1"/>
  <c r="BS229" i="1"/>
  <c r="BT229" i="1"/>
  <c r="DJ229" i="1"/>
  <c r="EK229" i="1"/>
  <c r="AH229" i="1"/>
  <c r="DG229" i="1"/>
  <c r="EM229" i="1"/>
  <c r="BO229" i="1"/>
  <c r="DI229" i="1"/>
  <c r="CM229" i="1"/>
  <c r="DT337" i="1"/>
  <c r="BB337" i="1"/>
  <c r="BA337" i="1"/>
  <c r="AT337" i="1"/>
  <c r="B338" i="1"/>
  <c r="F337" i="1"/>
  <c r="E337" i="1"/>
  <c r="D337" i="1"/>
  <c r="DM337" i="1"/>
  <c r="DK337" i="1"/>
  <c r="DL337" i="1"/>
  <c r="AL337" i="1"/>
  <c r="BF337" i="1"/>
  <c r="AZ290" i="1"/>
  <c r="AZ291" i="1" s="1"/>
  <c r="AZ292" i="1" s="1"/>
  <c r="AZ293" i="1" s="1"/>
  <c r="AZ294" i="1" s="1"/>
  <c r="AZ295" i="1" s="1"/>
  <c r="AZ296" i="1" s="1"/>
  <c r="AZ297" i="1" s="1"/>
  <c r="AZ298" i="1" s="1"/>
  <c r="AZ299" i="1" s="1"/>
  <c r="AZ300" i="1" s="1"/>
  <c r="AZ301" i="1" s="1"/>
  <c r="AZ302" i="1" s="1"/>
  <c r="AZ303" i="1" s="1"/>
  <c r="AZ304" i="1" s="1"/>
  <c r="AZ305" i="1" s="1"/>
  <c r="AZ306" i="1" s="1"/>
  <c r="AZ307" i="1" s="1"/>
  <c r="AZ308" i="1" s="1"/>
  <c r="AZ309" i="1" s="1"/>
  <c r="AZ310" i="1" s="1"/>
  <c r="AZ311" i="1" s="1"/>
  <c r="AZ312" i="1" s="1"/>
  <c r="BE297" i="1"/>
  <c r="BE298" i="1" s="1"/>
  <c r="BE299" i="1" s="1"/>
  <c r="BE300" i="1" s="1"/>
  <c r="BE301" i="1" s="1"/>
  <c r="BE302" i="1" s="1"/>
  <c r="BE303" i="1" s="1"/>
  <c r="BE304" i="1" s="1"/>
  <c r="BE305" i="1" s="1"/>
  <c r="BE306" i="1" s="1"/>
  <c r="BE307" i="1" s="1"/>
  <c r="BE308" i="1" s="1"/>
  <c r="BE309" i="1" s="1"/>
  <c r="BC297" i="1"/>
  <c r="BC298" i="1" s="1"/>
  <c r="BC299" i="1" s="1"/>
  <c r="BC300" i="1" s="1"/>
  <c r="BC301" i="1" s="1"/>
  <c r="BC302" i="1" s="1"/>
  <c r="BC303" i="1" s="1"/>
  <c r="BC304" i="1" s="1"/>
  <c r="BC305" i="1" s="1"/>
  <c r="BC306" i="1" s="1"/>
  <c r="BC307" i="1" s="1"/>
  <c r="BC308" i="1" s="1"/>
  <c r="BC309" i="1" s="1"/>
  <c r="DS287" i="1"/>
  <c r="DS288" i="1" s="1"/>
  <c r="DS289" i="1" s="1"/>
  <c r="AU287" i="1"/>
  <c r="AU288" i="1" s="1"/>
  <c r="AU289" i="1" s="1"/>
  <c r="N56" i="1"/>
  <c r="BV80" i="1"/>
  <c r="BV81" i="1" s="1"/>
  <c r="AN71" i="1"/>
  <c r="AK72" i="1"/>
  <c r="CA18" i="1"/>
  <c r="CA66" i="1"/>
  <c r="CA205" i="1" s="1"/>
  <c r="AS311" i="1"/>
  <c r="AS312" i="1" s="1"/>
  <c r="BD310"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N281" i="1"/>
  <c r="BY22" i="1"/>
  <c r="BZ17" i="1"/>
  <c r="BD22" i="1"/>
  <c r="CI13" i="1"/>
  <c r="CT13" i="1"/>
  <c r="CG13" i="1"/>
  <c r="CU13" i="1"/>
  <c r="CS13" i="1"/>
  <c r="CJ13" i="1"/>
  <c r="CQ13" i="1"/>
  <c r="CH13" i="1"/>
  <c r="CR13" i="1"/>
  <c r="CA15" i="1"/>
  <c r="BZ14" i="1"/>
  <c r="BZ350" i="1"/>
  <c r="BZ345" i="1"/>
  <c r="CT344" i="1"/>
  <c r="CH344" i="1"/>
  <c r="CU344" i="1"/>
  <c r="CG344" i="1"/>
  <c r="CS344" i="1"/>
  <c r="CI344" i="1"/>
  <c r="CR344" i="1"/>
  <c r="CJ344" i="1"/>
  <c r="CQ344" i="1"/>
  <c r="BZ347" i="1"/>
  <c r="M6" i="1"/>
  <c r="L6" i="1"/>
  <c r="AR338" i="1" l="1"/>
  <c r="BQ338" i="1"/>
  <c r="BP338" i="1"/>
  <c r="B119" i="1"/>
  <c r="BQ118" i="1"/>
  <c r="BP118" i="1"/>
  <c r="AZ203" i="1"/>
  <c r="AZ202" i="1"/>
  <c r="AZ201" i="1"/>
  <c r="AZ200" i="1"/>
  <c r="AZ199" i="1"/>
  <c r="AZ198" i="1"/>
  <c r="AZ197" i="1"/>
  <c r="AZ175" i="1"/>
  <c r="AZ173" i="1"/>
  <c r="AZ172" i="1"/>
  <c r="AZ171" i="1"/>
  <c r="AZ159" i="1"/>
  <c r="AZ190" i="1"/>
  <c r="AZ158" i="1"/>
  <c r="AZ196" i="1"/>
  <c r="AZ189" i="1"/>
  <c r="AZ157" i="1"/>
  <c r="AZ188" i="1"/>
  <c r="AZ156" i="1"/>
  <c r="AZ187" i="1"/>
  <c r="AZ155" i="1"/>
  <c r="AZ144" i="1"/>
  <c r="AZ186" i="1"/>
  <c r="AZ154" i="1"/>
  <c r="AZ185" i="1"/>
  <c r="AZ153" i="1"/>
  <c r="AZ184" i="1"/>
  <c r="AZ145" i="1"/>
  <c r="AZ191" i="1"/>
  <c r="AZ177" i="1"/>
  <c r="CP24" i="1"/>
  <c r="CP224" i="1"/>
  <c r="CA19" i="1"/>
  <c r="CA219" i="1"/>
  <c r="EH68" i="1"/>
  <c r="EH207" i="1" s="1"/>
  <c r="EH226" i="1"/>
  <c r="EH26" i="1"/>
  <c r="X68" i="1"/>
  <c r="X207" i="1" s="1"/>
  <c r="X226" i="1"/>
  <c r="X26" i="1"/>
  <c r="AZ170" i="1"/>
  <c r="AZ152" i="1"/>
  <c r="AZ169" i="1"/>
  <c r="AZ195" i="1"/>
  <c r="AZ168" i="1"/>
  <c r="AZ183" i="1"/>
  <c r="AZ167" i="1"/>
  <c r="AZ151" i="1"/>
  <c r="AZ166" i="1"/>
  <c r="AZ182" i="1"/>
  <c r="AZ165" i="1"/>
  <c r="AZ150" i="1"/>
  <c r="AZ164" i="1"/>
  <c r="AZ181" i="1"/>
  <c r="AZ163" i="1"/>
  <c r="AZ149" i="1"/>
  <c r="AZ194" i="1"/>
  <c r="AZ180" i="1"/>
  <c r="EF68" i="1"/>
  <c r="EF207" i="1" s="1"/>
  <c r="EF226" i="1"/>
  <c r="EF26" i="1"/>
  <c r="AZ162" i="1"/>
  <c r="AZ148" i="1"/>
  <c r="AZ193" i="1"/>
  <c r="AZ179" i="1"/>
  <c r="AZ161" i="1"/>
  <c r="AZ147" i="1"/>
  <c r="BZ218" i="1"/>
  <c r="AZ192" i="1"/>
  <c r="AZ178" i="1"/>
  <c r="AZ160" i="1"/>
  <c r="AZ146" i="1"/>
  <c r="CO24" i="1"/>
  <c r="CO224" i="1"/>
  <c r="BY223" i="1"/>
  <c r="AZ176" i="1"/>
  <c r="DT338" i="1"/>
  <c r="BF338" i="1"/>
  <c r="AL338" i="1"/>
  <c r="DL338" i="1"/>
  <c r="DK338" i="1"/>
  <c r="DM338" i="1"/>
  <c r="AT338" i="1"/>
  <c r="B339" i="1"/>
  <c r="F338" i="1"/>
  <c r="E338" i="1"/>
  <c r="D338" i="1"/>
  <c r="BB338" i="1"/>
  <c r="BA338" i="1"/>
  <c r="AU290" i="1"/>
  <c r="AU291" i="1" s="1"/>
  <c r="AU292" i="1" s="1"/>
  <c r="AU293" i="1" s="1"/>
  <c r="AU294" i="1" s="1"/>
  <c r="AU295" i="1" s="1"/>
  <c r="AU296" i="1" s="1"/>
  <c r="AU297" i="1" s="1"/>
  <c r="AU298" i="1" s="1"/>
  <c r="AU299" i="1" s="1"/>
  <c r="AU300" i="1" s="1"/>
  <c r="AU301" i="1" s="1"/>
  <c r="AU302" i="1" s="1"/>
  <c r="AU303" i="1" s="1"/>
  <c r="DS290" i="1"/>
  <c r="DS291" i="1" s="1"/>
  <c r="DS292" i="1" s="1"/>
  <c r="DS293" i="1" s="1"/>
  <c r="DS294" i="1" s="1"/>
  <c r="DS295" i="1" s="1"/>
  <c r="DS296" i="1" s="1"/>
  <c r="DS297" i="1" s="1"/>
  <c r="DS298" i="1" s="1"/>
  <c r="DS299" i="1" s="1"/>
  <c r="DS300" i="1" s="1"/>
  <c r="DS301" i="1" s="1"/>
  <c r="DS302" i="1" s="1"/>
  <c r="DS303" i="1" s="1"/>
  <c r="DS304" i="1" s="1"/>
  <c r="DS305" i="1" s="1"/>
  <c r="DS306" i="1" s="1"/>
  <c r="DS307" i="1" s="1"/>
  <c r="DS308" i="1" s="1"/>
  <c r="DS309" i="1" s="1"/>
  <c r="DS310" i="1" s="1"/>
  <c r="DS311" i="1" s="1"/>
  <c r="DS312" i="1" s="1"/>
  <c r="AZ313" i="1"/>
  <c r="AZ314" i="1" s="1"/>
  <c r="AZ315" i="1" s="1"/>
  <c r="AZ316" i="1" s="1"/>
  <c r="AZ317" i="1" s="1"/>
  <c r="AZ318" i="1" s="1"/>
  <c r="AZ319" i="1" s="1"/>
  <c r="AZ320" i="1" s="1"/>
  <c r="AZ321" i="1" s="1"/>
  <c r="AZ322" i="1" s="1"/>
  <c r="AZ323" i="1" s="1"/>
  <c r="AZ324" i="1" s="1"/>
  <c r="AZ325" i="1" s="1"/>
  <c r="AZ326" i="1" s="1"/>
  <c r="AZ327" i="1" s="1"/>
  <c r="AZ328" i="1" s="1"/>
  <c r="AS313" i="1"/>
  <c r="AS314" i="1" s="1"/>
  <c r="AN72" i="1"/>
  <c r="AK73" i="1"/>
  <c r="BZ18" i="1"/>
  <c r="BZ66" i="1"/>
  <c r="BZ205" i="1" s="1"/>
  <c r="BC310" i="1"/>
  <c r="BD311" i="1"/>
  <c r="BD312" i="1" s="1"/>
  <c r="BE310" i="1"/>
  <c r="N282" i="1"/>
  <c r="N283" i="1" s="1"/>
  <c r="N284" i="1" s="1"/>
  <c r="L7" i="1"/>
  <c r="M7" i="1"/>
  <c r="BY23" i="1"/>
  <c r="BD23" i="1"/>
  <c r="CT17" i="1"/>
  <c r="CU17" i="1"/>
  <c r="CH17" i="1"/>
  <c r="CI17" i="1"/>
  <c r="CQ17" i="1"/>
  <c r="CJ17" i="1"/>
  <c r="CS17" i="1"/>
  <c r="CG17" i="1"/>
  <c r="CR17" i="1"/>
  <c r="BE22" i="1"/>
  <c r="BC22" i="1"/>
  <c r="CA21" i="1"/>
  <c r="BZ15" i="1"/>
  <c r="CI14" i="1"/>
  <c r="CG14" i="1"/>
  <c r="CJ14" i="1"/>
  <c r="CH14" i="1"/>
  <c r="CU14" i="1"/>
  <c r="CQ350" i="1"/>
  <c r="CQ345" i="1"/>
  <c r="CR350" i="1"/>
  <c r="CR345" i="1"/>
  <c r="CI350" i="1"/>
  <c r="CI345" i="1"/>
  <c r="CT350" i="1"/>
  <c r="CT345" i="1"/>
  <c r="CS347" i="1"/>
  <c r="CS345" i="1"/>
  <c r="CJ350" i="1"/>
  <c r="CJ345" i="1"/>
  <c r="CG350" i="1"/>
  <c r="CG345" i="1"/>
  <c r="CU350" i="1"/>
  <c r="CU345" i="1"/>
  <c r="CH350" i="1"/>
  <c r="CH345" i="1"/>
  <c r="CI347" i="1"/>
  <c r="CT347" i="1"/>
  <c r="CU347" i="1"/>
  <c r="CH347" i="1"/>
  <c r="CJ347" i="1"/>
  <c r="CR347" i="1"/>
  <c r="CG347" i="1"/>
  <c r="M12" i="1"/>
  <c r="M17" i="1" s="1"/>
  <c r="L12" i="1"/>
  <c r="DK354" i="1"/>
  <c r="AR339" i="1" l="1"/>
  <c r="BQ339" i="1"/>
  <c r="BP339" i="1"/>
  <c r="B120" i="1"/>
  <c r="BQ119" i="1"/>
  <c r="BP119" i="1"/>
  <c r="EH27" i="1"/>
  <c r="EH227" i="1"/>
  <c r="CP25" i="1"/>
  <c r="CP225" i="1"/>
  <c r="EF27" i="1"/>
  <c r="EF227" i="1"/>
  <c r="CA20" i="1"/>
  <c r="CA220" i="1"/>
  <c r="CQ218" i="1"/>
  <c r="BY224" i="1"/>
  <c r="X27" i="1"/>
  <c r="X227" i="1"/>
  <c r="CT218" i="1"/>
  <c r="CI218" i="1"/>
  <c r="BZ19" i="1"/>
  <c r="BZ219" i="1"/>
  <c r="CJ218" i="1"/>
  <c r="CR218" i="1"/>
  <c r="CO25" i="1"/>
  <c r="CO225" i="1"/>
  <c r="CU218" i="1"/>
  <c r="CG218" i="1"/>
  <c r="CH218" i="1"/>
  <c r="CA67" i="1"/>
  <c r="CA206" i="1" s="1"/>
  <c r="CA222" i="1"/>
  <c r="CS218" i="1"/>
  <c r="DT339" i="1"/>
  <c r="BA339" i="1"/>
  <c r="BB339" i="1"/>
  <c r="B340" i="1"/>
  <c r="AT339" i="1"/>
  <c r="F339" i="1"/>
  <c r="E339" i="1"/>
  <c r="D339" i="1"/>
  <c r="DM339" i="1"/>
  <c r="DK339" i="1"/>
  <c r="DL339" i="1"/>
  <c r="AL339" i="1"/>
  <c r="BF339" i="1"/>
  <c r="AZ329" i="1"/>
  <c r="AZ330" i="1" s="1"/>
  <c r="AZ331" i="1" s="1"/>
  <c r="AZ332" i="1" s="1"/>
  <c r="AZ333" i="1" s="1"/>
  <c r="AZ334" i="1" s="1"/>
  <c r="AZ335" i="1" s="1"/>
  <c r="AZ336" i="1" s="1"/>
  <c r="AZ337" i="1" s="1"/>
  <c r="AZ338" i="1" s="1"/>
  <c r="AZ339" i="1" s="1"/>
  <c r="BD313" i="1"/>
  <c r="BD314" i="1" s="1"/>
  <c r="BD315" i="1" s="1"/>
  <c r="DS313" i="1"/>
  <c r="DS314" i="1" s="1"/>
  <c r="DS315" i="1" s="1"/>
  <c r="DS316" i="1" s="1"/>
  <c r="DS317" i="1" s="1"/>
  <c r="DS318" i="1" s="1"/>
  <c r="DS319" i="1" s="1"/>
  <c r="DS320" i="1" s="1"/>
  <c r="DS321" i="1" s="1"/>
  <c r="DS322" i="1" s="1"/>
  <c r="DS323" i="1" s="1"/>
  <c r="DS324" i="1" s="1"/>
  <c r="DS325" i="1" s="1"/>
  <c r="DS326" i="1" s="1"/>
  <c r="DS327" i="1" s="1"/>
  <c r="DS328" i="1" s="1"/>
  <c r="AU304" i="1"/>
  <c r="AU305" i="1" s="1"/>
  <c r="AU306" i="1" s="1"/>
  <c r="AU307" i="1" s="1"/>
  <c r="AU308" i="1" s="1"/>
  <c r="AU309" i="1" s="1"/>
  <c r="N285" i="1"/>
  <c r="N286" i="1" s="1"/>
  <c r="AK277" i="1"/>
  <c r="M18" i="1"/>
  <c r="M19" i="1" s="1"/>
  <c r="M20" i="1" s="1"/>
  <c r="AK74" i="1"/>
  <c r="AN73" i="1"/>
  <c r="CJ18" i="1"/>
  <c r="CJ66" i="1"/>
  <c r="CJ205" i="1" s="1"/>
  <c r="CI18" i="1"/>
  <c r="CI66" i="1"/>
  <c r="CI205" i="1" s="1"/>
  <c r="CG18" i="1"/>
  <c r="CG66" i="1"/>
  <c r="CG205" i="1" s="1"/>
  <c r="CT18" i="1"/>
  <c r="CT66" i="1"/>
  <c r="CT205" i="1" s="1"/>
  <c r="CR18" i="1"/>
  <c r="CR66" i="1"/>
  <c r="CR205" i="1" s="1"/>
  <c r="CQ18" i="1"/>
  <c r="CQ66" i="1"/>
  <c r="CQ205" i="1" s="1"/>
  <c r="CH18" i="1"/>
  <c r="CH66" i="1"/>
  <c r="CH205" i="1" s="1"/>
  <c r="CS18" i="1"/>
  <c r="CS66" i="1"/>
  <c r="CS205" i="1" s="1"/>
  <c r="CU18" i="1"/>
  <c r="CU66" i="1"/>
  <c r="CU205" i="1" s="1"/>
  <c r="BC311" i="1"/>
  <c r="BC312" i="1" s="1"/>
  <c r="BE311" i="1"/>
  <c r="BD24" i="1"/>
  <c r="M13" i="1"/>
  <c r="M29" i="1" s="1"/>
  <c r="M14" i="1"/>
  <c r="L13" i="1"/>
  <c r="L14" i="1"/>
  <c r="L15" i="1" s="1"/>
  <c r="BE23" i="1"/>
  <c r="CA22" i="1"/>
  <c r="BC23" i="1"/>
  <c r="BY24" i="1"/>
  <c r="BY25" i="1"/>
  <c r="BZ21" i="1"/>
  <c r="CU15" i="1"/>
  <c r="CJ15" i="1"/>
  <c r="CS15" i="1"/>
  <c r="CH15" i="1"/>
  <c r="CI15" i="1"/>
  <c r="CT15" i="1"/>
  <c r="CG15" i="1"/>
  <c r="K6" i="1"/>
  <c r="AR340" i="1" l="1"/>
  <c r="BP340" i="1"/>
  <c r="BQ340" i="1"/>
  <c r="B121" i="1"/>
  <c r="BQ120" i="1"/>
  <c r="BP120" i="1"/>
  <c r="CQ19" i="1"/>
  <c r="CQ219" i="1"/>
  <c r="EF79" i="1"/>
  <c r="EF80" i="1" s="1"/>
  <c r="EF228" i="1"/>
  <c r="EF28" i="1"/>
  <c r="CI19" i="1"/>
  <c r="CI219" i="1"/>
  <c r="CP68" i="1"/>
  <c r="CP207" i="1" s="1"/>
  <c r="CP226" i="1"/>
  <c r="CP26" i="1"/>
  <c r="CR19" i="1"/>
  <c r="CR219" i="1"/>
  <c r="CT19" i="1"/>
  <c r="CT219" i="1"/>
  <c r="CA221" i="1"/>
  <c r="BZ67" i="1"/>
  <c r="BZ206" i="1" s="1"/>
  <c r="BZ222" i="1"/>
  <c r="CG19" i="1"/>
  <c r="CG219" i="1"/>
  <c r="EH79" i="1"/>
  <c r="EH80" i="1" s="1"/>
  <c r="EH228" i="1"/>
  <c r="EH28" i="1"/>
  <c r="CO68" i="1"/>
  <c r="CO207" i="1" s="1"/>
  <c r="CO226" i="1"/>
  <c r="CO26" i="1"/>
  <c r="X228" i="1"/>
  <c r="X79" i="1"/>
  <c r="X80" i="1" s="1"/>
  <c r="X28" i="1"/>
  <c r="CU19" i="1"/>
  <c r="CU219" i="1"/>
  <c r="CJ19" i="1"/>
  <c r="CJ219" i="1"/>
  <c r="BY226" i="1"/>
  <c r="BZ20" i="1"/>
  <c r="BZ220" i="1"/>
  <c r="CA23" i="1"/>
  <c r="CA223" i="1"/>
  <c r="CS19" i="1"/>
  <c r="CS219" i="1"/>
  <c r="CH19" i="1"/>
  <c r="CH219" i="1"/>
  <c r="BY225" i="1"/>
  <c r="DT340" i="1"/>
  <c r="AZ340" i="1"/>
  <c r="BF340" i="1"/>
  <c r="DK340" i="1"/>
  <c r="AL340" i="1"/>
  <c r="DL340" i="1"/>
  <c r="DM340" i="1"/>
  <c r="B341" i="1"/>
  <c r="AT340" i="1"/>
  <c r="F340" i="1"/>
  <c r="E340" i="1"/>
  <c r="D340" i="1"/>
  <c r="BB340" i="1"/>
  <c r="BA340" i="1"/>
  <c r="DS329" i="1"/>
  <c r="DS330" i="1" s="1"/>
  <c r="DS331" i="1" s="1"/>
  <c r="DS332" i="1" s="1"/>
  <c r="DS333" i="1" s="1"/>
  <c r="DS334" i="1" s="1"/>
  <c r="DS335" i="1" s="1"/>
  <c r="DS336" i="1" s="1"/>
  <c r="DS337" i="1" s="1"/>
  <c r="DS338" i="1" s="1"/>
  <c r="DS339" i="1" s="1"/>
  <c r="DS340" i="1" s="1"/>
  <c r="BC313" i="1"/>
  <c r="BC314" i="1" s="1"/>
  <c r="BC315" i="1" s="1"/>
  <c r="N287" i="1"/>
  <c r="N288" i="1" s="1"/>
  <c r="N289" i="1" s="1"/>
  <c r="AK278" i="1"/>
  <c r="AK279" i="1" s="1"/>
  <c r="M30" i="1"/>
  <c r="M31" i="1" s="1"/>
  <c r="M32" i="1" s="1"/>
  <c r="AN75" i="1"/>
  <c r="AK75" i="1"/>
  <c r="AN74" i="1"/>
  <c r="M15" i="1"/>
  <c r="M53" i="1" s="1"/>
  <c r="M41" i="1"/>
  <c r="BY26" i="1"/>
  <c r="BY68" i="1"/>
  <c r="BY207" i="1" s="1"/>
  <c r="AU310" i="1"/>
  <c r="BE312" i="1"/>
  <c r="BD142" i="1"/>
  <c r="BD143" i="1" s="1"/>
  <c r="BD192" i="1" s="1"/>
  <c r="BD316" i="1"/>
  <c r="BD317" i="1" s="1"/>
  <c r="BE24" i="1"/>
  <c r="BC24" i="1"/>
  <c r="L17" i="1"/>
  <c r="K7" i="1"/>
  <c r="BZ22" i="1"/>
  <c r="AW22" i="1"/>
  <c r="AU22" i="1"/>
  <c r="AV22" i="1"/>
  <c r="CH21" i="1"/>
  <c r="CR21" i="1"/>
  <c r="M21" i="1"/>
  <c r="CT21" i="1"/>
  <c r="CG21" i="1"/>
  <c r="CS21" i="1"/>
  <c r="CJ21" i="1"/>
  <c r="CI21" i="1"/>
  <c r="CU21" i="1"/>
  <c r="CQ21" i="1"/>
  <c r="K350" i="1"/>
  <c r="K12" i="1"/>
  <c r="K17" i="1" s="1"/>
  <c r="B122" i="1" l="1"/>
  <c r="BQ121" i="1"/>
  <c r="BP121" i="1"/>
  <c r="AR341" i="1"/>
  <c r="BQ341" i="1"/>
  <c r="BP341" i="1"/>
  <c r="BZ221" i="1"/>
  <c r="CH67" i="1"/>
  <c r="CH206" i="1" s="1"/>
  <c r="CH222" i="1"/>
  <c r="CA24" i="1"/>
  <c r="CA224" i="1"/>
  <c r="CH20" i="1"/>
  <c r="CH220" i="1"/>
  <c r="CO27" i="1"/>
  <c r="CO227" i="1"/>
  <c r="CJ20" i="1"/>
  <c r="CJ220" i="1"/>
  <c r="CS20" i="1"/>
  <c r="CS220" i="1"/>
  <c r="EH229" i="1"/>
  <c r="CP27" i="1"/>
  <c r="CP227" i="1"/>
  <c r="X229" i="1"/>
  <c r="CU20" i="1"/>
  <c r="CU220" i="1"/>
  <c r="CI20" i="1"/>
  <c r="CI220" i="1"/>
  <c r="CR67" i="1"/>
  <c r="CR206" i="1" s="1"/>
  <c r="CR222" i="1"/>
  <c r="BY27" i="1"/>
  <c r="BY28" i="1" s="1"/>
  <c r="BY227" i="1"/>
  <c r="CQ67" i="1"/>
  <c r="CQ206" i="1" s="1"/>
  <c r="CQ222" i="1"/>
  <c r="CR20" i="1"/>
  <c r="CR220" i="1"/>
  <c r="CU67" i="1"/>
  <c r="CU206" i="1" s="1"/>
  <c r="CU222" i="1"/>
  <c r="CG20" i="1"/>
  <c r="CG220" i="1"/>
  <c r="CI67" i="1"/>
  <c r="CI206" i="1" s="1"/>
  <c r="CI222" i="1"/>
  <c r="CT20" i="1"/>
  <c r="CT220" i="1"/>
  <c r="BZ23" i="1"/>
  <c r="BZ223" i="1"/>
  <c r="CJ67" i="1"/>
  <c r="CJ206" i="1" s="1"/>
  <c r="CJ222" i="1"/>
  <c r="CS67" i="1"/>
  <c r="CS206" i="1" s="1"/>
  <c r="CS222" i="1"/>
  <c r="EF229" i="1"/>
  <c r="CG67" i="1"/>
  <c r="CG206" i="1" s="1"/>
  <c r="CG222" i="1"/>
  <c r="CT67" i="1"/>
  <c r="CT206" i="1" s="1"/>
  <c r="CT222" i="1"/>
  <c r="CQ20" i="1"/>
  <c r="CQ220" i="1"/>
  <c r="DT341" i="1"/>
  <c r="DS341" i="1"/>
  <c r="BA341" i="1"/>
  <c r="BB341" i="1"/>
  <c r="D341" i="1"/>
  <c r="E341" i="1"/>
  <c r="AT341" i="1"/>
  <c r="F341" i="1"/>
  <c r="B342" i="1"/>
  <c r="DM341" i="1"/>
  <c r="DK341" i="1"/>
  <c r="DL341" i="1"/>
  <c r="AL341" i="1"/>
  <c r="BF341" i="1"/>
  <c r="AZ341" i="1"/>
  <c r="N290" i="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BE313" i="1"/>
  <c r="BE314" i="1" s="1"/>
  <c r="BE315" i="1" s="1"/>
  <c r="BE316" i="1" s="1"/>
  <c r="BE317" i="1" s="1"/>
  <c r="AK280" i="1"/>
  <c r="AK281" i="1" s="1"/>
  <c r="AK282" i="1" s="1"/>
  <c r="AK283" i="1" s="1"/>
  <c r="AK284" i="1" s="1"/>
  <c r="AK285" i="1" s="1"/>
  <c r="AK286" i="1" s="1"/>
  <c r="BD318" i="1"/>
  <c r="BD319" i="1" s="1"/>
  <c r="BD320" i="1" s="1"/>
  <c r="BD321" i="1" s="1"/>
  <c r="BD322" i="1" s="1"/>
  <c r="BD323" i="1" s="1"/>
  <c r="BD324" i="1" s="1"/>
  <c r="BD325" i="1" s="1"/>
  <c r="BD326" i="1" s="1"/>
  <c r="BD327" i="1" s="1"/>
  <c r="BD328" i="1" s="1"/>
  <c r="AN277" i="1"/>
  <c r="M42" i="1"/>
  <c r="M43" i="1" s="1"/>
  <c r="M44" i="1" s="1"/>
  <c r="M54" i="1"/>
  <c r="M55" i="1" s="1"/>
  <c r="M56" i="1" s="1"/>
  <c r="K18" i="1"/>
  <c r="K19" i="1" s="1"/>
  <c r="K20" i="1" s="1"/>
  <c r="AK76" i="1"/>
  <c r="AN76" i="1"/>
  <c r="M22" i="1"/>
  <c r="M23" i="1" s="1"/>
  <c r="M24" i="1" s="1"/>
  <c r="L18" i="1"/>
  <c r="L66" i="1"/>
  <c r="L205" i="1" s="1"/>
  <c r="AU311" i="1"/>
  <c r="AU312" i="1" s="1"/>
  <c r="BD184" i="1"/>
  <c r="BD151" i="1"/>
  <c r="BD157" i="1"/>
  <c r="BD159" i="1"/>
  <c r="BD144" i="1"/>
  <c r="BD176" i="1"/>
  <c r="BD160" i="1"/>
  <c r="BD191" i="1"/>
  <c r="BD196" i="1"/>
  <c r="BD183" i="1"/>
  <c r="BD152" i="1"/>
  <c r="BD174" i="1"/>
  <c r="BD197" i="1"/>
  <c r="BD182" i="1"/>
  <c r="BD150" i="1"/>
  <c r="BD181" i="1"/>
  <c r="BD149" i="1"/>
  <c r="BD148" i="1"/>
  <c r="BD173" i="1"/>
  <c r="BD172" i="1"/>
  <c r="BD171" i="1"/>
  <c r="BD162" i="1"/>
  <c r="BD193" i="1"/>
  <c r="BD161" i="1"/>
  <c r="BD180" i="1"/>
  <c r="BD158" i="1"/>
  <c r="BD188" i="1"/>
  <c r="BD170" i="1"/>
  <c r="BD146" i="1"/>
  <c r="BD153" i="1"/>
  <c r="BD163" i="1"/>
  <c r="BD169" i="1"/>
  <c r="BD175" i="1"/>
  <c r="BD168" i="1"/>
  <c r="BD179" i="1"/>
  <c r="BD177" i="1"/>
  <c r="BD203" i="1"/>
  <c r="BD167" i="1"/>
  <c r="BD202" i="1"/>
  <c r="BD185" i="1"/>
  <c r="BD201" i="1"/>
  <c r="BD178" i="1"/>
  <c r="BD200" i="1"/>
  <c r="BD166" i="1"/>
  <c r="BD199" i="1"/>
  <c r="BD190" i="1"/>
  <c r="BD198" i="1"/>
  <c r="BD189" i="1"/>
  <c r="BD187" i="1"/>
  <c r="BD165" i="1"/>
  <c r="BD155" i="1"/>
  <c r="BD145" i="1"/>
  <c r="BD186" i="1"/>
  <c r="BD164" i="1"/>
  <c r="BD154" i="1"/>
  <c r="BD195" i="1"/>
  <c r="BD156" i="1"/>
  <c r="BD194" i="1"/>
  <c r="BD147" i="1"/>
  <c r="BC143" i="1"/>
  <c r="BC188" i="1" s="1"/>
  <c r="BC316" i="1"/>
  <c r="BC317" i="1" s="1"/>
  <c r="BE142" i="1"/>
  <c r="BE143" i="1" s="1"/>
  <c r="BE172" i="1" s="1"/>
  <c r="K13" i="1"/>
  <c r="K29" i="1" s="1"/>
  <c r="K14" i="1"/>
  <c r="AU23" i="1"/>
  <c r="AW23" i="1"/>
  <c r="AW24" i="1" s="1"/>
  <c r="CH22" i="1"/>
  <c r="CQ22" i="1"/>
  <c r="CJ22" i="1"/>
  <c r="CR22" i="1"/>
  <c r="CI22" i="1"/>
  <c r="CS22" i="1"/>
  <c r="CG22" i="1"/>
  <c r="CU22" i="1"/>
  <c r="CT22" i="1"/>
  <c r="AV23" i="1"/>
  <c r="AV24" i="1" s="1"/>
  <c r="M25" i="1"/>
  <c r="M26" i="1" s="1"/>
  <c r="M27" i="1" s="1"/>
  <c r="M28" i="1" s="1"/>
  <c r="L21" i="1"/>
  <c r="K347" i="1"/>
  <c r="DN354" i="1"/>
  <c r="DF6" i="1"/>
  <c r="DE6" i="1"/>
  <c r="DE12" i="1" s="1"/>
  <c r="AR342" i="1" l="1"/>
  <c r="BQ342" i="1"/>
  <c r="BP342" i="1"/>
  <c r="B123" i="1"/>
  <c r="BQ122" i="1"/>
  <c r="BP122" i="1"/>
  <c r="CJ23" i="1"/>
  <c r="CJ223" i="1"/>
  <c r="CG221" i="1"/>
  <c r="CS221" i="1"/>
  <c r="CQ221" i="1"/>
  <c r="CT221" i="1"/>
  <c r="BZ24" i="1"/>
  <c r="BZ224" i="1"/>
  <c r="CA25" i="1"/>
  <c r="CA225" i="1"/>
  <c r="CJ221" i="1"/>
  <c r="BY79" i="1"/>
  <c r="BY80" i="1" s="1"/>
  <c r="BY228" i="1"/>
  <c r="CO79" i="1"/>
  <c r="CO80" i="1" s="1"/>
  <c r="CO228" i="1"/>
  <c r="CO28" i="1"/>
  <c r="CH221" i="1"/>
  <c r="BY229" i="1"/>
  <c r="CU221" i="1"/>
  <c r="CH23" i="1"/>
  <c r="CH223" i="1"/>
  <c r="CI221" i="1"/>
  <c r="CQ23" i="1"/>
  <c r="CQ223" i="1"/>
  <c r="CR221" i="1"/>
  <c r="L19" i="1"/>
  <c r="L20" i="1" s="1"/>
  <c r="CT23" i="1"/>
  <c r="CT223" i="1"/>
  <c r="CG23" i="1"/>
  <c r="CG223" i="1"/>
  <c r="CS23" i="1"/>
  <c r="CS223" i="1"/>
  <c r="CU23" i="1"/>
  <c r="CU223" i="1"/>
  <c r="CI23" i="1"/>
  <c r="CI223" i="1"/>
  <c r="CP79" i="1"/>
  <c r="CP80" i="1" s="1"/>
  <c r="CP228" i="1"/>
  <c r="CP28" i="1"/>
  <c r="CR23" i="1"/>
  <c r="CR223" i="1"/>
  <c r="DT342" i="1"/>
  <c r="AZ342" i="1"/>
  <c r="BF342" i="1"/>
  <c r="AL342" i="1"/>
  <c r="DL342" i="1"/>
  <c r="DK342" i="1"/>
  <c r="DM342" i="1"/>
  <c r="AT342" i="1"/>
  <c r="F342" i="1"/>
  <c r="E342" i="1"/>
  <c r="D342" i="1"/>
  <c r="BB342" i="1"/>
  <c r="BA342" i="1"/>
  <c r="DS342" i="1"/>
  <c r="BD329" i="1"/>
  <c r="BD330" i="1" s="1"/>
  <c r="BD331" i="1" s="1"/>
  <c r="BD332" i="1" s="1"/>
  <c r="BD333" i="1" s="1"/>
  <c r="BD334" i="1" s="1"/>
  <c r="BD335" i="1" s="1"/>
  <c r="BD336" i="1" s="1"/>
  <c r="BD337" i="1" s="1"/>
  <c r="BD338" i="1" s="1"/>
  <c r="BD339" i="1" s="1"/>
  <c r="BD340" i="1" s="1"/>
  <c r="BD341" i="1" s="1"/>
  <c r="BD342" i="1" s="1"/>
  <c r="N313" i="1"/>
  <c r="N314" i="1" s="1"/>
  <c r="N315" i="1" s="1"/>
  <c r="N316" i="1" s="1"/>
  <c r="N317" i="1" s="1"/>
  <c r="N318" i="1" s="1"/>
  <c r="N319" i="1" s="1"/>
  <c r="N320" i="1" s="1"/>
  <c r="N321" i="1" s="1"/>
  <c r="N322" i="1" s="1"/>
  <c r="N323" i="1" s="1"/>
  <c r="N324" i="1" s="1"/>
  <c r="N325" i="1" s="1"/>
  <c r="N326" i="1" s="1"/>
  <c r="N327" i="1" s="1"/>
  <c r="N328" i="1" s="1"/>
  <c r="AU313" i="1"/>
  <c r="AU314" i="1" s="1"/>
  <c r="AU315" i="1" s="1"/>
  <c r="BE318" i="1"/>
  <c r="BE319" i="1" s="1"/>
  <c r="BE320" i="1" s="1"/>
  <c r="BE321" i="1" s="1"/>
  <c r="BE322" i="1" s="1"/>
  <c r="BE323" i="1" s="1"/>
  <c r="BE324" i="1" s="1"/>
  <c r="BE325" i="1" s="1"/>
  <c r="BE326" i="1" s="1"/>
  <c r="BE327" i="1" s="1"/>
  <c r="BE328" i="1" s="1"/>
  <c r="BC318" i="1"/>
  <c r="BC319" i="1" s="1"/>
  <c r="BC320" i="1" s="1"/>
  <c r="BC321" i="1" s="1"/>
  <c r="BC322" i="1" s="1"/>
  <c r="BC323" i="1" s="1"/>
  <c r="BC324" i="1" s="1"/>
  <c r="BC325" i="1" s="1"/>
  <c r="BC326" i="1" s="1"/>
  <c r="BC327" i="1" s="1"/>
  <c r="BC328" i="1" s="1"/>
  <c r="AK287" i="1"/>
  <c r="AK288" i="1" s="1"/>
  <c r="AK289" i="1" s="1"/>
  <c r="AN278" i="1"/>
  <c r="AN279" i="1" s="1"/>
  <c r="H276" i="1"/>
  <c r="K30" i="1"/>
  <c r="K31" i="1" s="1"/>
  <c r="K32" i="1" s="1"/>
  <c r="L67" i="1"/>
  <c r="L206" i="1" s="1"/>
  <c r="AN142" i="1"/>
  <c r="AN143" i="1" s="1"/>
  <c r="AN149" i="1" s="1"/>
  <c r="AN77" i="1"/>
  <c r="AK77" i="1"/>
  <c r="K15" i="1"/>
  <c r="K53" i="1" s="1"/>
  <c r="K41" i="1"/>
  <c r="BC154" i="1"/>
  <c r="BC185" i="1"/>
  <c r="BE192" i="1"/>
  <c r="BE191" i="1"/>
  <c r="BE187" i="1"/>
  <c r="BE155" i="1"/>
  <c r="BE174" i="1"/>
  <c r="BE160" i="1"/>
  <c r="BE170" i="1"/>
  <c r="BE152" i="1"/>
  <c r="BE171" i="1"/>
  <c r="BE196" i="1"/>
  <c r="BE169" i="1"/>
  <c r="BC186" i="1"/>
  <c r="BC192" i="1"/>
  <c r="BC196" i="1"/>
  <c r="BC191" i="1"/>
  <c r="BC159" i="1"/>
  <c r="BC183" i="1"/>
  <c r="BC190" i="1"/>
  <c r="BC158" i="1"/>
  <c r="BC157" i="1"/>
  <c r="BC156" i="1"/>
  <c r="BC187" i="1"/>
  <c r="BC155" i="1"/>
  <c r="BC162" i="1"/>
  <c r="BE159" i="1"/>
  <c r="BE190" i="1"/>
  <c r="BC202" i="1"/>
  <c r="BE158" i="1"/>
  <c r="BC201" i="1"/>
  <c r="BE157" i="1"/>
  <c r="BC199" i="1"/>
  <c r="BE188" i="1"/>
  <c r="BC198" i="1"/>
  <c r="BE156" i="1"/>
  <c r="BC197" i="1"/>
  <c r="BC150" i="1"/>
  <c r="BC149" i="1"/>
  <c r="BE186" i="1"/>
  <c r="BC180" i="1"/>
  <c r="BE154" i="1"/>
  <c r="BC148" i="1"/>
  <c r="BE153" i="1"/>
  <c r="BC179" i="1"/>
  <c r="BE183" i="1"/>
  <c r="BC147" i="1"/>
  <c r="BE151" i="1"/>
  <c r="BC194" i="1"/>
  <c r="BE184" i="1"/>
  <c r="BC195" i="1"/>
  <c r="BE193" i="1"/>
  <c r="BE175" i="1"/>
  <c r="BC178" i="1"/>
  <c r="BC153" i="1"/>
  <c r="BE182" i="1"/>
  <c r="BC177" i="1"/>
  <c r="BC184" i="1"/>
  <c r="BE150" i="1"/>
  <c r="BC145" i="1"/>
  <c r="BC152" i="1"/>
  <c r="BE181" i="1"/>
  <c r="BC176" i="1"/>
  <c r="BE203" i="1"/>
  <c r="BE149" i="1"/>
  <c r="BC144" i="1"/>
  <c r="BE202" i="1"/>
  <c r="BE180" i="1"/>
  <c r="BC175" i="1"/>
  <c r="BE201" i="1"/>
  <c r="BE148" i="1"/>
  <c r="BC174" i="1"/>
  <c r="BE200" i="1"/>
  <c r="BE185" i="1"/>
  <c r="BC173" i="1"/>
  <c r="BE199" i="1"/>
  <c r="BE179" i="1"/>
  <c r="BC172" i="1"/>
  <c r="BE198" i="1"/>
  <c r="BE147" i="1"/>
  <c r="BC171" i="1"/>
  <c r="BE167" i="1"/>
  <c r="BE197" i="1"/>
  <c r="BC170" i="1"/>
  <c r="BE165" i="1"/>
  <c r="BE178" i="1"/>
  <c r="BC168" i="1"/>
  <c r="BE164" i="1"/>
  <c r="BE146" i="1"/>
  <c r="BC167" i="1"/>
  <c r="BE195" i="1"/>
  <c r="BE177" i="1"/>
  <c r="BC165" i="1"/>
  <c r="BE163" i="1"/>
  <c r="BE144" i="1"/>
  <c r="BC151" i="1"/>
  <c r="BE194" i="1"/>
  <c r="BE168" i="1"/>
  <c r="BC169" i="1"/>
  <c r="BC166" i="1"/>
  <c r="BC164" i="1"/>
  <c r="BC203" i="1"/>
  <c r="BC163" i="1"/>
  <c r="BC200" i="1"/>
  <c r="BC193" i="1"/>
  <c r="BC182" i="1"/>
  <c r="BC161" i="1"/>
  <c r="BE162" i="1"/>
  <c r="BE166" i="1"/>
  <c r="BC181" i="1"/>
  <c r="BC160" i="1"/>
  <c r="BE161" i="1"/>
  <c r="BE176" i="1"/>
  <c r="BC146" i="1"/>
  <c r="BC189" i="1"/>
  <c r="BE189" i="1"/>
  <c r="BE173" i="1"/>
  <c r="BE145" i="1"/>
  <c r="AU24" i="1"/>
  <c r="AK142" i="1"/>
  <c r="AK143" i="1" s="1"/>
  <c r="L25" i="1"/>
  <c r="AV142" i="1"/>
  <c r="AV143" i="1" s="1"/>
  <c r="AW142" i="1"/>
  <c r="AW143" i="1" s="1"/>
  <c r="DE9" i="1"/>
  <c r="DE10" i="1" s="1"/>
  <c r="DE7" i="1"/>
  <c r="DF9" i="1"/>
  <c r="DF10" i="1" s="1"/>
  <c r="DF7" i="1"/>
  <c r="L22" i="1"/>
  <c r="DN344" i="1"/>
  <c r="DF12" i="1"/>
  <c r="DF354" i="1"/>
  <c r="DE354" i="1"/>
  <c r="B124" i="1" l="1"/>
  <c r="BQ123" i="1"/>
  <c r="BP123" i="1"/>
  <c r="CA68" i="1"/>
  <c r="CA207" i="1" s="1"/>
  <c r="CA226" i="1"/>
  <c r="CA26" i="1"/>
  <c r="CH24" i="1"/>
  <c r="CH224" i="1"/>
  <c r="BZ25" i="1"/>
  <c r="BZ225" i="1"/>
  <c r="CS24" i="1"/>
  <c r="CS224" i="1"/>
  <c r="CT24" i="1"/>
  <c r="CT224" i="1"/>
  <c r="CR24" i="1"/>
  <c r="CR224" i="1"/>
  <c r="CG24" i="1"/>
  <c r="CG224" i="1"/>
  <c r="CO229" i="1"/>
  <c r="CP229" i="1"/>
  <c r="CI24" i="1"/>
  <c r="CI224" i="1"/>
  <c r="CQ24" i="1"/>
  <c r="CQ224" i="1"/>
  <c r="CU24" i="1"/>
  <c r="CU224" i="1"/>
  <c r="CJ24" i="1"/>
  <c r="CJ224" i="1"/>
  <c r="AN176" i="1"/>
  <c r="AK290" i="1"/>
  <c r="AK291" i="1" s="1"/>
  <c r="AK292" i="1" s="1"/>
  <c r="AK293" i="1" s="1"/>
  <c r="AK294" i="1" s="1"/>
  <c r="AK295" i="1" s="1"/>
  <c r="AK296" i="1" s="1"/>
  <c r="AK297" i="1" s="1"/>
  <c r="AK298" i="1" s="1"/>
  <c r="AK299" i="1" s="1"/>
  <c r="AK300" i="1" s="1"/>
  <c r="AK301" i="1" s="1"/>
  <c r="AK302" i="1" s="1"/>
  <c r="AK303" i="1" s="1"/>
  <c r="AK304" i="1" s="1"/>
  <c r="AK305" i="1" s="1"/>
  <c r="AK306" i="1" s="1"/>
  <c r="AK307" i="1" s="1"/>
  <c r="AK308" i="1" s="1"/>
  <c r="AK309" i="1" s="1"/>
  <c r="AK310" i="1" s="1"/>
  <c r="AK311" i="1" s="1"/>
  <c r="AK312" i="1" s="1"/>
  <c r="N329" i="1"/>
  <c r="N330" i="1" s="1"/>
  <c r="N331" i="1" s="1"/>
  <c r="N332" i="1" s="1"/>
  <c r="N333" i="1" s="1"/>
  <c r="N334" i="1" s="1"/>
  <c r="N335" i="1" s="1"/>
  <c r="N336" i="1" s="1"/>
  <c r="N337" i="1" s="1"/>
  <c r="N338" i="1" s="1"/>
  <c r="N339" i="1" s="1"/>
  <c r="N340" i="1" s="1"/>
  <c r="N341" i="1" s="1"/>
  <c r="N342" i="1" s="1"/>
  <c r="BC329" i="1"/>
  <c r="BC330" i="1" s="1"/>
  <c r="BC331" i="1" s="1"/>
  <c r="BC332" i="1" s="1"/>
  <c r="BC333" i="1" s="1"/>
  <c r="BC334" i="1" s="1"/>
  <c r="BC335" i="1" s="1"/>
  <c r="BC336" i="1" s="1"/>
  <c r="BC337" i="1" s="1"/>
  <c r="BC338" i="1" s="1"/>
  <c r="BC339" i="1" s="1"/>
  <c r="BC340" i="1" s="1"/>
  <c r="BC341" i="1" s="1"/>
  <c r="BC342" i="1" s="1"/>
  <c r="BE329" i="1"/>
  <c r="BE330" i="1" s="1"/>
  <c r="BE331" i="1" s="1"/>
  <c r="BE332" i="1" s="1"/>
  <c r="BE333" i="1" s="1"/>
  <c r="BE334" i="1" s="1"/>
  <c r="BE335" i="1" s="1"/>
  <c r="BE336" i="1" s="1"/>
  <c r="BE337" i="1" s="1"/>
  <c r="BE338" i="1" s="1"/>
  <c r="BE339" i="1" s="1"/>
  <c r="BE340" i="1" s="1"/>
  <c r="BE341" i="1" s="1"/>
  <c r="BE342" i="1" s="1"/>
  <c r="AN144" i="1"/>
  <c r="AN280" i="1"/>
  <c r="AN281" i="1" s="1"/>
  <c r="AN282" i="1" s="1"/>
  <c r="AN283" i="1" s="1"/>
  <c r="AN284" i="1" s="1"/>
  <c r="AN285" i="1" s="1"/>
  <c r="AN286" i="1" s="1"/>
  <c r="AN174" i="1"/>
  <c r="AN177" i="1"/>
  <c r="AN145" i="1"/>
  <c r="AN175" i="1"/>
  <c r="AN196" i="1"/>
  <c r="AN163" i="1"/>
  <c r="AN161" i="1"/>
  <c r="AN180" i="1"/>
  <c r="AN148" i="1"/>
  <c r="AN179" i="1"/>
  <c r="AN147" i="1"/>
  <c r="AN178" i="1"/>
  <c r="AN146" i="1"/>
  <c r="AN164" i="1"/>
  <c r="AN195" i="1"/>
  <c r="AN194" i="1"/>
  <c r="AN162" i="1"/>
  <c r="AN193" i="1"/>
  <c r="AN192" i="1"/>
  <c r="AN160" i="1"/>
  <c r="AN191" i="1"/>
  <c r="AN159" i="1"/>
  <c r="AN190" i="1"/>
  <c r="AN158" i="1"/>
  <c r="AN189" i="1"/>
  <c r="AN173" i="1"/>
  <c r="AN188" i="1"/>
  <c r="AN172" i="1"/>
  <c r="AN156" i="1"/>
  <c r="AN203" i="1"/>
  <c r="AN187" i="1"/>
  <c r="AN171" i="1"/>
  <c r="AN155" i="1"/>
  <c r="AN202" i="1"/>
  <c r="AN186" i="1"/>
  <c r="AN170" i="1"/>
  <c r="AN154" i="1"/>
  <c r="AN201" i="1"/>
  <c r="AN185" i="1"/>
  <c r="AN169" i="1"/>
  <c r="AN153" i="1"/>
  <c r="AN200" i="1"/>
  <c r="AN184" i="1"/>
  <c r="AN168" i="1"/>
  <c r="AN152" i="1"/>
  <c r="AN199" i="1"/>
  <c r="AN183" i="1"/>
  <c r="AN167" i="1"/>
  <c r="AN151" i="1"/>
  <c r="AN198" i="1"/>
  <c r="AN182" i="1"/>
  <c r="AN166" i="1"/>
  <c r="AN150" i="1"/>
  <c r="AN157" i="1"/>
  <c r="AN197" i="1"/>
  <c r="AN181" i="1"/>
  <c r="AN165" i="1"/>
  <c r="K42" i="1"/>
  <c r="K43" i="1" s="1"/>
  <c r="K44" i="1" s="1"/>
  <c r="K54" i="1"/>
  <c r="K55" i="1" s="1"/>
  <c r="K56" i="1" s="1"/>
  <c r="L68" i="1"/>
  <c r="L207" i="1" s="1"/>
  <c r="L29" i="1"/>
  <c r="AU143" i="1"/>
  <c r="AU180" i="1" s="1"/>
  <c r="AU316" i="1"/>
  <c r="AU317" i="1" s="1"/>
  <c r="AK182" i="1"/>
  <c r="AK198" i="1"/>
  <c r="AK151" i="1"/>
  <c r="AK167" i="1"/>
  <c r="AK183" i="1"/>
  <c r="AK199" i="1"/>
  <c r="AK152" i="1"/>
  <c r="AK168" i="1"/>
  <c r="AK184" i="1"/>
  <c r="AK200" i="1"/>
  <c r="AK153" i="1"/>
  <c r="AK169" i="1"/>
  <c r="AK185" i="1"/>
  <c r="AK201" i="1"/>
  <c r="AK154" i="1"/>
  <c r="AK170" i="1"/>
  <c r="AK186" i="1"/>
  <c r="AK202" i="1"/>
  <c r="AK155" i="1"/>
  <c r="AK171" i="1"/>
  <c r="AK187" i="1"/>
  <c r="AK203" i="1"/>
  <c r="AK156" i="1"/>
  <c r="AK172" i="1"/>
  <c r="AK188" i="1"/>
  <c r="AK173" i="1"/>
  <c r="AK157" i="1"/>
  <c r="AK174" i="1"/>
  <c r="AK189" i="1"/>
  <c r="AK158" i="1"/>
  <c r="AK190" i="1"/>
  <c r="AK159" i="1"/>
  <c r="AK175" i="1"/>
  <c r="AK191" i="1"/>
  <c r="AK144" i="1"/>
  <c r="AK160" i="1"/>
  <c r="AK176" i="1"/>
  <c r="AK192" i="1"/>
  <c r="AK145" i="1"/>
  <c r="AK161" i="1"/>
  <c r="AK177" i="1"/>
  <c r="AK193" i="1"/>
  <c r="AK146" i="1"/>
  <c r="AK162" i="1"/>
  <c r="AK178" i="1"/>
  <c r="AK194" i="1"/>
  <c r="AK147" i="1"/>
  <c r="AK163" i="1"/>
  <c r="AK179" i="1"/>
  <c r="AK195" i="1"/>
  <c r="AK148" i="1"/>
  <c r="AK164" i="1"/>
  <c r="AK180" i="1"/>
  <c r="AK196" i="1"/>
  <c r="AK149" i="1"/>
  <c r="AK165" i="1"/>
  <c r="AK181" i="1"/>
  <c r="AK197" i="1"/>
  <c r="AK150" i="1"/>
  <c r="AK166" i="1"/>
  <c r="AW175" i="1"/>
  <c r="AW170" i="1"/>
  <c r="AW171" i="1"/>
  <c r="AW172" i="1"/>
  <c r="AW173" i="1"/>
  <c r="AW196" i="1"/>
  <c r="AW174" i="1"/>
  <c r="AW169" i="1"/>
  <c r="AW176" i="1"/>
  <c r="AW144" i="1"/>
  <c r="AW177" i="1"/>
  <c r="AW145" i="1"/>
  <c r="AW178" i="1"/>
  <c r="AW146" i="1"/>
  <c r="AW179" i="1"/>
  <c r="AW147" i="1"/>
  <c r="AW180" i="1"/>
  <c r="AW148" i="1"/>
  <c r="AW181" i="1"/>
  <c r="AW149" i="1"/>
  <c r="AW182" i="1"/>
  <c r="AW150" i="1"/>
  <c r="AW183" i="1"/>
  <c r="AW151" i="1"/>
  <c r="AW184" i="1"/>
  <c r="AW195" i="1"/>
  <c r="AW152" i="1"/>
  <c r="AW185" i="1"/>
  <c r="AW153" i="1"/>
  <c r="AW186" i="1"/>
  <c r="AW154" i="1"/>
  <c r="AW187" i="1"/>
  <c r="AW155" i="1"/>
  <c r="AW188" i="1"/>
  <c r="AW156" i="1"/>
  <c r="AW189" i="1"/>
  <c r="AW157" i="1"/>
  <c r="AW190" i="1"/>
  <c r="AW158" i="1"/>
  <c r="AW191" i="1"/>
  <c r="AW159" i="1"/>
  <c r="AW192" i="1"/>
  <c r="AW160" i="1"/>
  <c r="AW193" i="1"/>
  <c r="AW161" i="1"/>
  <c r="AW194" i="1"/>
  <c r="AW162" i="1"/>
  <c r="AW163" i="1"/>
  <c r="AW164" i="1"/>
  <c r="AW165" i="1"/>
  <c r="AW166" i="1"/>
  <c r="AW167" i="1"/>
  <c r="AW168" i="1"/>
  <c r="AW197" i="1"/>
  <c r="AW198" i="1"/>
  <c r="AW199" i="1"/>
  <c r="AW200" i="1"/>
  <c r="AW201" i="1"/>
  <c r="AW202" i="1"/>
  <c r="AW203" i="1"/>
  <c r="AV196" i="1"/>
  <c r="AV156" i="1"/>
  <c r="AV188" i="1"/>
  <c r="AV155" i="1"/>
  <c r="AV157" i="1"/>
  <c r="AV189" i="1"/>
  <c r="AV158" i="1"/>
  <c r="AV190" i="1"/>
  <c r="AV159" i="1"/>
  <c r="AV191" i="1"/>
  <c r="AV160" i="1"/>
  <c r="AV192" i="1"/>
  <c r="AV187" i="1"/>
  <c r="AV161" i="1"/>
  <c r="AV193" i="1"/>
  <c r="AV162" i="1"/>
  <c r="AV194" i="1"/>
  <c r="AV163" i="1"/>
  <c r="AV195" i="1"/>
  <c r="AV164" i="1"/>
  <c r="AV165" i="1"/>
  <c r="AV166" i="1"/>
  <c r="AV167" i="1"/>
  <c r="AV168" i="1"/>
  <c r="AV169" i="1"/>
  <c r="AV170" i="1"/>
  <c r="AV171" i="1"/>
  <c r="AV172" i="1"/>
  <c r="AV173" i="1"/>
  <c r="AV197" i="1"/>
  <c r="AV174" i="1"/>
  <c r="AV175" i="1"/>
  <c r="AV144" i="1"/>
  <c r="AV176" i="1"/>
  <c r="AV145" i="1"/>
  <c r="AV177" i="1"/>
  <c r="AV146" i="1"/>
  <c r="AV178" i="1"/>
  <c r="AV147" i="1"/>
  <c r="AV179" i="1"/>
  <c r="AV148" i="1"/>
  <c r="AV180" i="1"/>
  <c r="AV149" i="1"/>
  <c r="AV181" i="1"/>
  <c r="AV150" i="1"/>
  <c r="AV182" i="1"/>
  <c r="AV151" i="1"/>
  <c r="AV183" i="1"/>
  <c r="AV152" i="1"/>
  <c r="AV184" i="1"/>
  <c r="AV153" i="1"/>
  <c r="AV185" i="1"/>
  <c r="AV154" i="1"/>
  <c r="AV186" i="1"/>
  <c r="AV198" i="1"/>
  <c r="AV199" i="1"/>
  <c r="AV200" i="1"/>
  <c r="AV201" i="1"/>
  <c r="AV202" i="1"/>
  <c r="AV203" i="1"/>
  <c r="L26" i="1"/>
  <c r="L23" i="1"/>
  <c r="K25" i="1"/>
  <c r="K26" i="1" s="1"/>
  <c r="K27" i="1" s="1"/>
  <c r="K28" i="1" s="1"/>
  <c r="K21" i="1"/>
  <c r="DF13" i="1"/>
  <c r="DE13" i="1"/>
  <c r="DN14" i="1"/>
  <c r="DN347" i="1"/>
  <c r="DN350" i="1"/>
  <c r="DN345" i="1"/>
  <c r="DF344" i="1"/>
  <c r="DE344" i="1"/>
  <c r="EF354" i="1"/>
  <c r="B125" i="1" l="1"/>
  <c r="BQ124" i="1"/>
  <c r="BP124" i="1"/>
  <c r="CI25" i="1"/>
  <c r="CI225" i="1"/>
  <c r="BZ68" i="1"/>
  <c r="BZ207" i="1" s="1"/>
  <c r="BZ226" i="1"/>
  <c r="BZ26" i="1"/>
  <c r="CG25" i="1"/>
  <c r="CG225" i="1"/>
  <c r="CA27" i="1"/>
  <c r="CA227" i="1"/>
  <c r="CJ25" i="1"/>
  <c r="CJ225" i="1"/>
  <c r="CT25" i="1"/>
  <c r="CT225" i="1"/>
  <c r="CR25" i="1"/>
  <c r="CR225" i="1"/>
  <c r="CH25" i="1"/>
  <c r="CH225" i="1"/>
  <c r="CU25" i="1"/>
  <c r="CU225" i="1"/>
  <c r="L69" i="1"/>
  <c r="L208" i="1" s="1"/>
  <c r="L27" i="1"/>
  <c r="L28" i="1" s="1"/>
  <c r="CQ25" i="1"/>
  <c r="CQ225" i="1"/>
  <c r="CS25" i="1"/>
  <c r="CS225" i="1"/>
  <c r="AK313" i="1"/>
  <c r="AK314" i="1" s="1"/>
  <c r="AK315" i="1" s="1"/>
  <c r="AK316" i="1" s="1"/>
  <c r="AK317" i="1" s="1"/>
  <c r="AK318" i="1" s="1"/>
  <c r="AK319" i="1" s="1"/>
  <c r="AK320" i="1" s="1"/>
  <c r="AK321" i="1" s="1"/>
  <c r="AK322" i="1" s="1"/>
  <c r="AK323" i="1" s="1"/>
  <c r="AK324" i="1" s="1"/>
  <c r="AK325" i="1" s="1"/>
  <c r="AK326" i="1" s="1"/>
  <c r="AK327" i="1" s="1"/>
  <c r="AK328" i="1" s="1"/>
  <c r="AU318" i="1"/>
  <c r="AU319" i="1" s="1"/>
  <c r="AU320" i="1" s="1"/>
  <c r="AU321" i="1" s="1"/>
  <c r="AU322" i="1" s="1"/>
  <c r="AU323" i="1" s="1"/>
  <c r="AU324" i="1" s="1"/>
  <c r="AU325" i="1" s="1"/>
  <c r="AU326" i="1" s="1"/>
  <c r="AU327" i="1" s="1"/>
  <c r="AU328" i="1" s="1"/>
  <c r="AN287" i="1"/>
  <c r="AN288" i="1" s="1"/>
  <c r="AN289" i="1" s="1"/>
  <c r="L41" i="1"/>
  <c r="L30" i="1"/>
  <c r="BM317" i="1"/>
  <c r="BM333" i="1"/>
  <c r="BM301" i="1"/>
  <c r="AU188" i="1"/>
  <c r="AU155" i="1"/>
  <c r="AU192" i="1"/>
  <c r="AU191" i="1"/>
  <c r="AU161" i="1"/>
  <c r="AU199" i="1"/>
  <c r="AU177" i="1"/>
  <c r="AU144" i="1"/>
  <c r="AU175" i="1"/>
  <c r="AU173" i="1"/>
  <c r="AU167" i="1"/>
  <c r="AU166" i="1"/>
  <c r="AU165" i="1"/>
  <c r="AU164" i="1"/>
  <c r="AU162" i="1"/>
  <c r="AU146" i="1"/>
  <c r="AU193" i="1"/>
  <c r="AU184" i="1"/>
  <c r="AU150" i="1"/>
  <c r="AU160" i="1"/>
  <c r="AU178" i="1"/>
  <c r="AU158" i="1"/>
  <c r="AU159" i="1"/>
  <c r="AU190" i="1"/>
  <c r="AU189" i="1"/>
  <c r="AU157" i="1"/>
  <c r="AU187" i="1"/>
  <c r="AU179" i="1"/>
  <c r="AU202" i="1"/>
  <c r="AU200" i="1"/>
  <c r="AU153" i="1"/>
  <c r="AU203" i="1"/>
  <c r="AU148" i="1"/>
  <c r="AU170" i="1"/>
  <c r="AU156" i="1"/>
  <c r="AU201" i="1"/>
  <c r="AU154" i="1"/>
  <c r="AU198" i="1"/>
  <c r="AU182" i="1"/>
  <c r="AU145" i="1"/>
  <c r="AU149" i="1"/>
  <c r="AU174" i="1"/>
  <c r="AU186" i="1"/>
  <c r="AU185" i="1"/>
  <c r="AU172" i="1"/>
  <c r="AU151" i="1"/>
  <c r="AU171" i="1"/>
  <c r="AU176" i="1"/>
  <c r="AU197" i="1"/>
  <c r="AU181" i="1"/>
  <c r="AU195" i="1"/>
  <c r="AU147" i="1"/>
  <c r="AU194" i="1"/>
  <c r="AU196" i="1"/>
  <c r="AU169" i="1"/>
  <c r="AU152" i="1"/>
  <c r="AU168" i="1"/>
  <c r="AU183" i="1"/>
  <c r="AU163" i="1"/>
  <c r="DN15" i="1"/>
  <c r="L24" i="1"/>
  <c r="K22" i="1"/>
  <c r="K23" i="1" s="1"/>
  <c r="K24" i="1" s="1"/>
  <c r="DF17" i="1"/>
  <c r="DE17" i="1"/>
  <c r="DF14" i="1"/>
  <c r="DE14" i="1"/>
  <c r="DE350" i="1"/>
  <c r="DE345" i="1"/>
  <c r="DF350" i="1"/>
  <c r="DF345" i="1"/>
  <c r="DF347" i="1"/>
  <c r="DE347" i="1"/>
  <c r="Z6" i="1"/>
  <c r="Z142" i="1" s="1"/>
  <c r="Z143" i="1" s="1"/>
  <c r="B126" i="1" l="1"/>
  <c r="BQ125" i="1"/>
  <c r="BP125" i="1"/>
  <c r="CS68" i="1"/>
  <c r="CS207" i="1" s="1"/>
  <c r="CS226" i="1"/>
  <c r="CS26" i="1"/>
  <c r="CU68" i="1"/>
  <c r="CU207" i="1" s="1"/>
  <c r="CU226" i="1"/>
  <c r="CU26" i="1"/>
  <c r="CJ68" i="1"/>
  <c r="CJ207" i="1" s="1"/>
  <c r="CJ226" i="1"/>
  <c r="CJ26" i="1"/>
  <c r="CH68" i="1"/>
  <c r="CH207" i="1" s="1"/>
  <c r="CH226" i="1"/>
  <c r="CH26" i="1"/>
  <c r="CA79" i="1"/>
  <c r="CA80" i="1" s="1"/>
  <c r="CA228" i="1"/>
  <c r="CA28" i="1"/>
  <c r="CI68" i="1"/>
  <c r="CI207" i="1" s="1"/>
  <c r="CI226" i="1"/>
  <c r="CI26" i="1"/>
  <c r="CR68" i="1"/>
  <c r="CR207" i="1" s="1"/>
  <c r="CR226" i="1"/>
  <c r="CR26" i="1"/>
  <c r="CT68" i="1"/>
  <c r="CT207" i="1" s="1"/>
  <c r="CT226" i="1"/>
  <c r="CT26" i="1"/>
  <c r="CQ68" i="1"/>
  <c r="CQ207" i="1" s="1"/>
  <c r="CQ226" i="1"/>
  <c r="CQ26" i="1"/>
  <c r="CG68" i="1"/>
  <c r="CG207" i="1" s="1"/>
  <c r="CG226" i="1"/>
  <c r="CG26" i="1"/>
  <c r="L72" i="1"/>
  <c r="L211" i="1" s="1"/>
  <c r="BZ27" i="1"/>
  <c r="BZ227" i="1"/>
  <c r="DE218" i="1"/>
  <c r="DF218" i="1"/>
  <c r="AN290" i="1"/>
  <c r="AN291" i="1" s="1"/>
  <c r="AN292" i="1" s="1"/>
  <c r="AN293" i="1" s="1"/>
  <c r="AN294" i="1" s="1"/>
  <c r="AN295" i="1" s="1"/>
  <c r="AN296" i="1" s="1"/>
  <c r="AN297" i="1" s="1"/>
  <c r="AN298" i="1" s="1"/>
  <c r="AN299" i="1" s="1"/>
  <c r="AN300" i="1" s="1"/>
  <c r="AN301" i="1" s="1"/>
  <c r="AN302" i="1" s="1"/>
  <c r="AN303" i="1" s="1"/>
  <c r="AN304" i="1" s="1"/>
  <c r="AN305" i="1" s="1"/>
  <c r="AN306" i="1" s="1"/>
  <c r="AN307" i="1" s="1"/>
  <c r="AN308" i="1" s="1"/>
  <c r="AN309" i="1" s="1"/>
  <c r="AN310" i="1" s="1"/>
  <c r="AN311" i="1" s="1"/>
  <c r="AN312" i="1" s="1"/>
  <c r="AU329" i="1"/>
  <c r="AU330" i="1" s="1"/>
  <c r="AU331" i="1" s="1"/>
  <c r="AU332" i="1" s="1"/>
  <c r="AU333" i="1" s="1"/>
  <c r="AU334" i="1" s="1"/>
  <c r="AU335" i="1" s="1"/>
  <c r="AU336" i="1" s="1"/>
  <c r="AU337" i="1" s="1"/>
  <c r="AU338" i="1" s="1"/>
  <c r="AU339" i="1" s="1"/>
  <c r="AU340" i="1" s="1"/>
  <c r="AU341" i="1" s="1"/>
  <c r="AU342" i="1" s="1"/>
  <c r="AK329" i="1"/>
  <c r="AK330" i="1" s="1"/>
  <c r="AK331" i="1" s="1"/>
  <c r="AK332" i="1" s="1"/>
  <c r="AK333" i="1" s="1"/>
  <c r="AK334" i="1" s="1"/>
  <c r="AK335" i="1" s="1"/>
  <c r="AK336" i="1" s="1"/>
  <c r="AK337" i="1" s="1"/>
  <c r="AK338" i="1" s="1"/>
  <c r="AK339" i="1" s="1"/>
  <c r="AK340" i="1" s="1"/>
  <c r="AK341" i="1" s="1"/>
  <c r="AK342" i="1" s="1"/>
  <c r="L31" i="1"/>
  <c r="DF18" i="1"/>
  <c r="DF66" i="1"/>
  <c r="DF205" i="1" s="1"/>
  <c r="L42" i="1"/>
  <c r="L53" i="1"/>
  <c r="DE18" i="1"/>
  <c r="DE66" i="1"/>
  <c r="DE205" i="1" s="1"/>
  <c r="AS315"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9" i="1"/>
  <c r="Z10" i="1" s="1"/>
  <c r="Z7" i="1"/>
  <c r="DE15" i="1"/>
  <c r="DF15" i="1"/>
  <c r="Z12" i="1"/>
  <c r="Z354" i="1"/>
  <c r="CB6" i="1"/>
  <c r="CC6" i="1"/>
  <c r="EB6" i="1"/>
  <c r="EE6" i="1"/>
  <c r="EP6" i="1"/>
  <c r="J6" i="1"/>
  <c r="B127" i="1" l="1"/>
  <c r="BQ126" i="1"/>
  <c r="BP126" i="1"/>
  <c r="DE19" i="1"/>
  <c r="DE219" i="1"/>
  <c r="L75" i="1"/>
  <c r="L214" i="1" s="1"/>
  <c r="CJ27" i="1"/>
  <c r="CJ227" i="1"/>
  <c r="BZ79" i="1"/>
  <c r="BZ80" i="1" s="1"/>
  <c r="BZ228" i="1"/>
  <c r="BZ28" i="1"/>
  <c r="CG27" i="1"/>
  <c r="CG227" i="1"/>
  <c r="CI27" i="1"/>
  <c r="CI227" i="1"/>
  <c r="CQ27" i="1"/>
  <c r="CQ227" i="1"/>
  <c r="DF19" i="1"/>
  <c r="DF219" i="1"/>
  <c r="CA229" i="1"/>
  <c r="CU27" i="1"/>
  <c r="CU227" i="1"/>
  <c r="CT27" i="1"/>
  <c r="CT227" i="1"/>
  <c r="CS27" i="1"/>
  <c r="CS227" i="1"/>
  <c r="CH27" i="1"/>
  <c r="CH227" i="1"/>
  <c r="CR27" i="1"/>
  <c r="CR227" i="1"/>
  <c r="AN313" i="1"/>
  <c r="AN314" i="1" s="1"/>
  <c r="AN315" i="1" s="1"/>
  <c r="AN316" i="1" s="1"/>
  <c r="AN317" i="1" s="1"/>
  <c r="AN318" i="1" s="1"/>
  <c r="AN319" i="1" s="1"/>
  <c r="AN320" i="1" s="1"/>
  <c r="AN321" i="1" s="1"/>
  <c r="AN322" i="1" s="1"/>
  <c r="AN323" i="1" s="1"/>
  <c r="AN324" i="1" s="1"/>
  <c r="AN325" i="1" s="1"/>
  <c r="AN326" i="1" s="1"/>
  <c r="AN327" i="1" s="1"/>
  <c r="AN328" i="1" s="1"/>
  <c r="L54" i="1"/>
  <c r="L43" i="1"/>
  <c r="L32" i="1"/>
  <c r="EE12" i="1"/>
  <c r="EE9" i="1"/>
  <c r="EE10" i="1" s="1"/>
  <c r="EE7" i="1"/>
  <c r="EP9" i="1"/>
  <c r="EP10" i="1" s="1"/>
  <c r="EP7" i="1"/>
  <c r="CB9" i="1"/>
  <c r="CB10" i="1" s="1"/>
  <c r="CB7" i="1"/>
  <c r="CC9" i="1"/>
  <c r="CC10" i="1" s="1"/>
  <c r="CC7" i="1"/>
  <c r="J9" i="1"/>
  <c r="J10" i="1" s="1"/>
  <c r="J7" i="1"/>
  <c r="EB9" i="1"/>
  <c r="EB10" i="1" s="1"/>
  <c r="EB7" i="1"/>
  <c r="DF21" i="1"/>
  <c r="DE21" i="1"/>
  <c r="Z13" i="1"/>
  <c r="Z344" i="1"/>
  <c r="EB12" i="1"/>
  <c r="CC12" i="1"/>
  <c r="CB12" i="1"/>
  <c r="J12" i="1"/>
  <c r="EP12" i="1"/>
  <c r="CB354" i="1"/>
  <c r="EE354" i="1"/>
  <c r="CC354" i="1"/>
  <c r="EB354" i="1"/>
  <c r="EH354" i="1"/>
  <c r="CD354" i="1"/>
  <c r="DM354" i="1"/>
  <c r="J354" i="1"/>
  <c r="EP354" i="1"/>
  <c r="B128" i="1" l="1"/>
  <c r="BQ127" i="1"/>
  <c r="BP127" i="1"/>
  <c r="CR79" i="1"/>
  <c r="CR80" i="1" s="1"/>
  <c r="CR228" i="1"/>
  <c r="CR28" i="1"/>
  <c r="BZ229" i="1"/>
  <c r="DF20" i="1"/>
  <c r="DF220" i="1"/>
  <c r="CI79" i="1"/>
  <c r="CI80" i="1" s="1"/>
  <c r="CI228" i="1"/>
  <c r="CI28" i="1"/>
  <c r="CU79" i="1"/>
  <c r="CU80" i="1" s="1"/>
  <c r="CU228" i="1"/>
  <c r="CU28" i="1"/>
  <c r="CQ79" i="1"/>
  <c r="CQ80" i="1" s="1"/>
  <c r="CQ228" i="1"/>
  <c r="CQ28" i="1"/>
  <c r="CJ79" i="1"/>
  <c r="CJ80" i="1" s="1"/>
  <c r="CJ228" i="1"/>
  <c r="CJ28" i="1"/>
  <c r="DF67" i="1"/>
  <c r="DF206" i="1" s="1"/>
  <c r="DF222" i="1"/>
  <c r="CT79" i="1"/>
  <c r="CT80" i="1" s="1"/>
  <c r="CT228" i="1"/>
  <c r="CT28" i="1"/>
  <c r="CH79" i="1"/>
  <c r="CH80" i="1" s="1"/>
  <c r="CH228" i="1"/>
  <c r="CH28" i="1"/>
  <c r="DE67" i="1"/>
  <c r="DE206" i="1" s="1"/>
  <c r="DE222" i="1"/>
  <c r="CG79" i="1"/>
  <c r="CG80" i="1" s="1"/>
  <c r="CG228" i="1"/>
  <c r="CG28" i="1"/>
  <c r="DE20" i="1"/>
  <c r="DE220" i="1"/>
  <c r="CS79" i="1"/>
  <c r="CS80" i="1" s="1"/>
  <c r="CS228" i="1"/>
  <c r="CS28" i="1"/>
  <c r="AN329" i="1"/>
  <c r="AN330" i="1" s="1"/>
  <c r="AN331" i="1" s="1"/>
  <c r="AN332" i="1" s="1"/>
  <c r="AN333" i="1" s="1"/>
  <c r="AN334" i="1" s="1"/>
  <c r="AN335" i="1" s="1"/>
  <c r="AN336" i="1" s="1"/>
  <c r="AN337" i="1" s="1"/>
  <c r="AN338" i="1" s="1"/>
  <c r="AN339" i="1" s="1"/>
  <c r="AN340" i="1" s="1"/>
  <c r="AN341" i="1" s="1"/>
  <c r="AN342" i="1" s="1"/>
  <c r="L44" i="1"/>
  <c r="L55" i="1"/>
  <c r="DE22" i="1"/>
  <c r="DF22" i="1"/>
  <c r="Z17" i="1"/>
  <c r="CB13" i="1"/>
  <c r="EE13" i="1"/>
  <c r="EB13" i="1"/>
  <c r="EP13" i="1"/>
  <c r="J13" i="1"/>
  <c r="CC13" i="1"/>
  <c r="Z14" i="1"/>
  <c r="Z350" i="1"/>
  <c r="Z345" i="1"/>
  <c r="CD344" i="1"/>
  <c r="EP344" i="1"/>
  <c r="EE344" i="1"/>
  <c r="CB344" i="1"/>
  <c r="CC344" i="1"/>
  <c r="EB344" i="1"/>
  <c r="Z347" i="1"/>
  <c r="J79" i="1"/>
  <c r="J80" i="1" s="1"/>
  <c r="B129" i="1" l="1"/>
  <c r="BQ128" i="1"/>
  <c r="BP128" i="1"/>
  <c r="Z218" i="1"/>
  <c r="DF23" i="1"/>
  <c r="DF223" i="1"/>
  <c r="CU229" i="1"/>
  <c r="DE23" i="1"/>
  <c r="DE223" i="1"/>
  <c r="DF221" i="1"/>
  <c r="DE221" i="1"/>
  <c r="CS229" i="1"/>
  <c r="CG229" i="1"/>
  <c r="CT229" i="1"/>
  <c r="CI229" i="1"/>
  <c r="CJ229" i="1"/>
  <c r="CR229" i="1"/>
  <c r="CH229" i="1"/>
  <c r="CQ229" i="1"/>
  <c r="L56" i="1"/>
  <c r="Z18" i="1"/>
  <c r="Z66" i="1"/>
  <c r="Z205" i="1" s="1"/>
  <c r="AS316" i="1"/>
  <c r="AS317" i="1" s="1"/>
  <c r="EE17" i="1"/>
  <c r="CC17" i="1"/>
  <c r="J17" i="1"/>
  <c r="EP17" i="1"/>
  <c r="EB17" i="1"/>
  <c r="CB17" i="1"/>
  <c r="CD17" i="1"/>
  <c r="Z15" i="1"/>
  <c r="J14" i="1"/>
  <c r="J15" i="1" s="1"/>
  <c r="EP14" i="1"/>
  <c r="CD14" i="1"/>
  <c r="EE14" i="1"/>
  <c r="CB14" i="1"/>
  <c r="CC14" i="1"/>
  <c r="EB14" i="1"/>
  <c r="CC350" i="1"/>
  <c r="CC345" i="1"/>
  <c r="CB350" i="1"/>
  <c r="CB345" i="1"/>
  <c r="EE350" i="1"/>
  <c r="EE345" i="1"/>
  <c r="EP350" i="1"/>
  <c r="EP345" i="1"/>
  <c r="CD350" i="1"/>
  <c r="CD345" i="1"/>
  <c r="EB350" i="1"/>
  <c r="EB345" i="1"/>
  <c r="EP347" i="1"/>
  <c r="EE347" i="1"/>
  <c r="CC347" i="1"/>
  <c r="CD347" i="1"/>
  <c r="EB347" i="1"/>
  <c r="CB347" i="1"/>
  <c r="B130" i="1" l="1"/>
  <c r="BQ129" i="1"/>
  <c r="BP129" i="1"/>
  <c r="CC218" i="1"/>
  <c r="EB218" i="1"/>
  <c r="CB218" i="1"/>
  <c r="DE24" i="1"/>
  <c r="DE224" i="1"/>
  <c r="Z19" i="1"/>
  <c r="Z219" i="1"/>
  <c r="EE218" i="1"/>
  <c r="CD218" i="1"/>
  <c r="H218" i="1" s="1"/>
  <c r="DF24" i="1"/>
  <c r="DF224" i="1"/>
  <c r="J218" i="1"/>
  <c r="EP218" i="1"/>
  <c r="AS318" i="1"/>
  <c r="AS319" i="1" s="1"/>
  <c r="AS320" i="1" s="1"/>
  <c r="AS321" i="1" s="1"/>
  <c r="AS322" i="1" s="1"/>
  <c r="AS323" i="1" s="1"/>
  <c r="AS324" i="1" s="1"/>
  <c r="AS325" i="1" s="1"/>
  <c r="AS326" i="1" s="1"/>
  <c r="AS327" i="1" s="1"/>
  <c r="AS328" i="1" s="1"/>
  <c r="CD18" i="1"/>
  <c r="CD66" i="1"/>
  <c r="CD205" i="1" s="1"/>
  <c r="H205" i="1" s="1"/>
  <c r="EP18" i="1"/>
  <c r="EP66" i="1"/>
  <c r="EP205" i="1" s="1"/>
  <c r="EE18" i="1"/>
  <c r="EE66" i="1"/>
  <c r="EE205" i="1" s="1"/>
  <c r="CB18" i="1"/>
  <c r="CB66" i="1"/>
  <c r="CB205" i="1" s="1"/>
  <c r="CC18" i="1"/>
  <c r="CC66" i="1"/>
  <c r="CC205" i="1" s="1"/>
  <c r="J66" i="1"/>
  <c r="J205" i="1" s="1"/>
  <c r="EB18" i="1"/>
  <c r="EB66" i="1"/>
  <c r="EB205" i="1" s="1"/>
  <c r="J277" i="1"/>
  <c r="J278" i="1" s="1"/>
  <c r="H17" i="1"/>
  <c r="Z21" i="1"/>
  <c r="CC15" i="1"/>
  <c r="EB15" i="1"/>
  <c r="EP15" i="1"/>
  <c r="EE15" i="1"/>
  <c r="CB15" i="1"/>
  <c r="CD15" i="1"/>
  <c r="DZ81" i="1"/>
  <c r="B131" i="1" l="1"/>
  <c r="BQ130" i="1"/>
  <c r="BP130" i="1"/>
  <c r="DF25" i="1"/>
  <c r="DF225" i="1"/>
  <c r="Z20" i="1"/>
  <c r="Z220" i="1"/>
  <c r="EE19" i="1"/>
  <c r="EE219" i="1"/>
  <c r="EP19" i="1"/>
  <c r="EP219" i="1"/>
  <c r="CC19" i="1"/>
  <c r="CC219" i="1"/>
  <c r="CB19" i="1"/>
  <c r="CB219" i="1"/>
  <c r="CD19" i="1"/>
  <c r="H19" i="1" s="1"/>
  <c r="CD219" i="1"/>
  <c r="H219" i="1" s="1"/>
  <c r="EB19" i="1"/>
  <c r="EB219" i="1"/>
  <c r="DE25" i="1"/>
  <c r="DE225" i="1"/>
  <c r="Z67" i="1"/>
  <c r="Z206" i="1" s="1"/>
  <c r="Z222" i="1"/>
  <c r="I17" i="1"/>
  <c r="AS329" i="1"/>
  <c r="AS330" i="1" s="1"/>
  <c r="AS331" i="1" s="1"/>
  <c r="AS332" i="1" s="1"/>
  <c r="AS333" i="1" s="1"/>
  <c r="AS334" i="1" s="1"/>
  <c r="AS335" i="1" s="1"/>
  <c r="AS336" i="1" s="1"/>
  <c r="AS337" i="1" s="1"/>
  <c r="AS338" i="1" s="1"/>
  <c r="AS339" i="1" s="1"/>
  <c r="AS340" i="1" s="1"/>
  <c r="AS341" i="1" s="1"/>
  <c r="AS342" i="1" s="1"/>
  <c r="H18" i="1"/>
  <c r="I18" i="1" s="1"/>
  <c r="H66" i="1"/>
  <c r="Z22" i="1"/>
  <c r="EB21" i="1"/>
  <c r="CC21" i="1"/>
  <c r="EE21" i="1"/>
  <c r="EP21" i="1"/>
  <c r="CB21" i="1"/>
  <c r="AJ81" i="1"/>
  <c r="DG81" i="1"/>
  <c r="DI81" i="1"/>
  <c r="DH81" i="1"/>
  <c r="DJ81" i="1"/>
  <c r="EO81" i="1"/>
  <c r="EN81" i="1"/>
  <c r="EL81" i="1"/>
  <c r="CH81" i="1"/>
  <c r="CG81" i="1"/>
  <c r="CF81" i="1"/>
  <c r="DP81" i="1"/>
  <c r="DO81" i="1"/>
  <c r="X81" i="1"/>
  <c r="U81" i="1"/>
  <c r="DN81" i="1"/>
  <c r="CJ81" i="1"/>
  <c r="AO81" i="1"/>
  <c r="CO81" i="1"/>
  <c r="CN81" i="1"/>
  <c r="CM81" i="1"/>
  <c r="CL81" i="1"/>
  <c r="CK81" i="1"/>
  <c r="CI81" i="1"/>
  <c r="CA81" i="1"/>
  <c r="BZ81" i="1"/>
  <c r="BY81" i="1"/>
  <c r="AE81" i="1"/>
  <c r="DM81" i="1"/>
  <c r="BG81" i="1"/>
  <c r="EH81" i="1"/>
  <c r="BH81" i="1"/>
  <c r="N81" i="1"/>
  <c r="AF81" i="1"/>
  <c r="O81" i="1"/>
  <c r="AI81" i="1"/>
  <c r="BF81" i="1"/>
  <c r="AT81" i="1"/>
  <c r="AK81" i="1"/>
  <c r="BN81" i="1"/>
  <c r="AS81" i="1"/>
  <c r="AX81" i="1"/>
  <c r="AA81" i="1"/>
  <c r="AM81" i="1"/>
  <c r="EQ81" i="1"/>
  <c r="CV81" i="1"/>
  <c r="AG81" i="1"/>
  <c r="DK81" i="1"/>
  <c r="AC81" i="1"/>
  <c r="AY81" i="1"/>
  <c r="EF81" i="1"/>
  <c r="AN81" i="1"/>
  <c r="AB81" i="1"/>
  <c r="AD81" i="1"/>
  <c r="AH81" i="1"/>
  <c r="EG81" i="1"/>
  <c r="BD81" i="1"/>
  <c r="CP81" i="1"/>
  <c r="BE81" i="1"/>
  <c r="BC81" i="1"/>
  <c r="AU81" i="1"/>
  <c r="AW81" i="1"/>
  <c r="AV81" i="1"/>
  <c r="CU81" i="1"/>
  <c r="CS81" i="1"/>
  <c r="CT81" i="1"/>
  <c r="CR81" i="1"/>
  <c r="M81" i="1"/>
  <c r="L81" i="1"/>
  <c r="K81" i="1"/>
  <c r="J81" i="1"/>
  <c r="B132" i="1" l="1"/>
  <c r="BP131" i="1"/>
  <c r="BQ131" i="1"/>
  <c r="I19" i="1"/>
  <c r="CC67" i="1"/>
  <c r="CC206" i="1" s="1"/>
  <c r="CC222" i="1"/>
  <c r="EE67" i="1"/>
  <c r="EE206" i="1" s="1"/>
  <c r="EE222" i="1"/>
  <c r="Z23" i="1"/>
  <c r="Z223" i="1"/>
  <c r="EP20" i="1"/>
  <c r="EP220" i="1"/>
  <c r="Z221" i="1"/>
  <c r="DE68" i="1"/>
  <c r="DE207" i="1" s="1"/>
  <c r="DE226" i="1"/>
  <c r="DE26" i="1"/>
  <c r="CD20" i="1"/>
  <c r="CD220" i="1"/>
  <c r="H220" i="1" s="1"/>
  <c r="DF68" i="1"/>
  <c r="DF207" i="1" s="1"/>
  <c r="DF226" i="1"/>
  <c r="DF26" i="1"/>
  <c r="CB20" i="1"/>
  <c r="CB220" i="1"/>
  <c r="EE20" i="1"/>
  <c r="EE220" i="1"/>
  <c r="CC20" i="1"/>
  <c r="CC220" i="1"/>
  <c r="EP67" i="1"/>
  <c r="EP206" i="1" s="1"/>
  <c r="EP222" i="1"/>
  <c r="EB67" i="1"/>
  <c r="EB206" i="1" s="1"/>
  <c r="EB222" i="1"/>
  <c r="EB20" i="1"/>
  <c r="EB220" i="1"/>
  <c r="CB67" i="1"/>
  <c r="CB206" i="1" s="1"/>
  <c r="CB222" i="1"/>
  <c r="AR82" i="1"/>
  <c r="BX82" i="1"/>
  <c r="BW82" i="1"/>
  <c r="EC82" i="1"/>
  <c r="DT82" i="1"/>
  <c r="BM82" i="1"/>
  <c r="DW82" i="1"/>
  <c r="BJ82" i="1"/>
  <c r="AL82" i="1"/>
  <c r="DS82" i="1"/>
  <c r="BV82" i="1"/>
  <c r="EM82" i="1"/>
  <c r="BT82" i="1"/>
  <c r="BS82" i="1"/>
  <c r="DA82" i="1"/>
  <c r="DB82" i="1"/>
  <c r="BU82" i="1"/>
  <c r="EJ82" i="1"/>
  <c r="EA82" i="1"/>
  <c r="ED82" i="1"/>
  <c r="BK82" i="1"/>
  <c r="DU82" i="1"/>
  <c r="DX82" i="1"/>
  <c r="BR82" i="1"/>
  <c r="BI82" i="1"/>
  <c r="R82" i="1"/>
  <c r="S82" i="1"/>
  <c r="W82" i="1"/>
  <c r="V82" i="1"/>
  <c r="T82" i="1"/>
  <c r="Y82" i="1"/>
  <c r="DC82" i="1"/>
  <c r="DD82" i="1"/>
  <c r="P82" i="1"/>
  <c r="Q82" i="1"/>
  <c r="EP22" i="1"/>
  <c r="EE22" i="1"/>
  <c r="CB22" i="1"/>
  <c r="EB22" i="1"/>
  <c r="CC22" i="1"/>
  <c r="EI82" i="1"/>
  <c r="BB82" i="1"/>
  <c r="BA82" i="1"/>
  <c r="EK82" i="1"/>
  <c r="DR82" i="1"/>
  <c r="DQ82" i="1"/>
  <c r="DY82" i="1"/>
  <c r="CX82" i="1"/>
  <c r="CW82" i="1"/>
  <c r="DL82" i="1"/>
  <c r="CE82" i="1"/>
  <c r="AQ82" i="1"/>
  <c r="AP82" i="1"/>
  <c r="DV82" i="1"/>
  <c r="AZ82" i="1"/>
  <c r="DZ82" i="1"/>
  <c r="BO82" i="1"/>
  <c r="DG82" i="1"/>
  <c r="DJ82" i="1"/>
  <c r="DI82" i="1"/>
  <c r="AJ82" i="1"/>
  <c r="DH82" i="1"/>
  <c r="EN82" i="1"/>
  <c r="EO82" i="1"/>
  <c r="EL82" i="1"/>
  <c r="AD82" i="1"/>
  <c r="CP82" i="1"/>
  <c r="CO82" i="1"/>
  <c r="K82" i="1"/>
  <c r="DM82" i="1"/>
  <c r="DP82" i="1"/>
  <c r="X82" i="1"/>
  <c r="CR82" i="1"/>
  <c r="CS82" i="1"/>
  <c r="CN82" i="1"/>
  <c r="AH82" i="1"/>
  <c r="BN82" i="1"/>
  <c r="U82" i="1"/>
  <c r="AC82" i="1"/>
  <c r="AX82" i="1"/>
  <c r="CM82" i="1"/>
  <c r="M82" i="1"/>
  <c r="AI82" i="1"/>
  <c r="DK82" i="1"/>
  <c r="J82" i="1"/>
  <c r="L82" i="1"/>
  <c r="AS82" i="1"/>
  <c r="DO82" i="1"/>
  <c r="AT82" i="1"/>
  <c r="AM82" i="1"/>
  <c r="AY82" i="1"/>
  <c r="BG82" i="1"/>
  <c r="EH82" i="1"/>
  <c r="BH82" i="1"/>
  <c r="BF82" i="1"/>
  <c r="AB82" i="1"/>
  <c r="O82" i="1"/>
  <c r="AN82" i="1"/>
  <c r="CF82" i="1"/>
  <c r="CU82" i="1"/>
  <c r="AO82" i="1"/>
  <c r="BY82" i="1"/>
  <c r="CG82" i="1"/>
  <c r="EQ82" i="1"/>
  <c r="CT82" i="1"/>
  <c r="AA82" i="1"/>
  <c r="BZ82" i="1"/>
  <c r="DN82" i="1"/>
  <c r="CV82" i="1"/>
  <c r="CA82" i="1"/>
  <c r="AU82" i="1"/>
  <c r="AV82" i="1"/>
  <c r="CI82" i="1"/>
  <c r="EG82" i="1"/>
  <c r="AW82" i="1"/>
  <c r="CJ82" i="1"/>
  <c r="BC82" i="1"/>
  <c r="AK82" i="1"/>
  <c r="N82" i="1"/>
  <c r="AE82" i="1"/>
  <c r="EF82" i="1"/>
  <c r="AG82" i="1"/>
  <c r="CH82" i="1"/>
  <c r="BD82" i="1"/>
  <c r="CK82" i="1"/>
  <c r="BE82" i="1"/>
  <c r="CL82" i="1"/>
  <c r="AF82" i="1"/>
  <c r="B133" i="1" l="1"/>
  <c r="BQ132" i="1"/>
  <c r="BP132" i="1"/>
  <c r="CC221" i="1"/>
  <c r="CD221" i="1"/>
  <c r="H221" i="1" s="1"/>
  <c r="H20" i="1"/>
  <c r="EE221" i="1"/>
  <c r="EP23" i="1"/>
  <c r="EP223" i="1"/>
  <c r="EB221" i="1"/>
  <c r="DF27" i="1"/>
  <c r="DF227" i="1"/>
  <c r="DE27" i="1"/>
  <c r="DE227" i="1"/>
  <c r="EB23" i="1"/>
  <c r="EB223" i="1"/>
  <c r="EP221" i="1"/>
  <c r="CB23" i="1"/>
  <c r="CB223" i="1"/>
  <c r="CB221" i="1"/>
  <c r="CC23" i="1"/>
  <c r="CC223" i="1"/>
  <c r="Z24" i="1"/>
  <c r="Z224" i="1"/>
  <c r="EE23" i="1"/>
  <c r="EE223" i="1"/>
  <c r="AR83" i="1"/>
  <c r="BX83" i="1"/>
  <c r="BW83" i="1"/>
  <c r="EC83" i="1"/>
  <c r="DT83" i="1"/>
  <c r="BM83" i="1"/>
  <c r="DW83" i="1"/>
  <c r="BJ83" i="1"/>
  <c r="AL83" i="1"/>
  <c r="DS83" i="1"/>
  <c r="BV83" i="1"/>
  <c r="EM83" i="1"/>
  <c r="BS83" i="1"/>
  <c r="BT83" i="1"/>
  <c r="DA83" i="1"/>
  <c r="DB83" i="1"/>
  <c r="BU83" i="1"/>
  <c r="EJ83" i="1"/>
  <c r="EA83" i="1"/>
  <c r="ED83" i="1"/>
  <c r="BK83" i="1"/>
  <c r="DU83" i="1"/>
  <c r="DX83" i="1"/>
  <c r="BR83" i="1"/>
  <c r="BI83" i="1"/>
  <c r="S83" i="1"/>
  <c r="R83" i="1"/>
  <c r="W83" i="1"/>
  <c r="V83" i="1"/>
  <c r="T83" i="1"/>
  <c r="Y83" i="1"/>
  <c r="DC83" i="1"/>
  <c r="DD83" i="1"/>
  <c r="P83" i="1"/>
  <c r="Q83" i="1"/>
  <c r="EI83" i="1"/>
  <c r="BB83" i="1"/>
  <c r="BA83" i="1"/>
  <c r="EK83" i="1"/>
  <c r="DR83" i="1"/>
  <c r="DQ83" i="1"/>
  <c r="DY83" i="1"/>
  <c r="CX83" i="1"/>
  <c r="CW83" i="1"/>
  <c r="DL83" i="1"/>
  <c r="CE83" i="1"/>
  <c r="AQ83" i="1"/>
  <c r="AP83" i="1"/>
  <c r="DV83" i="1"/>
  <c r="AZ83" i="1"/>
  <c r="DZ83" i="1"/>
  <c r="BO83" i="1"/>
  <c r="DG83" i="1"/>
  <c r="DJ83" i="1"/>
  <c r="DI83" i="1"/>
  <c r="AJ83" i="1"/>
  <c r="DH83" i="1"/>
  <c r="EO83" i="1"/>
  <c r="EN83" i="1"/>
  <c r="AH83" i="1"/>
  <c r="EL83" i="1"/>
  <c r="AO83" i="1"/>
  <c r="BY83" i="1"/>
  <c r="BZ83" i="1"/>
  <c r="CA83" i="1"/>
  <c r="DO83" i="1"/>
  <c r="DP83" i="1"/>
  <c r="CF83" i="1"/>
  <c r="CG83" i="1"/>
  <c r="CK83" i="1"/>
  <c r="CI83" i="1"/>
  <c r="CL83" i="1"/>
  <c r="X83" i="1"/>
  <c r="L83" i="1"/>
  <c r="K83" i="1"/>
  <c r="M83" i="1"/>
  <c r="N83" i="1"/>
  <c r="CJ83" i="1"/>
  <c r="EG83" i="1"/>
  <c r="CH83" i="1"/>
  <c r="O83" i="1"/>
  <c r="EH83" i="1"/>
  <c r="AU83" i="1"/>
  <c r="AV83" i="1"/>
  <c r="AW83" i="1"/>
  <c r="CN83" i="1"/>
  <c r="CP83" i="1"/>
  <c r="AG83" i="1"/>
  <c r="AA83" i="1"/>
  <c r="BD83" i="1"/>
  <c r="DK83" i="1"/>
  <c r="CS83" i="1"/>
  <c r="BF83" i="1"/>
  <c r="AF83" i="1"/>
  <c r="DM83" i="1"/>
  <c r="AB83" i="1"/>
  <c r="EQ83" i="1"/>
  <c r="CO83" i="1"/>
  <c r="AY83" i="1"/>
  <c r="CT83" i="1"/>
  <c r="AT83" i="1"/>
  <c r="BG83" i="1"/>
  <c r="J83" i="1"/>
  <c r="BC83" i="1"/>
  <c r="AK83" i="1"/>
  <c r="AX83" i="1"/>
  <c r="AM83" i="1"/>
  <c r="BN83" i="1"/>
  <c r="CU83" i="1"/>
  <c r="CR83" i="1"/>
  <c r="CM83" i="1"/>
  <c r="AC83" i="1"/>
  <c r="BH83" i="1"/>
  <c r="U83" i="1"/>
  <c r="AN83" i="1"/>
  <c r="DN83" i="1"/>
  <c r="AD83" i="1"/>
  <c r="AI83" i="1"/>
  <c r="BE83" i="1"/>
  <c r="CV83" i="1"/>
  <c r="AE83" i="1"/>
  <c r="EF83" i="1"/>
  <c r="AS83" i="1"/>
  <c r="B134" i="1" l="1"/>
  <c r="BQ133" i="1"/>
  <c r="BP133" i="1"/>
  <c r="DE79" i="1"/>
  <c r="DE80" i="1" s="1"/>
  <c r="DE228" i="1"/>
  <c r="DE28" i="1"/>
  <c r="DF79" i="1"/>
  <c r="DF80" i="1" s="1"/>
  <c r="DF228" i="1"/>
  <c r="DF28" i="1"/>
  <c r="EE24" i="1"/>
  <c r="EE224" i="1"/>
  <c r="Z25" i="1"/>
  <c r="Z225" i="1"/>
  <c r="EP24" i="1"/>
  <c r="EP224" i="1"/>
  <c r="EB24" i="1"/>
  <c r="EB224" i="1"/>
  <c r="CC24" i="1"/>
  <c r="CC224" i="1"/>
  <c r="CB24" i="1"/>
  <c r="CB224" i="1"/>
  <c r="I20" i="1"/>
  <c r="AR84" i="1"/>
  <c r="BX84" i="1"/>
  <c r="BW84" i="1"/>
  <c r="EC84" i="1"/>
  <c r="DT84" i="1"/>
  <c r="BM84" i="1"/>
  <c r="DW84" i="1"/>
  <c r="BJ84" i="1"/>
  <c r="AL84" i="1"/>
  <c r="DS84" i="1"/>
  <c r="BV84" i="1"/>
  <c r="EM84" i="1"/>
  <c r="BS84" i="1"/>
  <c r="BT84" i="1"/>
  <c r="DA84" i="1"/>
  <c r="DB84" i="1"/>
  <c r="BU84" i="1"/>
  <c r="EJ84" i="1"/>
  <c r="EA84" i="1"/>
  <c r="ED84" i="1"/>
  <c r="BK84" i="1"/>
  <c r="DU84" i="1"/>
  <c r="DX84" i="1"/>
  <c r="BR84" i="1"/>
  <c r="BI84" i="1"/>
  <c r="S84" i="1"/>
  <c r="R84" i="1"/>
  <c r="W84" i="1"/>
  <c r="V84" i="1"/>
  <c r="T84" i="1"/>
  <c r="Y84" i="1"/>
  <c r="DC84" i="1"/>
  <c r="DD84" i="1"/>
  <c r="P84" i="1"/>
  <c r="Q84" i="1"/>
  <c r="CD21" i="1"/>
  <c r="EI84" i="1"/>
  <c r="BB84" i="1"/>
  <c r="BA84" i="1"/>
  <c r="EK84" i="1"/>
  <c r="DR84" i="1"/>
  <c r="DQ84" i="1"/>
  <c r="DY84" i="1"/>
  <c r="CX84" i="1"/>
  <c r="CW84" i="1"/>
  <c r="DL84" i="1"/>
  <c r="CE84" i="1"/>
  <c r="AQ84" i="1"/>
  <c r="AP84" i="1"/>
  <c r="DV84" i="1"/>
  <c r="AZ84" i="1"/>
  <c r="DZ84" i="1"/>
  <c r="BO84" i="1"/>
  <c r="DG84" i="1"/>
  <c r="DI84" i="1"/>
  <c r="DJ84" i="1"/>
  <c r="AJ84" i="1"/>
  <c r="DH84" i="1"/>
  <c r="EO84" i="1"/>
  <c r="EN84" i="1"/>
  <c r="AC84" i="1"/>
  <c r="EL84" i="1"/>
  <c r="EH84" i="1"/>
  <c r="AF84" i="1"/>
  <c r="BN84" i="1"/>
  <c r="AG84" i="1"/>
  <c r="AY84" i="1"/>
  <c r="BC84" i="1"/>
  <c r="BD84" i="1"/>
  <c r="BG84" i="1"/>
  <c r="DO84" i="1"/>
  <c r="CF84" i="1"/>
  <c r="CG84" i="1"/>
  <c r="CJ84" i="1"/>
  <c r="AI84" i="1"/>
  <c r="AS84" i="1"/>
  <c r="AK84" i="1"/>
  <c r="CK84" i="1"/>
  <c r="AT84" i="1"/>
  <c r="AX84" i="1"/>
  <c r="CI84" i="1"/>
  <c r="CH84" i="1"/>
  <c r="DN84" i="1"/>
  <c r="DM84" i="1"/>
  <c r="EG84" i="1"/>
  <c r="AE84" i="1"/>
  <c r="U84" i="1"/>
  <c r="CM84" i="1"/>
  <c r="X84" i="1"/>
  <c r="CL84" i="1"/>
  <c r="CN84" i="1"/>
  <c r="CP84" i="1"/>
  <c r="AW84" i="1"/>
  <c r="BE84" i="1"/>
  <c r="BF84" i="1"/>
  <c r="CO84" i="1"/>
  <c r="J84" i="1"/>
  <c r="BH84" i="1"/>
  <c r="DE84" i="1"/>
  <c r="L84" i="1"/>
  <c r="DF84" i="1"/>
  <c r="CR84" i="1"/>
  <c r="DK84" i="1"/>
  <c r="K84" i="1"/>
  <c r="DP84" i="1"/>
  <c r="M84" i="1"/>
  <c r="CS84" i="1"/>
  <c r="AA84" i="1"/>
  <c r="O84" i="1"/>
  <c r="AB84" i="1"/>
  <c r="EQ84" i="1"/>
  <c r="AM84" i="1"/>
  <c r="AN84" i="1"/>
  <c r="BY84" i="1"/>
  <c r="AU84" i="1"/>
  <c r="CT84" i="1"/>
  <c r="AH84" i="1"/>
  <c r="AV84" i="1"/>
  <c r="AO84" i="1"/>
  <c r="BZ84" i="1"/>
  <c r="EF84" i="1"/>
  <c r="CA84" i="1"/>
  <c r="AD84" i="1"/>
  <c r="N84" i="1"/>
  <c r="CU84" i="1"/>
  <c r="CV84" i="1"/>
  <c r="B135" i="1" l="1"/>
  <c r="BP134" i="1"/>
  <c r="BQ134" i="1"/>
  <c r="CB25" i="1"/>
  <c r="CB225" i="1"/>
  <c r="DE81" i="1"/>
  <c r="DE82" i="1"/>
  <c r="DE83" i="1"/>
  <c r="CD222" i="1"/>
  <c r="H222" i="1" s="1"/>
  <c r="CC25" i="1"/>
  <c r="CC225" i="1"/>
  <c r="DF229" i="1"/>
  <c r="DF81" i="1"/>
  <c r="DF82" i="1"/>
  <c r="DF83" i="1"/>
  <c r="EP25" i="1"/>
  <c r="EP225" i="1"/>
  <c r="Z68" i="1"/>
  <c r="Z207" i="1" s="1"/>
  <c r="Z226" i="1"/>
  <c r="Z26" i="1"/>
  <c r="EE25" i="1"/>
  <c r="EE225" i="1"/>
  <c r="EB25" i="1"/>
  <c r="EB225" i="1"/>
  <c r="DE229" i="1"/>
  <c r="AR85" i="1"/>
  <c r="BX85" i="1"/>
  <c r="BW85" i="1"/>
  <c r="EC85" i="1"/>
  <c r="DT85" i="1"/>
  <c r="CD67" i="1"/>
  <c r="CD206" i="1" s="1"/>
  <c r="H206" i="1" s="1"/>
  <c r="BM85" i="1"/>
  <c r="DW85" i="1"/>
  <c r="BJ85" i="1"/>
  <c r="AL85" i="1"/>
  <c r="DS85" i="1"/>
  <c r="BV85" i="1"/>
  <c r="EM85" i="1"/>
  <c r="BT85" i="1"/>
  <c r="BS85" i="1"/>
  <c r="DA85" i="1"/>
  <c r="DB85" i="1"/>
  <c r="BU85" i="1"/>
  <c r="EJ85" i="1"/>
  <c r="EA85" i="1"/>
  <c r="ED85" i="1"/>
  <c r="BK85" i="1"/>
  <c r="DU85" i="1"/>
  <c r="DX85" i="1"/>
  <c r="BR85" i="1"/>
  <c r="BI85" i="1"/>
  <c r="R85" i="1"/>
  <c r="S85" i="1"/>
  <c r="W85" i="1"/>
  <c r="V85" i="1"/>
  <c r="T85" i="1"/>
  <c r="Y85" i="1"/>
  <c r="DC85" i="1"/>
  <c r="DD85" i="1"/>
  <c r="P85" i="1"/>
  <c r="Q85" i="1"/>
  <c r="CD22" i="1"/>
  <c r="H21" i="1"/>
  <c r="EI85" i="1"/>
  <c r="BA85" i="1"/>
  <c r="BB85" i="1"/>
  <c r="EK85" i="1"/>
  <c r="DQ85" i="1"/>
  <c r="DR85" i="1"/>
  <c r="DY85" i="1"/>
  <c r="CX85" i="1"/>
  <c r="CW85" i="1"/>
  <c r="DL85" i="1"/>
  <c r="CE85" i="1"/>
  <c r="AQ85" i="1"/>
  <c r="AP85" i="1"/>
  <c r="DV85" i="1"/>
  <c r="AZ85" i="1"/>
  <c r="DZ85" i="1"/>
  <c r="BO85" i="1"/>
  <c r="DJ85" i="1"/>
  <c r="DI85" i="1"/>
  <c r="DH85" i="1"/>
  <c r="DG85" i="1"/>
  <c r="DN85" i="1"/>
  <c r="AJ85" i="1"/>
  <c r="AS85" i="1"/>
  <c r="DK85" i="1"/>
  <c r="AA85" i="1"/>
  <c r="CP85" i="1"/>
  <c r="AI85" i="1"/>
  <c r="DM85" i="1"/>
  <c r="CR85" i="1"/>
  <c r="BZ85" i="1"/>
  <c r="AB85" i="1"/>
  <c r="CS85" i="1"/>
  <c r="AC85" i="1"/>
  <c r="AH85" i="1"/>
  <c r="CH85" i="1"/>
  <c r="CA85" i="1"/>
  <c r="DP85" i="1"/>
  <c r="DO85" i="1"/>
  <c r="CT85" i="1"/>
  <c r="CF85" i="1"/>
  <c r="CG85" i="1"/>
  <c r="EN85" i="1"/>
  <c r="EO85" i="1"/>
  <c r="AY85" i="1"/>
  <c r="CU85" i="1"/>
  <c r="EF85" i="1"/>
  <c r="U85" i="1"/>
  <c r="AG85" i="1"/>
  <c r="CL85" i="1"/>
  <c r="CV85" i="1"/>
  <c r="BC85" i="1"/>
  <c r="EH85" i="1"/>
  <c r="AW85" i="1"/>
  <c r="AK85" i="1"/>
  <c r="CI85" i="1"/>
  <c r="X85" i="1"/>
  <c r="AX85" i="1"/>
  <c r="BH85" i="1"/>
  <c r="N85" i="1"/>
  <c r="AV85" i="1"/>
  <c r="AM85" i="1"/>
  <c r="CJ85" i="1"/>
  <c r="EG85" i="1"/>
  <c r="AU85" i="1"/>
  <c r="BE85" i="1"/>
  <c r="DE85" i="1"/>
  <c r="EQ85" i="1"/>
  <c r="AN85" i="1"/>
  <c r="BF85" i="1"/>
  <c r="BG85" i="1"/>
  <c r="DF85" i="1"/>
  <c r="K85" i="1"/>
  <c r="AF85" i="1"/>
  <c r="BN85" i="1"/>
  <c r="CN85" i="1"/>
  <c r="AO85" i="1"/>
  <c r="AT85" i="1"/>
  <c r="AE85" i="1"/>
  <c r="M85" i="1"/>
  <c r="CM85" i="1"/>
  <c r="BD85" i="1"/>
  <c r="AD85" i="1"/>
  <c r="L85" i="1"/>
  <c r="O85" i="1"/>
  <c r="J85" i="1"/>
  <c r="BY85" i="1"/>
  <c r="CK85" i="1"/>
  <c r="CO85" i="1"/>
  <c r="EL85" i="1"/>
  <c r="B136" i="1" l="1"/>
  <c r="BQ135" i="1"/>
  <c r="BP135" i="1"/>
  <c r="EB68" i="1"/>
  <c r="EB207" i="1" s="1"/>
  <c r="EB226" i="1"/>
  <c r="EB26" i="1"/>
  <c r="Z27" i="1"/>
  <c r="Z227" i="1"/>
  <c r="EE68" i="1"/>
  <c r="EE207" i="1" s="1"/>
  <c r="EE226" i="1"/>
  <c r="EE26" i="1"/>
  <c r="EP68" i="1"/>
  <c r="EP207" i="1" s="1"/>
  <c r="EP226" i="1"/>
  <c r="EP26" i="1"/>
  <c r="CC68" i="1"/>
  <c r="CC207" i="1" s="1"/>
  <c r="CC226" i="1"/>
  <c r="CC26" i="1"/>
  <c r="CB68" i="1"/>
  <c r="CB207" i="1" s="1"/>
  <c r="CB226" i="1"/>
  <c r="CB26" i="1"/>
  <c r="CD223" i="1"/>
  <c r="H223" i="1" s="1"/>
  <c r="I21" i="1"/>
  <c r="AR86" i="1"/>
  <c r="BW86" i="1"/>
  <c r="BX86" i="1"/>
  <c r="EC86" i="1"/>
  <c r="DT86" i="1"/>
  <c r="AX277" i="1"/>
  <c r="AX278" i="1" s="1"/>
  <c r="AX279" i="1" s="1"/>
  <c r="H67" i="1"/>
  <c r="BM86" i="1"/>
  <c r="DW86" i="1"/>
  <c r="BJ86" i="1"/>
  <c r="AL86" i="1"/>
  <c r="DS86" i="1"/>
  <c r="BV86" i="1"/>
  <c r="EM86" i="1"/>
  <c r="BT86" i="1"/>
  <c r="BS86" i="1"/>
  <c r="DA86" i="1"/>
  <c r="DB86" i="1"/>
  <c r="BU86" i="1"/>
  <c r="EJ86" i="1"/>
  <c r="EA86" i="1"/>
  <c r="ED86" i="1"/>
  <c r="BK86" i="1"/>
  <c r="DU86" i="1"/>
  <c r="DX86" i="1"/>
  <c r="BR86" i="1"/>
  <c r="BI86" i="1"/>
  <c r="R86" i="1"/>
  <c r="S86" i="1"/>
  <c r="W86" i="1"/>
  <c r="V86" i="1"/>
  <c r="T86" i="1"/>
  <c r="Y86" i="1"/>
  <c r="DC86" i="1"/>
  <c r="DD86" i="1"/>
  <c r="Q86" i="1"/>
  <c r="P86" i="1"/>
  <c r="CD23" i="1"/>
  <c r="H22" i="1"/>
  <c r="I22" i="1" s="1"/>
  <c r="EI86" i="1"/>
  <c r="BA86" i="1"/>
  <c r="BB86" i="1"/>
  <c r="EK86" i="1"/>
  <c r="DR86" i="1"/>
  <c r="DQ86" i="1"/>
  <c r="DY86" i="1"/>
  <c r="CX86" i="1"/>
  <c r="CW86" i="1"/>
  <c r="DL86" i="1"/>
  <c r="CE86" i="1"/>
  <c r="AQ86" i="1"/>
  <c r="AP86" i="1"/>
  <c r="DV86" i="1"/>
  <c r="AZ86" i="1"/>
  <c r="DZ86" i="1"/>
  <c r="BO86" i="1"/>
  <c r="DG86" i="1"/>
  <c r="DJ86" i="1"/>
  <c r="DI86" i="1"/>
  <c r="CA86" i="1"/>
  <c r="DH86" i="1"/>
  <c r="AI86" i="1"/>
  <c r="AJ86" i="1"/>
  <c r="CR86" i="1"/>
  <c r="BZ86" i="1"/>
  <c r="X86" i="1"/>
  <c r="BY86" i="1"/>
  <c r="M86" i="1"/>
  <c r="DN86" i="1"/>
  <c r="U86" i="1"/>
  <c r="CI86" i="1"/>
  <c r="CJ86" i="1"/>
  <c r="CG86" i="1"/>
  <c r="DK86" i="1"/>
  <c r="CS86" i="1"/>
  <c r="EL86" i="1"/>
  <c r="CT86" i="1"/>
  <c r="BE86" i="1"/>
  <c r="AF86" i="1"/>
  <c r="AS86" i="1"/>
  <c r="O86" i="1"/>
  <c r="CU86" i="1"/>
  <c r="BF86" i="1"/>
  <c r="EQ86" i="1"/>
  <c r="AT86" i="1"/>
  <c r="BG86" i="1"/>
  <c r="AK86" i="1"/>
  <c r="CN86" i="1"/>
  <c r="J86" i="1"/>
  <c r="AM86" i="1"/>
  <c r="BH86" i="1"/>
  <c r="CP86" i="1"/>
  <c r="DE86" i="1"/>
  <c r="DM86" i="1"/>
  <c r="N86" i="1"/>
  <c r="AA86" i="1"/>
  <c r="AB86" i="1"/>
  <c r="AU86" i="1"/>
  <c r="CL86" i="1"/>
  <c r="CV86" i="1"/>
  <c r="AC86" i="1"/>
  <c r="EF86" i="1"/>
  <c r="AV86" i="1"/>
  <c r="CO86" i="1"/>
  <c r="AN86" i="1"/>
  <c r="AD86" i="1"/>
  <c r="AO86" i="1"/>
  <c r="CK86" i="1"/>
  <c r="AW86" i="1"/>
  <c r="EG86" i="1"/>
  <c r="AE86" i="1"/>
  <c r="AX86" i="1"/>
  <c r="K86" i="1"/>
  <c r="L86" i="1"/>
  <c r="EH86" i="1"/>
  <c r="AY86" i="1"/>
  <c r="DF86" i="1"/>
  <c r="BN86" i="1"/>
  <c r="AG86" i="1"/>
  <c r="BC86" i="1"/>
  <c r="DO86" i="1"/>
  <c r="DP86" i="1"/>
  <c r="AH86" i="1"/>
  <c r="CF86" i="1"/>
  <c r="BD86" i="1"/>
  <c r="CM86" i="1"/>
  <c r="CH86" i="1"/>
  <c r="EO86" i="1"/>
  <c r="EN86" i="1"/>
  <c r="B137" i="1" l="1"/>
  <c r="BQ136" i="1"/>
  <c r="BP136" i="1"/>
  <c r="EP27" i="1"/>
  <c r="EP227" i="1"/>
  <c r="EE27" i="1"/>
  <c r="EE227" i="1"/>
  <c r="CD224" i="1"/>
  <c r="H224" i="1" s="1"/>
  <c r="Z228" i="1"/>
  <c r="Z79" i="1"/>
  <c r="Z80" i="1" s="1"/>
  <c r="Z87" i="1" s="1"/>
  <c r="Z28" i="1"/>
  <c r="EB27" i="1"/>
  <c r="EB227" i="1"/>
  <c r="CC27" i="1"/>
  <c r="CC227" i="1"/>
  <c r="CB27" i="1"/>
  <c r="CB227" i="1"/>
  <c r="AR87" i="1"/>
  <c r="BX87" i="1"/>
  <c r="BW87" i="1"/>
  <c r="EC87" i="1"/>
  <c r="DT87" i="1"/>
  <c r="AX280" i="1"/>
  <c r="AX281" i="1" s="1"/>
  <c r="AX282" i="1" s="1"/>
  <c r="AX283" i="1" s="1"/>
  <c r="AX284" i="1" s="1"/>
  <c r="AX285" i="1" s="1"/>
  <c r="AX286" i="1" s="1"/>
  <c r="BM87" i="1"/>
  <c r="DW87" i="1"/>
  <c r="BJ87" i="1"/>
  <c r="AY277" i="1"/>
  <c r="AY278" i="1" s="1"/>
  <c r="AY279" i="1" s="1"/>
  <c r="AL87" i="1"/>
  <c r="DS87" i="1"/>
  <c r="BV87" i="1"/>
  <c r="EM87" i="1"/>
  <c r="BT87" i="1"/>
  <c r="BS87" i="1"/>
  <c r="DA87" i="1"/>
  <c r="DB87" i="1"/>
  <c r="BU87" i="1"/>
  <c r="EJ87" i="1"/>
  <c r="EA87" i="1"/>
  <c r="ED87" i="1"/>
  <c r="BK87" i="1"/>
  <c r="DU87" i="1"/>
  <c r="DX87" i="1"/>
  <c r="BR87" i="1"/>
  <c r="BI87" i="1"/>
  <c r="S87" i="1"/>
  <c r="R87" i="1"/>
  <c r="V87" i="1"/>
  <c r="W87" i="1"/>
  <c r="T87" i="1"/>
  <c r="Y87" i="1"/>
  <c r="DC87" i="1"/>
  <c r="DD87" i="1"/>
  <c r="P87" i="1"/>
  <c r="Q87" i="1"/>
  <c r="CD24" i="1"/>
  <c r="H23" i="1"/>
  <c r="EI87" i="1"/>
  <c r="BA87" i="1"/>
  <c r="BB87" i="1"/>
  <c r="EK87" i="1"/>
  <c r="DR87" i="1"/>
  <c r="DQ87" i="1"/>
  <c r="DY87" i="1"/>
  <c r="CX87" i="1"/>
  <c r="CW87" i="1"/>
  <c r="DL87" i="1"/>
  <c r="CE87" i="1"/>
  <c r="AQ87" i="1"/>
  <c r="AP87" i="1"/>
  <c r="DV87" i="1"/>
  <c r="AZ87" i="1"/>
  <c r="DZ87" i="1"/>
  <c r="BO87" i="1"/>
  <c r="DJ87" i="1"/>
  <c r="DI87" i="1"/>
  <c r="DH87" i="1"/>
  <c r="DG87" i="1"/>
  <c r="DM87" i="1"/>
  <c r="N87" i="1"/>
  <c r="X87" i="1"/>
  <c r="CT87" i="1"/>
  <c r="CO87" i="1"/>
  <c r="CR87" i="1"/>
  <c r="EO87" i="1"/>
  <c r="DK87" i="1"/>
  <c r="M87" i="1"/>
  <c r="CS87" i="1"/>
  <c r="CK87" i="1"/>
  <c r="AJ87" i="1"/>
  <c r="BE87" i="1"/>
  <c r="BF87" i="1"/>
  <c r="BG87" i="1"/>
  <c r="BH87" i="1"/>
  <c r="DE87" i="1"/>
  <c r="DF87" i="1"/>
  <c r="AA87" i="1"/>
  <c r="EN87" i="1"/>
  <c r="EF87" i="1"/>
  <c r="BY87" i="1"/>
  <c r="BZ87" i="1"/>
  <c r="AO87" i="1"/>
  <c r="O87" i="1"/>
  <c r="AU87" i="1"/>
  <c r="AV87" i="1"/>
  <c r="AN87" i="1"/>
  <c r="AW87" i="1"/>
  <c r="BD87" i="1"/>
  <c r="AS87" i="1"/>
  <c r="AX87" i="1"/>
  <c r="CA87" i="1"/>
  <c r="AI87" i="1"/>
  <c r="CG87" i="1"/>
  <c r="AY87" i="1"/>
  <c r="BC87" i="1"/>
  <c r="DP87" i="1"/>
  <c r="CI87" i="1"/>
  <c r="DO87" i="1"/>
  <c r="AC87" i="1"/>
  <c r="CL87" i="1"/>
  <c r="AB87" i="1"/>
  <c r="U87" i="1"/>
  <c r="CU87" i="1"/>
  <c r="AD87" i="1"/>
  <c r="CM87" i="1"/>
  <c r="AF87" i="1"/>
  <c r="CN87" i="1"/>
  <c r="EG87" i="1"/>
  <c r="K87" i="1"/>
  <c r="CP87" i="1"/>
  <c r="EL87" i="1"/>
  <c r="AK87" i="1"/>
  <c r="EQ87" i="1"/>
  <c r="AH87" i="1"/>
  <c r="J87" i="1"/>
  <c r="AM87" i="1"/>
  <c r="L87" i="1"/>
  <c r="CV87" i="1"/>
  <c r="AE87" i="1"/>
  <c r="CF87" i="1"/>
  <c r="AG87" i="1"/>
  <c r="CH87" i="1"/>
  <c r="EH87" i="1"/>
  <c r="DN87" i="1"/>
  <c r="AT87" i="1"/>
  <c r="CJ87" i="1"/>
  <c r="BN87" i="1"/>
  <c r="B138" i="1" l="1"/>
  <c r="BQ137" i="1"/>
  <c r="BP137" i="1"/>
  <c r="CD225" i="1"/>
  <c r="H225" i="1" s="1"/>
  <c r="CC79" i="1"/>
  <c r="CC80" i="1" s="1"/>
  <c r="CC88" i="1" s="1"/>
  <c r="CC228" i="1"/>
  <c r="CC28" i="1"/>
  <c r="Z229" i="1"/>
  <c r="EE79" i="1"/>
  <c r="EE80" i="1" s="1"/>
  <c r="EE228" i="1"/>
  <c r="EE28" i="1"/>
  <c r="Z83" i="1"/>
  <c r="Z81" i="1"/>
  <c r="Z82" i="1"/>
  <c r="Z84" i="1"/>
  <c r="Z85" i="1"/>
  <c r="Z86" i="1"/>
  <c r="EB79" i="1"/>
  <c r="EB80" i="1" s="1"/>
  <c r="EB88" i="1" s="1"/>
  <c r="EB228" i="1"/>
  <c r="EB28" i="1"/>
  <c r="EP79" i="1"/>
  <c r="EP80" i="1" s="1"/>
  <c r="EP88" i="1" s="1"/>
  <c r="EP228" i="1"/>
  <c r="EP28" i="1"/>
  <c r="CB79" i="1"/>
  <c r="CB80" i="1" s="1"/>
  <c r="CB88" i="1" s="1"/>
  <c r="CB228" i="1"/>
  <c r="CB28" i="1"/>
  <c r="I23" i="1"/>
  <c r="AR88" i="1"/>
  <c r="BX88" i="1"/>
  <c r="BW88" i="1"/>
  <c r="EC88" i="1"/>
  <c r="DT88" i="1"/>
  <c r="AY280" i="1"/>
  <c r="AY281" i="1" s="1"/>
  <c r="AY282" i="1" s="1"/>
  <c r="AY283" i="1" s="1"/>
  <c r="AY284" i="1" s="1"/>
  <c r="AY285" i="1" s="1"/>
  <c r="AY286" i="1" s="1"/>
  <c r="AX287" i="1"/>
  <c r="AX288" i="1" s="1"/>
  <c r="AX289" i="1" s="1"/>
  <c r="BM88" i="1"/>
  <c r="DW88" i="1"/>
  <c r="BJ88" i="1"/>
  <c r="AL88" i="1"/>
  <c r="DS88" i="1"/>
  <c r="BV88" i="1"/>
  <c r="EM88" i="1"/>
  <c r="BS88" i="1"/>
  <c r="BT88" i="1"/>
  <c r="DA88" i="1"/>
  <c r="DB88" i="1"/>
  <c r="BU88" i="1"/>
  <c r="EJ88" i="1"/>
  <c r="EA88" i="1"/>
  <c r="ED88" i="1"/>
  <c r="BK88" i="1"/>
  <c r="DU88" i="1"/>
  <c r="DX88" i="1"/>
  <c r="BR88" i="1"/>
  <c r="BI88" i="1"/>
  <c r="S88" i="1"/>
  <c r="R88" i="1"/>
  <c r="W88" i="1"/>
  <c r="V88" i="1"/>
  <c r="T88" i="1"/>
  <c r="Y88" i="1"/>
  <c r="DC88" i="1"/>
  <c r="DD88" i="1"/>
  <c r="Q88" i="1"/>
  <c r="P88" i="1"/>
  <c r="CD25" i="1"/>
  <c r="H24" i="1"/>
  <c r="I24" i="1" s="1"/>
  <c r="EI88" i="1"/>
  <c r="BA88" i="1"/>
  <c r="BB88" i="1"/>
  <c r="EK88" i="1"/>
  <c r="DQ88" i="1"/>
  <c r="DR88" i="1"/>
  <c r="DY88" i="1"/>
  <c r="CX88" i="1"/>
  <c r="CW88" i="1"/>
  <c r="DL88" i="1"/>
  <c r="CE88" i="1"/>
  <c r="AP88" i="1"/>
  <c r="AQ88" i="1"/>
  <c r="DV88" i="1"/>
  <c r="AZ88" i="1"/>
  <c r="BO88" i="1"/>
  <c r="L88" i="1"/>
  <c r="CG88" i="1"/>
  <c r="AX88" i="1"/>
  <c r="CH88" i="1"/>
  <c r="EH88" i="1"/>
  <c r="CJ88" i="1"/>
  <c r="BD88" i="1"/>
  <c r="DK88" i="1"/>
  <c r="AH88" i="1"/>
  <c r="AB88" i="1"/>
  <c r="CT88" i="1"/>
  <c r="K88" i="1"/>
  <c r="CA88" i="1"/>
  <c r="DZ88" i="1"/>
  <c r="AT88" i="1"/>
  <c r="DF88" i="1"/>
  <c r="AO88" i="1"/>
  <c r="DP88" i="1"/>
  <c r="EQ88" i="1"/>
  <c r="CP88" i="1"/>
  <c r="BG88" i="1"/>
  <c r="N88" i="1"/>
  <c r="U88" i="1"/>
  <c r="DN88" i="1"/>
  <c r="AI88" i="1"/>
  <c r="BY88" i="1"/>
  <c r="M88" i="1"/>
  <c r="EG88" i="1"/>
  <c r="CK88" i="1"/>
  <c r="CU88" i="1"/>
  <c r="AY88" i="1"/>
  <c r="AK88" i="1"/>
  <c r="O88" i="1"/>
  <c r="CM88" i="1"/>
  <c r="DM88" i="1"/>
  <c r="AD88" i="1"/>
  <c r="Z88" i="1"/>
  <c r="BN88" i="1"/>
  <c r="BE88" i="1"/>
  <c r="BH88" i="1"/>
  <c r="CI88" i="1"/>
  <c r="EE88" i="1"/>
  <c r="CF88" i="1"/>
  <c r="AU88" i="1"/>
  <c r="CN88" i="1"/>
  <c r="CR88" i="1"/>
  <c r="CV88" i="1"/>
  <c r="CL88" i="1"/>
  <c r="AG88" i="1"/>
  <c r="AM88" i="1"/>
  <c r="BZ88" i="1"/>
  <c r="EO88" i="1"/>
  <c r="AF88" i="1"/>
  <c r="X88" i="1"/>
  <c r="J88" i="1"/>
  <c r="AS88" i="1"/>
  <c r="DO88" i="1"/>
  <c r="EL88" i="1"/>
  <c r="AC88" i="1"/>
  <c r="AV88" i="1"/>
  <c r="AA88" i="1"/>
  <c r="BC88" i="1"/>
  <c r="DE88" i="1"/>
  <c r="AW88" i="1"/>
  <c r="CO88" i="1"/>
  <c r="CS88" i="1"/>
  <c r="EF88" i="1"/>
  <c r="AE88" i="1"/>
  <c r="BF88" i="1"/>
  <c r="AN88" i="1"/>
  <c r="DI88" i="1"/>
  <c r="DJ88" i="1"/>
  <c r="EN88" i="1"/>
  <c r="DG88" i="1"/>
  <c r="AJ88" i="1"/>
  <c r="DH88" i="1"/>
  <c r="B139" i="1" l="1"/>
  <c r="BQ138" i="1"/>
  <c r="BP138" i="1"/>
  <c r="CB84" i="1"/>
  <c r="CB81" i="1"/>
  <c r="CB83" i="1"/>
  <c r="CB82" i="1"/>
  <c r="CB85" i="1"/>
  <c r="CB86" i="1"/>
  <c r="CB87" i="1"/>
  <c r="EE229" i="1"/>
  <c r="EE84" i="1"/>
  <c r="EE81" i="1"/>
  <c r="EE82" i="1"/>
  <c r="EE83" i="1"/>
  <c r="EE85" i="1"/>
  <c r="EE86" i="1"/>
  <c r="EE87" i="1"/>
  <c r="CC229" i="1"/>
  <c r="CC84" i="1"/>
  <c r="CC81" i="1"/>
  <c r="CC82" i="1"/>
  <c r="CC83" i="1"/>
  <c r="CC85" i="1"/>
  <c r="CC86" i="1"/>
  <c r="CC87" i="1"/>
  <c r="EB229" i="1"/>
  <c r="CD226" i="1"/>
  <c r="H226" i="1" s="1"/>
  <c r="EB84" i="1"/>
  <c r="EB85" i="1"/>
  <c r="EB81" i="1"/>
  <c r="EB82" i="1"/>
  <c r="EB83" i="1"/>
  <c r="EB86" i="1"/>
  <c r="EB87" i="1"/>
  <c r="EP229" i="1"/>
  <c r="CB229" i="1"/>
  <c r="EP84" i="1"/>
  <c r="EP82" i="1"/>
  <c r="EP83" i="1"/>
  <c r="EP85" i="1"/>
  <c r="EP81" i="1"/>
  <c r="EP86" i="1"/>
  <c r="EP87" i="1"/>
  <c r="AR89" i="1"/>
  <c r="BX89" i="1"/>
  <c r="BW89" i="1"/>
  <c r="EC89" i="1"/>
  <c r="DT89" i="1"/>
  <c r="AX290" i="1"/>
  <c r="AX291" i="1" s="1"/>
  <c r="AX292" i="1" s="1"/>
  <c r="AX293" i="1" s="1"/>
  <c r="AX294" i="1" s="1"/>
  <c r="AX295" i="1" s="1"/>
  <c r="AX296" i="1" s="1"/>
  <c r="AX297" i="1" s="1"/>
  <c r="AX298" i="1" s="1"/>
  <c r="AX299" i="1" s="1"/>
  <c r="AX300" i="1" s="1"/>
  <c r="AX301" i="1" s="1"/>
  <c r="AX302" i="1" s="1"/>
  <c r="AX303" i="1" s="1"/>
  <c r="AX304" i="1" s="1"/>
  <c r="AX305" i="1" s="1"/>
  <c r="AX306" i="1" s="1"/>
  <c r="AX307" i="1" s="1"/>
  <c r="AX308" i="1" s="1"/>
  <c r="AX309" i="1" s="1"/>
  <c r="AX310" i="1" s="1"/>
  <c r="AX311" i="1" s="1"/>
  <c r="AX312" i="1" s="1"/>
  <c r="AY287" i="1"/>
  <c r="AY288" i="1" s="1"/>
  <c r="AY289" i="1" s="1"/>
  <c r="CD68" i="1"/>
  <c r="CD207" i="1" s="1"/>
  <c r="H207" i="1" s="1"/>
  <c r="BM89" i="1"/>
  <c r="DW89" i="1"/>
  <c r="BJ89" i="1"/>
  <c r="AL89" i="1"/>
  <c r="DS89" i="1"/>
  <c r="BV89" i="1"/>
  <c r="EM89" i="1"/>
  <c r="BT89" i="1"/>
  <c r="BS89" i="1"/>
  <c r="DA89" i="1"/>
  <c r="DB89" i="1"/>
  <c r="BU89" i="1"/>
  <c r="EJ89" i="1"/>
  <c r="EA89" i="1"/>
  <c r="ED89" i="1"/>
  <c r="BK89" i="1"/>
  <c r="DU89" i="1"/>
  <c r="DX89" i="1"/>
  <c r="BR89" i="1"/>
  <c r="BI89" i="1"/>
  <c r="S89" i="1"/>
  <c r="R89" i="1"/>
  <c r="W89" i="1"/>
  <c r="V89" i="1"/>
  <c r="T89" i="1"/>
  <c r="Y89" i="1"/>
  <c r="DC89" i="1"/>
  <c r="DD89" i="1"/>
  <c r="Q89" i="1"/>
  <c r="P89" i="1"/>
  <c r="CD26" i="1"/>
  <c r="H25" i="1"/>
  <c r="I25" i="1" s="1"/>
  <c r="EI89" i="1"/>
  <c r="BB89" i="1"/>
  <c r="BA89" i="1"/>
  <c r="EK89" i="1"/>
  <c r="DR89" i="1"/>
  <c r="DQ89" i="1"/>
  <c r="DY89" i="1"/>
  <c r="CX89" i="1"/>
  <c r="CW89" i="1"/>
  <c r="DL89" i="1"/>
  <c r="CE89" i="1"/>
  <c r="AZ89" i="1"/>
  <c r="AQ89" i="1"/>
  <c r="AP89" i="1"/>
  <c r="BO89" i="1"/>
  <c r="DV89" i="1"/>
  <c r="AJ89" i="1"/>
  <c r="DZ89" i="1"/>
  <c r="AS89" i="1"/>
  <c r="CL89" i="1"/>
  <c r="CI89" i="1"/>
  <c r="U89" i="1"/>
  <c r="AH89" i="1"/>
  <c r="CJ89" i="1"/>
  <c r="CM89" i="1"/>
  <c r="BN89" i="1"/>
  <c r="CH89" i="1"/>
  <c r="AI89" i="1"/>
  <c r="X89" i="1"/>
  <c r="EP89" i="1"/>
  <c r="EB89" i="1"/>
  <c r="AG89" i="1"/>
  <c r="CK89" i="1"/>
  <c r="EQ89" i="1"/>
  <c r="N89" i="1"/>
  <c r="AM89" i="1"/>
  <c r="AB89" i="1"/>
  <c r="AN89" i="1"/>
  <c r="AU89" i="1"/>
  <c r="AO89" i="1"/>
  <c r="CV89" i="1"/>
  <c r="CS89" i="1"/>
  <c r="BY89" i="1"/>
  <c r="AC89" i="1"/>
  <c r="BZ89" i="1"/>
  <c r="AV89" i="1"/>
  <c r="AK89" i="1"/>
  <c r="CA89" i="1"/>
  <c r="EF89" i="1"/>
  <c r="CB89" i="1"/>
  <c r="AD89" i="1"/>
  <c r="AT89" i="1"/>
  <c r="CC89" i="1"/>
  <c r="AW89" i="1"/>
  <c r="EG89" i="1"/>
  <c r="DN89" i="1"/>
  <c r="AE89" i="1"/>
  <c r="DM89" i="1"/>
  <c r="AX89" i="1"/>
  <c r="EE89" i="1"/>
  <c r="EH89" i="1"/>
  <c r="DO89" i="1"/>
  <c r="AF89" i="1"/>
  <c r="DP89" i="1"/>
  <c r="AY89" i="1"/>
  <c r="DI89" i="1"/>
  <c r="CN89" i="1"/>
  <c r="M89" i="1"/>
  <c r="AA89" i="1"/>
  <c r="CT89" i="1"/>
  <c r="BD89" i="1"/>
  <c r="O89" i="1"/>
  <c r="CF89" i="1"/>
  <c r="CG89" i="1"/>
  <c r="CU89" i="1"/>
  <c r="Z89" i="1"/>
  <c r="DG89" i="1"/>
  <c r="BC89" i="1"/>
  <c r="CO89" i="1"/>
  <c r="EL89" i="1"/>
  <c r="DJ89" i="1"/>
  <c r="BE89" i="1"/>
  <c r="K89" i="1"/>
  <c r="BF89" i="1"/>
  <c r="CP89" i="1"/>
  <c r="BG89" i="1"/>
  <c r="J89" i="1"/>
  <c r="BH89" i="1"/>
  <c r="L89" i="1"/>
  <c r="DE89" i="1"/>
  <c r="CR89" i="1"/>
  <c r="DF89" i="1"/>
  <c r="DK89" i="1"/>
  <c r="EN89" i="1"/>
  <c r="DH89" i="1"/>
  <c r="EO89" i="1"/>
  <c r="B140" i="1" l="1"/>
  <c r="BQ139" i="1"/>
  <c r="BP139" i="1"/>
  <c r="CD227" i="1"/>
  <c r="H227" i="1" s="1"/>
  <c r="AR90" i="1"/>
  <c r="BX90" i="1"/>
  <c r="BW90" i="1"/>
  <c r="EC90" i="1"/>
  <c r="DT90" i="1"/>
  <c r="AY290" i="1"/>
  <c r="AY291" i="1" s="1"/>
  <c r="AY292" i="1" s="1"/>
  <c r="AY293" i="1" s="1"/>
  <c r="AY294" i="1" s="1"/>
  <c r="AY295" i="1" s="1"/>
  <c r="AY296" i="1" s="1"/>
  <c r="AY297" i="1" s="1"/>
  <c r="AY298" i="1" s="1"/>
  <c r="AY299" i="1" s="1"/>
  <c r="AY300" i="1" s="1"/>
  <c r="AY301" i="1" s="1"/>
  <c r="AY302" i="1" s="1"/>
  <c r="AY303" i="1" s="1"/>
  <c r="AY304" i="1" s="1"/>
  <c r="AY305" i="1" s="1"/>
  <c r="AY306" i="1" s="1"/>
  <c r="AY307" i="1" s="1"/>
  <c r="AY308" i="1" s="1"/>
  <c r="AY309" i="1" s="1"/>
  <c r="AY310" i="1" s="1"/>
  <c r="AY311" i="1" s="1"/>
  <c r="AY312" i="1" s="1"/>
  <c r="AX313" i="1"/>
  <c r="AX314" i="1" s="1"/>
  <c r="AX315" i="1" s="1"/>
  <c r="AX316" i="1" s="1"/>
  <c r="AX317" i="1" s="1"/>
  <c r="AX318" i="1" s="1"/>
  <c r="AX319" i="1" s="1"/>
  <c r="AX320" i="1" s="1"/>
  <c r="AX321" i="1" s="1"/>
  <c r="AX322" i="1" s="1"/>
  <c r="AX323" i="1" s="1"/>
  <c r="AX324" i="1" s="1"/>
  <c r="AX325" i="1" s="1"/>
  <c r="AX326" i="1" s="1"/>
  <c r="AX327" i="1" s="1"/>
  <c r="AX328" i="1" s="1"/>
  <c r="H68" i="1"/>
  <c r="BM90" i="1"/>
  <c r="DW90" i="1"/>
  <c r="BJ90" i="1"/>
  <c r="AL90" i="1"/>
  <c r="DS90" i="1"/>
  <c r="BV90" i="1"/>
  <c r="EM90" i="1"/>
  <c r="BS90" i="1"/>
  <c r="BT90" i="1"/>
  <c r="DA90" i="1"/>
  <c r="DB90" i="1"/>
  <c r="BU90" i="1"/>
  <c r="EJ90" i="1"/>
  <c r="EA90" i="1"/>
  <c r="ED90" i="1"/>
  <c r="BK90" i="1"/>
  <c r="DU90" i="1"/>
  <c r="DX90" i="1"/>
  <c r="BR90" i="1"/>
  <c r="BI90" i="1"/>
  <c r="S90" i="1"/>
  <c r="R90" i="1"/>
  <c r="W90" i="1"/>
  <c r="V90" i="1"/>
  <c r="T90" i="1"/>
  <c r="Y90" i="1"/>
  <c r="DC90" i="1"/>
  <c r="DD90" i="1"/>
  <c r="P90" i="1"/>
  <c r="Q90" i="1"/>
  <c r="CD27" i="1"/>
  <c r="H26" i="1"/>
  <c r="I26" i="1" s="1"/>
  <c r="EI90" i="1"/>
  <c r="BA90" i="1"/>
  <c r="BB90" i="1"/>
  <c r="EK90" i="1"/>
  <c r="DR90" i="1"/>
  <c r="DQ90" i="1"/>
  <c r="DY90" i="1"/>
  <c r="CW90" i="1"/>
  <c r="CX90" i="1"/>
  <c r="DL90" i="1"/>
  <c r="CE90" i="1"/>
  <c r="EN90" i="1"/>
  <c r="AQ90" i="1"/>
  <c r="AP90" i="1"/>
  <c r="DV90" i="1"/>
  <c r="AZ90" i="1"/>
  <c r="DZ90" i="1"/>
  <c r="BO90" i="1"/>
  <c r="AH90" i="1"/>
  <c r="AI90" i="1"/>
  <c r="BN90" i="1"/>
  <c r="CB90" i="1"/>
  <c r="CC90" i="1"/>
  <c r="CA90" i="1"/>
  <c r="CF90" i="1"/>
  <c r="DP90" i="1"/>
  <c r="CM90" i="1"/>
  <c r="CN90" i="1"/>
  <c r="AG90" i="1"/>
  <c r="EH90" i="1"/>
  <c r="EB90" i="1"/>
  <c r="EQ90" i="1"/>
  <c r="M90" i="1"/>
  <c r="N90" i="1"/>
  <c r="L90" i="1"/>
  <c r="O90" i="1"/>
  <c r="EE90" i="1"/>
  <c r="DE90" i="1"/>
  <c r="DF90" i="1"/>
  <c r="AO90" i="1"/>
  <c r="BY90" i="1"/>
  <c r="AN90" i="1"/>
  <c r="BZ90" i="1"/>
  <c r="K90" i="1"/>
  <c r="DO90" i="1"/>
  <c r="CH90" i="1"/>
  <c r="AU90" i="1"/>
  <c r="CP90" i="1"/>
  <c r="AB90" i="1"/>
  <c r="AC90" i="1"/>
  <c r="X90" i="1"/>
  <c r="CL90" i="1"/>
  <c r="CO90" i="1"/>
  <c r="DK90" i="1"/>
  <c r="AX90" i="1"/>
  <c r="CS90" i="1"/>
  <c r="CU90" i="1"/>
  <c r="BD90" i="1"/>
  <c r="DN90" i="1"/>
  <c r="BF90" i="1"/>
  <c r="BC90" i="1"/>
  <c r="AD90" i="1"/>
  <c r="BE90" i="1"/>
  <c r="AA90" i="1"/>
  <c r="CK90" i="1"/>
  <c r="CT90" i="1"/>
  <c r="CV90" i="1"/>
  <c r="AT90" i="1"/>
  <c r="J90" i="1"/>
  <c r="CI90" i="1"/>
  <c r="CR90" i="1"/>
  <c r="AE90" i="1"/>
  <c r="BG90" i="1"/>
  <c r="CG90" i="1"/>
  <c r="EP90" i="1"/>
  <c r="Z90" i="1"/>
  <c r="EF90" i="1"/>
  <c r="AK90" i="1"/>
  <c r="AV90" i="1"/>
  <c r="AW90" i="1"/>
  <c r="DM90" i="1"/>
  <c r="AY90" i="1"/>
  <c r="AF90" i="1"/>
  <c r="BH90" i="1"/>
  <c r="CJ90" i="1"/>
  <c r="AS90" i="1"/>
  <c r="U90" i="1"/>
  <c r="EG90" i="1"/>
  <c r="AM90" i="1"/>
  <c r="DH90" i="1"/>
  <c r="DJ90" i="1"/>
  <c r="AJ90" i="1"/>
  <c r="DG90" i="1"/>
  <c r="EL90" i="1"/>
  <c r="EO90" i="1"/>
  <c r="DI90" i="1"/>
  <c r="BQ140" i="1" l="1"/>
  <c r="BP140" i="1"/>
  <c r="CD79" i="1"/>
  <c r="CD80" i="1" s="1"/>
  <c r="CD228" i="1"/>
  <c r="H228" i="1" s="1"/>
  <c r="AR91" i="1"/>
  <c r="BX91" i="1"/>
  <c r="BW91" i="1"/>
  <c r="EC91" i="1"/>
  <c r="DT91" i="1"/>
  <c r="AX329" i="1"/>
  <c r="AX330" i="1" s="1"/>
  <c r="AX331" i="1" s="1"/>
  <c r="AX332" i="1" s="1"/>
  <c r="AX333" i="1" s="1"/>
  <c r="AX334" i="1" s="1"/>
  <c r="AX335" i="1" s="1"/>
  <c r="AX336" i="1" s="1"/>
  <c r="AX337" i="1" s="1"/>
  <c r="AX338" i="1" s="1"/>
  <c r="AX339" i="1" s="1"/>
  <c r="AX340" i="1" s="1"/>
  <c r="AX341" i="1" s="1"/>
  <c r="AX342" i="1" s="1"/>
  <c r="AY313" i="1"/>
  <c r="AY314" i="1" s="1"/>
  <c r="AY315" i="1" s="1"/>
  <c r="AY316" i="1" s="1"/>
  <c r="AY317" i="1" s="1"/>
  <c r="AY318" i="1" s="1"/>
  <c r="AY319" i="1" s="1"/>
  <c r="AY320" i="1" s="1"/>
  <c r="AY321" i="1" s="1"/>
  <c r="AY322" i="1" s="1"/>
  <c r="AY323" i="1" s="1"/>
  <c r="AY324" i="1" s="1"/>
  <c r="AY325" i="1" s="1"/>
  <c r="AY326" i="1" s="1"/>
  <c r="AY327" i="1" s="1"/>
  <c r="AY328" i="1" s="1"/>
  <c r="BM91" i="1"/>
  <c r="DW91" i="1"/>
  <c r="BJ91" i="1"/>
  <c r="AL91" i="1"/>
  <c r="DS91" i="1"/>
  <c r="BV91" i="1"/>
  <c r="EM91" i="1"/>
  <c r="BT91" i="1"/>
  <c r="BS91" i="1"/>
  <c r="DA91" i="1"/>
  <c r="DB91" i="1"/>
  <c r="BU91" i="1"/>
  <c r="EJ91" i="1"/>
  <c r="EA91" i="1"/>
  <c r="ED91" i="1"/>
  <c r="BK91" i="1"/>
  <c r="DU91" i="1"/>
  <c r="DX91" i="1"/>
  <c r="BR91" i="1"/>
  <c r="BI91" i="1"/>
  <c r="S91" i="1"/>
  <c r="R91" i="1"/>
  <c r="W91" i="1"/>
  <c r="V91" i="1"/>
  <c r="T91" i="1"/>
  <c r="Y91" i="1"/>
  <c r="DC91" i="1"/>
  <c r="DD91" i="1"/>
  <c r="Q91" i="1"/>
  <c r="P91" i="1"/>
  <c r="CD28" i="1"/>
  <c r="H27" i="1"/>
  <c r="I27" i="1" s="1"/>
  <c r="EI91" i="1"/>
  <c r="BA91" i="1"/>
  <c r="BB91" i="1"/>
  <c r="EK91" i="1"/>
  <c r="DR91" i="1"/>
  <c r="DQ91" i="1"/>
  <c r="DY91" i="1"/>
  <c r="CW91" i="1"/>
  <c r="CX91" i="1"/>
  <c r="DL91" i="1"/>
  <c r="CE91" i="1"/>
  <c r="AQ91" i="1"/>
  <c r="AP91" i="1"/>
  <c r="DV91" i="1"/>
  <c r="AZ91" i="1"/>
  <c r="DZ91" i="1"/>
  <c r="BO91" i="1"/>
  <c r="AM91" i="1"/>
  <c r="CV91" i="1"/>
  <c r="Z91" i="1"/>
  <c r="AG91" i="1"/>
  <c r="CP91" i="1"/>
  <c r="X91" i="1"/>
  <c r="BY91" i="1"/>
  <c r="EF91" i="1"/>
  <c r="AO91" i="1"/>
  <c r="AF91" i="1"/>
  <c r="CM91" i="1"/>
  <c r="DK91" i="1"/>
  <c r="EP91" i="1"/>
  <c r="EB91" i="1"/>
  <c r="DO91" i="1"/>
  <c r="M91" i="1"/>
  <c r="AS91" i="1"/>
  <c r="AY91" i="1"/>
  <c r="CQ91" i="1"/>
  <c r="BF91" i="1"/>
  <c r="EH91" i="1"/>
  <c r="DE91" i="1"/>
  <c r="CF91" i="1"/>
  <c r="DM91" i="1"/>
  <c r="EQ91" i="1"/>
  <c r="AW91" i="1"/>
  <c r="BZ91" i="1"/>
  <c r="DN91" i="1"/>
  <c r="BD91" i="1"/>
  <c r="CS91" i="1"/>
  <c r="N91" i="1"/>
  <c r="AT91" i="1"/>
  <c r="AC91" i="1"/>
  <c r="K91" i="1"/>
  <c r="EE91" i="1"/>
  <c r="DF91" i="1"/>
  <c r="CG91" i="1"/>
  <c r="CH91" i="1"/>
  <c r="CT91" i="1"/>
  <c r="BG91" i="1"/>
  <c r="AV91" i="1"/>
  <c r="AH91" i="1"/>
  <c r="J91" i="1"/>
  <c r="AK91" i="1"/>
  <c r="CB91" i="1"/>
  <c r="CC91" i="1"/>
  <c r="BN91" i="1"/>
  <c r="BC91" i="1"/>
  <c r="L91" i="1"/>
  <c r="AA91" i="1"/>
  <c r="CJ91" i="1"/>
  <c r="O91" i="1"/>
  <c r="BH91" i="1"/>
  <c r="CO91" i="1"/>
  <c r="EG91" i="1"/>
  <c r="AX91" i="1"/>
  <c r="U91" i="1"/>
  <c r="AI91" i="1"/>
  <c r="BE91" i="1"/>
  <c r="DP91" i="1"/>
  <c r="CK91" i="1"/>
  <c r="CU91" i="1"/>
  <c r="AN91" i="1"/>
  <c r="AE91" i="1"/>
  <c r="CI91" i="1"/>
  <c r="CL91" i="1"/>
  <c r="AB91" i="1"/>
  <c r="AD91" i="1"/>
  <c r="CA91" i="1"/>
  <c r="CN91" i="1"/>
  <c r="AU91" i="1"/>
  <c r="DH91" i="1"/>
  <c r="AJ91" i="1"/>
  <c r="EN91" i="1"/>
  <c r="EO91" i="1"/>
  <c r="EL91" i="1"/>
  <c r="DI91" i="1"/>
  <c r="DJ91" i="1"/>
  <c r="DG91" i="1"/>
  <c r="H79" i="1" l="1"/>
  <c r="CD229" i="1"/>
  <c r="H229" i="1" s="1"/>
  <c r="AR92" i="1"/>
  <c r="BX92" i="1"/>
  <c r="BW92" i="1"/>
  <c r="EC92" i="1"/>
  <c r="DT92" i="1"/>
  <c r="AY329" i="1"/>
  <c r="AY330" i="1" s="1"/>
  <c r="AY331" i="1" s="1"/>
  <c r="AY332" i="1" s="1"/>
  <c r="AY333" i="1" s="1"/>
  <c r="AY334" i="1" s="1"/>
  <c r="AY335" i="1" s="1"/>
  <c r="AY336" i="1" s="1"/>
  <c r="AY337" i="1" s="1"/>
  <c r="AY338" i="1" s="1"/>
  <c r="AY339" i="1" s="1"/>
  <c r="AY340" i="1" s="1"/>
  <c r="AY341" i="1" s="1"/>
  <c r="AY342" i="1" s="1"/>
  <c r="BM92" i="1"/>
  <c r="DW92" i="1"/>
  <c r="BJ92" i="1"/>
  <c r="CD92" i="1"/>
  <c r="AL92" i="1"/>
  <c r="DS92" i="1"/>
  <c r="BV92" i="1"/>
  <c r="EM92" i="1"/>
  <c r="BT92" i="1"/>
  <c r="BS92" i="1"/>
  <c r="DA92" i="1"/>
  <c r="DB92" i="1"/>
  <c r="BU92" i="1"/>
  <c r="EJ92" i="1"/>
  <c r="EA92" i="1"/>
  <c r="ED92" i="1"/>
  <c r="BK92" i="1"/>
  <c r="DU92" i="1"/>
  <c r="DX92" i="1"/>
  <c r="BR92" i="1"/>
  <c r="BI92" i="1"/>
  <c r="R92" i="1"/>
  <c r="S92" i="1"/>
  <c r="W92" i="1"/>
  <c r="V92" i="1"/>
  <c r="T92" i="1"/>
  <c r="Y92" i="1"/>
  <c r="DC92" i="1"/>
  <c r="DD92" i="1"/>
  <c r="Q92" i="1"/>
  <c r="P92" i="1"/>
  <c r="H28" i="1"/>
  <c r="I28" i="1" s="1"/>
  <c r="EI92" i="1"/>
  <c r="BA92" i="1"/>
  <c r="BB92" i="1"/>
  <c r="EK92" i="1"/>
  <c r="DR92" i="1"/>
  <c r="DQ92" i="1"/>
  <c r="DY92" i="1"/>
  <c r="CX92" i="1"/>
  <c r="CW92" i="1"/>
  <c r="DL92" i="1"/>
  <c r="CE92" i="1"/>
  <c r="AZ92" i="1"/>
  <c r="AQ92" i="1"/>
  <c r="AP92" i="1"/>
  <c r="DN92" i="1"/>
  <c r="DV92" i="1"/>
  <c r="DE92" i="1"/>
  <c r="BF92" i="1"/>
  <c r="CT92" i="1"/>
  <c r="CU92" i="1"/>
  <c r="AD92" i="1"/>
  <c r="BZ92" i="1"/>
  <c r="CI92" i="1"/>
  <c r="EP92" i="1"/>
  <c r="CV92" i="1"/>
  <c r="CJ92" i="1"/>
  <c r="CK92" i="1"/>
  <c r="U92" i="1"/>
  <c r="CL92" i="1"/>
  <c r="CM92" i="1"/>
  <c r="CN92" i="1"/>
  <c r="X92" i="1"/>
  <c r="AN92" i="1"/>
  <c r="O92" i="1"/>
  <c r="AU92" i="1"/>
  <c r="AV92" i="1"/>
  <c r="AX92" i="1"/>
  <c r="AY92" i="1"/>
  <c r="BC92" i="1"/>
  <c r="CO92" i="1"/>
  <c r="BD92" i="1"/>
  <c r="Z92" i="1"/>
  <c r="BE92" i="1"/>
  <c r="K92" i="1"/>
  <c r="CP92" i="1"/>
  <c r="J92" i="1"/>
  <c r="DF92" i="1"/>
  <c r="DM92" i="1"/>
  <c r="BG92" i="1"/>
  <c r="AA92" i="1"/>
  <c r="AK92" i="1"/>
  <c r="AB92" i="1"/>
  <c r="BH92" i="1"/>
  <c r="AC92" i="1"/>
  <c r="AE92" i="1"/>
  <c r="L92" i="1"/>
  <c r="EF92" i="1"/>
  <c r="CQ92" i="1"/>
  <c r="AF92" i="1"/>
  <c r="M92" i="1"/>
  <c r="AM92" i="1"/>
  <c r="EG92" i="1"/>
  <c r="AG92" i="1"/>
  <c r="AO92" i="1"/>
  <c r="EH92" i="1"/>
  <c r="BY92" i="1"/>
  <c r="AH92" i="1"/>
  <c r="N92" i="1"/>
  <c r="BN92" i="1"/>
  <c r="AI92" i="1"/>
  <c r="EB92" i="1"/>
  <c r="EQ92" i="1"/>
  <c r="AW92" i="1"/>
  <c r="AS92" i="1"/>
  <c r="EE92" i="1"/>
  <c r="AT92" i="1"/>
  <c r="DK92" i="1"/>
  <c r="CS92" i="1"/>
  <c r="DO92" i="1"/>
  <c r="CA92" i="1"/>
  <c r="DP92" i="1"/>
  <c r="CB92" i="1"/>
  <c r="CF92" i="1"/>
  <c r="CC92" i="1"/>
  <c r="CG92" i="1"/>
  <c r="CH92" i="1"/>
  <c r="DZ92" i="1"/>
  <c r="BO92" i="1"/>
  <c r="AJ92" i="1"/>
  <c r="EL92" i="1"/>
  <c r="DH92" i="1"/>
  <c r="EN92" i="1"/>
  <c r="EO92" i="1"/>
  <c r="DJ92" i="1"/>
  <c r="DI92" i="1"/>
  <c r="DG92" i="1"/>
  <c r="AR93" i="1" l="1"/>
  <c r="BX93" i="1"/>
  <c r="BW93" i="1"/>
  <c r="EC93" i="1"/>
  <c r="DT93" i="1"/>
  <c r="BM93" i="1"/>
  <c r="DW93" i="1"/>
  <c r="BJ93" i="1"/>
  <c r="CD91" i="1"/>
  <c r="H80" i="1"/>
  <c r="CD90" i="1"/>
  <c r="CD89" i="1"/>
  <c r="CD88" i="1"/>
  <c r="CD87" i="1"/>
  <c r="CD86" i="1"/>
  <c r="CD85" i="1"/>
  <c r="CD84" i="1"/>
  <c r="CD83" i="1"/>
  <c r="CD82" i="1"/>
  <c r="CD81" i="1"/>
  <c r="AL93" i="1"/>
  <c r="DS93" i="1"/>
  <c r="BV93" i="1"/>
  <c r="EM93" i="1"/>
  <c r="BT93" i="1"/>
  <c r="BS93" i="1"/>
  <c r="DA93" i="1"/>
  <c r="DB93" i="1"/>
  <c r="BU93" i="1"/>
  <c r="EJ93" i="1"/>
  <c r="EA93" i="1"/>
  <c r="ED93" i="1"/>
  <c r="BK93" i="1"/>
  <c r="DU93" i="1"/>
  <c r="DX93" i="1"/>
  <c r="BR93" i="1"/>
  <c r="BI93" i="1"/>
  <c r="S93" i="1"/>
  <c r="R93" i="1"/>
  <c r="W93" i="1"/>
  <c r="V93" i="1"/>
  <c r="T93" i="1"/>
  <c r="Y93" i="1"/>
  <c r="DC93" i="1"/>
  <c r="DD93" i="1"/>
  <c r="Q93" i="1"/>
  <c r="P93" i="1"/>
  <c r="EI93" i="1"/>
  <c r="BB93" i="1"/>
  <c r="BA93" i="1"/>
  <c r="EK93" i="1"/>
  <c r="DR93" i="1"/>
  <c r="DQ93" i="1"/>
  <c r="DY93" i="1"/>
  <c r="CW93" i="1"/>
  <c r="CX93" i="1"/>
  <c r="DL93" i="1"/>
  <c r="CE93" i="1"/>
  <c r="AQ93" i="1"/>
  <c r="AP93" i="1"/>
  <c r="AZ93" i="1"/>
  <c r="AT93" i="1"/>
  <c r="AK93" i="1"/>
  <c r="BH93" i="1"/>
  <c r="BG93" i="1"/>
  <c r="DG93" i="1"/>
  <c r="DV93" i="1"/>
  <c r="DJ93" i="1"/>
  <c r="CQ93" i="1"/>
  <c r="AA93" i="1"/>
  <c r="CP93" i="1"/>
  <c r="CS93" i="1"/>
  <c r="CO93" i="1"/>
  <c r="AB93" i="1"/>
  <c r="AC93" i="1"/>
  <c r="DM93" i="1"/>
  <c r="CV93" i="1"/>
  <c r="CC93" i="1"/>
  <c r="EF93" i="1"/>
  <c r="CD93" i="1"/>
  <c r="DN93" i="1"/>
  <c r="DK93" i="1"/>
  <c r="Z93" i="1"/>
  <c r="CN93" i="1"/>
  <c r="CT93" i="1"/>
  <c r="J93" i="1"/>
  <c r="U93" i="1"/>
  <c r="CU93" i="1"/>
  <c r="CB93" i="1"/>
  <c r="EQ93" i="1"/>
  <c r="X93" i="1"/>
  <c r="L93" i="1"/>
  <c r="M93" i="1"/>
  <c r="K93" i="1"/>
  <c r="N93" i="1"/>
  <c r="O93" i="1"/>
  <c r="AU93" i="1"/>
  <c r="AV93" i="1"/>
  <c r="CF93" i="1"/>
  <c r="CG93" i="1"/>
  <c r="CH93" i="1"/>
  <c r="CL93" i="1"/>
  <c r="AF93" i="1"/>
  <c r="AH93" i="1"/>
  <c r="AY93" i="1"/>
  <c r="BN93" i="1"/>
  <c r="AG93" i="1"/>
  <c r="BC93" i="1"/>
  <c r="EB93" i="1"/>
  <c r="BD93" i="1"/>
  <c r="EE93" i="1"/>
  <c r="AI93" i="1"/>
  <c r="BE93" i="1"/>
  <c r="EP93" i="1"/>
  <c r="AS93" i="1"/>
  <c r="BF93" i="1"/>
  <c r="EL93" i="1"/>
  <c r="BO93" i="1"/>
  <c r="DZ93" i="1"/>
  <c r="DH93" i="1"/>
  <c r="AM93" i="1"/>
  <c r="AJ93" i="1"/>
  <c r="DE93" i="1"/>
  <c r="CI93" i="1"/>
  <c r="AN93" i="1"/>
  <c r="CJ93" i="1"/>
  <c r="DF93" i="1"/>
  <c r="CK93" i="1"/>
  <c r="AO93" i="1"/>
  <c r="CM93" i="1"/>
  <c r="BY93" i="1"/>
  <c r="AD93" i="1"/>
  <c r="BZ93" i="1"/>
  <c r="AW93" i="1"/>
  <c r="DO93" i="1"/>
  <c r="EG93" i="1"/>
  <c r="CA93" i="1"/>
  <c r="EN93" i="1"/>
  <c r="AE93" i="1"/>
  <c r="DP93" i="1"/>
  <c r="AX93" i="1"/>
  <c r="EH93" i="1"/>
  <c r="DI93" i="1"/>
  <c r="EO93" i="1"/>
  <c r="AR94" i="1" l="1"/>
  <c r="BW94" i="1"/>
  <c r="BX94" i="1"/>
  <c r="EC94" i="1"/>
  <c r="DT94" i="1"/>
  <c r="BM94" i="1"/>
  <c r="DW94" i="1"/>
  <c r="BJ94" i="1"/>
  <c r="H81" i="1"/>
  <c r="AL94" i="1"/>
  <c r="DS94" i="1"/>
  <c r="BV94" i="1"/>
  <c r="EM94" i="1"/>
  <c r="BT94" i="1"/>
  <c r="BS94" i="1"/>
  <c r="DA94" i="1"/>
  <c r="DB94" i="1"/>
  <c r="BU94" i="1"/>
  <c r="EJ94" i="1"/>
  <c r="EA94" i="1"/>
  <c r="ED94" i="1"/>
  <c r="BK94" i="1"/>
  <c r="DU94" i="1"/>
  <c r="DX94" i="1"/>
  <c r="BR94" i="1"/>
  <c r="BI94" i="1"/>
  <c r="S94" i="1"/>
  <c r="R94" i="1"/>
  <c r="W94" i="1"/>
  <c r="V94" i="1"/>
  <c r="T94" i="1"/>
  <c r="Y94" i="1"/>
  <c r="DC94" i="1"/>
  <c r="DD94" i="1"/>
  <c r="Q94" i="1"/>
  <c r="P94" i="1"/>
  <c r="EI94" i="1"/>
  <c r="BB94" i="1"/>
  <c r="BA94" i="1"/>
  <c r="EK94" i="1"/>
  <c r="DR94" i="1"/>
  <c r="DQ94" i="1"/>
  <c r="DY94" i="1"/>
  <c r="CW94" i="1"/>
  <c r="CX94" i="1"/>
  <c r="DL94" i="1"/>
  <c r="CE94" i="1"/>
  <c r="AQ94" i="1"/>
  <c r="AP94" i="1"/>
  <c r="N94" i="1"/>
  <c r="AZ94" i="1"/>
  <c r="CT94" i="1"/>
  <c r="AI94" i="1"/>
  <c r="AS94" i="1"/>
  <c r="EE94" i="1"/>
  <c r="AT94" i="1"/>
  <c r="EB94" i="1"/>
  <c r="EP94" i="1"/>
  <c r="AK94" i="1"/>
  <c r="EQ94" i="1"/>
  <c r="AO94" i="1"/>
  <c r="BY94" i="1"/>
  <c r="AM94" i="1"/>
  <c r="BZ94" i="1"/>
  <c r="CA94" i="1"/>
  <c r="CB94" i="1"/>
  <c r="CC94" i="1"/>
  <c r="CD94" i="1"/>
  <c r="CM94" i="1"/>
  <c r="X94" i="1"/>
  <c r="J94" i="1"/>
  <c r="DK94" i="1"/>
  <c r="M94" i="1"/>
  <c r="CN94" i="1"/>
  <c r="CO94" i="1"/>
  <c r="K94" i="1"/>
  <c r="CP94" i="1"/>
  <c r="L94" i="1"/>
  <c r="CQ94" i="1"/>
  <c r="CS94" i="1"/>
  <c r="DM94" i="1"/>
  <c r="AJ94" i="1"/>
  <c r="DV94" i="1"/>
  <c r="AY94" i="1"/>
  <c r="CU94" i="1"/>
  <c r="DE94" i="1"/>
  <c r="BD94" i="1"/>
  <c r="AB94" i="1"/>
  <c r="O94" i="1"/>
  <c r="DF94" i="1"/>
  <c r="AN94" i="1"/>
  <c r="AU94" i="1"/>
  <c r="DO94" i="1"/>
  <c r="BF94" i="1"/>
  <c r="AC94" i="1"/>
  <c r="CV94" i="1"/>
  <c r="DP94" i="1"/>
  <c r="BH94" i="1"/>
  <c r="AV94" i="1"/>
  <c r="DN94" i="1"/>
  <c r="BE94" i="1"/>
  <c r="CF94" i="1"/>
  <c r="BG94" i="1"/>
  <c r="EF94" i="1"/>
  <c r="AA94" i="1"/>
  <c r="AF94" i="1"/>
  <c r="CJ94" i="1"/>
  <c r="AW94" i="1"/>
  <c r="AD94" i="1"/>
  <c r="CH94" i="1"/>
  <c r="EG94" i="1"/>
  <c r="BC94" i="1"/>
  <c r="AG94" i="1"/>
  <c r="CK94" i="1"/>
  <c r="AE94" i="1"/>
  <c r="CG94" i="1"/>
  <c r="CI94" i="1"/>
  <c r="U94" i="1"/>
  <c r="AX94" i="1"/>
  <c r="AH94" i="1"/>
  <c r="CL94" i="1"/>
  <c r="EH94" i="1"/>
  <c r="Z94" i="1"/>
  <c r="BN94" i="1"/>
  <c r="DI94" i="1"/>
  <c r="DJ94" i="1"/>
  <c r="DG94" i="1"/>
  <c r="EL94" i="1"/>
  <c r="BO94" i="1"/>
  <c r="DZ94" i="1"/>
  <c r="EO94" i="1"/>
  <c r="DH94" i="1"/>
  <c r="EN94" i="1"/>
  <c r="AR95" i="1" l="1"/>
  <c r="BX95" i="1"/>
  <c r="BW95" i="1"/>
  <c r="EC95" i="1"/>
  <c r="DT95" i="1"/>
  <c r="BM95" i="1"/>
  <c r="DW95" i="1"/>
  <c r="BJ95" i="1"/>
  <c r="H82" i="1"/>
  <c r="AL95" i="1"/>
  <c r="DS95" i="1"/>
  <c r="BV95" i="1"/>
  <c r="EM95" i="1"/>
  <c r="BT95" i="1"/>
  <c r="BS95" i="1"/>
  <c r="DA95" i="1"/>
  <c r="DB95" i="1"/>
  <c r="BU95" i="1"/>
  <c r="EJ95" i="1"/>
  <c r="EA95" i="1"/>
  <c r="ED95" i="1"/>
  <c r="BK95" i="1"/>
  <c r="DU95" i="1"/>
  <c r="DX95" i="1"/>
  <c r="BR95" i="1"/>
  <c r="BI95" i="1"/>
  <c r="S95" i="1"/>
  <c r="R95" i="1"/>
  <c r="W95" i="1"/>
  <c r="V95" i="1"/>
  <c r="T95" i="1"/>
  <c r="Y95" i="1"/>
  <c r="DC95" i="1"/>
  <c r="DD95" i="1"/>
  <c r="Q95" i="1"/>
  <c r="P95" i="1"/>
  <c r="EI95" i="1"/>
  <c r="BA95" i="1"/>
  <c r="BB95" i="1"/>
  <c r="EK95" i="1"/>
  <c r="DR95" i="1"/>
  <c r="DQ95" i="1"/>
  <c r="DY95" i="1"/>
  <c r="CX95" i="1"/>
  <c r="CW95" i="1"/>
  <c r="DL95" i="1"/>
  <c r="CE95" i="1"/>
  <c r="AQ95" i="1"/>
  <c r="AP95" i="1"/>
  <c r="DV95" i="1"/>
  <c r="AZ95" i="1"/>
  <c r="DK95" i="1"/>
  <c r="CF95" i="1"/>
  <c r="DM95" i="1"/>
  <c r="DO95" i="1"/>
  <c r="CS95" i="1"/>
  <c r="AB95" i="1"/>
  <c r="CT95" i="1"/>
  <c r="AA95" i="1"/>
  <c r="AS95" i="1"/>
  <c r="CP95" i="1"/>
  <c r="BF95" i="1"/>
  <c r="EF95" i="1"/>
  <c r="EQ95" i="1"/>
  <c r="EH95" i="1"/>
  <c r="X95" i="1"/>
  <c r="AT95" i="1"/>
  <c r="AE95" i="1"/>
  <c r="BG95" i="1"/>
  <c r="AD95" i="1"/>
  <c r="AK95" i="1"/>
  <c r="BH95" i="1"/>
  <c r="AC95" i="1"/>
  <c r="AM95" i="1"/>
  <c r="CV95" i="1"/>
  <c r="J95" i="1"/>
  <c r="DE95" i="1"/>
  <c r="CQ95" i="1"/>
  <c r="M95" i="1"/>
  <c r="AN95" i="1"/>
  <c r="BE95" i="1"/>
  <c r="DF95" i="1"/>
  <c r="CU95" i="1"/>
  <c r="CL95" i="1"/>
  <c r="AO95" i="1"/>
  <c r="CM95" i="1"/>
  <c r="CK95" i="1"/>
  <c r="CN95" i="1"/>
  <c r="BZ95" i="1"/>
  <c r="DG95" i="1"/>
  <c r="K95" i="1"/>
  <c r="BY95" i="1"/>
  <c r="AF95" i="1"/>
  <c r="CA95" i="1"/>
  <c r="EG95" i="1"/>
  <c r="DP95" i="1"/>
  <c r="L95" i="1"/>
  <c r="AG95" i="1"/>
  <c r="CB95" i="1"/>
  <c r="N95" i="1"/>
  <c r="AH95" i="1"/>
  <c r="CC95" i="1"/>
  <c r="O95" i="1"/>
  <c r="BN95" i="1"/>
  <c r="CG95" i="1"/>
  <c r="CD95" i="1"/>
  <c r="AI95" i="1"/>
  <c r="AV95" i="1"/>
  <c r="EB95" i="1"/>
  <c r="CH95" i="1"/>
  <c r="AW95" i="1"/>
  <c r="CO95" i="1"/>
  <c r="DN95" i="1"/>
  <c r="AX95" i="1"/>
  <c r="U95" i="1"/>
  <c r="CI95" i="1"/>
  <c r="AU95" i="1"/>
  <c r="AY95" i="1"/>
  <c r="EE95" i="1"/>
  <c r="Z95" i="1"/>
  <c r="BC95" i="1"/>
  <c r="CJ95" i="1"/>
  <c r="BD95" i="1"/>
  <c r="EP95" i="1"/>
  <c r="EL95" i="1"/>
  <c r="DI95" i="1"/>
  <c r="DJ95" i="1"/>
  <c r="BO95" i="1"/>
  <c r="DZ95" i="1"/>
  <c r="DH95" i="1"/>
  <c r="AJ95" i="1"/>
  <c r="EN95" i="1"/>
  <c r="EO95" i="1"/>
  <c r="AR96" i="1" l="1"/>
  <c r="BX96" i="1"/>
  <c r="BW96" i="1"/>
  <c r="EC96" i="1"/>
  <c r="DT96" i="1"/>
  <c r="BM96" i="1"/>
  <c r="DW96" i="1"/>
  <c r="BJ96" i="1"/>
  <c r="H83" i="1"/>
  <c r="AL96" i="1"/>
  <c r="DS96" i="1"/>
  <c r="BV96" i="1"/>
  <c r="EM96" i="1"/>
  <c r="BT96" i="1"/>
  <c r="BS96" i="1"/>
  <c r="DA96" i="1"/>
  <c r="DB96" i="1"/>
  <c r="BU96" i="1"/>
  <c r="EJ96" i="1"/>
  <c r="EA96" i="1"/>
  <c r="ED96" i="1"/>
  <c r="BK96" i="1"/>
  <c r="DU96" i="1"/>
  <c r="DX96" i="1"/>
  <c r="BR96" i="1"/>
  <c r="BI96" i="1"/>
  <c r="R96" i="1"/>
  <c r="S96" i="1"/>
  <c r="W96" i="1"/>
  <c r="V96" i="1"/>
  <c r="T96" i="1"/>
  <c r="Y96" i="1"/>
  <c r="DC96" i="1"/>
  <c r="DD96" i="1"/>
  <c r="Q96" i="1"/>
  <c r="P96" i="1"/>
  <c r="EI96" i="1"/>
  <c r="BB96" i="1"/>
  <c r="BA96" i="1"/>
  <c r="EK96" i="1"/>
  <c r="DR96" i="1"/>
  <c r="DQ96" i="1"/>
  <c r="CX96" i="1"/>
  <c r="CW96" i="1"/>
  <c r="CE96" i="1"/>
  <c r="DY96" i="1"/>
  <c r="CJ96" i="1"/>
  <c r="DL96" i="1"/>
  <c r="AQ96" i="1"/>
  <c r="AP96" i="1"/>
  <c r="DV96" i="1"/>
  <c r="AZ96" i="1"/>
  <c r="AO96" i="1"/>
  <c r="CD96" i="1"/>
  <c r="DN96" i="1"/>
  <c r="BH96" i="1"/>
  <c r="DP96" i="1"/>
  <c r="CF96" i="1"/>
  <c r="CG96" i="1"/>
  <c r="CH96" i="1"/>
  <c r="CI96" i="1"/>
  <c r="AE96" i="1"/>
  <c r="BN96" i="1"/>
  <c r="AM96" i="1"/>
  <c r="AG96" i="1"/>
  <c r="BC96" i="1"/>
  <c r="DK96" i="1"/>
  <c r="DI96" i="1"/>
  <c r="EB96" i="1"/>
  <c r="DJ96" i="1"/>
  <c r="DG96" i="1"/>
  <c r="CL96" i="1"/>
  <c r="EL96" i="1"/>
  <c r="CM96" i="1"/>
  <c r="BO96" i="1"/>
  <c r="AK96" i="1"/>
  <c r="EP96" i="1"/>
  <c r="AS96" i="1"/>
  <c r="DE96" i="1"/>
  <c r="DZ96" i="1"/>
  <c r="CK96" i="1"/>
  <c r="CN96" i="1"/>
  <c r="CO96" i="1"/>
  <c r="M96" i="1"/>
  <c r="CU96" i="1"/>
  <c r="AV96" i="1"/>
  <c r="EF96" i="1"/>
  <c r="AD96" i="1"/>
  <c r="AW96" i="1"/>
  <c r="EG96" i="1"/>
  <c r="AX96" i="1"/>
  <c r="EH96" i="1"/>
  <c r="AF96" i="1"/>
  <c r="AY96" i="1"/>
  <c r="AJ96" i="1"/>
  <c r="BY96" i="1"/>
  <c r="K96" i="1"/>
  <c r="AH96" i="1"/>
  <c r="BZ96" i="1"/>
  <c r="CP96" i="1"/>
  <c r="BD96" i="1"/>
  <c r="CA96" i="1"/>
  <c r="J96" i="1"/>
  <c r="EE96" i="1"/>
  <c r="CB96" i="1"/>
  <c r="L96" i="1"/>
  <c r="AI96" i="1"/>
  <c r="CC96" i="1"/>
  <c r="CQ96" i="1"/>
  <c r="BE96" i="1"/>
  <c r="Z96" i="1"/>
  <c r="CS96" i="1"/>
  <c r="BF96" i="1"/>
  <c r="DM96" i="1"/>
  <c r="EQ96" i="1"/>
  <c r="U96" i="1"/>
  <c r="N96" i="1"/>
  <c r="AT96" i="1"/>
  <c r="CT96" i="1"/>
  <c r="BG96" i="1"/>
  <c r="X96" i="1"/>
  <c r="AA96" i="1"/>
  <c r="O96" i="1"/>
  <c r="AB96" i="1"/>
  <c r="AN96" i="1"/>
  <c r="AU96" i="1"/>
  <c r="CV96" i="1"/>
  <c r="DF96" i="1"/>
  <c r="DO96" i="1"/>
  <c r="AC96" i="1"/>
  <c r="EN96" i="1"/>
  <c r="DH96" i="1"/>
  <c r="EO96" i="1"/>
  <c r="AR97" i="1" l="1"/>
  <c r="BX97" i="1"/>
  <c r="BW97" i="1"/>
  <c r="EC97" i="1"/>
  <c r="DT97" i="1"/>
  <c r="BM97" i="1"/>
  <c r="DW97" i="1"/>
  <c r="BJ97" i="1"/>
  <c r="H84" i="1"/>
  <c r="AL97" i="1"/>
  <c r="DS97" i="1"/>
  <c r="BV97" i="1"/>
  <c r="EM97" i="1"/>
  <c r="BT97" i="1"/>
  <c r="BS97" i="1"/>
  <c r="DA97" i="1"/>
  <c r="DB97" i="1"/>
  <c r="BU97" i="1"/>
  <c r="EJ97" i="1"/>
  <c r="EA97" i="1"/>
  <c r="ED97" i="1"/>
  <c r="BK97" i="1"/>
  <c r="DU97" i="1"/>
  <c r="DX97" i="1"/>
  <c r="BR97" i="1"/>
  <c r="BI97" i="1"/>
  <c r="S97" i="1"/>
  <c r="R97" i="1"/>
  <c r="W97" i="1"/>
  <c r="V97" i="1"/>
  <c r="T97" i="1"/>
  <c r="Y97" i="1"/>
  <c r="DC97" i="1"/>
  <c r="DD97" i="1"/>
  <c r="P97" i="1"/>
  <c r="Q97" i="1"/>
  <c r="EI97" i="1"/>
  <c r="BB97" i="1"/>
  <c r="BA97" i="1"/>
  <c r="EK97" i="1"/>
  <c r="DR97" i="1"/>
  <c r="DQ97" i="1"/>
  <c r="DY97" i="1"/>
  <c r="CX97" i="1"/>
  <c r="CW97" i="1"/>
  <c r="DL97" i="1"/>
  <c r="CE97" i="1"/>
  <c r="AQ97" i="1"/>
  <c r="AP97" i="1"/>
  <c r="DV97" i="1"/>
  <c r="AZ97" i="1"/>
  <c r="AS97" i="1"/>
  <c r="EE97" i="1"/>
  <c r="CB97" i="1"/>
  <c r="CC97" i="1"/>
  <c r="CF97" i="1"/>
  <c r="EB97" i="1"/>
  <c r="CL97" i="1"/>
  <c r="AU97" i="1"/>
  <c r="AM97" i="1"/>
  <c r="EL97" i="1"/>
  <c r="DM97" i="1"/>
  <c r="AA97" i="1"/>
  <c r="AV97" i="1"/>
  <c r="CM97" i="1"/>
  <c r="CS97" i="1"/>
  <c r="DF97" i="1"/>
  <c r="X97" i="1"/>
  <c r="DH97" i="1"/>
  <c r="EQ97" i="1"/>
  <c r="O97" i="1"/>
  <c r="AB97" i="1"/>
  <c r="AW97" i="1"/>
  <c r="CN97" i="1"/>
  <c r="AJ97" i="1"/>
  <c r="CT97" i="1"/>
  <c r="AX97" i="1"/>
  <c r="CG97" i="1"/>
  <c r="CK97" i="1"/>
  <c r="AD97" i="1"/>
  <c r="BD97" i="1"/>
  <c r="CP97" i="1"/>
  <c r="EP97" i="1"/>
  <c r="AO97" i="1"/>
  <c r="M97" i="1"/>
  <c r="U97" i="1"/>
  <c r="CV97" i="1"/>
  <c r="BE97" i="1"/>
  <c r="J97" i="1"/>
  <c r="DJ97" i="1"/>
  <c r="AN97" i="1"/>
  <c r="AY97" i="1"/>
  <c r="AE97" i="1"/>
  <c r="BF97" i="1"/>
  <c r="L97" i="1"/>
  <c r="DI97" i="1"/>
  <c r="DK97" i="1"/>
  <c r="BC97" i="1"/>
  <c r="EF97" i="1"/>
  <c r="BG97" i="1"/>
  <c r="CQ97" i="1"/>
  <c r="EN97" i="1"/>
  <c r="DG97" i="1"/>
  <c r="BO97" i="1"/>
  <c r="AT97" i="1"/>
  <c r="CD97" i="1"/>
  <c r="CH97" i="1"/>
  <c r="CI97" i="1"/>
  <c r="CO97" i="1"/>
  <c r="K97" i="1"/>
  <c r="AF97" i="1"/>
  <c r="BH97" i="1"/>
  <c r="EO97" i="1"/>
  <c r="DZ97" i="1"/>
  <c r="AK97" i="1"/>
  <c r="CJ97" i="1"/>
  <c r="AC97" i="1"/>
  <c r="CU97" i="1"/>
  <c r="EG97" i="1"/>
  <c r="DE97" i="1"/>
  <c r="N97" i="1"/>
  <c r="BZ97" i="1"/>
  <c r="Z97" i="1"/>
  <c r="AG97" i="1"/>
  <c r="AH97" i="1"/>
  <c r="DO97" i="1"/>
  <c r="EH97" i="1"/>
  <c r="BN97" i="1"/>
  <c r="CA97" i="1"/>
  <c r="DN97" i="1"/>
  <c r="BY97" i="1"/>
  <c r="AI97" i="1"/>
  <c r="DP97" i="1"/>
  <c r="AR98" i="1" l="1"/>
  <c r="BX98" i="1"/>
  <c r="BW98" i="1"/>
  <c r="EC98" i="1"/>
  <c r="DT98" i="1"/>
  <c r="BM98" i="1"/>
  <c r="DW98" i="1"/>
  <c r="BJ98" i="1"/>
  <c r="H85" i="1"/>
  <c r="AW277" i="1"/>
  <c r="AW278" i="1" s="1"/>
  <c r="AW279" i="1" s="1"/>
  <c r="AL98" i="1"/>
  <c r="DS98" i="1"/>
  <c r="BV98" i="1"/>
  <c r="EM98" i="1"/>
  <c r="AV277" i="1"/>
  <c r="AV278" i="1" s="1"/>
  <c r="AV279" i="1" s="1"/>
  <c r="BT98" i="1"/>
  <c r="BS98" i="1"/>
  <c r="DA98" i="1"/>
  <c r="DB98" i="1"/>
  <c r="BU98" i="1"/>
  <c r="EJ98" i="1"/>
  <c r="EA98" i="1"/>
  <c r="ED98" i="1"/>
  <c r="BK98" i="1"/>
  <c r="DU98" i="1"/>
  <c r="DX98" i="1"/>
  <c r="BR98" i="1"/>
  <c r="BI98" i="1"/>
  <c r="R98" i="1"/>
  <c r="S98" i="1"/>
  <c r="W98" i="1"/>
  <c r="V98" i="1"/>
  <c r="T98" i="1"/>
  <c r="Y98" i="1"/>
  <c r="DC98" i="1"/>
  <c r="DD98" i="1"/>
  <c r="Q98" i="1"/>
  <c r="P98" i="1"/>
  <c r="EI98" i="1"/>
  <c r="BB98" i="1"/>
  <c r="BA98" i="1"/>
  <c r="EK98" i="1"/>
  <c r="DR98" i="1"/>
  <c r="DQ98" i="1"/>
  <c r="DY98" i="1"/>
  <c r="CX98" i="1"/>
  <c r="CW98" i="1"/>
  <c r="DL98" i="1"/>
  <c r="CE98" i="1"/>
  <c r="AQ98" i="1"/>
  <c r="AP98" i="1"/>
  <c r="DV98" i="1"/>
  <c r="AZ98" i="1"/>
  <c r="BF98" i="1"/>
  <c r="AS98" i="1"/>
  <c r="DG98" i="1"/>
  <c r="DI98" i="1"/>
  <c r="EN98" i="1"/>
  <c r="EQ98" i="1"/>
  <c r="EO98" i="1"/>
  <c r="DJ98" i="1"/>
  <c r="CC98" i="1"/>
  <c r="CD98" i="1"/>
  <c r="DN98" i="1"/>
  <c r="CQ98" i="1"/>
  <c r="AT98" i="1"/>
  <c r="Z98" i="1"/>
  <c r="EP98" i="1"/>
  <c r="L98" i="1"/>
  <c r="CJ98" i="1"/>
  <c r="EF98" i="1"/>
  <c r="BY98" i="1"/>
  <c r="AM98" i="1"/>
  <c r="DE98" i="1"/>
  <c r="CH98" i="1"/>
  <c r="CK98" i="1"/>
  <c r="AD98" i="1"/>
  <c r="BZ98" i="1"/>
  <c r="N98" i="1"/>
  <c r="AU98" i="1"/>
  <c r="CI98" i="1"/>
  <c r="CL98" i="1"/>
  <c r="AW98" i="1"/>
  <c r="DO98" i="1"/>
  <c r="AN98" i="1"/>
  <c r="AV98" i="1"/>
  <c r="CM98" i="1"/>
  <c r="EG98" i="1"/>
  <c r="M98" i="1"/>
  <c r="CG98" i="1"/>
  <c r="CN98" i="1"/>
  <c r="AE98" i="1"/>
  <c r="EL98" i="1"/>
  <c r="BH98" i="1"/>
  <c r="CF98" i="1"/>
  <c r="BO98" i="1"/>
  <c r="EH98" i="1"/>
  <c r="DK98" i="1"/>
  <c r="AF98" i="1"/>
  <c r="O98" i="1"/>
  <c r="CP98" i="1"/>
  <c r="AY98" i="1"/>
  <c r="AX98" i="1"/>
  <c r="DM98" i="1"/>
  <c r="BN98" i="1"/>
  <c r="CO98" i="1"/>
  <c r="AA98" i="1"/>
  <c r="AG98" i="1"/>
  <c r="DH98" i="1"/>
  <c r="K98" i="1"/>
  <c r="CS98" i="1"/>
  <c r="BC98" i="1"/>
  <c r="AJ98" i="1"/>
  <c r="BG98" i="1"/>
  <c r="DZ98" i="1"/>
  <c r="AB98" i="1"/>
  <c r="EB98" i="1"/>
  <c r="X98" i="1"/>
  <c r="J98" i="1"/>
  <c r="AH98" i="1"/>
  <c r="AK98" i="1"/>
  <c r="AO98" i="1"/>
  <c r="CA98" i="1"/>
  <c r="CU98" i="1"/>
  <c r="EE98" i="1"/>
  <c r="CB98" i="1"/>
  <c r="AI98" i="1"/>
  <c r="U98" i="1"/>
  <c r="DP98" i="1"/>
  <c r="DF98" i="1"/>
  <c r="AC98" i="1"/>
  <c r="CT98" i="1"/>
  <c r="BD98" i="1"/>
  <c r="CV98" i="1"/>
  <c r="BE98" i="1"/>
  <c r="AR99" i="1" l="1"/>
  <c r="BX99" i="1"/>
  <c r="BW99" i="1"/>
  <c r="EC99" i="1"/>
  <c r="DT99" i="1"/>
  <c r="AV280" i="1"/>
  <c r="AV281" i="1" s="1"/>
  <c r="AV282" i="1" s="1"/>
  <c r="AV283" i="1" s="1"/>
  <c r="AV284" i="1" s="1"/>
  <c r="AV285" i="1" s="1"/>
  <c r="AV286" i="1" s="1"/>
  <c r="AW280" i="1"/>
  <c r="AW281" i="1" s="1"/>
  <c r="AW282" i="1" s="1"/>
  <c r="AW283" i="1" s="1"/>
  <c r="AW284" i="1" s="1"/>
  <c r="AW285" i="1" s="1"/>
  <c r="AW286" i="1" s="1"/>
  <c r="BJ317" i="1"/>
  <c r="BJ333" i="1"/>
  <c r="BJ301" i="1"/>
  <c r="BM99" i="1"/>
  <c r="DW99" i="1"/>
  <c r="BJ99" i="1"/>
  <c r="H86" i="1"/>
  <c r="AL99" i="1"/>
  <c r="DS99" i="1"/>
  <c r="BV99" i="1"/>
  <c r="EM99" i="1"/>
  <c r="BT99" i="1"/>
  <c r="BS99" i="1"/>
  <c r="DA99" i="1"/>
  <c r="DB99" i="1"/>
  <c r="BU99" i="1"/>
  <c r="EJ99" i="1"/>
  <c r="EA99" i="1"/>
  <c r="ED99" i="1"/>
  <c r="BK99" i="1"/>
  <c r="DU99" i="1"/>
  <c r="DX99" i="1"/>
  <c r="BR99" i="1"/>
  <c r="BI99" i="1"/>
  <c r="R99" i="1"/>
  <c r="S99" i="1"/>
  <c r="W99" i="1"/>
  <c r="V99" i="1"/>
  <c r="T99" i="1"/>
  <c r="Y99" i="1"/>
  <c r="DC99" i="1"/>
  <c r="DD99" i="1"/>
  <c r="Q99" i="1"/>
  <c r="P99" i="1"/>
  <c r="EI99" i="1"/>
  <c r="BA99" i="1"/>
  <c r="BB99" i="1"/>
  <c r="EK99" i="1"/>
  <c r="DR99" i="1"/>
  <c r="DQ99" i="1"/>
  <c r="DY99" i="1"/>
  <c r="CX99" i="1"/>
  <c r="CW99" i="1"/>
  <c r="DL99" i="1"/>
  <c r="CE99" i="1"/>
  <c r="AQ99" i="1"/>
  <c r="AP99" i="1"/>
  <c r="DV99" i="1"/>
  <c r="AZ99" i="1"/>
  <c r="CV99" i="1"/>
  <c r="CL99" i="1"/>
  <c r="AC99" i="1"/>
  <c r="BF99" i="1"/>
  <c r="U99" i="1"/>
  <c r="AV99" i="1"/>
  <c r="CK99" i="1"/>
  <c r="AW99" i="1"/>
  <c r="EG99" i="1"/>
  <c r="AD99" i="1"/>
  <c r="DN99" i="1"/>
  <c r="EF99" i="1"/>
  <c r="BG99" i="1"/>
  <c r="AX99" i="1"/>
  <c r="AY99" i="1"/>
  <c r="BC99" i="1"/>
  <c r="BD99" i="1"/>
  <c r="BE99" i="1"/>
  <c r="BH99" i="1"/>
  <c r="DE99" i="1"/>
  <c r="DF99" i="1"/>
  <c r="DO99" i="1"/>
  <c r="AN99" i="1"/>
  <c r="AO99" i="1"/>
  <c r="CI99" i="1"/>
  <c r="Z99" i="1"/>
  <c r="CJ99" i="1"/>
  <c r="AJ99" i="1"/>
  <c r="DH99" i="1"/>
  <c r="CG99" i="1"/>
  <c r="DJ99" i="1"/>
  <c r="CM99" i="1"/>
  <c r="AF99" i="1"/>
  <c r="CO99" i="1"/>
  <c r="DG99" i="1"/>
  <c r="CH99" i="1"/>
  <c r="K99" i="1"/>
  <c r="CN99" i="1"/>
  <c r="AG99" i="1"/>
  <c r="CP99" i="1"/>
  <c r="AE99" i="1"/>
  <c r="DI99" i="1"/>
  <c r="EH99" i="1"/>
  <c r="J99" i="1"/>
  <c r="AH99" i="1"/>
  <c r="EL99" i="1"/>
  <c r="CQ99" i="1"/>
  <c r="DK99" i="1"/>
  <c r="AI99" i="1"/>
  <c r="M99" i="1"/>
  <c r="BO99" i="1"/>
  <c r="CF99" i="1"/>
  <c r="EB99" i="1"/>
  <c r="CS99" i="1"/>
  <c r="DZ99" i="1"/>
  <c r="AS99" i="1"/>
  <c r="DM99" i="1"/>
  <c r="EN99" i="1"/>
  <c r="X99" i="1"/>
  <c r="EE99" i="1"/>
  <c r="N99" i="1"/>
  <c r="EO99" i="1"/>
  <c r="BN99" i="1"/>
  <c r="AT99" i="1"/>
  <c r="CT99" i="1"/>
  <c r="DP99" i="1"/>
  <c r="O99" i="1"/>
  <c r="L99" i="1"/>
  <c r="EP99" i="1"/>
  <c r="AK99" i="1"/>
  <c r="CB99" i="1"/>
  <c r="EQ99" i="1"/>
  <c r="CU99" i="1"/>
  <c r="CC99" i="1"/>
  <c r="BY99" i="1"/>
  <c r="AB99" i="1"/>
  <c r="BZ99" i="1"/>
  <c r="AA99" i="1"/>
  <c r="CA99" i="1"/>
  <c r="CD99" i="1"/>
  <c r="AM99" i="1"/>
  <c r="AU99" i="1"/>
  <c r="AR100" i="1" l="1"/>
  <c r="BW100" i="1"/>
  <c r="BX100" i="1"/>
  <c r="EC100" i="1"/>
  <c r="DT100" i="1"/>
  <c r="BK304" i="1"/>
  <c r="AW287" i="1"/>
  <c r="AW288" i="1" s="1"/>
  <c r="AW289" i="1" s="1"/>
  <c r="AV287" i="1"/>
  <c r="AV288" i="1" s="1"/>
  <c r="AV289" i="1" s="1"/>
  <c r="BK336" i="1"/>
  <c r="BJ319" i="1"/>
  <c r="BJ303" i="1"/>
  <c r="BJ335" i="1"/>
  <c r="BM100" i="1"/>
  <c r="DW100" i="1"/>
  <c r="BJ100" i="1"/>
  <c r="H87" i="1"/>
  <c r="AL100" i="1"/>
  <c r="DS100" i="1"/>
  <c r="BV100" i="1"/>
  <c r="EM100" i="1"/>
  <c r="BT100" i="1"/>
  <c r="BS100" i="1"/>
  <c r="DA100" i="1"/>
  <c r="DB100" i="1"/>
  <c r="BU100" i="1"/>
  <c r="EJ100" i="1"/>
  <c r="EA100" i="1"/>
  <c r="ED100" i="1"/>
  <c r="BK100" i="1"/>
  <c r="DU100" i="1"/>
  <c r="DX100" i="1"/>
  <c r="BR100" i="1"/>
  <c r="BI100" i="1"/>
  <c r="S100" i="1"/>
  <c r="R100" i="1"/>
  <c r="W100" i="1"/>
  <c r="V100" i="1"/>
  <c r="T100" i="1"/>
  <c r="Y100" i="1"/>
  <c r="DC100" i="1"/>
  <c r="DD100" i="1"/>
  <c r="Q100" i="1"/>
  <c r="P100" i="1"/>
  <c r="EI100" i="1"/>
  <c r="BB100" i="1"/>
  <c r="BA100" i="1"/>
  <c r="EK100" i="1"/>
  <c r="DR100" i="1"/>
  <c r="DQ100" i="1"/>
  <c r="CX100" i="1"/>
  <c r="CW100" i="1"/>
  <c r="CE100" i="1"/>
  <c r="DY100" i="1"/>
  <c r="BY100" i="1"/>
  <c r="DL100" i="1"/>
  <c r="AV100" i="1"/>
  <c r="AW100" i="1"/>
  <c r="AX100" i="1"/>
  <c r="AY100" i="1"/>
  <c r="AJ100" i="1"/>
  <c r="AQ100" i="1"/>
  <c r="AP100" i="1"/>
  <c r="BN100" i="1"/>
  <c r="EB100" i="1"/>
  <c r="EE100" i="1"/>
  <c r="X100" i="1"/>
  <c r="K100" i="1"/>
  <c r="L100" i="1"/>
  <c r="M100" i="1"/>
  <c r="U100" i="1"/>
  <c r="O100" i="1"/>
  <c r="AU100" i="1"/>
  <c r="AI100" i="1"/>
  <c r="BE100" i="1"/>
  <c r="EP100" i="1"/>
  <c r="AS100" i="1"/>
  <c r="BF100" i="1"/>
  <c r="EQ100" i="1"/>
  <c r="AT100" i="1"/>
  <c r="BG100" i="1"/>
  <c r="AK100" i="1"/>
  <c r="BH100" i="1"/>
  <c r="AM100" i="1"/>
  <c r="DE100" i="1"/>
  <c r="AN100" i="1"/>
  <c r="DF100" i="1"/>
  <c r="AO100" i="1"/>
  <c r="DG100" i="1"/>
  <c r="BC100" i="1"/>
  <c r="BZ100" i="1"/>
  <c r="BD100" i="1"/>
  <c r="DO100" i="1"/>
  <c r="AB100" i="1"/>
  <c r="AA100" i="1"/>
  <c r="CA100" i="1"/>
  <c r="CT100" i="1"/>
  <c r="CK100" i="1"/>
  <c r="DP100" i="1"/>
  <c r="AC100" i="1"/>
  <c r="N100" i="1"/>
  <c r="CB100" i="1"/>
  <c r="CU100" i="1"/>
  <c r="CL100" i="1"/>
  <c r="CF100" i="1"/>
  <c r="AD100" i="1"/>
  <c r="CM100" i="1"/>
  <c r="CC100" i="1"/>
  <c r="CV100" i="1"/>
  <c r="CN100" i="1"/>
  <c r="CG100" i="1"/>
  <c r="AE100" i="1"/>
  <c r="J100" i="1"/>
  <c r="CD100" i="1"/>
  <c r="EF100" i="1"/>
  <c r="CO100" i="1"/>
  <c r="CH100" i="1"/>
  <c r="AF100" i="1"/>
  <c r="CS100" i="1"/>
  <c r="DN100" i="1"/>
  <c r="EG100" i="1"/>
  <c r="DK100" i="1"/>
  <c r="CI100" i="1"/>
  <c r="AG100" i="1"/>
  <c r="CP100" i="1"/>
  <c r="Z100" i="1"/>
  <c r="EH100" i="1"/>
  <c r="DM100" i="1"/>
  <c r="CJ100" i="1"/>
  <c r="AH100" i="1"/>
  <c r="CQ100" i="1"/>
  <c r="DI100" i="1"/>
  <c r="EL100" i="1"/>
  <c r="EN100" i="1"/>
  <c r="EO100" i="1"/>
  <c r="DH100" i="1"/>
  <c r="DV100" i="1"/>
  <c r="AZ100" i="1"/>
  <c r="DJ100" i="1"/>
  <c r="BO100" i="1"/>
  <c r="DZ100" i="1"/>
  <c r="AR101" i="1" l="1"/>
  <c r="BX101" i="1"/>
  <c r="BW101" i="1"/>
  <c r="EC101" i="1"/>
  <c r="DT101" i="1"/>
  <c r="AV290" i="1"/>
  <c r="AV291" i="1" s="1"/>
  <c r="AV292" i="1" s="1"/>
  <c r="AV293" i="1" s="1"/>
  <c r="AV294" i="1" s="1"/>
  <c r="AV295" i="1" s="1"/>
  <c r="AV296" i="1" s="1"/>
  <c r="AV297" i="1" s="1"/>
  <c r="AV298" i="1" s="1"/>
  <c r="AV299" i="1" s="1"/>
  <c r="AV300" i="1" s="1"/>
  <c r="AV301" i="1" s="1"/>
  <c r="AV302" i="1" s="1"/>
  <c r="AV303" i="1" s="1"/>
  <c r="AV304" i="1" s="1"/>
  <c r="AV305" i="1" s="1"/>
  <c r="AV306" i="1" s="1"/>
  <c r="AV307" i="1" s="1"/>
  <c r="AV308" i="1" s="1"/>
  <c r="AV309" i="1" s="1"/>
  <c r="AV310" i="1" s="1"/>
  <c r="AV311" i="1" s="1"/>
  <c r="AV312" i="1" s="1"/>
  <c r="AW290" i="1"/>
  <c r="AW291" i="1" s="1"/>
  <c r="AW292" i="1" s="1"/>
  <c r="AW293" i="1" s="1"/>
  <c r="AW294" i="1" s="1"/>
  <c r="AW295" i="1" s="1"/>
  <c r="AW296" i="1" s="1"/>
  <c r="AW297" i="1" s="1"/>
  <c r="AW298" i="1" s="1"/>
  <c r="AW299" i="1" s="1"/>
  <c r="AW300" i="1" s="1"/>
  <c r="AW301" i="1" s="1"/>
  <c r="AW302" i="1" s="1"/>
  <c r="AW303" i="1" s="1"/>
  <c r="AW304" i="1" s="1"/>
  <c r="AW305" i="1" s="1"/>
  <c r="AW306" i="1" s="1"/>
  <c r="AW307" i="1" s="1"/>
  <c r="AW308" i="1" s="1"/>
  <c r="AW309" i="1" s="1"/>
  <c r="AW310" i="1" s="1"/>
  <c r="AW311" i="1" s="1"/>
  <c r="AW312" i="1" s="1"/>
  <c r="BK320" i="1"/>
  <c r="M278" i="1"/>
  <c r="M279" i="1" s="1"/>
  <c r="BJ321" i="1"/>
  <c r="BJ337" i="1"/>
  <c r="BJ305" i="1"/>
  <c r="BM101" i="1"/>
  <c r="DW101" i="1"/>
  <c r="BJ101" i="1"/>
  <c r="H88" i="1"/>
  <c r="AL101" i="1"/>
  <c r="DS101" i="1"/>
  <c r="BV101" i="1"/>
  <c r="EM101" i="1"/>
  <c r="BT101" i="1"/>
  <c r="BS101" i="1"/>
  <c r="DA101" i="1"/>
  <c r="DB101" i="1"/>
  <c r="BU101" i="1"/>
  <c r="EJ101" i="1"/>
  <c r="EA101" i="1"/>
  <c r="ED101" i="1"/>
  <c r="BK101" i="1"/>
  <c r="DU101" i="1"/>
  <c r="DX101" i="1"/>
  <c r="BR101" i="1"/>
  <c r="BI101" i="1"/>
  <c r="R101" i="1"/>
  <c r="S101" i="1"/>
  <c r="W101" i="1"/>
  <c r="V101" i="1"/>
  <c r="T101" i="1"/>
  <c r="Y101" i="1"/>
  <c r="DC101" i="1"/>
  <c r="DD101" i="1"/>
  <c r="P101" i="1"/>
  <c r="Q101" i="1"/>
  <c r="EI101" i="1"/>
  <c r="BB101" i="1"/>
  <c r="BA101" i="1"/>
  <c r="EK101" i="1"/>
  <c r="DQ101" i="1"/>
  <c r="DR101" i="1"/>
  <c r="DY101" i="1"/>
  <c r="CX101" i="1"/>
  <c r="CW101" i="1"/>
  <c r="DL101" i="1"/>
  <c r="CE101" i="1"/>
  <c r="DZ101" i="1"/>
  <c r="AQ101" i="1"/>
  <c r="AP101" i="1"/>
  <c r="CA101" i="1"/>
  <c r="CB101" i="1"/>
  <c r="CC101" i="1"/>
  <c r="CD101" i="1"/>
  <c r="DN101" i="1"/>
  <c r="AB101" i="1"/>
  <c r="AU101" i="1"/>
  <c r="CV101" i="1"/>
  <c r="AC101" i="1"/>
  <c r="AV101" i="1"/>
  <c r="AD101" i="1"/>
  <c r="AX101" i="1"/>
  <c r="Z101" i="1"/>
  <c r="DE101" i="1"/>
  <c r="CF101" i="1"/>
  <c r="CO101" i="1"/>
  <c r="EB101" i="1"/>
  <c r="CG101" i="1"/>
  <c r="K101" i="1"/>
  <c r="AH101" i="1"/>
  <c r="CH101" i="1"/>
  <c r="CP101" i="1"/>
  <c r="BD101" i="1"/>
  <c r="BG101" i="1"/>
  <c r="CI101" i="1"/>
  <c r="J101" i="1"/>
  <c r="EE101" i="1"/>
  <c r="BH101" i="1"/>
  <c r="AF101" i="1"/>
  <c r="CJ101" i="1"/>
  <c r="L101" i="1"/>
  <c r="AI101" i="1"/>
  <c r="CK101" i="1"/>
  <c r="CQ101" i="1"/>
  <c r="BE101" i="1"/>
  <c r="U101" i="1"/>
  <c r="CL101" i="1"/>
  <c r="DK101" i="1"/>
  <c r="EP101" i="1"/>
  <c r="EF101" i="1"/>
  <c r="BZ101" i="1"/>
  <c r="AT101" i="1"/>
  <c r="M101" i="1"/>
  <c r="AS101" i="1"/>
  <c r="X101" i="1"/>
  <c r="EH101" i="1"/>
  <c r="DP101" i="1"/>
  <c r="CM101" i="1"/>
  <c r="CR101" i="1"/>
  <c r="BF101" i="1"/>
  <c r="EG101" i="1"/>
  <c r="AE101" i="1"/>
  <c r="BC101" i="1"/>
  <c r="AK101" i="1"/>
  <c r="DM101" i="1"/>
  <c r="EQ101" i="1"/>
  <c r="BN101" i="1"/>
  <c r="CN101" i="1"/>
  <c r="N101" i="1"/>
  <c r="AM101" i="1"/>
  <c r="CT101" i="1"/>
  <c r="AY101" i="1"/>
  <c r="AN101" i="1"/>
  <c r="AA101" i="1"/>
  <c r="DF101" i="1"/>
  <c r="AG101" i="1"/>
  <c r="AO101" i="1"/>
  <c r="O101" i="1"/>
  <c r="AW101" i="1"/>
  <c r="DO101" i="1"/>
  <c r="BY101" i="1"/>
  <c r="CU101" i="1"/>
  <c r="AZ101" i="1"/>
  <c r="DV101" i="1"/>
  <c r="EL101" i="1"/>
  <c r="AJ101" i="1"/>
  <c r="DH101" i="1"/>
  <c r="DJ101" i="1"/>
  <c r="DI101" i="1"/>
  <c r="DG101" i="1"/>
  <c r="EO101" i="1"/>
  <c r="EN101" i="1"/>
  <c r="BO101" i="1"/>
  <c r="AR102" i="1" l="1"/>
  <c r="BX102" i="1"/>
  <c r="BW102" i="1"/>
  <c r="EC102" i="1"/>
  <c r="DT102" i="1"/>
  <c r="AW313" i="1"/>
  <c r="AW314" i="1" s="1"/>
  <c r="AW315" i="1" s="1"/>
  <c r="AW316" i="1" s="1"/>
  <c r="AW317" i="1" s="1"/>
  <c r="AW318" i="1" s="1"/>
  <c r="AW319" i="1" s="1"/>
  <c r="AW320" i="1" s="1"/>
  <c r="AW321" i="1" s="1"/>
  <c r="AW322" i="1" s="1"/>
  <c r="AW323" i="1" s="1"/>
  <c r="AW324" i="1" s="1"/>
  <c r="AW325" i="1" s="1"/>
  <c r="AW326" i="1" s="1"/>
  <c r="AW327" i="1" s="1"/>
  <c r="AW328" i="1" s="1"/>
  <c r="AV313" i="1"/>
  <c r="AV314" i="1" s="1"/>
  <c r="AV315" i="1" s="1"/>
  <c r="AV316" i="1" s="1"/>
  <c r="AV317" i="1" s="1"/>
  <c r="AV318" i="1" s="1"/>
  <c r="AV319" i="1" s="1"/>
  <c r="AV320" i="1" s="1"/>
  <c r="AV321" i="1" s="1"/>
  <c r="AV322" i="1" s="1"/>
  <c r="AV323" i="1" s="1"/>
  <c r="AV324" i="1" s="1"/>
  <c r="AV325" i="1" s="1"/>
  <c r="AV326" i="1" s="1"/>
  <c r="AV327" i="1" s="1"/>
  <c r="AV328" i="1" s="1"/>
  <c r="M280" i="1"/>
  <c r="M281" i="1" s="1"/>
  <c r="M282" i="1" s="1"/>
  <c r="M283" i="1" s="1"/>
  <c r="M284" i="1" s="1"/>
  <c r="M285" i="1" s="1"/>
  <c r="M286" i="1" s="1"/>
  <c r="BJ322" i="1"/>
  <c r="BJ306" i="1"/>
  <c r="BJ338" i="1"/>
  <c r="BM102" i="1"/>
  <c r="DW102" i="1"/>
  <c r="BJ102" i="1"/>
  <c r="H89" i="1"/>
  <c r="AL102" i="1"/>
  <c r="DS102" i="1"/>
  <c r="BV102" i="1"/>
  <c r="EM102" i="1"/>
  <c r="BS102" i="1"/>
  <c r="BT102" i="1"/>
  <c r="DA102" i="1"/>
  <c r="DB102" i="1"/>
  <c r="BU102" i="1"/>
  <c r="EJ102" i="1"/>
  <c r="EA102" i="1"/>
  <c r="ED102" i="1"/>
  <c r="BK102" i="1"/>
  <c r="DU102" i="1"/>
  <c r="DX102" i="1"/>
  <c r="BR102" i="1"/>
  <c r="BI102" i="1"/>
  <c r="S102" i="1"/>
  <c r="R102" i="1"/>
  <c r="V102" i="1"/>
  <c r="W102" i="1"/>
  <c r="T102" i="1"/>
  <c r="Y102" i="1"/>
  <c r="DC102" i="1"/>
  <c r="DD102" i="1"/>
  <c r="P102" i="1"/>
  <c r="Q102" i="1"/>
  <c r="EI102" i="1"/>
  <c r="BB102" i="1"/>
  <c r="BA102" i="1"/>
  <c r="EK102" i="1"/>
  <c r="DR102" i="1"/>
  <c r="DQ102" i="1"/>
  <c r="DY102" i="1"/>
  <c r="CX102" i="1"/>
  <c r="CW102" i="1"/>
  <c r="DL102" i="1"/>
  <c r="CE102" i="1"/>
  <c r="DH102" i="1"/>
  <c r="AQ102" i="1"/>
  <c r="AP102" i="1"/>
  <c r="DM102" i="1"/>
  <c r="CQ102" i="1"/>
  <c r="AO102" i="1"/>
  <c r="DI102" i="1"/>
  <c r="CV102" i="1"/>
  <c r="CC102" i="1"/>
  <c r="AC102" i="1"/>
  <c r="BY102" i="1"/>
  <c r="BZ102" i="1"/>
  <c r="DG102" i="1"/>
  <c r="O102" i="1"/>
  <c r="AU102" i="1"/>
  <c r="AH102" i="1"/>
  <c r="AF102" i="1"/>
  <c r="AV102" i="1"/>
  <c r="BN102" i="1"/>
  <c r="CK102" i="1"/>
  <c r="AW102" i="1"/>
  <c r="AI102" i="1"/>
  <c r="U102" i="1"/>
  <c r="DP102" i="1"/>
  <c r="AX102" i="1"/>
  <c r="EB102" i="1"/>
  <c r="CL102" i="1"/>
  <c r="CR102" i="1"/>
  <c r="AY102" i="1"/>
  <c r="AS102" i="1"/>
  <c r="AA102" i="1"/>
  <c r="CF102" i="1"/>
  <c r="EH102" i="1"/>
  <c r="BC102" i="1"/>
  <c r="EE102" i="1"/>
  <c r="CM102" i="1"/>
  <c r="AZ102" i="1"/>
  <c r="AB102" i="1"/>
  <c r="AG102" i="1"/>
  <c r="CJ102" i="1"/>
  <c r="BD102" i="1"/>
  <c r="AT102" i="1"/>
  <c r="X102" i="1"/>
  <c r="AJ102" i="1"/>
  <c r="DV102" i="1"/>
  <c r="DO102" i="1"/>
  <c r="BE102" i="1"/>
  <c r="EP102" i="1"/>
  <c r="CN102" i="1"/>
  <c r="BO102" i="1"/>
  <c r="CT102" i="1"/>
  <c r="BF102" i="1"/>
  <c r="AK102" i="1"/>
  <c r="CA102" i="1"/>
  <c r="CB102" i="1"/>
  <c r="BG102" i="1"/>
  <c r="EQ102" i="1"/>
  <c r="CO102" i="1"/>
  <c r="AD102" i="1"/>
  <c r="BH102" i="1"/>
  <c r="AM102" i="1"/>
  <c r="K102" i="1"/>
  <c r="AE102" i="1"/>
  <c r="CH102" i="1"/>
  <c r="DN102" i="1"/>
  <c r="CI102" i="1"/>
  <c r="J102" i="1"/>
  <c r="AN102" i="1"/>
  <c r="CP102" i="1"/>
  <c r="DJ102" i="1"/>
  <c r="Z102" i="1"/>
  <c r="DE102" i="1"/>
  <c r="L102" i="1"/>
  <c r="CU102" i="1"/>
  <c r="CD102" i="1"/>
  <c r="EG102" i="1"/>
  <c r="DK102" i="1"/>
  <c r="M102" i="1"/>
  <c r="CG102" i="1"/>
  <c r="EF102" i="1"/>
  <c r="DF102" i="1"/>
  <c r="N102" i="1"/>
  <c r="DZ102" i="1"/>
  <c r="EN102" i="1"/>
  <c r="EO102" i="1"/>
  <c r="EL102" i="1"/>
  <c r="AR103" i="1" l="1"/>
  <c r="BW103" i="1"/>
  <c r="BX103" i="1"/>
  <c r="EC103" i="1"/>
  <c r="DT103" i="1"/>
  <c r="AV329" i="1"/>
  <c r="AV330" i="1" s="1"/>
  <c r="AV331" i="1" s="1"/>
  <c r="AV332" i="1" s="1"/>
  <c r="AV333" i="1" s="1"/>
  <c r="AV334" i="1" s="1"/>
  <c r="AV335" i="1" s="1"/>
  <c r="AV336" i="1" s="1"/>
  <c r="AV337" i="1" s="1"/>
  <c r="AV338" i="1" s="1"/>
  <c r="AV339" i="1" s="1"/>
  <c r="AV340" i="1" s="1"/>
  <c r="AV341" i="1" s="1"/>
  <c r="AV342" i="1" s="1"/>
  <c r="AW329" i="1"/>
  <c r="AW330" i="1" s="1"/>
  <c r="AW331" i="1" s="1"/>
  <c r="AW332" i="1" s="1"/>
  <c r="AW333" i="1" s="1"/>
  <c r="AW334" i="1" s="1"/>
  <c r="AW335" i="1" s="1"/>
  <c r="AW336" i="1" s="1"/>
  <c r="AW337" i="1" s="1"/>
  <c r="AW338" i="1" s="1"/>
  <c r="AW339" i="1" s="1"/>
  <c r="AW340" i="1" s="1"/>
  <c r="AW341" i="1" s="1"/>
  <c r="AW342" i="1" s="1"/>
  <c r="M287" i="1"/>
  <c r="M288" i="1" s="1"/>
  <c r="M289" i="1" s="1"/>
  <c r="K278" i="1"/>
  <c r="K279" i="1" s="1"/>
  <c r="BJ323" i="1"/>
  <c r="BJ339" i="1"/>
  <c r="BJ307" i="1"/>
  <c r="BM103" i="1"/>
  <c r="DW103" i="1"/>
  <c r="BJ103" i="1"/>
  <c r="H90" i="1"/>
  <c r="AL103" i="1"/>
  <c r="DS103" i="1"/>
  <c r="BV103" i="1"/>
  <c r="EM103" i="1"/>
  <c r="BT103" i="1"/>
  <c r="BS103" i="1"/>
  <c r="DA103" i="1"/>
  <c r="DB103" i="1"/>
  <c r="BU103" i="1"/>
  <c r="EJ103" i="1"/>
  <c r="EA103" i="1"/>
  <c r="ED103" i="1"/>
  <c r="BK103" i="1"/>
  <c r="DU103" i="1"/>
  <c r="DX103" i="1"/>
  <c r="BR103" i="1"/>
  <c r="BI103" i="1"/>
  <c r="S103" i="1"/>
  <c r="R103" i="1"/>
  <c r="V103" i="1"/>
  <c r="W103" i="1"/>
  <c r="T103" i="1"/>
  <c r="Y103" i="1"/>
  <c r="DC103" i="1"/>
  <c r="DD103" i="1"/>
  <c r="P103" i="1"/>
  <c r="Q103" i="1"/>
  <c r="EI103" i="1"/>
  <c r="BA103" i="1"/>
  <c r="BB103" i="1"/>
  <c r="EK103" i="1"/>
  <c r="DR103" i="1"/>
  <c r="DQ103" i="1"/>
  <c r="CX103" i="1"/>
  <c r="CW103" i="1"/>
  <c r="CE103" i="1"/>
  <c r="DY103" i="1"/>
  <c r="BF103" i="1"/>
  <c r="DL103" i="1"/>
  <c r="DK103" i="1"/>
  <c r="CP103" i="1"/>
  <c r="DM103" i="1"/>
  <c r="AA103" i="1"/>
  <c r="CR103" i="1"/>
  <c r="CQ103" i="1"/>
  <c r="DO103" i="1"/>
  <c r="BZ103" i="1"/>
  <c r="EB103" i="1"/>
  <c r="AH103" i="1"/>
  <c r="BD103" i="1"/>
  <c r="EE103" i="1"/>
  <c r="AI103" i="1"/>
  <c r="BE103" i="1"/>
  <c r="EP103" i="1"/>
  <c r="AS103" i="1"/>
  <c r="DV103" i="1"/>
  <c r="AQ103" i="1"/>
  <c r="AP103" i="1"/>
  <c r="DI103" i="1"/>
  <c r="DG103" i="1"/>
  <c r="EQ103" i="1"/>
  <c r="AT103" i="1"/>
  <c r="BG103" i="1"/>
  <c r="AK103" i="1"/>
  <c r="CB103" i="1"/>
  <c r="BH103" i="1"/>
  <c r="CC103" i="1"/>
  <c r="CD103" i="1"/>
  <c r="DN103" i="1"/>
  <c r="Z103" i="1"/>
  <c r="CU103" i="1"/>
  <c r="CL103" i="1"/>
  <c r="CM103" i="1"/>
  <c r="CN103" i="1"/>
  <c r="J103" i="1"/>
  <c r="CO103" i="1"/>
  <c r="U103" i="1"/>
  <c r="AU103" i="1"/>
  <c r="AN103" i="1"/>
  <c r="AM103" i="1"/>
  <c r="X103" i="1"/>
  <c r="CV103" i="1"/>
  <c r="DF103" i="1"/>
  <c r="AC103" i="1"/>
  <c r="AO103" i="1"/>
  <c r="CT103" i="1"/>
  <c r="K103" i="1"/>
  <c r="AV103" i="1"/>
  <c r="L103" i="1"/>
  <c r="EF103" i="1"/>
  <c r="BY103" i="1"/>
  <c r="M103" i="1"/>
  <c r="AD103" i="1"/>
  <c r="N103" i="1"/>
  <c r="AW103" i="1"/>
  <c r="O103" i="1"/>
  <c r="EG103" i="1"/>
  <c r="CA103" i="1"/>
  <c r="AE103" i="1"/>
  <c r="DP103" i="1"/>
  <c r="AX103" i="1"/>
  <c r="CF103" i="1"/>
  <c r="EH103" i="1"/>
  <c r="AB103" i="1"/>
  <c r="CG103" i="1"/>
  <c r="AF103" i="1"/>
  <c r="CH103" i="1"/>
  <c r="AY103" i="1"/>
  <c r="CI103" i="1"/>
  <c r="BN103" i="1"/>
  <c r="DE103" i="1"/>
  <c r="CJ103" i="1"/>
  <c r="AG103" i="1"/>
  <c r="CK103" i="1"/>
  <c r="BC103" i="1"/>
  <c r="DH103" i="1"/>
  <c r="AJ103" i="1"/>
  <c r="DJ103" i="1"/>
  <c r="EN103" i="1"/>
  <c r="EL103" i="1"/>
  <c r="EO103" i="1"/>
  <c r="BO103" i="1"/>
  <c r="DZ103" i="1"/>
  <c r="AZ103" i="1"/>
  <c r="AR104" i="1" l="1"/>
  <c r="BX104" i="1"/>
  <c r="BW104" i="1"/>
  <c r="EC104" i="1"/>
  <c r="DT104" i="1"/>
  <c r="M290" i="1"/>
  <c r="M291" i="1" s="1"/>
  <c r="M292" i="1" s="1"/>
  <c r="M293" i="1" s="1"/>
  <c r="M294" i="1" s="1"/>
  <c r="M295" i="1" s="1"/>
  <c r="M296" i="1" s="1"/>
  <c r="M297" i="1" s="1"/>
  <c r="M298" i="1" s="1"/>
  <c r="M299" i="1" s="1"/>
  <c r="M300" i="1" s="1"/>
  <c r="M301" i="1" s="1"/>
  <c r="M302" i="1" s="1"/>
  <c r="M303" i="1" s="1"/>
  <c r="M304" i="1" s="1"/>
  <c r="M305" i="1" s="1"/>
  <c r="M306" i="1" s="1"/>
  <c r="M307" i="1" s="1"/>
  <c r="M308" i="1" s="1"/>
  <c r="M309" i="1" s="1"/>
  <c r="M310" i="1" s="1"/>
  <c r="M311" i="1" s="1"/>
  <c r="M312" i="1" s="1"/>
  <c r="K280" i="1"/>
  <c r="K281" i="1" s="1"/>
  <c r="K282" i="1" s="1"/>
  <c r="K283" i="1" s="1"/>
  <c r="K284" i="1" s="1"/>
  <c r="K285" i="1" s="1"/>
  <c r="K286" i="1" s="1"/>
  <c r="BJ324" i="1"/>
  <c r="BJ308" i="1"/>
  <c r="BJ340" i="1"/>
  <c r="BM104" i="1"/>
  <c r="DW104" i="1"/>
  <c r="BJ104" i="1"/>
  <c r="H91" i="1"/>
  <c r="AL104" i="1"/>
  <c r="DS104" i="1"/>
  <c r="BV104" i="1"/>
  <c r="EM104" i="1"/>
  <c r="BT104" i="1"/>
  <c r="BS104" i="1"/>
  <c r="DA104" i="1"/>
  <c r="DB104" i="1"/>
  <c r="BU104" i="1"/>
  <c r="EJ104" i="1"/>
  <c r="EA104" i="1"/>
  <c r="ED104" i="1"/>
  <c r="BK104" i="1"/>
  <c r="DU104" i="1"/>
  <c r="DX104" i="1"/>
  <c r="BR104" i="1"/>
  <c r="BI104" i="1"/>
  <c r="S104" i="1"/>
  <c r="R104" i="1"/>
  <c r="V104" i="1"/>
  <c r="W104" i="1"/>
  <c r="T104" i="1"/>
  <c r="Y104" i="1"/>
  <c r="DC104" i="1"/>
  <c r="DD104" i="1"/>
  <c r="P104" i="1"/>
  <c r="Q104" i="1"/>
  <c r="EI104" i="1"/>
  <c r="BB104" i="1"/>
  <c r="BA104" i="1"/>
  <c r="EK104" i="1"/>
  <c r="DQ104" i="1"/>
  <c r="DR104" i="1"/>
  <c r="CX104" i="1"/>
  <c r="CW104" i="1"/>
  <c r="CE104" i="1"/>
  <c r="DY104" i="1"/>
  <c r="AK104" i="1"/>
  <c r="DL104" i="1"/>
  <c r="EQ104" i="1"/>
  <c r="AM104" i="1"/>
  <c r="AN104" i="1"/>
  <c r="BY104" i="1"/>
  <c r="BZ104" i="1"/>
  <c r="CA104" i="1"/>
  <c r="CJ104" i="1"/>
  <c r="AO104" i="1"/>
  <c r="CM104" i="1"/>
  <c r="X104" i="1"/>
  <c r="K104" i="1"/>
  <c r="CN104" i="1"/>
  <c r="U104" i="1"/>
  <c r="CL104" i="1"/>
  <c r="AS104" i="1"/>
  <c r="EE104" i="1"/>
  <c r="CO104" i="1"/>
  <c r="AT104" i="1"/>
  <c r="CK104" i="1"/>
  <c r="EP104" i="1"/>
  <c r="AP104" i="1"/>
  <c r="AQ104" i="1"/>
  <c r="BO104" i="1"/>
  <c r="DZ104" i="1"/>
  <c r="DH104" i="1"/>
  <c r="AJ104" i="1"/>
  <c r="AZ104" i="1"/>
  <c r="DV104" i="1"/>
  <c r="BC104" i="1"/>
  <c r="DK104" i="1"/>
  <c r="EN104" i="1"/>
  <c r="AX104" i="1"/>
  <c r="BD104" i="1"/>
  <c r="M104" i="1"/>
  <c r="EL104" i="1"/>
  <c r="CB104" i="1"/>
  <c r="CR104" i="1"/>
  <c r="AD104" i="1"/>
  <c r="BE104" i="1"/>
  <c r="DM104" i="1"/>
  <c r="CF104" i="1"/>
  <c r="BF104" i="1"/>
  <c r="N104" i="1"/>
  <c r="DI104" i="1"/>
  <c r="CQ104" i="1"/>
  <c r="AE104" i="1"/>
  <c r="BG104" i="1"/>
  <c r="CT104" i="1"/>
  <c r="CP104" i="1"/>
  <c r="CG104" i="1"/>
  <c r="BH104" i="1"/>
  <c r="AA104" i="1"/>
  <c r="J104" i="1"/>
  <c r="AF104" i="1"/>
  <c r="DE104" i="1"/>
  <c r="O104" i="1"/>
  <c r="EG104" i="1"/>
  <c r="DF104" i="1"/>
  <c r="CU104" i="1"/>
  <c r="CC104" i="1"/>
  <c r="AG104" i="1"/>
  <c r="AB104" i="1"/>
  <c r="DG104" i="1"/>
  <c r="EH104" i="1"/>
  <c r="DO104" i="1"/>
  <c r="AU104" i="1"/>
  <c r="DJ104" i="1"/>
  <c r="AH104" i="1"/>
  <c r="CD104" i="1"/>
  <c r="CV104" i="1"/>
  <c r="BN104" i="1"/>
  <c r="CH104" i="1"/>
  <c r="AC104" i="1"/>
  <c r="AW104" i="1"/>
  <c r="AI104" i="1"/>
  <c r="DN104" i="1"/>
  <c r="AV104" i="1"/>
  <c r="AY104" i="1"/>
  <c r="EB104" i="1"/>
  <c r="CI104" i="1"/>
  <c r="EF104" i="1"/>
  <c r="L104" i="1"/>
  <c r="EO104" i="1"/>
  <c r="DP104" i="1"/>
  <c r="Z104" i="1"/>
  <c r="AR105" i="1" l="1"/>
  <c r="BW105" i="1"/>
  <c r="BX105" i="1"/>
  <c r="EC105" i="1"/>
  <c r="DT105" i="1"/>
  <c r="M313" i="1"/>
  <c r="M314" i="1" s="1"/>
  <c r="M315" i="1" s="1"/>
  <c r="M316" i="1" s="1"/>
  <c r="M317" i="1" s="1"/>
  <c r="M318" i="1" s="1"/>
  <c r="M319" i="1" s="1"/>
  <c r="M320" i="1" s="1"/>
  <c r="M321" i="1" s="1"/>
  <c r="M322" i="1" s="1"/>
  <c r="M323" i="1" s="1"/>
  <c r="M324" i="1" s="1"/>
  <c r="M325" i="1" s="1"/>
  <c r="M326" i="1" s="1"/>
  <c r="M327" i="1" s="1"/>
  <c r="M328" i="1" s="1"/>
  <c r="BK311" i="1"/>
  <c r="K287" i="1"/>
  <c r="K288" i="1" s="1"/>
  <c r="K289" i="1" s="1"/>
  <c r="BK309" i="1"/>
  <c r="BK332" i="1"/>
  <c r="BK325" i="1"/>
  <c r="BJ342" i="1"/>
  <c r="BK341" i="1"/>
  <c r="BK314" i="1"/>
  <c r="BK315" i="1"/>
  <c r="BK330" i="1"/>
  <c r="BK331" i="1"/>
  <c r="BJ310" i="1"/>
  <c r="BJ326" i="1"/>
  <c r="BK327" i="1"/>
  <c r="BM105" i="1"/>
  <c r="DW105" i="1"/>
  <c r="BJ105" i="1"/>
  <c r="H92" i="1"/>
  <c r="AL105" i="1"/>
  <c r="DS105" i="1"/>
  <c r="BV105" i="1"/>
  <c r="EM105" i="1"/>
  <c r="BS105" i="1"/>
  <c r="BT105" i="1"/>
  <c r="DA105" i="1"/>
  <c r="DB105" i="1"/>
  <c r="BU105" i="1"/>
  <c r="EJ105" i="1"/>
  <c r="EA105" i="1"/>
  <c r="ED105" i="1"/>
  <c r="BK105" i="1"/>
  <c r="DU105" i="1"/>
  <c r="DX105" i="1"/>
  <c r="BR105" i="1"/>
  <c r="BI105" i="1"/>
  <c r="S105" i="1"/>
  <c r="R105" i="1"/>
  <c r="V105" i="1"/>
  <c r="W105" i="1"/>
  <c r="T105" i="1"/>
  <c r="Y105" i="1"/>
  <c r="DC105" i="1"/>
  <c r="DD105" i="1"/>
  <c r="Q105" i="1"/>
  <c r="P105" i="1"/>
  <c r="EI105" i="1"/>
  <c r="BA105" i="1"/>
  <c r="BB105" i="1"/>
  <c r="EK105" i="1"/>
  <c r="DR105" i="1"/>
  <c r="DQ105" i="1"/>
  <c r="CX105" i="1"/>
  <c r="CW105" i="1"/>
  <c r="CE105" i="1"/>
  <c r="DY105" i="1"/>
  <c r="DI105" i="1"/>
  <c r="DL105" i="1"/>
  <c r="CC105" i="1"/>
  <c r="CG105" i="1"/>
  <c r="U105" i="1"/>
  <c r="DN105" i="1"/>
  <c r="CH105" i="1"/>
  <c r="CD105" i="1"/>
  <c r="CI105" i="1"/>
  <c r="CN105" i="1"/>
  <c r="J105" i="1"/>
  <c r="CO105" i="1"/>
  <c r="DK105" i="1"/>
  <c r="CP105" i="1"/>
  <c r="DM105" i="1"/>
  <c r="AB105" i="1"/>
  <c r="AD105" i="1"/>
  <c r="EB105" i="1"/>
  <c r="M105" i="1"/>
  <c r="CV105" i="1"/>
  <c r="N105" i="1"/>
  <c r="O105" i="1"/>
  <c r="AU105" i="1"/>
  <c r="AH105" i="1"/>
  <c r="BD105" i="1"/>
  <c r="X105" i="1"/>
  <c r="EP105" i="1"/>
  <c r="AW105" i="1"/>
  <c r="L105" i="1"/>
  <c r="AX105" i="1"/>
  <c r="BY105" i="1"/>
  <c r="K105" i="1"/>
  <c r="AY105" i="1"/>
  <c r="BZ105" i="1"/>
  <c r="BC105" i="1"/>
  <c r="DO105" i="1"/>
  <c r="CJ105" i="1"/>
  <c r="CA105" i="1"/>
  <c r="CK105" i="1"/>
  <c r="DP105" i="1"/>
  <c r="CL105" i="1"/>
  <c r="CB105" i="1"/>
  <c r="CM105" i="1"/>
  <c r="CF105" i="1"/>
  <c r="CQ105" i="1"/>
  <c r="EE105" i="1"/>
  <c r="AA105" i="1"/>
  <c r="AI105" i="1"/>
  <c r="CR105" i="1"/>
  <c r="BE105" i="1"/>
  <c r="CT105" i="1"/>
  <c r="AS105" i="1"/>
  <c r="AC105" i="1"/>
  <c r="BF105" i="1"/>
  <c r="CU105" i="1"/>
  <c r="EQ105" i="1"/>
  <c r="AE105" i="1"/>
  <c r="AT105" i="1"/>
  <c r="EF105" i="1"/>
  <c r="BG105" i="1"/>
  <c r="AF105" i="1"/>
  <c r="AK105" i="1"/>
  <c r="EG105" i="1"/>
  <c r="BH105" i="1"/>
  <c r="AG105" i="1"/>
  <c r="AM105" i="1"/>
  <c r="Z105" i="1"/>
  <c r="AN105" i="1"/>
  <c r="EH105" i="1"/>
  <c r="BN105" i="1"/>
  <c r="DF105" i="1"/>
  <c r="DE105" i="1"/>
  <c r="AV105" i="1"/>
  <c r="AO105" i="1"/>
  <c r="AJ105" i="1"/>
  <c r="EN105" i="1"/>
  <c r="EO105" i="1"/>
  <c r="AZ105" i="1"/>
  <c r="EL105" i="1"/>
  <c r="DH105" i="1"/>
  <c r="DJ105" i="1"/>
  <c r="BO105" i="1"/>
  <c r="DG105" i="1"/>
  <c r="DZ105" i="1"/>
  <c r="AQ105" i="1"/>
  <c r="AP105" i="1"/>
  <c r="DV105" i="1"/>
  <c r="AR106" i="1" l="1"/>
  <c r="BX106" i="1"/>
  <c r="BW106" i="1"/>
  <c r="EC106" i="1"/>
  <c r="DT106" i="1"/>
  <c r="K290" i="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M329" i="1"/>
  <c r="M330" i="1" s="1"/>
  <c r="M331" i="1" s="1"/>
  <c r="M332" i="1" s="1"/>
  <c r="M333" i="1" s="1"/>
  <c r="M334" i="1" s="1"/>
  <c r="M335" i="1" s="1"/>
  <c r="M336" i="1" s="1"/>
  <c r="M337" i="1" s="1"/>
  <c r="M338" i="1" s="1"/>
  <c r="M339" i="1" s="1"/>
  <c r="M340" i="1" s="1"/>
  <c r="M341" i="1" s="1"/>
  <c r="M342" i="1" s="1"/>
  <c r="BK312" i="1"/>
  <c r="BK328" i="1"/>
  <c r="BM106" i="1"/>
  <c r="DW106" i="1"/>
  <c r="BJ106" i="1"/>
  <c r="H93" i="1"/>
  <c r="AL106" i="1"/>
  <c r="DS106" i="1"/>
  <c r="BV106" i="1"/>
  <c r="EM106" i="1"/>
  <c r="BS106" i="1"/>
  <c r="BT106" i="1"/>
  <c r="DA106" i="1"/>
  <c r="DB106" i="1"/>
  <c r="BU106" i="1"/>
  <c r="EJ106" i="1"/>
  <c r="EA106" i="1"/>
  <c r="ED106" i="1"/>
  <c r="BK106" i="1"/>
  <c r="DU106" i="1"/>
  <c r="DX106" i="1"/>
  <c r="BR106" i="1"/>
  <c r="BI106" i="1"/>
  <c r="S106" i="1"/>
  <c r="R106" i="1"/>
  <c r="W106" i="1"/>
  <c r="V106" i="1"/>
  <c r="T106" i="1"/>
  <c r="Y106" i="1"/>
  <c r="DC106" i="1"/>
  <c r="DD106" i="1"/>
  <c r="Q106" i="1"/>
  <c r="P106" i="1"/>
  <c r="EI106" i="1"/>
  <c r="BA106" i="1"/>
  <c r="BB106" i="1"/>
  <c r="EK106" i="1"/>
  <c r="DQ106" i="1"/>
  <c r="DR106" i="1"/>
  <c r="CW106" i="1"/>
  <c r="CX106" i="1"/>
  <c r="BO106" i="1"/>
  <c r="DZ106" i="1"/>
  <c r="CE106" i="1"/>
  <c r="DY106" i="1"/>
  <c r="EP106" i="1"/>
  <c r="EB106" i="1"/>
  <c r="DL106" i="1"/>
  <c r="AI106" i="1"/>
  <c r="BE106" i="1"/>
  <c r="BF106" i="1"/>
  <c r="DE106" i="1"/>
  <c r="DF106" i="1"/>
  <c r="DO106" i="1"/>
  <c r="BG106" i="1"/>
  <c r="BH106" i="1"/>
  <c r="DP106" i="1"/>
  <c r="CF106" i="1"/>
  <c r="CG106" i="1"/>
  <c r="CH106" i="1"/>
  <c r="CJ106" i="1"/>
  <c r="CI106" i="1"/>
  <c r="CP106" i="1"/>
  <c r="J106" i="1"/>
  <c r="CK106" i="1"/>
  <c r="K106" i="1"/>
  <c r="L106" i="1"/>
  <c r="CQ106" i="1"/>
  <c r="DK106" i="1"/>
  <c r="M106" i="1"/>
  <c r="CR106" i="1"/>
  <c r="DM106" i="1"/>
  <c r="N106" i="1"/>
  <c r="EE106" i="1"/>
  <c r="CT106" i="1"/>
  <c r="O106" i="1"/>
  <c r="CU106" i="1"/>
  <c r="AH106" i="1"/>
  <c r="AA106" i="1"/>
  <c r="BD106" i="1"/>
  <c r="AP106" i="1"/>
  <c r="AQ106" i="1"/>
  <c r="EO106" i="1"/>
  <c r="EN106" i="1"/>
  <c r="AT106" i="1"/>
  <c r="CV106" i="1"/>
  <c r="AU106" i="1"/>
  <c r="CM106" i="1"/>
  <c r="AC106" i="1"/>
  <c r="DI106" i="1"/>
  <c r="AK106" i="1"/>
  <c r="AV106" i="1"/>
  <c r="DJ106" i="1"/>
  <c r="AM106" i="1"/>
  <c r="AD106" i="1"/>
  <c r="AN106" i="1"/>
  <c r="AW106" i="1"/>
  <c r="CL106" i="1"/>
  <c r="AO106" i="1"/>
  <c r="EG106" i="1"/>
  <c r="AZ106" i="1"/>
  <c r="EF106" i="1"/>
  <c r="BY106" i="1"/>
  <c r="AE106" i="1"/>
  <c r="DV106" i="1"/>
  <c r="AJ106" i="1"/>
  <c r="BZ106" i="1"/>
  <c r="AX106" i="1"/>
  <c r="CA106" i="1"/>
  <c r="EH106" i="1"/>
  <c r="EQ106" i="1"/>
  <c r="CD106" i="1"/>
  <c r="CC106" i="1"/>
  <c r="AF106" i="1"/>
  <c r="AB106" i="1"/>
  <c r="DN106" i="1"/>
  <c r="CB106" i="1"/>
  <c r="AY106" i="1"/>
  <c r="DH106" i="1"/>
  <c r="BN106" i="1"/>
  <c r="EL106" i="1"/>
  <c r="X106" i="1"/>
  <c r="CN106" i="1"/>
  <c r="AG106" i="1"/>
  <c r="DG106" i="1"/>
  <c r="Z106" i="1"/>
  <c r="U106" i="1"/>
  <c r="BC106" i="1"/>
  <c r="AS106" i="1"/>
  <c r="CO106" i="1"/>
  <c r="AR107" i="1" l="1"/>
  <c r="BX107" i="1"/>
  <c r="BW107" i="1"/>
  <c r="EC107" i="1"/>
  <c r="DT107" i="1"/>
  <c r="K313" i="1"/>
  <c r="K314" i="1" s="1"/>
  <c r="K315" i="1" s="1"/>
  <c r="K316" i="1" s="1"/>
  <c r="K317" i="1" s="1"/>
  <c r="K318" i="1" s="1"/>
  <c r="K319" i="1" s="1"/>
  <c r="K320" i="1" s="1"/>
  <c r="K321" i="1" s="1"/>
  <c r="K322" i="1" s="1"/>
  <c r="K323" i="1" s="1"/>
  <c r="K324" i="1" s="1"/>
  <c r="K325" i="1" s="1"/>
  <c r="K326" i="1" s="1"/>
  <c r="K327" i="1" s="1"/>
  <c r="K328" i="1" s="1"/>
  <c r="BM107" i="1"/>
  <c r="DW107" i="1"/>
  <c r="BJ107" i="1"/>
  <c r="H94" i="1"/>
  <c r="AL107" i="1"/>
  <c r="DS107" i="1"/>
  <c r="BV107" i="1"/>
  <c r="EM107" i="1"/>
  <c r="BT107" i="1"/>
  <c r="BS107" i="1"/>
  <c r="DA107" i="1"/>
  <c r="DB107" i="1"/>
  <c r="BU107" i="1"/>
  <c r="EJ107" i="1"/>
  <c r="EA107" i="1"/>
  <c r="ED107" i="1"/>
  <c r="BK107" i="1"/>
  <c r="DU107" i="1"/>
  <c r="DX107" i="1"/>
  <c r="BR107" i="1"/>
  <c r="BI107" i="1"/>
  <c r="S107" i="1"/>
  <c r="R107" i="1"/>
  <c r="V107" i="1"/>
  <c r="W107" i="1"/>
  <c r="T107" i="1"/>
  <c r="Y107" i="1"/>
  <c r="DC107" i="1"/>
  <c r="DD107" i="1"/>
  <c r="Q107" i="1"/>
  <c r="P107" i="1"/>
  <c r="EI107" i="1"/>
  <c r="BB107" i="1"/>
  <c r="BA107" i="1"/>
  <c r="EK107" i="1"/>
  <c r="DR107" i="1"/>
  <c r="DQ107" i="1"/>
  <c r="BO107" i="1"/>
  <c r="AH107" i="1"/>
  <c r="DG107" i="1"/>
  <c r="DY107" i="1"/>
  <c r="CX107" i="1"/>
  <c r="CW107" i="1"/>
  <c r="AF107" i="1"/>
  <c r="AP107" i="1"/>
  <c r="AQ107" i="1"/>
  <c r="AT107" i="1"/>
  <c r="AK107" i="1"/>
  <c r="M107" i="1"/>
  <c r="DE107" i="1"/>
  <c r="AX107" i="1"/>
  <c r="CQ107" i="1"/>
  <c r="BG107" i="1"/>
  <c r="BH107" i="1"/>
  <c r="BF107" i="1"/>
  <c r="BN107" i="1"/>
  <c r="AE107" i="1"/>
  <c r="J107" i="1"/>
  <c r="CR107" i="1"/>
  <c r="DK107" i="1"/>
  <c r="CT107" i="1"/>
  <c r="DM107" i="1"/>
  <c r="CU107" i="1"/>
  <c r="AA107" i="1"/>
  <c r="BD107" i="1"/>
  <c r="EG107" i="1"/>
  <c r="EE107" i="1"/>
  <c r="AM107" i="1"/>
  <c r="AN107" i="1"/>
  <c r="BE107" i="1"/>
  <c r="EQ107" i="1"/>
  <c r="AO107" i="1"/>
  <c r="BZ107" i="1"/>
  <c r="BY107" i="1"/>
  <c r="K107" i="1"/>
  <c r="CG107" i="1"/>
  <c r="L107" i="1"/>
  <c r="CD107" i="1"/>
  <c r="CH107" i="1"/>
  <c r="N107" i="1"/>
  <c r="DN107" i="1"/>
  <c r="AW107" i="1"/>
  <c r="CI107" i="1"/>
  <c r="BC107" i="1"/>
  <c r="Z107" i="1"/>
  <c r="CJ107" i="1"/>
  <c r="CL107" i="1"/>
  <c r="X107" i="1"/>
  <c r="EL107" i="1"/>
  <c r="CN107" i="1"/>
  <c r="DJ107" i="1"/>
  <c r="DO107" i="1"/>
  <c r="O107" i="1"/>
  <c r="CB107" i="1"/>
  <c r="AU107" i="1"/>
  <c r="CF107" i="1"/>
  <c r="AV107" i="1"/>
  <c r="CC107" i="1"/>
  <c r="CP107" i="1"/>
  <c r="CK107" i="1"/>
  <c r="EB107" i="1"/>
  <c r="CV107" i="1"/>
  <c r="CO107" i="1"/>
  <c r="AG107" i="1"/>
  <c r="AC107" i="1"/>
  <c r="AD107" i="1"/>
  <c r="EN107" i="1"/>
  <c r="AI107" i="1"/>
  <c r="AS107" i="1"/>
  <c r="EH107" i="1"/>
  <c r="DH107" i="1"/>
  <c r="U107" i="1"/>
  <c r="AB107" i="1"/>
  <c r="EF107" i="1"/>
  <c r="CM107" i="1"/>
  <c r="EP107" i="1"/>
  <c r="EO107" i="1"/>
  <c r="AJ107" i="1"/>
  <c r="AY107" i="1"/>
  <c r="DF107" i="1"/>
  <c r="DI107" i="1"/>
  <c r="CE107" i="1"/>
  <c r="DL107" i="1"/>
  <c r="CA107" i="1"/>
  <c r="DZ107" i="1"/>
  <c r="DP107" i="1"/>
  <c r="AZ107" i="1"/>
  <c r="DV107" i="1"/>
  <c r="AR108" i="1" l="1"/>
  <c r="BX108" i="1"/>
  <c r="BW108" i="1"/>
  <c r="EC108" i="1"/>
  <c r="DT108" i="1"/>
  <c r="K329" i="1"/>
  <c r="K330" i="1" s="1"/>
  <c r="K331" i="1" s="1"/>
  <c r="K332" i="1" s="1"/>
  <c r="K333" i="1" s="1"/>
  <c r="K334" i="1" s="1"/>
  <c r="K335" i="1" s="1"/>
  <c r="K336" i="1" s="1"/>
  <c r="K337" i="1" s="1"/>
  <c r="K338" i="1" s="1"/>
  <c r="K339" i="1" s="1"/>
  <c r="K340" i="1" s="1"/>
  <c r="K341" i="1" s="1"/>
  <c r="K342" i="1" s="1"/>
  <c r="BM108" i="1"/>
  <c r="DW108" i="1"/>
  <c r="BJ108" i="1"/>
  <c r="H95" i="1"/>
  <c r="AL108" i="1"/>
  <c r="DS108" i="1"/>
  <c r="BV108" i="1"/>
  <c r="EM108" i="1"/>
  <c r="BT108" i="1"/>
  <c r="BS108" i="1"/>
  <c r="DA108" i="1"/>
  <c r="DB108" i="1"/>
  <c r="BU108" i="1"/>
  <c r="EJ108" i="1"/>
  <c r="EA108" i="1"/>
  <c r="ED108" i="1"/>
  <c r="BK108" i="1"/>
  <c r="DU108" i="1"/>
  <c r="DX108" i="1"/>
  <c r="BR108" i="1"/>
  <c r="BI108" i="1"/>
  <c r="R108" i="1"/>
  <c r="S108" i="1"/>
  <c r="V108" i="1"/>
  <c r="W108" i="1"/>
  <c r="T108" i="1"/>
  <c r="Y108" i="1"/>
  <c r="DC108" i="1"/>
  <c r="DD108" i="1"/>
  <c r="Q108" i="1"/>
  <c r="P108" i="1"/>
  <c r="EI108" i="1"/>
  <c r="BA108" i="1"/>
  <c r="BB108" i="1"/>
  <c r="EK108" i="1"/>
  <c r="DQ108" i="1"/>
  <c r="DR108" i="1"/>
  <c r="DY108" i="1"/>
  <c r="CX108" i="1"/>
  <c r="CW108" i="1"/>
  <c r="J108" i="1"/>
  <c r="CP108" i="1"/>
  <c r="CQ108" i="1"/>
  <c r="L108" i="1"/>
  <c r="DK108" i="1"/>
  <c r="CR108" i="1"/>
  <c r="O108" i="1"/>
  <c r="AF108" i="1"/>
  <c r="M108" i="1"/>
  <c r="AA108" i="1"/>
  <c r="AE108" i="1"/>
  <c r="EH108" i="1"/>
  <c r="AX108" i="1"/>
  <c r="AI108" i="1"/>
  <c r="AY108" i="1"/>
  <c r="BE108" i="1"/>
  <c r="EP108" i="1"/>
  <c r="BG108" i="1"/>
  <c r="AS108" i="1"/>
  <c r="AT108" i="1"/>
  <c r="BF108" i="1"/>
  <c r="EQ108" i="1"/>
  <c r="AK108" i="1"/>
  <c r="BH108" i="1"/>
  <c r="N108" i="1"/>
  <c r="DO108" i="1"/>
  <c r="CF108" i="1"/>
  <c r="CG108" i="1"/>
  <c r="AM108" i="1"/>
  <c r="AO108" i="1"/>
  <c r="CH108" i="1"/>
  <c r="CI108" i="1"/>
  <c r="CJ108" i="1"/>
  <c r="DP108" i="1"/>
  <c r="AN108" i="1"/>
  <c r="CK108" i="1"/>
  <c r="CT108" i="1"/>
  <c r="DE108" i="1"/>
  <c r="DF108" i="1"/>
  <c r="Z108" i="1"/>
  <c r="K108" i="1"/>
  <c r="BY108" i="1"/>
  <c r="CU108" i="1"/>
  <c r="EN108" i="1"/>
  <c r="AV108" i="1"/>
  <c r="DJ108" i="1"/>
  <c r="DG108" i="1"/>
  <c r="AU108" i="1"/>
  <c r="DH108" i="1"/>
  <c r="AC108" i="1"/>
  <c r="CC108" i="1"/>
  <c r="CD108" i="1"/>
  <c r="EF108" i="1"/>
  <c r="BO108" i="1"/>
  <c r="DM108" i="1"/>
  <c r="EL108" i="1"/>
  <c r="AB108" i="1"/>
  <c r="BZ108" i="1"/>
  <c r="EO108" i="1"/>
  <c r="CA108" i="1"/>
  <c r="CV108" i="1"/>
  <c r="CB108" i="1"/>
  <c r="AJ108" i="1"/>
  <c r="DI108" i="1"/>
  <c r="DN108" i="1"/>
  <c r="AD108" i="1"/>
  <c r="AW108" i="1"/>
  <c r="U108" i="1"/>
  <c r="EG108" i="1"/>
  <c r="DL108" i="1"/>
  <c r="BN108" i="1"/>
  <c r="DV108" i="1"/>
  <c r="DZ108" i="1"/>
  <c r="AZ108" i="1"/>
  <c r="AH108" i="1"/>
  <c r="AP108" i="1"/>
  <c r="AG108" i="1"/>
  <c r="CM108" i="1"/>
  <c r="X108" i="1"/>
  <c r="CN108" i="1"/>
  <c r="BD108" i="1"/>
  <c r="AQ108" i="1"/>
  <c r="CL108" i="1"/>
  <c r="BC108" i="1"/>
  <c r="EB108" i="1"/>
  <c r="CO108" i="1"/>
  <c r="EE108" i="1"/>
  <c r="CE108" i="1"/>
  <c r="AR109" i="1" l="1"/>
  <c r="BX109" i="1"/>
  <c r="BW109" i="1"/>
  <c r="EC109" i="1"/>
  <c r="DT109" i="1"/>
  <c r="BM109" i="1"/>
  <c r="DW109" i="1"/>
  <c r="BJ109" i="1"/>
  <c r="H96" i="1"/>
  <c r="AL109" i="1"/>
  <c r="DS109" i="1"/>
  <c r="BV109" i="1"/>
  <c r="EM109" i="1"/>
  <c r="BT109" i="1"/>
  <c r="BS109" i="1"/>
  <c r="DA109" i="1"/>
  <c r="DB109" i="1"/>
  <c r="BU109" i="1"/>
  <c r="EJ109" i="1"/>
  <c r="EA109" i="1"/>
  <c r="ED109" i="1"/>
  <c r="BK109" i="1"/>
  <c r="DU109" i="1"/>
  <c r="DX109" i="1"/>
  <c r="BR109" i="1"/>
  <c r="BI109" i="1"/>
  <c r="R109" i="1"/>
  <c r="S109" i="1"/>
  <c r="W109" i="1"/>
  <c r="V109" i="1"/>
  <c r="T109" i="1"/>
  <c r="Y109" i="1"/>
  <c r="DC109" i="1"/>
  <c r="DD109" i="1"/>
  <c r="Q109" i="1"/>
  <c r="P109" i="1"/>
  <c r="EI109" i="1"/>
  <c r="BB109" i="1"/>
  <c r="BA109" i="1"/>
  <c r="EK109" i="1"/>
  <c r="DQ109" i="1"/>
  <c r="DR109" i="1"/>
  <c r="DY109" i="1"/>
  <c r="CW109" i="1"/>
  <c r="CX109" i="1"/>
  <c r="CU109" i="1"/>
  <c r="O109" i="1"/>
  <c r="AB109" i="1"/>
  <c r="AH109" i="1"/>
  <c r="BH109" i="1"/>
  <c r="AN109" i="1"/>
  <c r="CR109" i="1"/>
  <c r="BD109" i="1"/>
  <c r="AM109" i="1"/>
  <c r="DF109" i="1"/>
  <c r="EE109" i="1"/>
  <c r="DE109" i="1"/>
  <c r="DM109" i="1"/>
  <c r="N109" i="1"/>
  <c r="CT109" i="1"/>
  <c r="AA109" i="1"/>
  <c r="AO109" i="1"/>
  <c r="AU109" i="1"/>
  <c r="AC109" i="1"/>
  <c r="CC109" i="1"/>
  <c r="AJ109" i="1"/>
  <c r="AD109" i="1"/>
  <c r="CG109" i="1"/>
  <c r="DI109" i="1"/>
  <c r="AE109" i="1"/>
  <c r="CD109" i="1"/>
  <c r="DJ109" i="1"/>
  <c r="CV109" i="1"/>
  <c r="DO109" i="1"/>
  <c r="BZ109" i="1"/>
  <c r="CA109" i="1"/>
  <c r="CB109" i="1"/>
  <c r="CI109" i="1"/>
  <c r="Z109" i="1"/>
  <c r="BN109" i="1"/>
  <c r="CJ109" i="1"/>
  <c r="BY109" i="1"/>
  <c r="EN109" i="1"/>
  <c r="DH109" i="1"/>
  <c r="CH109" i="1"/>
  <c r="DN109" i="1"/>
  <c r="AV109" i="1"/>
  <c r="AF109" i="1"/>
  <c r="AW109" i="1"/>
  <c r="AX109" i="1"/>
  <c r="AY109" i="1"/>
  <c r="CK109" i="1"/>
  <c r="DP109" i="1"/>
  <c r="CF109" i="1"/>
  <c r="U109" i="1"/>
  <c r="EF109" i="1"/>
  <c r="EG109" i="1"/>
  <c r="EH109" i="1"/>
  <c r="L109" i="1"/>
  <c r="J109" i="1"/>
  <c r="AG109" i="1"/>
  <c r="BC109" i="1"/>
  <c r="DK109" i="1"/>
  <c r="EL109" i="1"/>
  <c r="EO109" i="1"/>
  <c r="DG109" i="1"/>
  <c r="CL109" i="1"/>
  <c r="CQ109" i="1"/>
  <c r="EB109" i="1"/>
  <c r="M109" i="1"/>
  <c r="EP109" i="1"/>
  <c r="BE109" i="1"/>
  <c r="DZ109" i="1"/>
  <c r="AS109" i="1"/>
  <c r="X109" i="1"/>
  <c r="AZ109" i="1"/>
  <c r="BF109" i="1"/>
  <c r="CN109" i="1"/>
  <c r="DV109" i="1"/>
  <c r="AI109" i="1"/>
  <c r="CM109" i="1"/>
  <c r="EQ109" i="1"/>
  <c r="AP109" i="1"/>
  <c r="AT109" i="1"/>
  <c r="CO109" i="1"/>
  <c r="AQ109" i="1"/>
  <c r="BO109" i="1"/>
  <c r="BG109" i="1"/>
  <c r="K109" i="1"/>
  <c r="CE109" i="1"/>
  <c r="AK109" i="1"/>
  <c r="CP109" i="1"/>
  <c r="DL109" i="1"/>
  <c r="AR110" i="1" l="1"/>
  <c r="BX110" i="1"/>
  <c r="BW110" i="1"/>
  <c r="EC110" i="1"/>
  <c r="DT110" i="1"/>
  <c r="BM110" i="1"/>
  <c r="DW110" i="1"/>
  <c r="BJ110" i="1"/>
  <c r="H97" i="1"/>
  <c r="AL110" i="1"/>
  <c r="DS110" i="1"/>
  <c r="BV110" i="1"/>
  <c r="EM110" i="1"/>
  <c r="BT110" i="1"/>
  <c r="BS110" i="1"/>
  <c r="DA110" i="1"/>
  <c r="DB110" i="1"/>
  <c r="BU110" i="1"/>
  <c r="EJ110" i="1"/>
  <c r="EA110" i="1"/>
  <c r="ED110" i="1"/>
  <c r="BK110" i="1"/>
  <c r="DU110" i="1"/>
  <c r="DX110" i="1"/>
  <c r="BR110" i="1"/>
  <c r="BI110" i="1"/>
  <c r="S110" i="1"/>
  <c r="R110" i="1"/>
  <c r="W110" i="1"/>
  <c r="V110" i="1"/>
  <c r="T110" i="1"/>
  <c r="Y110" i="1"/>
  <c r="DC110" i="1"/>
  <c r="DD110" i="1"/>
  <c r="Q110" i="1"/>
  <c r="P110" i="1"/>
  <c r="EI110" i="1"/>
  <c r="BB110" i="1"/>
  <c r="BA110" i="1"/>
  <c r="EK110" i="1"/>
  <c r="DR110" i="1"/>
  <c r="DQ110" i="1"/>
  <c r="DY110" i="1"/>
  <c r="CW110" i="1"/>
  <c r="CX110" i="1"/>
  <c r="BO110" i="1"/>
  <c r="DZ110" i="1"/>
  <c r="AZ110" i="1"/>
  <c r="DV110" i="1"/>
  <c r="AP110" i="1"/>
  <c r="AQ110" i="1"/>
  <c r="DI110" i="1"/>
  <c r="CE110" i="1"/>
  <c r="DJ110" i="1"/>
  <c r="DG110" i="1"/>
  <c r="EO110" i="1"/>
  <c r="DH110" i="1"/>
  <c r="AJ110" i="1"/>
  <c r="CM110" i="1"/>
  <c r="CI110" i="1"/>
  <c r="CJ110" i="1"/>
  <c r="CK110" i="1"/>
  <c r="X110" i="1"/>
  <c r="CL110" i="1"/>
  <c r="CN110" i="1"/>
  <c r="CU110" i="1"/>
  <c r="AB110" i="1"/>
  <c r="EL110" i="1"/>
  <c r="EG110" i="1"/>
  <c r="AE110" i="1"/>
  <c r="CH110" i="1"/>
  <c r="EN110" i="1"/>
  <c r="EB110" i="1"/>
  <c r="AH110" i="1"/>
  <c r="BD110" i="1"/>
  <c r="AX110" i="1"/>
  <c r="BN110" i="1"/>
  <c r="BC110" i="1"/>
  <c r="EE110" i="1"/>
  <c r="EP110" i="1"/>
  <c r="EH110" i="1"/>
  <c r="BE110" i="1"/>
  <c r="AS110" i="1"/>
  <c r="BF110" i="1"/>
  <c r="AG110" i="1"/>
  <c r="AI110" i="1"/>
  <c r="CD110" i="1"/>
  <c r="CO110" i="1"/>
  <c r="J110" i="1"/>
  <c r="CQ110" i="1"/>
  <c r="DL110" i="1"/>
  <c r="L110" i="1"/>
  <c r="EQ110" i="1"/>
  <c r="K110" i="1"/>
  <c r="BG110" i="1"/>
  <c r="DK110" i="1"/>
  <c r="DM110" i="1"/>
  <c r="DP110" i="1"/>
  <c r="CB110" i="1"/>
  <c r="CR110" i="1"/>
  <c r="N110" i="1"/>
  <c r="CT110" i="1"/>
  <c r="CF110" i="1"/>
  <c r="AT110" i="1"/>
  <c r="AA110" i="1"/>
  <c r="CC110" i="1"/>
  <c r="CP110" i="1"/>
  <c r="AK110" i="1"/>
  <c r="BH110" i="1"/>
  <c r="AM110" i="1"/>
  <c r="DE110" i="1"/>
  <c r="M110" i="1"/>
  <c r="AN110" i="1"/>
  <c r="DF110" i="1"/>
  <c r="O110" i="1"/>
  <c r="CG110" i="1"/>
  <c r="AU110" i="1"/>
  <c r="AY110" i="1"/>
  <c r="AF110" i="1"/>
  <c r="AC110" i="1"/>
  <c r="DN110" i="1"/>
  <c r="AV110" i="1"/>
  <c r="BY110" i="1"/>
  <c r="Z110" i="1"/>
  <c r="EF110" i="1"/>
  <c r="BZ110" i="1"/>
  <c r="CV110" i="1"/>
  <c r="AO110" i="1"/>
  <c r="AD110" i="1"/>
  <c r="DO110" i="1"/>
  <c r="U110" i="1"/>
  <c r="AW110" i="1"/>
  <c r="CA110" i="1"/>
  <c r="AR111" i="1" l="1"/>
  <c r="BX111" i="1"/>
  <c r="BW111" i="1"/>
  <c r="EC111" i="1"/>
  <c r="DT111" i="1"/>
  <c r="BM111" i="1"/>
  <c r="DW111" i="1"/>
  <c r="BJ111" i="1"/>
  <c r="H98" i="1"/>
  <c r="AL111" i="1"/>
  <c r="DS111" i="1"/>
  <c r="BV111" i="1"/>
  <c r="EM111" i="1"/>
  <c r="BT111" i="1"/>
  <c r="BS111" i="1"/>
  <c r="DA111" i="1"/>
  <c r="DB111" i="1"/>
  <c r="BU111" i="1"/>
  <c r="EJ111" i="1"/>
  <c r="EA111" i="1"/>
  <c r="ED111" i="1"/>
  <c r="BK111" i="1"/>
  <c r="DU111" i="1"/>
  <c r="DX111" i="1"/>
  <c r="BR111" i="1"/>
  <c r="BI111" i="1"/>
  <c r="S111" i="1"/>
  <c r="R111" i="1"/>
  <c r="W111" i="1"/>
  <c r="V111" i="1"/>
  <c r="T111" i="1"/>
  <c r="Y111" i="1"/>
  <c r="DC111" i="1"/>
  <c r="DD111" i="1"/>
  <c r="Q111" i="1"/>
  <c r="P111" i="1"/>
  <c r="EI111" i="1"/>
  <c r="BA111" i="1"/>
  <c r="BB111" i="1"/>
  <c r="EK111" i="1"/>
  <c r="DQ111" i="1"/>
  <c r="DR111" i="1"/>
  <c r="DY111" i="1"/>
  <c r="CX111" i="1"/>
  <c r="CW111" i="1"/>
  <c r="AQ111" i="1"/>
  <c r="CE111" i="1"/>
  <c r="DL111" i="1"/>
  <c r="AP111" i="1"/>
  <c r="AZ111" i="1"/>
  <c r="DV111" i="1"/>
  <c r="BO111" i="1"/>
  <c r="DZ111" i="1"/>
  <c r="BZ111" i="1"/>
  <c r="DO111" i="1"/>
  <c r="CA111" i="1"/>
  <c r="CB111" i="1"/>
  <c r="CF111" i="1"/>
  <c r="X111" i="1"/>
  <c r="CN111" i="1"/>
  <c r="M111" i="1"/>
  <c r="DP111" i="1"/>
  <c r="CM111" i="1"/>
  <c r="CR111" i="1"/>
  <c r="BY111" i="1"/>
  <c r="DG111" i="1"/>
  <c r="CU111" i="1"/>
  <c r="AV111" i="1"/>
  <c r="DM111" i="1"/>
  <c r="AC111" i="1"/>
  <c r="AI111" i="1"/>
  <c r="AB111" i="1"/>
  <c r="CV111" i="1"/>
  <c r="AW111" i="1"/>
  <c r="AA111" i="1"/>
  <c r="O111" i="1"/>
  <c r="DH111" i="1"/>
  <c r="EF111" i="1"/>
  <c r="AT111" i="1"/>
  <c r="AD111" i="1"/>
  <c r="AK111" i="1"/>
  <c r="BE111" i="1"/>
  <c r="BF111" i="1"/>
  <c r="AJ111" i="1"/>
  <c r="N111" i="1"/>
  <c r="AS111" i="1"/>
  <c r="DF111" i="1"/>
  <c r="DI111" i="1"/>
  <c r="CS111" i="1"/>
  <c r="AU111" i="1"/>
  <c r="AO111" i="1"/>
  <c r="DJ111" i="1"/>
  <c r="CG111" i="1"/>
  <c r="CC111" i="1"/>
  <c r="EG111" i="1"/>
  <c r="AE111" i="1"/>
  <c r="CD111" i="1"/>
  <c r="DN111" i="1"/>
  <c r="EH111" i="1"/>
  <c r="CH111" i="1"/>
  <c r="AF111" i="1"/>
  <c r="AY111" i="1"/>
  <c r="BN111" i="1"/>
  <c r="Z111" i="1"/>
  <c r="CI111" i="1"/>
  <c r="AG111" i="1"/>
  <c r="CL111" i="1"/>
  <c r="CJ111" i="1"/>
  <c r="EL111" i="1"/>
  <c r="CK111" i="1"/>
  <c r="EN111" i="1"/>
  <c r="AX111" i="1"/>
  <c r="EO111" i="1"/>
  <c r="EB111" i="1"/>
  <c r="BC111" i="1"/>
  <c r="K111" i="1"/>
  <c r="EP111" i="1"/>
  <c r="CP111" i="1"/>
  <c r="U111" i="1"/>
  <c r="EQ111" i="1"/>
  <c r="AH111" i="1"/>
  <c r="BG111" i="1"/>
  <c r="J111" i="1"/>
  <c r="AM111" i="1"/>
  <c r="L111" i="1"/>
  <c r="BD111" i="1"/>
  <c r="CQ111" i="1"/>
  <c r="EE111" i="1"/>
  <c r="CO111" i="1"/>
  <c r="BH111" i="1"/>
  <c r="DE111" i="1"/>
  <c r="AN111" i="1"/>
  <c r="DK111" i="1"/>
  <c r="AR112" i="1" l="1"/>
  <c r="BX112" i="1"/>
  <c r="BW112" i="1"/>
  <c r="EC112" i="1"/>
  <c r="DT112" i="1"/>
  <c r="BM112" i="1"/>
  <c r="DW112" i="1"/>
  <c r="BJ112" i="1"/>
  <c r="H99" i="1"/>
  <c r="AL112" i="1"/>
  <c r="DS112" i="1"/>
  <c r="BV112" i="1"/>
  <c r="EM112" i="1"/>
  <c r="BT112" i="1"/>
  <c r="BS112" i="1"/>
  <c r="DA112" i="1"/>
  <c r="DB112" i="1"/>
  <c r="BU112" i="1"/>
  <c r="EJ112" i="1"/>
  <c r="EA112" i="1"/>
  <c r="ED112" i="1"/>
  <c r="BK112" i="1"/>
  <c r="DU112" i="1"/>
  <c r="DX112" i="1"/>
  <c r="BR112" i="1"/>
  <c r="BI112" i="1"/>
  <c r="R112" i="1"/>
  <c r="S112" i="1"/>
  <c r="W112" i="1"/>
  <c r="V112" i="1"/>
  <c r="T112" i="1"/>
  <c r="Y112" i="1"/>
  <c r="DC112" i="1"/>
  <c r="DD112" i="1"/>
  <c r="Q112" i="1"/>
  <c r="P112" i="1"/>
  <c r="EI112" i="1"/>
  <c r="BA112" i="1"/>
  <c r="BB112" i="1"/>
  <c r="EK112" i="1"/>
  <c r="DR112" i="1"/>
  <c r="DQ112" i="1"/>
  <c r="DY112" i="1"/>
  <c r="CX112" i="1"/>
  <c r="CW112" i="1"/>
  <c r="DO112" i="1"/>
  <c r="CA112" i="1"/>
  <c r="DP112" i="1"/>
  <c r="CB112" i="1"/>
  <c r="DJ112" i="1"/>
  <c r="DI112" i="1"/>
  <c r="DG112" i="1"/>
  <c r="BY112" i="1"/>
  <c r="BZ112" i="1"/>
  <c r="BO112" i="1"/>
  <c r="EG112" i="1"/>
  <c r="AE112" i="1"/>
  <c r="AW112" i="1"/>
  <c r="AO112" i="1"/>
  <c r="AP112" i="1"/>
  <c r="DZ112" i="1"/>
  <c r="AZ112" i="1"/>
  <c r="CE112" i="1"/>
  <c r="DV112" i="1"/>
  <c r="AC112" i="1"/>
  <c r="AV112" i="1"/>
  <c r="CV112" i="1"/>
  <c r="EF112" i="1"/>
  <c r="AD112" i="1"/>
  <c r="DL112" i="1"/>
  <c r="BN112" i="1"/>
  <c r="AX112" i="1"/>
  <c r="CD112" i="1"/>
  <c r="AF112" i="1"/>
  <c r="CG112" i="1"/>
  <c r="AG112" i="1"/>
  <c r="CI112" i="1"/>
  <c r="CJ112" i="1"/>
  <c r="L112" i="1"/>
  <c r="U112" i="1"/>
  <c r="CK112" i="1"/>
  <c r="CL112" i="1"/>
  <c r="BF112" i="1"/>
  <c r="DK112" i="1"/>
  <c r="J112" i="1"/>
  <c r="BC112" i="1"/>
  <c r="EB112" i="1"/>
  <c r="CO112" i="1"/>
  <c r="M112" i="1"/>
  <c r="EP112" i="1"/>
  <c r="CC112" i="1"/>
  <c r="CP112" i="1"/>
  <c r="CQ112" i="1"/>
  <c r="EL112" i="1"/>
  <c r="CF112" i="1"/>
  <c r="CH112" i="1"/>
  <c r="Z112" i="1"/>
  <c r="K112" i="1"/>
  <c r="CR112" i="1"/>
  <c r="DM112" i="1"/>
  <c r="EQ112" i="1"/>
  <c r="CN112" i="1"/>
  <c r="CS112" i="1"/>
  <c r="AM112" i="1"/>
  <c r="EO112" i="1"/>
  <c r="EH112" i="1"/>
  <c r="AY112" i="1"/>
  <c r="DN112" i="1"/>
  <c r="X112" i="1"/>
  <c r="N112" i="1"/>
  <c r="AT112" i="1"/>
  <c r="BH112" i="1"/>
  <c r="CU112" i="1"/>
  <c r="DE112" i="1"/>
  <c r="EN112" i="1"/>
  <c r="AQ112" i="1"/>
  <c r="AH112" i="1"/>
  <c r="BD112" i="1"/>
  <c r="EE112" i="1"/>
  <c r="AI112" i="1"/>
  <c r="BE112" i="1"/>
  <c r="AS112" i="1"/>
  <c r="AB112" i="1"/>
  <c r="AN112" i="1"/>
  <c r="DH112" i="1"/>
  <c r="AK112" i="1"/>
  <c r="CM112" i="1"/>
  <c r="BG112" i="1"/>
  <c r="AA112" i="1"/>
  <c r="O112" i="1"/>
  <c r="AU112" i="1"/>
  <c r="DF112" i="1"/>
  <c r="AJ112" i="1"/>
  <c r="AR113" i="1" l="1"/>
  <c r="BX113" i="1"/>
  <c r="BW113" i="1"/>
  <c r="EC113" i="1"/>
  <c r="DT113" i="1"/>
  <c r="BM113" i="1"/>
  <c r="DW113" i="1"/>
  <c r="BJ113" i="1"/>
  <c r="H100" i="1"/>
  <c r="AL113" i="1"/>
  <c r="DS113" i="1"/>
  <c r="BV113" i="1"/>
  <c r="EM113" i="1"/>
  <c r="BT113" i="1"/>
  <c r="BS113" i="1"/>
  <c r="DA113" i="1"/>
  <c r="DB113" i="1"/>
  <c r="BU113" i="1"/>
  <c r="EJ113" i="1"/>
  <c r="EA113" i="1"/>
  <c r="ED113" i="1"/>
  <c r="BK113" i="1"/>
  <c r="DU113" i="1"/>
  <c r="DX113" i="1"/>
  <c r="BR113" i="1"/>
  <c r="BI113" i="1"/>
  <c r="R113" i="1"/>
  <c r="S113" i="1"/>
  <c r="W113" i="1"/>
  <c r="V113" i="1"/>
  <c r="T113" i="1"/>
  <c r="Y113" i="1"/>
  <c r="DC113" i="1"/>
  <c r="DD113" i="1"/>
  <c r="P113" i="1"/>
  <c r="Q113" i="1"/>
  <c r="EI113" i="1"/>
  <c r="BB113" i="1"/>
  <c r="BA113" i="1"/>
  <c r="EK113" i="1"/>
  <c r="DR113" i="1"/>
  <c r="DQ113" i="1"/>
  <c r="DY113" i="1"/>
  <c r="CX113" i="1"/>
  <c r="CW113" i="1"/>
  <c r="BG113" i="1"/>
  <c r="AK113" i="1"/>
  <c r="BH113" i="1"/>
  <c r="AT113" i="1"/>
  <c r="EQ113" i="1"/>
  <c r="BF113" i="1"/>
  <c r="AS113" i="1"/>
  <c r="AA113" i="1"/>
  <c r="CS113" i="1"/>
  <c r="DM113" i="1"/>
  <c r="CR113" i="1"/>
  <c r="N113" i="1"/>
  <c r="M113" i="1"/>
  <c r="DP113" i="1"/>
  <c r="BZ113" i="1"/>
  <c r="CA113" i="1"/>
  <c r="AO113" i="1"/>
  <c r="BY113" i="1"/>
  <c r="DO113" i="1"/>
  <c r="AN113" i="1"/>
  <c r="AC113" i="1"/>
  <c r="Z113" i="1"/>
  <c r="DN113" i="1"/>
  <c r="CI113" i="1"/>
  <c r="AJ113" i="1"/>
  <c r="CB113" i="1"/>
  <c r="O113" i="1"/>
  <c r="CF113" i="1"/>
  <c r="U113" i="1"/>
  <c r="CL113" i="1"/>
  <c r="AY113" i="1"/>
  <c r="EF113" i="1"/>
  <c r="EO113" i="1"/>
  <c r="AD113" i="1"/>
  <c r="CJ113" i="1"/>
  <c r="AF113" i="1"/>
  <c r="X113" i="1"/>
  <c r="DJ113" i="1"/>
  <c r="EH113" i="1"/>
  <c r="AG113" i="1"/>
  <c r="EN113" i="1"/>
  <c r="EG113" i="1"/>
  <c r="DI113" i="1"/>
  <c r="AB113" i="1"/>
  <c r="AX113" i="1"/>
  <c r="AZ113" i="1"/>
  <c r="AP113" i="1"/>
  <c r="DE113" i="1"/>
  <c r="CV113" i="1"/>
  <c r="EL113" i="1"/>
  <c r="DH113" i="1"/>
  <c r="CP113" i="1"/>
  <c r="BD113" i="1"/>
  <c r="DL113" i="1"/>
  <c r="AM113" i="1"/>
  <c r="DF113" i="1"/>
  <c r="CH113" i="1"/>
  <c r="CK113" i="1"/>
  <c r="AQ113" i="1"/>
  <c r="J113" i="1"/>
  <c r="EE113" i="1"/>
  <c r="AV113" i="1"/>
  <c r="DG113" i="1"/>
  <c r="DZ113" i="1"/>
  <c r="BC113" i="1"/>
  <c r="EB113" i="1"/>
  <c r="AH113" i="1"/>
  <c r="L113" i="1"/>
  <c r="AI113" i="1"/>
  <c r="CU113" i="1"/>
  <c r="CC113" i="1"/>
  <c r="AU113" i="1"/>
  <c r="CD113" i="1"/>
  <c r="AW113" i="1"/>
  <c r="AE113" i="1"/>
  <c r="CM113" i="1"/>
  <c r="BN113" i="1"/>
  <c r="DV113" i="1"/>
  <c r="K113" i="1"/>
  <c r="CQ113" i="1"/>
  <c r="BE113" i="1"/>
  <c r="CG113" i="1"/>
  <c r="BO113" i="1"/>
  <c r="CN113" i="1"/>
  <c r="CO113" i="1"/>
  <c r="CE113" i="1"/>
  <c r="DK113" i="1"/>
  <c r="EP113" i="1"/>
  <c r="AR114" i="1" l="1"/>
  <c r="BX114" i="1"/>
  <c r="BW114" i="1"/>
  <c r="EC114" i="1"/>
  <c r="DT114" i="1"/>
  <c r="BM114" i="1"/>
  <c r="DW114" i="1"/>
  <c r="BJ114" i="1"/>
  <c r="H101" i="1"/>
  <c r="AL114" i="1"/>
  <c r="DS114" i="1"/>
  <c r="BV114" i="1"/>
  <c r="EM114" i="1"/>
  <c r="BT114" i="1"/>
  <c r="BS114" i="1"/>
  <c r="DA114" i="1"/>
  <c r="DB114" i="1"/>
  <c r="BU114" i="1"/>
  <c r="EJ114" i="1"/>
  <c r="EA114" i="1"/>
  <c r="ED114" i="1"/>
  <c r="BK114" i="1"/>
  <c r="DU114" i="1"/>
  <c r="DX114" i="1"/>
  <c r="BR114" i="1"/>
  <c r="BI114" i="1"/>
  <c r="S114" i="1"/>
  <c r="R114" i="1"/>
  <c r="W114" i="1"/>
  <c r="V114" i="1"/>
  <c r="T114" i="1"/>
  <c r="Y114" i="1"/>
  <c r="DC114" i="1"/>
  <c r="DD114" i="1"/>
  <c r="P114" i="1"/>
  <c r="Q114" i="1"/>
  <c r="EI114" i="1"/>
  <c r="BB114" i="1"/>
  <c r="BA114" i="1"/>
  <c r="EK114" i="1"/>
  <c r="DR114" i="1"/>
  <c r="DQ114" i="1"/>
  <c r="DY114" i="1"/>
  <c r="CX114" i="1"/>
  <c r="CW114" i="1"/>
  <c r="AP114" i="1"/>
  <c r="AQ114" i="1"/>
  <c r="CE114" i="1"/>
  <c r="DL114" i="1"/>
  <c r="AZ114" i="1"/>
  <c r="DV114" i="1"/>
  <c r="DZ114" i="1"/>
  <c r="BO114" i="1"/>
  <c r="DG114" i="1"/>
  <c r="DJ114" i="1"/>
  <c r="DI114" i="1"/>
  <c r="AJ114" i="1"/>
  <c r="BN114" i="1"/>
  <c r="AG114" i="1"/>
  <c r="AH114" i="1"/>
  <c r="AN114" i="1"/>
  <c r="DF114" i="1"/>
  <c r="AM114" i="1"/>
  <c r="AO114" i="1"/>
  <c r="BG114" i="1"/>
  <c r="DE114" i="1"/>
  <c r="CG114" i="1"/>
  <c r="BC114" i="1"/>
  <c r="EB114" i="1"/>
  <c r="CD114" i="1"/>
  <c r="AK114" i="1"/>
  <c r="BH114" i="1"/>
  <c r="CH114" i="1"/>
  <c r="DN114" i="1"/>
  <c r="CI114" i="1"/>
  <c r="CL114" i="1"/>
  <c r="CK114" i="1"/>
  <c r="Z114" i="1"/>
  <c r="CM114" i="1"/>
  <c r="AB114" i="1"/>
  <c r="CN114" i="1"/>
  <c r="CJ114" i="1"/>
  <c r="X114" i="1"/>
  <c r="AC114" i="1"/>
  <c r="AD114" i="1"/>
  <c r="EO114" i="1"/>
  <c r="AE114" i="1"/>
  <c r="EN114" i="1"/>
  <c r="U114" i="1"/>
  <c r="AY114" i="1"/>
  <c r="DH114" i="1"/>
  <c r="K114" i="1"/>
  <c r="BD114" i="1"/>
  <c r="J114" i="1"/>
  <c r="CO114" i="1"/>
  <c r="EP114" i="1"/>
  <c r="AS114" i="1"/>
  <c r="L114" i="1"/>
  <c r="EE114" i="1"/>
  <c r="AI114" i="1"/>
  <c r="BF114" i="1"/>
  <c r="CQ114" i="1"/>
  <c r="BE114" i="1"/>
  <c r="CP114" i="1"/>
  <c r="EQ114" i="1"/>
  <c r="DK114" i="1"/>
  <c r="AT114" i="1"/>
  <c r="EL114" i="1"/>
  <c r="AW114" i="1"/>
  <c r="N114" i="1"/>
  <c r="BZ114" i="1"/>
  <c r="CS114" i="1"/>
  <c r="DO114" i="1"/>
  <c r="EF114" i="1"/>
  <c r="DP114" i="1"/>
  <c r="AA114" i="1"/>
  <c r="CR114" i="1"/>
  <c r="AX114" i="1"/>
  <c r="CV114" i="1"/>
  <c r="EG114" i="1"/>
  <c r="CB114" i="1"/>
  <c r="O114" i="1"/>
  <c r="M114" i="1"/>
  <c r="AV114" i="1"/>
  <c r="CA114" i="1"/>
  <c r="EH114" i="1"/>
  <c r="CF114" i="1"/>
  <c r="CU114" i="1"/>
  <c r="AU114" i="1"/>
  <c r="BY114" i="1"/>
  <c r="DM114" i="1"/>
  <c r="AF114" i="1"/>
  <c r="CC114" i="1"/>
  <c r="AR115" i="1" l="1"/>
  <c r="BX115" i="1"/>
  <c r="BW115" i="1"/>
  <c r="EC115" i="1"/>
  <c r="DT115" i="1"/>
  <c r="BM115" i="1"/>
  <c r="DW115" i="1"/>
  <c r="BJ115" i="1"/>
  <c r="H102" i="1"/>
  <c r="AL115" i="1"/>
  <c r="DS115" i="1"/>
  <c r="BV115" i="1"/>
  <c r="EM115" i="1"/>
  <c r="BT115" i="1"/>
  <c r="BS115" i="1"/>
  <c r="DA115" i="1"/>
  <c r="DB115" i="1"/>
  <c r="BU115" i="1"/>
  <c r="EJ115" i="1"/>
  <c r="EA115" i="1"/>
  <c r="ED115" i="1"/>
  <c r="BK115" i="1"/>
  <c r="DU115" i="1"/>
  <c r="DX115" i="1"/>
  <c r="BR115" i="1"/>
  <c r="BI115" i="1"/>
  <c r="R115" i="1"/>
  <c r="S115" i="1"/>
  <c r="W115" i="1"/>
  <c r="V115" i="1"/>
  <c r="T115" i="1"/>
  <c r="Y115" i="1"/>
  <c r="DC115" i="1"/>
  <c r="DD115" i="1"/>
  <c r="Q115" i="1"/>
  <c r="P115" i="1"/>
  <c r="EI115" i="1"/>
  <c r="BB115" i="1"/>
  <c r="BA115" i="1"/>
  <c r="EK115" i="1"/>
  <c r="DR115" i="1"/>
  <c r="DQ115" i="1"/>
  <c r="DY115" i="1"/>
  <c r="CW115" i="1"/>
  <c r="CX115" i="1"/>
  <c r="DM115" i="1"/>
  <c r="N115" i="1"/>
  <c r="CS115" i="1"/>
  <c r="AT115" i="1"/>
  <c r="DV115" i="1"/>
  <c r="BG115" i="1"/>
  <c r="AK115" i="1"/>
  <c r="AA115" i="1"/>
  <c r="EQ115" i="1"/>
  <c r="AP115" i="1"/>
  <c r="AQ115" i="1"/>
  <c r="CE115" i="1"/>
  <c r="CU115" i="1"/>
  <c r="O115" i="1"/>
  <c r="CV115" i="1"/>
  <c r="DE115" i="1"/>
  <c r="BY115" i="1"/>
  <c r="AW115" i="1"/>
  <c r="AC115" i="1"/>
  <c r="Z115" i="1"/>
  <c r="EH115" i="1"/>
  <c r="CM115" i="1"/>
  <c r="BZ115" i="1"/>
  <c r="CI115" i="1"/>
  <c r="EG115" i="1"/>
  <c r="CK115" i="1"/>
  <c r="U115" i="1"/>
  <c r="CL115" i="1"/>
  <c r="CG115" i="1"/>
  <c r="DN115" i="1"/>
  <c r="DP115" i="1"/>
  <c r="EO115" i="1"/>
  <c r="AN115" i="1"/>
  <c r="BH115" i="1"/>
  <c r="AU115" i="1"/>
  <c r="CD115" i="1"/>
  <c r="CA115" i="1"/>
  <c r="CF115" i="1"/>
  <c r="CN115" i="1"/>
  <c r="EN115" i="1"/>
  <c r="AJ115" i="1"/>
  <c r="CB115" i="1"/>
  <c r="EB115" i="1"/>
  <c r="EE115" i="1"/>
  <c r="AM115" i="1"/>
  <c r="AG115" i="1"/>
  <c r="BC115" i="1"/>
  <c r="CO115" i="1"/>
  <c r="K115" i="1"/>
  <c r="DJ115" i="1"/>
  <c r="AV115" i="1"/>
  <c r="X115" i="1"/>
  <c r="DH115" i="1"/>
  <c r="BD115" i="1"/>
  <c r="AI115" i="1"/>
  <c r="CQ115" i="1"/>
  <c r="BE115" i="1"/>
  <c r="DG115" i="1"/>
  <c r="AB115" i="1"/>
  <c r="AO115" i="1"/>
  <c r="AD115" i="1"/>
  <c r="CC115" i="1"/>
  <c r="BN115" i="1"/>
  <c r="AH115" i="1"/>
  <c r="CP115" i="1"/>
  <c r="J115" i="1"/>
  <c r="L115" i="1"/>
  <c r="DK115" i="1"/>
  <c r="EP115" i="1"/>
  <c r="BO115" i="1"/>
  <c r="AY115" i="1"/>
  <c r="EL115" i="1"/>
  <c r="DI115" i="1"/>
  <c r="M115" i="1"/>
  <c r="AS115" i="1"/>
  <c r="DZ115" i="1"/>
  <c r="DL115" i="1"/>
  <c r="DF115" i="1"/>
  <c r="EF115" i="1"/>
  <c r="CH115" i="1"/>
  <c r="DO115" i="1"/>
  <c r="CJ115" i="1"/>
  <c r="AE115" i="1"/>
  <c r="AX115" i="1"/>
  <c r="AF115" i="1"/>
  <c r="CR115" i="1"/>
  <c r="BF115" i="1"/>
  <c r="AZ115" i="1"/>
  <c r="AR116" i="1" l="1"/>
  <c r="BX116" i="1"/>
  <c r="BW116" i="1"/>
  <c r="EC116" i="1"/>
  <c r="DT116" i="1"/>
  <c r="BM116" i="1"/>
  <c r="DW116" i="1"/>
  <c r="BJ116" i="1"/>
  <c r="H103" i="1"/>
  <c r="AL116" i="1"/>
  <c r="DS116" i="1"/>
  <c r="BV116" i="1"/>
  <c r="EM116" i="1"/>
  <c r="BT116" i="1"/>
  <c r="BS116" i="1"/>
  <c r="DA116" i="1"/>
  <c r="DB116" i="1"/>
  <c r="BU116" i="1"/>
  <c r="EJ116" i="1"/>
  <c r="EA116" i="1"/>
  <c r="ED116" i="1"/>
  <c r="BK116" i="1"/>
  <c r="DU116" i="1"/>
  <c r="DX116" i="1"/>
  <c r="BR116" i="1"/>
  <c r="BI116" i="1"/>
  <c r="R116" i="1"/>
  <c r="S116" i="1"/>
  <c r="W116" i="1"/>
  <c r="V116" i="1"/>
  <c r="T116" i="1"/>
  <c r="Y116" i="1"/>
  <c r="DC116" i="1"/>
  <c r="DD116" i="1"/>
  <c r="Q116" i="1"/>
  <c r="P116" i="1"/>
  <c r="EI116" i="1"/>
  <c r="BA116" i="1"/>
  <c r="BB116" i="1"/>
  <c r="EK116" i="1"/>
  <c r="DR116" i="1"/>
  <c r="DQ116" i="1"/>
  <c r="DY116" i="1"/>
  <c r="CX116" i="1"/>
  <c r="CW116" i="1"/>
  <c r="J116" i="1"/>
  <c r="EO116" i="1"/>
  <c r="DF116" i="1"/>
  <c r="EN116" i="1"/>
  <c r="DE116" i="1"/>
  <c r="DH116" i="1"/>
  <c r="AJ116" i="1"/>
  <c r="DM116" i="1"/>
  <c r="CB116" i="1"/>
  <c r="AB116" i="1"/>
  <c r="CV116" i="1"/>
  <c r="CR116" i="1"/>
  <c r="BZ116" i="1"/>
  <c r="CC116" i="1"/>
  <c r="DI116" i="1"/>
  <c r="CS116" i="1"/>
  <c r="AU116" i="1"/>
  <c r="CD116" i="1"/>
  <c r="AC116" i="1"/>
  <c r="AV116" i="1"/>
  <c r="AX116" i="1"/>
  <c r="M116" i="1"/>
  <c r="O116" i="1"/>
  <c r="CF116" i="1"/>
  <c r="CK116" i="1"/>
  <c r="EH116" i="1"/>
  <c r="DO116" i="1"/>
  <c r="AZ116" i="1"/>
  <c r="DV116" i="1"/>
  <c r="AQ116" i="1"/>
  <c r="CG116" i="1"/>
  <c r="AI116" i="1"/>
  <c r="DP116" i="1"/>
  <c r="BF116" i="1"/>
  <c r="AY116" i="1"/>
  <c r="CQ116" i="1"/>
  <c r="AO116" i="1"/>
  <c r="DG116" i="1"/>
  <c r="AP116" i="1"/>
  <c r="CE116" i="1"/>
  <c r="EF116" i="1"/>
  <c r="BG116" i="1"/>
  <c r="AW116" i="1"/>
  <c r="DJ116" i="1"/>
  <c r="BY116" i="1"/>
  <c r="BO116" i="1"/>
  <c r="CA116" i="1"/>
  <c r="AA116" i="1"/>
  <c r="CU116" i="1"/>
  <c r="EG116" i="1"/>
  <c r="CM116" i="1"/>
  <c r="AG116" i="1"/>
  <c r="AN116" i="1"/>
  <c r="DK116" i="1"/>
  <c r="DL116" i="1"/>
  <c r="CH116" i="1"/>
  <c r="DN116" i="1"/>
  <c r="CI116" i="1"/>
  <c r="Z116" i="1"/>
  <c r="X116" i="1"/>
  <c r="BC116" i="1"/>
  <c r="EE116" i="1"/>
  <c r="EQ116" i="1"/>
  <c r="U116" i="1"/>
  <c r="AF116" i="1"/>
  <c r="AT116" i="1"/>
  <c r="CN116" i="1"/>
  <c r="AK116" i="1"/>
  <c r="CO116" i="1"/>
  <c r="EB116" i="1"/>
  <c r="N116" i="1"/>
  <c r="BN116" i="1"/>
  <c r="BE116" i="1"/>
  <c r="BH116" i="1"/>
  <c r="K116" i="1"/>
  <c r="L116" i="1"/>
  <c r="DZ116" i="1"/>
  <c r="AD116" i="1"/>
  <c r="CJ116" i="1"/>
  <c r="EP116" i="1"/>
  <c r="AE116" i="1"/>
  <c r="AH116" i="1"/>
  <c r="CL116" i="1"/>
  <c r="AS116" i="1"/>
  <c r="BD116" i="1"/>
  <c r="AM116" i="1"/>
  <c r="CP116" i="1"/>
  <c r="EL116" i="1"/>
  <c r="AR117" i="1" l="1"/>
  <c r="BX117" i="1"/>
  <c r="BW117" i="1"/>
  <c r="EC117" i="1"/>
  <c r="DT117" i="1"/>
  <c r="BM117" i="1"/>
  <c r="DW117" i="1"/>
  <c r="BJ117" i="1"/>
  <c r="H104" i="1"/>
  <c r="AL117" i="1"/>
  <c r="DS117" i="1"/>
  <c r="BV117" i="1"/>
  <c r="EM117" i="1"/>
  <c r="BT117" i="1"/>
  <c r="BS117" i="1"/>
  <c r="DA117" i="1"/>
  <c r="DB117" i="1"/>
  <c r="BU117" i="1"/>
  <c r="EJ117" i="1"/>
  <c r="EA117" i="1"/>
  <c r="ED117" i="1"/>
  <c r="BK117" i="1"/>
  <c r="DU117" i="1"/>
  <c r="DX117" i="1"/>
  <c r="BR117" i="1"/>
  <c r="BI117" i="1"/>
  <c r="R117" i="1"/>
  <c r="S117" i="1"/>
  <c r="W117" i="1"/>
  <c r="V117" i="1"/>
  <c r="T117" i="1"/>
  <c r="Y117" i="1"/>
  <c r="DC117" i="1"/>
  <c r="DD117" i="1"/>
  <c r="P117" i="1"/>
  <c r="Q117" i="1"/>
  <c r="EI117" i="1"/>
  <c r="BB117" i="1"/>
  <c r="BA117" i="1"/>
  <c r="EK117" i="1"/>
  <c r="DQ117" i="1"/>
  <c r="DR117" i="1"/>
  <c r="DY117" i="1"/>
  <c r="CX117" i="1"/>
  <c r="CW117" i="1"/>
  <c r="AQ117" i="1"/>
  <c r="CE117" i="1"/>
  <c r="DL117" i="1"/>
  <c r="J117" i="1"/>
  <c r="X117" i="1"/>
  <c r="CQ117" i="1"/>
  <c r="AC117" i="1"/>
  <c r="CO117" i="1"/>
  <c r="AV117" i="1"/>
  <c r="EF117" i="1"/>
  <c r="K117" i="1"/>
  <c r="DK117" i="1"/>
  <c r="BE117" i="1"/>
  <c r="L117" i="1"/>
  <c r="CN117" i="1"/>
  <c r="CP117" i="1"/>
  <c r="M117" i="1"/>
  <c r="CV117" i="1"/>
  <c r="EP117" i="1"/>
  <c r="DF117" i="1"/>
  <c r="AO117" i="1"/>
  <c r="BZ117" i="1"/>
  <c r="DO117" i="1"/>
  <c r="CA117" i="1"/>
  <c r="CF117" i="1"/>
  <c r="BY117" i="1"/>
  <c r="CC117" i="1"/>
  <c r="CB117" i="1"/>
  <c r="CG117" i="1"/>
  <c r="CD117" i="1"/>
  <c r="AS117" i="1"/>
  <c r="DP117" i="1"/>
  <c r="CH117" i="1"/>
  <c r="CK117" i="1"/>
  <c r="AW117" i="1"/>
  <c r="CI117" i="1"/>
  <c r="CJ117" i="1"/>
  <c r="AD117" i="1"/>
  <c r="AX117" i="1"/>
  <c r="DN117" i="1"/>
  <c r="AY117" i="1"/>
  <c r="DG117" i="1"/>
  <c r="BN117" i="1"/>
  <c r="BO117" i="1"/>
  <c r="AE117" i="1"/>
  <c r="EH117" i="1"/>
  <c r="EB117" i="1"/>
  <c r="AH117" i="1"/>
  <c r="DZ117" i="1"/>
  <c r="AF117" i="1"/>
  <c r="U117" i="1"/>
  <c r="CL117" i="1"/>
  <c r="AG117" i="1"/>
  <c r="BD117" i="1"/>
  <c r="AZ117" i="1"/>
  <c r="BC117" i="1"/>
  <c r="EE117" i="1"/>
  <c r="DV117" i="1"/>
  <c r="EG117" i="1"/>
  <c r="Z117" i="1"/>
  <c r="AI117" i="1"/>
  <c r="AP117" i="1"/>
  <c r="CR117" i="1"/>
  <c r="AT117" i="1"/>
  <c r="EN117" i="1"/>
  <c r="AK117" i="1"/>
  <c r="BF117" i="1"/>
  <c r="EQ117" i="1"/>
  <c r="EL117" i="1"/>
  <c r="BG117" i="1"/>
  <c r="AA117" i="1"/>
  <c r="EO117" i="1"/>
  <c r="O117" i="1"/>
  <c r="BH117" i="1"/>
  <c r="DH117" i="1"/>
  <c r="CU117" i="1"/>
  <c r="AJ117" i="1"/>
  <c r="CM117" i="1"/>
  <c r="DM117" i="1"/>
  <c r="AM117" i="1"/>
  <c r="AB117" i="1"/>
  <c r="DE117" i="1"/>
  <c r="DI117" i="1"/>
  <c r="N117" i="1"/>
  <c r="CS117" i="1"/>
  <c r="AU117" i="1"/>
  <c r="AN117" i="1"/>
  <c r="DJ117" i="1"/>
  <c r="AR118" i="1" l="1"/>
  <c r="BX118" i="1"/>
  <c r="BW118" i="1"/>
  <c r="EC118" i="1"/>
  <c r="DT118" i="1"/>
  <c r="BM118" i="1"/>
  <c r="DW118" i="1"/>
  <c r="BJ118" i="1"/>
  <c r="H105" i="1"/>
  <c r="AL118" i="1"/>
  <c r="DS118" i="1"/>
  <c r="BV118" i="1"/>
  <c r="EM118" i="1"/>
  <c r="BT118" i="1"/>
  <c r="BS118" i="1"/>
  <c r="DA118" i="1"/>
  <c r="DB118" i="1"/>
  <c r="BU118" i="1"/>
  <c r="EJ118" i="1"/>
  <c r="EA118" i="1"/>
  <c r="ED118" i="1"/>
  <c r="BK118" i="1"/>
  <c r="DU118" i="1"/>
  <c r="DX118" i="1"/>
  <c r="BR118" i="1"/>
  <c r="BI118" i="1"/>
  <c r="R118" i="1"/>
  <c r="S118" i="1"/>
  <c r="W118" i="1"/>
  <c r="V118" i="1"/>
  <c r="T118" i="1"/>
  <c r="Y118" i="1"/>
  <c r="DC118" i="1"/>
  <c r="DD118" i="1"/>
  <c r="Q118" i="1"/>
  <c r="P118" i="1"/>
  <c r="EI118" i="1"/>
  <c r="BB118" i="1"/>
  <c r="BA118" i="1"/>
  <c r="EK118" i="1"/>
  <c r="DR118" i="1"/>
  <c r="DQ118" i="1"/>
  <c r="DY118" i="1"/>
  <c r="CX118" i="1"/>
  <c r="CW118" i="1"/>
  <c r="CG118" i="1"/>
  <c r="CB118" i="1"/>
  <c r="BG118" i="1"/>
  <c r="EN118" i="1"/>
  <c r="CF118" i="1"/>
  <c r="EO118" i="1"/>
  <c r="AA118" i="1"/>
  <c r="CC118" i="1"/>
  <c r="M118" i="1"/>
  <c r="O118" i="1"/>
  <c r="AK118" i="1"/>
  <c r="DF118" i="1"/>
  <c r="CV118" i="1"/>
  <c r="BZ118" i="1"/>
  <c r="DE118" i="1"/>
  <c r="DO118" i="1"/>
  <c r="CA118" i="1"/>
  <c r="AS118" i="1"/>
  <c r="EP118" i="1"/>
  <c r="BF118" i="1"/>
  <c r="BY118" i="1"/>
  <c r="DP118" i="1"/>
  <c r="CD118" i="1"/>
  <c r="L118" i="1"/>
  <c r="CQ118" i="1"/>
  <c r="CR118" i="1"/>
  <c r="DM118" i="1"/>
  <c r="N118" i="1"/>
  <c r="CS118" i="1"/>
  <c r="AU118" i="1"/>
  <c r="EQ118" i="1"/>
  <c r="AO118" i="1"/>
  <c r="BH118" i="1"/>
  <c r="AM118" i="1"/>
  <c r="EL118" i="1"/>
  <c r="DK118" i="1"/>
  <c r="CU118" i="1"/>
  <c r="AB118" i="1"/>
  <c r="AN118" i="1"/>
  <c r="AT118" i="1"/>
  <c r="CH118" i="1"/>
  <c r="AV118" i="1"/>
  <c r="DI118" i="1"/>
  <c r="AQ118" i="1"/>
  <c r="DN118" i="1"/>
  <c r="CI118" i="1"/>
  <c r="AD118" i="1"/>
  <c r="AE118" i="1"/>
  <c r="AC118" i="1"/>
  <c r="DJ118" i="1"/>
  <c r="DL118" i="1"/>
  <c r="CJ118" i="1"/>
  <c r="CK118" i="1"/>
  <c r="AP118" i="1"/>
  <c r="AJ118" i="1"/>
  <c r="AW118" i="1"/>
  <c r="CL118" i="1"/>
  <c r="CM118" i="1"/>
  <c r="X118" i="1"/>
  <c r="CN118" i="1"/>
  <c r="EB118" i="1"/>
  <c r="AH118" i="1"/>
  <c r="EF118" i="1"/>
  <c r="Z118" i="1"/>
  <c r="EG118" i="1"/>
  <c r="U118" i="1"/>
  <c r="AY118" i="1"/>
  <c r="BN118" i="1"/>
  <c r="CO118" i="1"/>
  <c r="BD118" i="1"/>
  <c r="DH118" i="1"/>
  <c r="EE118" i="1"/>
  <c r="BO118" i="1"/>
  <c r="CE118" i="1"/>
  <c r="AG118" i="1"/>
  <c r="BC118" i="1"/>
  <c r="CP118" i="1"/>
  <c r="AI118" i="1"/>
  <c r="DV118" i="1"/>
  <c r="AX118" i="1"/>
  <c r="K118" i="1"/>
  <c r="J118" i="1"/>
  <c r="BE118" i="1"/>
  <c r="DG118" i="1"/>
  <c r="EH118" i="1"/>
  <c r="DZ118" i="1"/>
  <c r="AF118" i="1"/>
  <c r="AZ118" i="1"/>
  <c r="AR119" i="1" l="1"/>
  <c r="BX119" i="1"/>
  <c r="BW119" i="1"/>
  <c r="EC119" i="1"/>
  <c r="DT119" i="1"/>
  <c r="BM119" i="1"/>
  <c r="DW119" i="1"/>
  <c r="BJ119" i="1"/>
  <c r="H106" i="1"/>
  <c r="AL119" i="1"/>
  <c r="DS119" i="1"/>
  <c r="BV119" i="1"/>
  <c r="EM119" i="1"/>
  <c r="BT119" i="1"/>
  <c r="BS119" i="1"/>
  <c r="DA119" i="1"/>
  <c r="DB119" i="1"/>
  <c r="BU119" i="1"/>
  <c r="EJ119" i="1"/>
  <c r="EA119" i="1"/>
  <c r="ED119" i="1"/>
  <c r="BK119" i="1"/>
  <c r="DU119" i="1"/>
  <c r="DX119" i="1"/>
  <c r="BR119" i="1"/>
  <c r="BI119" i="1"/>
  <c r="R119" i="1"/>
  <c r="S119" i="1"/>
  <c r="V119" i="1"/>
  <c r="W119" i="1"/>
  <c r="T119" i="1"/>
  <c r="Y119" i="1"/>
  <c r="DC119" i="1"/>
  <c r="DD119" i="1"/>
  <c r="Q119" i="1"/>
  <c r="P119" i="1"/>
  <c r="EI119" i="1"/>
  <c r="BB119" i="1"/>
  <c r="BA119" i="1"/>
  <c r="EK119" i="1"/>
  <c r="DR119" i="1"/>
  <c r="DQ119" i="1"/>
  <c r="CO119" i="1"/>
  <c r="EG119" i="1"/>
  <c r="AD119" i="1"/>
  <c r="BC119" i="1"/>
  <c r="AH119" i="1"/>
  <c r="EP119" i="1"/>
  <c r="O119" i="1"/>
  <c r="CU119" i="1"/>
  <c r="BF119" i="1"/>
  <c r="AT119" i="1"/>
  <c r="AK119" i="1"/>
  <c r="BH119" i="1"/>
  <c r="EQ119" i="1"/>
  <c r="BG119" i="1"/>
  <c r="AM119" i="1"/>
  <c r="DE119" i="1"/>
  <c r="AN119" i="1"/>
  <c r="DF119" i="1"/>
  <c r="DP119" i="1"/>
  <c r="CF119" i="1"/>
  <c r="CH119" i="1"/>
  <c r="CB119" i="1"/>
  <c r="DN119" i="1"/>
  <c r="CI119" i="1"/>
  <c r="U119" i="1"/>
  <c r="Z119" i="1"/>
  <c r="CL119" i="1"/>
  <c r="CM119" i="1"/>
  <c r="X119" i="1"/>
  <c r="AA119" i="1"/>
  <c r="CN119" i="1"/>
  <c r="AB119" i="1"/>
  <c r="AC119" i="1"/>
  <c r="DY119" i="1"/>
  <c r="CX119" i="1"/>
  <c r="CW119" i="1"/>
  <c r="CV119" i="1"/>
  <c r="AE119" i="1"/>
  <c r="AQ119" i="1"/>
  <c r="CE119" i="1"/>
  <c r="CP119" i="1"/>
  <c r="AF119" i="1"/>
  <c r="BN119" i="1"/>
  <c r="DL119" i="1"/>
  <c r="AY119" i="1"/>
  <c r="K119" i="1"/>
  <c r="AG119" i="1"/>
  <c r="J119" i="1"/>
  <c r="L119" i="1"/>
  <c r="EB119" i="1"/>
  <c r="DK119" i="1"/>
  <c r="BE119" i="1"/>
  <c r="CQ119" i="1"/>
  <c r="AS119" i="1"/>
  <c r="M119" i="1"/>
  <c r="CR119" i="1"/>
  <c r="EO119" i="1"/>
  <c r="AJ119" i="1"/>
  <c r="DI119" i="1"/>
  <c r="AO119" i="1"/>
  <c r="AU119" i="1"/>
  <c r="BY119" i="1"/>
  <c r="CS119" i="1"/>
  <c r="DM119" i="1"/>
  <c r="AV119" i="1"/>
  <c r="N119" i="1"/>
  <c r="BZ119" i="1"/>
  <c r="DO119" i="1"/>
  <c r="EL119" i="1"/>
  <c r="AW119" i="1"/>
  <c r="EF119" i="1"/>
  <c r="CA119" i="1"/>
  <c r="EN119" i="1"/>
  <c r="CC119" i="1"/>
  <c r="DJ119" i="1"/>
  <c r="AX119" i="1"/>
  <c r="CG119" i="1"/>
  <c r="DG119" i="1"/>
  <c r="EH119" i="1"/>
  <c r="CD119" i="1"/>
  <c r="BO119" i="1"/>
  <c r="DH119" i="1"/>
  <c r="BD119" i="1"/>
  <c r="CJ119" i="1"/>
  <c r="DZ119" i="1"/>
  <c r="EE119" i="1"/>
  <c r="DV119" i="1"/>
  <c r="AI119" i="1"/>
  <c r="CK119" i="1"/>
  <c r="AP119" i="1"/>
  <c r="AZ119" i="1"/>
  <c r="AR120" i="1" l="1"/>
  <c r="BX120" i="1"/>
  <c r="BW120" i="1"/>
  <c r="EC120" i="1"/>
  <c r="DT120" i="1"/>
  <c r="BM120" i="1"/>
  <c r="DW120" i="1"/>
  <c r="BJ120" i="1"/>
  <c r="H107" i="1"/>
  <c r="AL120" i="1"/>
  <c r="DS120" i="1"/>
  <c r="BV120" i="1"/>
  <c r="EM120" i="1"/>
  <c r="BT120" i="1"/>
  <c r="BS120" i="1"/>
  <c r="DA120" i="1"/>
  <c r="DB120" i="1"/>
  <c r="BU120" i="1"/>
  <c r="EJ120" i="1"/>
  <c r="EA120" i="1"/>
  <c r="ED120" i="1"/>
  <c r="BK120" i="1"/>
  <c r="DU120" i="1"/>
  <c r="DX120" i="1"/>
  <c r="BR120" i="1"/>
  <c r="BI120" i="1"/>
  <c r="S120" i="1"/>
  <c r="R120" i="1"/>
  <c r="V120" i="1"/>
  <c r="W120" i="1"/>
  <c r="T120" i="1"/>
  <c r="Y120" i="1"/>
  <c r="DC120" i="1"/>
  <c r="DD120" i="1"/>
  <c r="P120" i="1"/>
  <c r="Q120" i="1"/>
  <c r="EI120" i="1"/>
  <c r="BA120" i="1"/>
  <c r="BB120" i="1"/>
  <c r="EK120" i="1"/>
  <c r="DQ120" i="1"/>
  <c r="DR120" i="1"/>
  <c r="DY120" i="1"/>
  <c r="CX120" i="1"/>
  <c r="CW120" i="1"/>
  <c r="CK120" i="1"/>
  <c r="X120" i="1"/>
  <c r="U120" i="1"/>
  <c r="CM120" i="1"/>
  <c r="CL120" i="1"/>
  <c r="CN120" i="1"/>
  <c r="AX120" i="1"/>
  <c r="BN120" i="1"/>
  <c r="AF120" i="1"/>
  <c r="EH120" i="1"/>
  <c r="AY120" i="1"/>
  <c r="AG120" i="1"/>
  <c r="AH120" i="1"/>
  <c r="BC120" i="1"/>
  <c r="EB120" i="1"/>
  <c r="EE120" i="1"/>
  <c r="DF120" i="1"/>
  <c r="AO120" i="1"/>
  <c r="DO120" i="1"/>
  <c r="BY120" i="1"/>
  <c r="CG120" i="1"/>
  <c r="CB120" i="1"/>
  <c r="DE120" i="1"/>
  <c r="AN120" i="1"/>
  <c r="CA120" i="1"/>
  <c r="CI120" i="1"/>
  <c r="CC120" i="1"/>
  <c r="CJ120" i="1"/>
  <c r="CD120" i="1"/>
  <c r="BZ120" i="1"/>
  <c r="DN120" i="1"/>
  <c r="Z120" i="1"/>
  <c r="DP120" i="1"/>
  <c r="CH120" i="1"/>
  <c r="CO120" i="1"/>
  <c r="DH120" i="1"/>
  <c r="AU120" i="1"/>
  <c r="CV120" i="1"/>
  <c r="EF120" i="1"/>
  <c r="AJ120" i="1"/>
  <c r="EO120" i="1"/>
  <c r="AC120" i="1"/>
  <c r="AD120" i="1"/>
  <c r="DJ120" i="1"/>
  <c r="K120" i="1"/>
  <c r="CF120" i="1"/>
  <c r="AB120" i="1"/>
  <c r="EL120" i="1"/>
  <c r="EN120" i="1"/>
  <c r="AV120" i="1"/>
  <c r="AW120" i="1"/>
  <c r="EG120" i="1"/>
  <c r="AE120" i="1"/>
  <c r="DG120" i="1"/>
  <c r="BE120" i="1"/>
  <c r="CP120" i="1"/>
  <c r="J120" i="1"/>
  <c r="L120" i="1"/>
  <c r="AI120" i="1"/>
  <c r="EP120" i="1"/>
  <c r="DZ120" i="1"/>
  <c r="CE120" i="1"/>
  <c r="M120" i="1"/>
  <c r="CR120" i="1"/>
  <c r="EQ120" i="1"/>
  <c r="BG120" i="1"/>
  <c r="DL120" i="1"/>
  <c r="BD120" i="1"/>
  <c r="DK120" i="1"/>
  <c r="AZ120" i="1"/>
  <c r="AS120" i="1"/>
  <c r="AP120" i="1"/>
  <c r="AA120" i="1"/>
  <c r="AK120" i="1"/>
  <c r="CQ120" i="1"/>
  <c r="DV120" i="1"/>
  <c r="BF120" i="1"/>
  <c r="DM120" i="1"/>
  <c r="AT120" i="1"/>
  <c r="O120" i="1"/>
  <c r="BH120" i="1"/>
  <c r="DI120" i="1"/>
  <c r="BO120" i="1"/>
  <c r="AQ120" i="1"/>
  <c r="N120" i="1"/>
  <c r="CS120" i="1"/>
  <c r="CU120" i="1"/>
  <c r="AM120" i="1"/>
  <c r="AR121" i="1" l="1"/>
  <c r="BW121" i="1"/>
  <c r="BX121" i="1"/>
  <c r="EC121" i="1"/>
  <c r="DT121" i="1"/>
  <c r="BM121" i="1"/>
  <c r="DW121" i="1"/>
  <c r="BJ121" i="1"/>
  <c r="H108" i="1"/>
  <c r="AL121" i="1"/>
  <c r="DS121" i="1"/>
  <c r="BV121" i="1"/>
  <c r="EM121" i="1"/>
  <c r="BT121" i="1"/>
  <c r="BS121" i="1"/>
  <c r="DA121" i="1"/>
  <c r="DB121" i="1"/>
  <c r="BU121" i="1"/>
  <c r="EJ121" i="1"/>
  <c r="EA121" i="1"/>
  <c r="ED121" i="1"/>
  <c r="BK121" i="1"/>
  <c r="DU121" i="1"/>
  <c r="DX121" i="1"/>
  <c r="BR121" i="1"/>
  <c r="BI121" i="1"/>
  <c r="S121" i="1"/>
  <c r="R121" i="1"/>
  <c r="W121" i="1"/>
  <c r="V121" i="1"/>
  <c r="T121" i="1"/>
  <c r="Y121" i="1"/>
  <c r="DC121" i="1"/>
  <c r="DD121" i="1"/>
  <c r="P121" i="1"/>
  <c r="Q121" i="1"/>
  <c r="EI121" i="1"/>
  <c r="BA121" i="1"/>
  <c r="BB121" i="1"/>
  <c r="EK121" i="1"/>
  <c r="DR121" i="1"/>
  <c r="DQ121" i="1"/>
  <c r="DY121" i="1"/>
  <c r="CX121" i="1"/>
  <c r="CW121" i="1"/>
  <c r="EN121" i="1"/>
  <c r="EE121" i="1"/>
  <c r="BN121" i="1"/>
  <c r="EH121" i="1"/>
  <c r="EB121" i="1"/>
  <c r="AK121" i="1"/>
  <c r="EP121" i="1"/>
  <c r="BH121" i="1"/>
  <c r="CP121" i="1"/>
  <c r="AY121" i="1"/>
  <c r="AT121" i="1"/>
  <c r="BG121" i="1"/>
  <c r="EL121" i="1"/>
  <c r="EO121" i="1"/>
  <c r="EQ121" i="1"/>
  <c r="CL121" i="1"/>
  <c r="CN121" i="1"/>
  <c r="DH121" i="1"/>
  <c r="AM121" i="1"/>
  <c r="DE121" i="1"/>
  <c r="J121" i="1"/>
  <c r="AF121" i="1"/>
  <c r="AJ121" i="1"/>
  <c r="X121" i="1"/>
  <c r="CO121" i="1"/>
  <c r="CM121" i="1"/>
  <c r="K121" i="1"/>
  <c r="DI121" i="1"/>
  <c r="DF121" i="1"/>
  <c r="AO121" i="1"/>
  <c r="CA121" i="1"/>
  <c r="BZ121" i="1"/>
  <c r="DJ121" i="1"/>
  <c r="DZ121" i="1"/>
  <c r="CE121" i="1"/>
  <c r="CR121" i="1"/>
  <c r="DO121" i="1"/>
  <c r="DG121" i="1"/>
  <c r="DM121" i="1"/>
  <c r="BO121" i="1"/>
  <c r="CT121" i="1"/>
  <c r="CG121" i="1"/>
  <c r="AU121" i="1"/>
  <c r="L121" i="1"/>
  <c r="DK121" i="1"/>
  <c r="BY121" i="1"/>
  <c r="DV121" i="1"/>
  <c r="O121" i="1"/>
  <c r="CC121" i="1"/>
  <c r="CD121" i="1"/>
  <c r="CV121" i="1"/>
  <c r="AN121" i="1"/>
  <c r="AP121" i="1"/>
  <c r="CB121" i="1"/>
  <c r="AC121" i="1"/>
  <c r="N121" i="1"/>
  <c r="DL121" i="1"/>
  <c r="AG121" i="1"/>
  <c r="DN121" i="1"/>
  <c r="AV121" i="1"/>
  <c r="CQ121" i="1"/>
  <c r="AI121" i="1"/>
  <c r="M121" i="1"/>
  <c r="AZ121" i="1"/>
  <c r="CS121" i="1"/>
  <c r="DP121" i="1"/>
  <c r="AB121" i="1"/>
  <c r="AH121" i="1"/>
  <c r="AS121" i="1"/>
  <c r="Z121" i="1"/>
  <c r="AD121" i="1"/>
  <c r="BC121" i="1"/>
  <c r="AW121" i="1"/>
  <c r="BD121" i="1"/>
  <c r="EG121" i="1"/>
  <c r="AQ121" i="1"/>
  <c r="CF121" i="1"/>
  <c r="CH121" i="1"/>
  <c r="CJ121" i="1"/>
  <c r="CK121" i="1"/>
  <c r="AE121" i="1"/>
  <c r="AA121" i="1"/>
  <c r="CI121" i="1"/>
  <c r="EF121" i="1"/>
  <c r="BE121" i="1"/>
  <c r="BF121" i="1"/>
  <c r="U121" i="1"/>
  <c r="AX121" i="1"/>
  <c r="AR122" i="1" l="1"/>
  <c r="BX122" i="1"/>
  <c r="BW122" i="1"/>
  <c r="EC122" i="1"/>
  <c r="DT122" i="1"/>
  <c r="BM122" i="1"/>
  <c r="DW122" i="1"/>
  <c r="BJ122" i="1"/>
  <c r="H109" i="1"/>
  <c r="AL122" i="1"/>
  <c r="DS122" i="1"/>
  <c r="BV122" i="1"/>
  <c r="EM122" i="1"/>
  <c r="BS122" i="1"/>
  <c r="BT122" i="1"/>
  <c r="DA122" i="1"/>
  <c r="DB122" i="1"/>
  <c r="BU122" i="1"/>
  <c r="EJ122" i="1"/>
  <c r="EA122" i="1"/>
  <c r="ED122" i="1"/>
  <c r="BK122" i="1"/>
  <c r="DU122" i="1"/>
  <c r="DX122" i="1"/>
  <c r="BR122" i="1"/>
  <c r="BI122" i="1"/>
  <c r="S122" i="1"/>
  <c r="R122" i="1"/>
  <c r="W122" i="1"/>
  <c r="V122" i="1"/>
  <c r="T122" i="1"/>
  <c r="Y122" i="1"/>
  <c r="DC122" i="1"/>
  <c r="DD122" i="1"/>
  <c r="Q122" i="1"/>
  <c r="P122" i="1"/>
  <c r="EI122" i="1"/>
  <c r="BB122" i="1"/>
  <c r="BA122" i="1"/>
  <c r="EK122" i="1"/>
  <c r="DR122" i="1"/>
  <c r="DQ122" i="1"/>
  <c r="DY122" i="1"/>
  <c r="CX122" i="1"/>
  <c r="CW122" i="1"/>
  <c r="CE122" i="1"/>
  <c r="AQ122" i="1"/>
  <c r="DL122" i="1"/>
  <c r="AW122" i="1"/>
  <c r="EG122" i="1"/>
  <c r="BZ122" i="1"/>
  <c r="DO122" i="1"/>
  <c r="AD122" i="1"/>
  <c r="CA122" i="1"/>
  <c r="AY122" i="1"/>
  <c r="AH122" i="1"/>
  <c r="CH122" i="1"/>
  <c r="BC122" i="1"/>
  <c r="EB122" i="1"/>
  <c r="L122" i="1"/>
  <c r="AI122" i="1"/>
  <c r="AS122" i="1"/>
  <c r="CM122" i="1"/>
  <c r="BE122" i="1"/>
  <c r="CF122" i="1"/>
  <c r="CG122" i="1"/>
  <c r="EP122" i="1"/>
  <c r="EO122" i="1"/>
  <c r="CI122" i="1"/>
  <c r="CC122" i="1"/>
  <c r="CD122" i="1"/>
  <c r="AG122" i="1"/>
  <c r="BD122" i="1"/>
  <c r="EE122" i="1"/>
  <c r="EQ122" i="1"/>
  <c r="DH122" i="1"/>
  <c r="CO122" i="1"/>
  <c r="CP122" i="1"/>
  <c r="CQ122" i="1"/>
  <c r="AT122" i="1"/>
  <c r="AA122" i="1"/>
  <c r="AJ122" i="1"/>
  <c r="CN122" i="1"/>
  <c r="CJ122" i="1"/>
  <c r="J122" i="1"/>
  <c r="BN122" i="1"/>
  <c r="CK122" i="1"/>
  <c r="CL122" i="1"/>
  <c r="BF122" i="1"/>
  <c r="N122" i="1"/>
  <c r="DJ122" i="1"/>
  <c r="EH122" i="1"/>
  <c r="K122" i="1"/>
  <c r="DN122" i="1"/>
  <c r="CR122" i="1"/>
  <c r="DM122" i="1"/>
  <c r="DI122" i="1"/>
  <c r="DP122" i="1"/>
  <c r="AX122" i="1"/>
  <c r="BG122" i="1"/>
  <c r="AN122" i="1"/>
  <c r="BO122" i="1"/>
  <c r="CB122" i="1"/>
  <c r="EN122" i="1"/>
  <c r="CS122" i="1"/>
  <c r="BH122" i="1"/>
  <c r="CV122" i="1"/>
  <c r="DF122" i="1"/>
  <c r="DZ122" i="1"/>
  <c r="AE122" i="1"/>
  <c r="AF122" i="1"/>
  <c r="M122" i="1"/>
  <c r="O122" i="1"/>
  <c r="AM122" i="1"/>
  <c r="DE122" i="1"/>
  <c r="AU122" i="1"/>
  <c r="AC122" i="1"/>
  <c r="AO122" i="1"/>
  <c r="AZ122" i="1"/>
  <c r="X122" i="1"/>
  <c r="Z122" i="1"/>
  <c r="U122" i="1"/>
  <c r="AK122" i="1"/>
  <c r="AB122" i="1"/>
  <c r="AV122" i="1"/>
  <c r="DV122" i="1"/>
  <c r="DK122" i="1"/>
  <c r="EL122" i="1"/>
  <c r="CT122" i="1"/>
  <c r="DG122" i="1"/>
  <c r="EF122" i="1"/>
  <c r="BY122" i="1"/>
  <c r="AP122" i="1"/>
  <c r="AR123" i="1" l="1"/>
  <c r="BX123" i="1"/>
  <c r="BW123" i="1"/>
  <c r="EC123" i="1"/>
  <c r="DT123" i="1"/>
  <c r="BM123" i="1"/>
  <c r="DW123" i="1"/>
  <c r="BJ123" i="1"/>
  <c r="H110" i="1"/>
  <c r="AL123" i="1"/>
  <c r="DS123" i="1"/>
  <c r="BV123" i="1"/>
  <c r="EM123" i="1"/>
  <c r="BT123" i="1"/>
  <c r="BS123" i="1"/>
  <c r="DA123" i="1"/>
  <c r="DB123" i="1"/>
  <c r="BU123" i="1"/>
  <c r="EJ123" i="1"/>
  <c r="EA123" i="1"/>
  <c r="ED123" i="1"/>
  <c r="BK123" i="1"/>
  <c r="DU123" i="1"/>
  <c r="DX123" i="1"/>
  <c r="BR123" i="1"/>
  <c r="BI123" i="1"/>
  <c r="S123" i="1"/>
  <c r="R123" i="1"/>
  <c r="W123" i="1"/>
  <c r="V123" i="1"/>
  <c r="T123" i="1"/>
  <c r="Y123" i="1"/>
  <c r="DC123" i="1"/>
  <c r="DD123" i="1"/>
  <c r="Q123" i="1"/>
  <c r="P123" i="1"/>
  <c r="EI123" i="1"/>
  <c r="BB123" i="1"/>
  <c r="BA123" i="1"/>
  <c r="EK123" i="1"/>
  <c r="DR123" i="1"/>
  <c r="DQ123" i="1"/>
  <c r="DY123" i="1"/>
  <c r="CX123" i="1"/>
  <c r="CW123" i="1"/>
  <c r="DJ123" i="1"/>
  <c r="DG123" i="1"/>
  <c r="BO123" i="1"/>
  <c r="DN123" i="1"/>
  <c r="CI123" i="1"/>
  <c r="Z123" i="1"/>
  <c r="CJ123" i="1"/>
  <c r="AW123" i="1"/>
  <c r="EF123" i="1"/>
  <c r="AV123" i="1"/>
  <c r="AD123" i="1"/>
  <c r="EG123" i="1"/>
  <c r="AJ123" i="1"/>
  <c r="DI123" i="1"/>
  <c r="X123" i="1"/>
  <c r="U123" i="1"/>
  <c r="BC123" i="1"/>
  <c r="DF123" i="1"/>
  <c r="CL123" i="1"/>
  <c r="BY123" i="1"/>
  <c r="AI123" i="1"/>
  <c r="CQ123" i="1"/>
  <c r="DV123" i="1"/>
  <c r="CK123" i="1"/>
  <c r="EH123" i="1"/>
  <c r="AY123" i="1"/>
  <c r="DK123" i="1"/>
  <c r="M123" i="1"/>
  <c r="AP123" i="1"/>
  <c r="CM123" i="1"/>
  <c r="AG123" i="1"/>
  <c r="EE123" i="1"/>
  <c r="L123" i="1"/>
  <c r="BE123" i="1"/>
  <c r="EP123" i="1"/>
  <c r="AM123" i="1"/>
  <c r="AN123" i="1"/>
  <c r="CS123" i="1"/>
  <c r="CE123" i="1"/>
  <c r="EB123" i="1"/>
  <c r="BD123" i="1"/>
  <c r="AT123" i="1"/>
  <c r="AK123" i="1"/>
  <c r="AX123" i="1"/>
  <c r="AF123" i="1"/>
  <c r="BN123" i="1"/>
  <c r="J123" i="1"/>
  <c r="CR123" i="1"/>
  <c r="EQ123" i="1"/>
  <c r="AZ123" i="1"/>
  <c r="BF123" i="1"/>
  <c r="N123" i="1"/>
  <c r="AH123" i="1"/>
  <c r="CF123" i="1"/>
  <c r="CC123" i="1"/>
  <c r="AB123" i="1"/>
  <c r="EL123" i="1"/>
  <c r="DZ123" i="1"/>
  <c r="DL123" i="1"/>
  <c r="BZ123" i="1"/>
  <c r="DM123" i="1"/>
  <c r="DO123" i="1"/>
  <c r="CA123" i="1"/>
  <c r="BG123" i="1"/>
  <c r="AA123" i="1"/>
  <c r="BH123" i="1"/>
  <c r="CT123" i="1"/>
  <c r="CG123" i="1"/>
  <c r="AU123" i="1"/>
  <c r="EN123" i="1"/>
  <c r="AE123" i="1"/>
  <c r="AO123" i="1"/>
  <c r="DP123" i="1"/>
  <c r="CB123" i="1"/>
  <c r="CD123" i="1"/>
  <c r="CV123" i="1"/>
  <c r="EO123" i="1"/>
  <c r="AQ123" i="1"/>
  <c r="CN123" i="1"/>
  <c r="CO123" i="1"/>
  <c r="K123" i="1"/>
  <c r="CP123" i="1"/>
  <c r="DE123" i="1"/>
  <c r="AS123" i="1"/>
  <c r="O123" i="1"/>
  <c r="CH123" i="1"/>
  <c r="AC123" i="1"/>
  <c r="DH123" i="1"/>
  <c r="AR124" i="1" l="1"/>
  <c r="BX124" i="1"/>
  <c r="BW124" i="1"/>
  <c r="EC124" i="1"/>
  <c r="DT124" i="1"/>
  <c r="BM124" i="1"/>
  <c r="DW124" i="1"/>
  <c r="BJ124" i="1"/>
  <c r="H111" i="1"/>
  <c r="AL124" i="1"/>
  <c r="DS124" i="1"/>
  <c r="BV124" i="1"/>
  <c r="EM124" i="1"/>
  <c r="BT124" i="1"/>
  <c r="BS124" i="1"/>
  <c r="DA124" i="1"/>
  <c r="DB124" i="1"/>
  <c r="BU124" i="1"/>
  <c r="EJ124" i="1"/>
  <c r="EA124" i="1"/>
  <c r="ED124" i="1"/>
  <c r="BK124" i="1"/>
  <c r="DU124" i="1"/>
  <c r="DX124" i="1"/>
  <c r="BR124" i="1"/>
  <c r="BI124" i="1"/>
  <c r="S124" i="1"/>
  <c r="R124" i="1"/>
  <c r="V124" i="1"/>
  <c r="W124" i="1"/>
  <c r="T124" i="1"/>
  <c r="Y124" i="1"/>
  <c r="DC124" i="1"/>
  <c r="DD124" i="1"/>
  <c r="Q124" i="1"/>
  <c r="P124" i="1"/>
  <c r="EI124" i="1"/>
  <c r="BA124" i="1"/>
  <c r="BB124" i="1"/>
  <c r="EK124" i="1"/>
  <c r="DQ124" i="1"/>
  <c r="DR124" i="1"/>
  <c r="DY124" i="1"/>
  <c r="CX124" i="1"/>
  <c r="CW124" i="1"/>
  <c r="BZ124" i="1"/>
  <c r="CB124" i="1"/>
  <c r="DO124" i="1"/>
  <c r="EH124" i="1"/>
  <c r="DP124" i="1"/>
  <c r="CA124" i="1"/>
  <c r="AX124" i="1"/>
  <c r="BY124" i="1"/>
  <c r="EL124" i="1"/>
  <c r="CF124" i="1"/>
  <c r="DH124" i="1"/>
  <c r="AD124" i="1"/>
  <c r="EN124" i="1"/>
  <c r="EO124" i="1"/>
  <c r="DJ124" i="1"/>
  <c r="EF124" i="1"/>
  <c r="CC124" i="1"/>
  <c r="EG124" i="1"/>
  <c r="CR124" i="1"/>
  <c r="AJ124" i="1"/>
  <c r="AW124" i="1"/>
  <c r="AE124" i="1"/>
  <c r="AF124" i="1"/>
  <c r="AQ124" i="1"/>
  <c r="DG124" i="1"/>
  <c r="AZ124" i="1"/>
  <c r="CJ124" i="1"/>
  <c r="AI124" i="1"/>
  <c r="AY124" i="1"/>
  <c r="BO124" i="1"/>
  <c r="Z124" i="1"/>
  <c r="DI124" i="1"/>
  <c r="CH124" i="1"/>
  <c r="DV124" i="1"/>
  <c r="U124" i="1"/>
  <c r="AA124" i="1"/>
  <c r="CK124" i="1"/>
  <c r="BF124" i="1"/>
  <c r="BC124" i="1"/>
  <c r="EB124" i="1"/>
  <c r="DL124" i="1"/>
  <c r="CO124" i="1"/>
  <c r="CG124" i="1"/>
  <c r="BN124" i="1"/>
  <c r="EE124" i="1"/>
  <c r="AC124" i="1"/>
  <c r="K124" i="1"/>
  <c r="DZ124" i="1"/>
  <c r="CM124" i="1"/>
  <c r="CN124" i="1"/>
  <c r="AH124" i="1"/>
  <c r="BD124" i="1"/>
  <c r="X124" i="1"/>
  <c r="BG124" i="1"/>
  <c r="AU124" i="1"/>
  <c r="AG124" i="1"/>
  <c r="CI124" i="1"/>
  <c r="DM124" i="1"/>
  <c r="DE124" i="1"/>
  <c r="AN124" i="1"/>
  <c r="L124" i="1"/>
  <c r="CD124" i="1"/>
  <c r="DN124" i="1"/>
  <c r="AP124" i="1"/>
  <c r="EQ124" i="1"/>
  <c r="AT124" i="1"/>
  <c r="AB124" i="1"/>
  <c r="N124" i="1"/>
  <c r="CP124" i="1"/>
  <c r="J124" i="1"/>
  <c r="AV124" i="1"/>
  <c r="CS124" i="1"/>
  <c r="DF124" i="1"/>
  <c r="CQ124" i="1"/>
  <c r="CE124" i="1"/>
  <c r="BE124" i="1"/>
  <c r="EP124" i="1"/>
  <c r="AM124" i="1"/>
  <c r="CT124" i="1"/>
  <c r="AO124" i="1"/>
  <c r="DK124" i="1"/>
  <c r="CL124" i="1"/>
  <c r="AS124" i="1"/>
  <c r="AK124" i="1"/>
  <c r="BH124" i="1"/>
  <c r="O124" i="1"/>
  <c r="CV124" i="1"/>
  <c r="M124" i="1"/>
  <c r="AR125" i="1" l="1"/>
  <c r="BX125" i="1"/>
  <c r="BW125" i="1"/>
  <c r="EC125" i="1"/>
  <c r="DT125" i="1"/>
  <c r="BM125" i="1"/>
  <c r="DW125" i="1"/>
  <c r="BJ125" i="1"/>
  <c r="H112" i="1"/>
  <c r="AL125" i="1"/>
  <c r="DS125" i="1"/>
  <c r="BV125" i="1"/>
  <c r="EM125" i="1"/>
  <c r="BS125" i="1"/>
  <c r="BT125" i="1"/>
  <c r="DA125" i="1"/>
  <c r="DB125" i="1"/>
  <c r="BU125" i="1"/>
  <c r="EJ125" i="1"/>
  <c r="EA125" i="1"/>
  <c r="ED125" i="1"/>
  <c r="BK125" i="1"/>
  <c r="DU125" i="1"/>
  <c r="DX125" i="1"/>
  <c r="BR125" i="1"/>
  <c r="BI125" i="1"/>
  <c r="S125" i="1"/>
  <c r="R125" i="1"/>
  <c r="W125" i="1"/>
  <c r="V125" i="1"/>
  <c r="T125" i="1"/>
  <c r="Y125" i="1"/>
  <c r="DC125" i="1"/>
  <c r="DD125" i="1"/>
  <c r="Q125" i="1"/>
  <c r="P125" i="1"/>
  <c r="EI125" i="1"/>
  <c r="BB125" i="1"/>
  <c r="BA125" i="1"/>
  <c r="EK125" i="1"/>
  <c r="DR125" i="1"/>
  <c r="DQ125" i="1"/>
  <c r="DY125" i="1"/>
  <c r="CX125" i="1"/>
  <c r="CW125" i="1"/>
  <c r="AQ125" i="1"/>
  <c r="CE125" i="1"/>
  <c r="DL125" i="1"/>
  <c r="CJ125" i="1"/>
  <c r="CK125" i="1"/>
  <c r="U125" i="1"/>
  <c r="CO125" i="1"/>
  <c r="K125" i="1"/>
  <c r="CQ125" i="1"/>
  <c r="CP125" i="1"/>
  <c r="DK125" i="1"/>
  <c r="AI125" i="1"/>
  <c r="BD125" i="1"/>
  <c r="BE125" i="1"/>
  <c r="AS125" i="1"/>
  <c r="AH125" i="1"/>
  <c r="EE125" i="1"/>
  <c r="EP125" i="1"/>
  <c r="BF125" i="1"/>
  <c r="EQ125" i="1"/>
  <c r="BG125" i="1"/>
  <c r="J125" i="1"/>
  <c r="M125" i="1"/>
  <c r="AK125" i="1"/>
  <c r="L125" i="1"/>
  <c r="AT125" i="1"/>
  <c r="BH125" i="1"/>
  <c r="DO125" i="1"/>
  <c r="CT125" i="1"/>
  <c r="CA125" i="1"/>
  <c r="AA125" i="1"/>
  <c r="AU125" i="1"/>
  <c r="CB125" i="1"/>
  <c r="AC125" i="1"/>
  <c r="DP125" i="1"/>
  <c r="CS125" i="1"/>
  <c r="AB125" i="1"/>
  <c r="CC125" i="1"/>
  <c r="DI125" i="1"/>
  <c r="DE125" i="1"/>
  <c r="N125" i="1"/>
  <c r="AO125" i="1"/>
  <c r="O125" i="1"/>
  <c r="BZ125" i="1"/>
  <c r="DJ125" i="1"/>
  <c r="DF125" i="1"/>
  <c r="BY125" i="1"/>
  <c r="CV125" i="1"/>
  <c r="DG125" i="1"/>
  <c r="DM125" i="1"/>
  <c r="CR125" i="1"/>
  <c r="EG125" i="1"/>
  <c r="DZ125" i="1"/>
  <c r="AN125" i="1"/>
  <c r="CD125" i="1"/>
  <c r="AM125" i="1"/>
  <c r="AV125" i="1"/>
  <c r="AD125" i="1"/>
  <c r="BO125" i="1"/>
  <c r="CG125" i="1"/>
  <c r="CH125" i="1"/>
  <c r="AE125" i="1"/>
  <c r="CI125" i="1"/>
  <c r="BC125" i="1"/>
  <c r="DV125" i="1"/>
  <c r="EF125" i="1"/>
  <c r="DN125" i="1"/>
  <c r="CF125" i="1"/>
  <c r="AW125" i="1"/>
  <c r="AZ125" i="1"/>
  <c r="Z125" i="1"/>
  <c r="EB125" i="1"/>
  <c r="AP125" i="1"/>
  <c r="AX125" i="1"/>
  <c r="AF125" i="1"/>
  <c r="EH125" i="1"/>
  <c r="EN125" i="1"/>
  <c r="CM125" i="1"/>
  <c r="AY125" i="1"/>
  <c r="EO125" i="1"/>
  <c r="CL125" i="1"/>
  <c r="EL125" i="1"/>
  <c r="X125" i="1"/>
  <c r="BN125" i="1"/>
  <c r="DH125" i="1"/>
  <c r="CN125" i="1"/>
  <c r="AG125" i="1"/>
  <c r="AJ125" i="1"/>
  <c r="AR126" i="1" l="1"/>
  <c r="BW126" i="1"/>
  <c r="BX126" i="1"/>
  <c r="EC126" i="1"/>
  <c r="DT126" i="1"/>
  <c r="BM126" i="1"/>
  <c r="DW126" i="1"/>
  <c r="BJ126" i="1"/>
  <c r="H113" i="1"/>
  <c r="AL126" i="1"/>
  <c r="DS126" i="1"/>
  <c r="BV126" i="1"/>
  <c r="EM126" i="1"/>
  <c r="BS126" i="1"/>
  <c r="BT126" i="1"/>
  <c r="DA126" i="1"/>
  <c r="DB126" i="1"/>
  <c r="BU126" i="1"/>
  <c r="EJ126" i="1"/>
  <c r="EA126" i="1"/>
  <c r="ED126" i="1"/>
  <c r="BK126" i="1"/>
  <c r="DU126" i="1"/>
  <c r="DX126" i="1"/>
  <c r="BR126" i="1"/>
  <c r="BI126" i="1"/>
  <c r="S126" i="1"/>
  <c r="R126" i="1"/>
  <c r="W126" i="1"/>
  <c r="V126" i="1"/>
  <c r="T126" i="1"/>
  <c r="Y126" i="1"/>
  <c r="DC126" i="1"/>
  <c r="DD126" i="1"/>
  <c r="Q126" i="1"/>
  <c r="P126" i="1"/>
  <c r="EI126" i="1"/>
  <c r="BB126" i="1"/>
  <c r="BA126" i="1"/>
  <c r="EK126" i="1"/>
  <c r="DQ126" i="1"/>
  <c r="DR126" i="1"/>
  <c r="DY126" i="1"/>
  <c r="CW126" i="1"/>
  <c r="CX126" i="1"/>
  <c r="AC126" i="1"/>
  <c r="AV126" i="1"/>
  <c r="AD126" i="1"/>
  <c r="EF126" i="1"/>
  <c r="AW126" i="1"/>
  <c r="EG126" i="1"/>
  <c r="BN126" i="1"/>
  <c r="EB126" i="1"/>
  <c r="EE126" i="1"/>
  <c r="EP126" i="1"/>
  <c r="BE126" i="1"/>
  <c r="BD126" i="1"/>
  <c r="AF126" i="1"/>
  <c r="AG126" i="1"/>
  <c r="CA126" i="1"/>
  <c r="DP126" i="1"/>
  <c r="CB126" i="1"/>
  <c r="CF126" i="1"/>
  <c r="CC126" i="1"/>
  <c r="AH126" i="1"/>
  <c r="DO126" i="1"/>
  <c r="CG126" i="1"/>
  <c r="CD126" i="1"/>
  <c r="DN126" i="1"/>
  <c r="CH126" i="1"/>
  <c r="CJ126" i="1"/>
  <c r="AA126" i="1"/>
  <c r="O126" i="1"/>
  <c r="CT126" i="1"/>
  <c r="AB126" i="1"/>
  <c r="CS126" i="1"/>
  <c r="AU126" i="1"/>
  <c r="Z126" i="1"/>
  <c r="CV126" i="1"/>
  <c r="CI126" i="1"/>
  <c r="X126" i="1"/>
  <c r="CK126" i="1"/>
  <c r="EH126" i="1"/>
  <c r="BC126" i="1"/>
  <c r="AS126" i="1"/>
  <c r="EN126" i="1"/>
  <c r="BF126" i="1"/>
  <c r="DH126" i="1"/>
  <c r="AT126" i="1"/>
  <c r="DJ126" i="1"/>
  <c r="EQ126" i="1"/>
  <c r="AJ126" i="1"/>
  <c r="BG126" i="1"/>
  <c r="CO126" i="1"/>
  <c r="AK126" i="1"/>
  <c r="CP126" i="1"/>
  <c r="AE126" i="1"/>
  <c r="AX126" i="1"/>
  <c r="AY126" i="1"/>
  <c r="BO126" i="1"/>
  <c r="K126" i="1"/>
  <c r="AI126" i="1"/>
  <c r="U126" i="1"/>
  <c r="DG126" i="1"/>
  <c r="J126" i="1"/>
  <c r="DE126" i="1"/>
  <c r="DZ126" i="1"/>
  <c r="DK126" i="1"/>
  <c r="DI126" i="1"/>
  <c r="AN126" i="1"/>
  <c r="CQ126" i="1"/>
  <c r="AZ126" i="1"/>
  <c r="DF126" i="1"/>
  <c r="AO126" i="1"/>
  <c r="M126" i="1"/>
  <c r="AP126" i="1"/>
  <c r="BH126" i="1"/>
  <c r="AM126" i="1"/>
  <c r="L126" i="1"/>
  <c r="DV126" i="1"/>
  <c r="CR126" i="1"/>
  <c r="AQ126" i="1"/>
  <c r="CL126" i="1"/>
  <c r="BY126" i="1"/>
  <c r="CE126" i="1"/>
  <c r="EO126" i="1"/>
  <c r="CN126" i="1"/>
  <c r="DM126" i="1"/>
  <c r="BZ126" i="1"/>
  <c r="N126" i="1"/>
  <c r="DL126" i="1"/>
  <c r="CM126" i="1"/>
  <c r="EL126" i="1"/>
  <c r="AR127" i="1" l="1"/>
  <c r="BX127" i="1"/>
  <c r="BW127" i="1"/>
  <c r="EC127" i="1"/>
  <c r="DT127" i="1"/>
  <c r="BM127" i="1"/>
  <c r="DW127" i="1"/>
  <c r="BJ127" i="1"/>
  <c r="H114" i="1"/>
  <c r="AL127" i="1"/>
  <c r="DS127" i="1"/>
  <c r="BV127" i="1"/>
  <c r="EM127" i="1"/>
  <c r="BT127" i="1"/>
  <c r="BS127" i="1"/>
  <c r="DA127" i="1"/>
  <c r="DB127" i="1"/>
  <c r="BU127" i="1"/>
  <c r="EJ127" i="1"/>
  <c r="EA127" i="1"/>
  <c r="ED127" i="1"/>
  <c r="BK127" i="1"/>
  <c r="DU127" i="1"/>
  <c r="DX127" i="1"/>
  <c r="BR127" i="1"/>
  <c r="BI127" i="1"/>
  <c r="S127" i="1"/>
  <c r="R127" i="1"/>
  <c r="W127" i="1"/>
  <c r="V127" i="1"/>
  <c r="T127" i="1"/>
  <c r="Y127" i="1"/>
  <c r="DC127" i="1"/>
  <c r="DD127" i="1"/>
  <c r="Q127" i="1"/>
  <c r="P127" i="1"/>
  <c r="EI127" i="1"/>
  <c r="BA127" i="1"/>
  <c r="BB127" i="1"/>
  <c r="EK127" i="1"/>
  <c r="DR127" i="1"/>
  <c r="DQ127" i="1"/>
  <c r="DY127" i="1"/>
  <c r="CX127" i="1"/>
  <c r="CW127" i="1"/>
  <c r="M127" i="1"/>
  <c r="CK127" i="1"/>
  <c r="CR127" i="1"/>
  <c r="Z127" i="1"/>
  <c r="EP127" i="1"/>
  <c r="BE127" i="1"/>
  <c r="J127" i="1"/>
  <c r="L127" i="1"/>
  <c r="CQ127" i="1"/>
  <c r="CJ127" i="1"/>
  <c r="DK127" i="1"/>
  <c r="EN127" i="1"/>
  <c r="DH127" i="1"/>
  <c r="BN127" i="1"/>
  <c r="EL127" i="1"/>
  <c r="BD127" i="1"/>
  <c r="DJ127" i="1"/>
  <c r="AA127" i="1"/>
  <c r="AJ127" i="1"/>
  <c r="CS127" i="1"/>
  <c r="EO127" i="1"/>
  <c r="EE127" i="1"/>
  <c r="BG127" i="1"/>
  <c r="AG127" i="1"/>
  <c r="BC127" i="1"/>
  <c r="AH127" i="1"/>
  <c r="DI127" i="1"/>
  <c r="DG127" i="1"/>
  <c r="AS127" i="1"/>
  <c r="EB127" i="1"/>
  <c r="EQ127" i="1"/>
  <c r="CL127" i="1"/>
  <c r="CM127" i="1"/>
  <c r="DE127" i="1"/>
  <c r="O127" i="1"/>
  <c r="AT127" i="1"/>
  <c r="AM127" i="1"/>
  <c r="CN127" i="1"/>
  <c r="AN127" i="1"/>
  <c r="N127" i="1"/>
  <c r="BF127" i="1"/>
  <c r="CO127" i="1"/>
  <c r="CH127" i="1"/>
  <c r="DM127" i="1"/>
  <c r="AY127" i="1"/>
  <c r="AK127" i="1"/>
  <c r="K127" i="1"/>
  <c r="DN127" i="1"/>
  <c r="BH127" i="1"/>
  <c r="CP127" i="1"/>
  <c r="CI127" i="1"/>
  <c r="AZ127" i="1"/>
  <c r="BO127" i="1"/>
  <c r="DV127" i="1"/>
  <c r="AB127" i="1"/>
  <c r="DZ127" i="1"/>
  <c r="CT127" i="1"/>
  <c r="BY127" i="1"/>
  <c r="AO127" i="1"/>
  <c r="DO127" i="1"/>
  <c r="AW127" i="1"/>
  <c r="AI127" i="1"/>
  <c r="AV127" i="1"/>
  <c r="EG127" i="1"/>
  <c r="DF127" i="1"/>
  <c r="CE127" i="1"/>
  <c r="CF127" i="1"/>
  <c r="AC127" i="1"/>
  <c r="AP127" i="1"/>
  <c r="DP127" i="1"/>
  <c r="CB127" i="1"/>
  <c r="AE127" i="1"/>
  <c r="U127" i="1"/>
  <c r="AX127" i="1"/>
  <c r="CC127" i="1"/>
  <c r="AQ127" i="1"/>
  <c r="EF127" i="1"/>
  <c r="CA127" i="1"/>
  <c r="EH127" i="1"/>
  <c r="CG127" i="1"/>
  <c r="AU127" i="1"/>
  <c r="CV127" i="1"/>
  <c r="BZ127" i="1"/>
  <c r="AD127" i="1"/>
  <c r="DL127" i="1"/>
  <c r="X127" i="1"/>
  <c r="AF127" i="1"/>
  <c r="CD127" i="1"/>
  <c r="AR128" i="1" l="1"/>
  <c r="BX128" i="1"/>
  <c r="BW128" i="1"/>
  <c r="EC128" i="1"/>
  <c r="DT128" i="1"/>
  <c r="BM128" i="1"/>
  <c r="DW128" i="1"/>
  <c r="BJ128" i="1"/>
  <c r="H115" i="1"/>
  <c r="AL128" i="1"/>
  <c r="DS128" i="1"/>
  <c r="BV128" i="1"/>
  <c r="EM128" i="1"/>
  <c r="BT128" i="1"/>
  <c r="BS128" i="1"/>
  <c r="DA128" i="1"/>
  <c r="DB128" i="1"/>
  <c r="BU128" i="1"/>
  <c r="EJ128" i="1"/>
  <c r="EA128" i="1"/>
  <c r="ED128" i="1"/>
  <c r="BK128" i="1"/>
  <c r="DU128" i="1"/>
  <c r="DX128" i="1"/>
  <c r="BR128" i="1"/>
  <c r="BI128" i="1"/>
  <c r="S128" i="1"/>
  <c r="R128" i="1"/>
  <c r="W128" i="1"/>
  <c r="V128" i="1"/>
  <c r="T128" i="1"/>
  <c r="Y128" i="1"/>
  <c r="DC128" i="1"/>
  <c r="DD128" i="1"/>
  <c r="Q128" i="1"/>
  <c r="P128" i="1"/>
  <c r="BA128" i="1"/>
  <c r="BB128" i="1"/>
  <c r="EK128" i="1"/>
  <c r="EI128" i="1"/>
  <c r="BY128" i="1"/>
  <c r="AN128" i="1"/>
  <c r="AM128" i="1"/>
  <c r="AO128" i="1"/>
  <c r="DE128" i="1"/>
  <c r="BH128" i="1"/>
  <c r="CT128" i="1"/>
  <c r="DQ128" i="1"/>
  <c r="DR128" i="1"/>
  <c r="CC128" i="1"/>
  <c r="DF128" i="1"/>
  <c r="BZ128" i="1"/>
  <c r="DO128" i="1"/>
  <c r="CG128" i="1"/>
  <c r="CD128" i="1"/>
  <c r="CH128" i="1"/>
  <c r="CI128" i="1"/>
  <c r="DN128" i="1"/>
  <c r="X128" i="1"/>
  <c r="K128" i="1"/>
  <c r="CP128" i="1"/>
  <c r="M128" i="1"/>
  <c r="CQ128" i="1"/>
  <c r="DM128" i="1"/>
  <c r="CS128" i="1"/>
  <c r="AA128" i="1"/>
  <c r="O128" i="1"/>
  <c r="AZ128" i="1"/>
  <c r="AB128" i="1"/>
  <c r="AD128" i="1"/>
  <c r="EF128" i="1"/>
  <c r="AW128" i="1"/>
  <c r="AK128" i="1"/>
  <c r="N128" i="1"/>
  <c r="EG128" i="1"/>
  <c r="AE128" i="1"/>
  <c r="AX128" i="1"/>
  <c r="AG128" i="1"/>
  <c r="BC128" i="1"/>
  <c r="EB128" i="1"/>
  <c r="AH128" i="1"/>
  <c r="BD128" i="1"/>
  <c r="EE128" i="1"/>
  <c r="CO128" i="1"/>
  <c r="AI128" i="1"/>
  <c r="Z128" i="1"/>
  <c r="BE128" i="1"/>
  <c r="CJ128" i="1"/>
  <c r="EP128" i="1"/>
  <c r="EQ128" i="1"/>
  <c r="CK128" i="1"/>
  <c r="CN128" i="1"/>
  <c r="AS128" i="1"/>
  <c r="BF128" i="1"/>
  <c r="J128" i="1"/>
  <c r="AT128" i="1"/>
  <c r="L128" i="1"/>
  <c r="BG128" i="1"/>
  <c r="DK128" i="1"/>
  <c r="EL128" i="1"/>
  <c r="CR128" i="1"/>
  <c r="EN128" i="1"/>
  <c r="EO128" i="1"/>
  <c r="DH128" i="1"/>
  <c r="AJ128" i="1"/>
  <c r="DJ128" i="1"/>
  <c r="DP128" i="1"/>
  <c r="CV128" i="1"/>
  <c r="DI128" i="1"/>
  <c r="CA128" i="1"/>
  <c r="CB128" i="1"/>
  <c r="AC128" i="1"/>
  <c r="DG128" i="1"/>
  <c r="AU128" i="1"/>
  <c r="CF128" i="1"/>
  <c r="AV128" i="1"/>
  <c r="BO128" i="1"/>
  <c r="DZ128" i="1"/>
  <c r="DV128" i="1"/>
  <c r="DY128" i="1"/>
  <c r="CX128" i="1"/>
  <c r="CW128" i="1"/>
  <c r="U128" i="1"/>
  <c r="EH128" i="1"/>
  <c r="AP128" i="1"/>
  <c r="CL128" i="1"/>
  <c r="AF128" i="1"/>
  <c r="AQ128" i="1"/>
  <c r="AY128" i="1"/>
  <c r="CE128" i="1"/>
  <c r="CM128" i="1"/>
  <c r="BN128" i="1"/>
  <c r="DL128" i="1"/>
  <c r="AR129" i="1" l="1"/>
  <c r="BX129" i="1"/>
  <c r="BW129" i="1"/>
  <c r="EC129" i="1"/>
  <c r="DT129" i="1"/>
  <c r="BM129" i="1"/>
  <c r="DW129" i="1"/>
  <c r="BJ129" i="1"/>
  <c r="H116" i="1"/>
  <c r="AL129" i="1"/>
  <c r="DS129" i="1"/>
  <c r="BV129" i="1"/>
  <c r="EM129" i="1"/>
  <c r="BT129" i="1"/>
  <c r="BS129" i="1"/>
  <c r="DA129" i="1"/>
  <c r="DB129" i="1"/>
  <c r="BU129" i="1"/>
  <c r="EJ129" i="1"/>
  <c r="EA129" i="1"/>
  <c r="ED129" i="1"/>
  <c r="BK129" i="1"/>
  <c r="DU129" i="1"/>
  <c r="DX129" i="1"/>
  <c r="BR129" i="1"/>
  <c r="BI129" i="1"/>
  <c r="S129" i="1"/>
  <c r="R129" i="1"/>
  <c r="W129" i="1"/>
  <c r="V129" i="1"/>
  <c r="T129" i="1"/>
  <c r="Y129" i="1"/>
  <c r="DC129" i="1"/>
  <c r="DD129" i="1"/>
  <c r="P129" i="1"/>
  <c r="Q129" i="1"/>
  <c r="EI129" i="1"/>
  <c r="BB129" i="1"/>
  <c r="BA129" i="1"/>
  <c r="EK129" i="1"/>
  <c r="DR129" i="1"/>
  <c r="DQ129" i="1"/>
  <c r="AJ129" i="1"/>
  <c r="DY129" i="1"/>
  <c r="CW129" i="1"/>
  <c r="CX129" i="1"/>
  <c r="DL129" i="1"/>
  <c r="AP129" i="1"/>
  <c r="AQ129" i="1"/>
  <c r="CE129" i="1"/>
  <c r="DZ129" i="1"/>
  <c r="AZ129" i="1"/>
  <c r="DV129" i="1"/>
  <c r="CS129" i="1"/>
  <c r="AY129" i="1"/>
  <c r="AF129" i="1"/>
  <c r="BN129" i="1"/>
  <c r="AE129" i="1"/>
  <c r="AX129" i="1"/>
  <c r="EH129" i="1"/>
  <c r="BE129" i="1"/>
  <c r="BG129" i="1"/>
  <c r="EP129" i="1"/>
  <c r="AK129" i="1"/>
  <c r="AM129" i="1"/>
  <c r="AS129" i="1"/>
  <c r="BF129" i="1"/>
  <c r="EQ129" i="1"/>
  <c r="AT129" i="1"/>
  <c r="BH129" i="1"/>
  <c r="DJ129" i="1"/>
  <c r="DI129" i="1"/>
  <c r="DG129" i="1"/>
  <c r="BO129" i="1"/>
  <c r="CD129" i="1"/>
  <c r="CF129" i="1"/>
  <c r="CC129" i="1"/>
  <c r="CG129" i="1"/>
  <c r="CH129" i="1"/>
  <c r="DN129" i="1"/>
  <c r="CI129" i="1"/>
  <c r="Z129" i="1"/>
  <c r="DM129" i="1"/>
  <c r="M129" i="1"/>
  <c r="CK129" i="1"/>
  <c r="N129" i="1"/>
  <c r="AO129" i="1"/>
  <c r="DK129" i="1"/>
  <c r="CJ129" i="1"/>
  <c r="AA129" i="1"/>
  <c r="O129" i="1"/>
  <c r="U129" i="1"/>
  <c r="CR129" i="1"/>
  <c r="CL129" i="1"/>
  <c r="CM129" i="1"/>
  <c r="EB129" i="1"/>
  <c r="AG129" i="1"/>
  <c r="X129" i="1"/>
  <c r="AH129" i="1"/>
  <c r="CN129" i="1"/>
  <c r="BC129" i="1"/>
  <c r="BD129" i="1"/>
  <c r="EE129" i="1"/>
  <c r="CO129" i="1"/>
  <c r="AI129" i="1"/>
  <c r="K129" i="1"/>
  <c r="DF129" i="1"/>
  <c r="DE129" i="1"/>
  <c r="AU129" i="1"/>
  <c r="AB129" i="1"/>
  <c r="BY129" i="1"/>
  <c r="AV129" i="1"/>
  <c r="BZ129" i="1"/>
  <c r="EF129" i="1"/>
  <c r="DO129" i="1"/>
  <c r="EO129" i="1"/>
  <c r="AN129" i="1"/>
  <c r="L129" i="1"/>
  <c r="CV129" i="1"/>
  <c r="AC129" i="1"/>
  <c r="EL129" i="1"/>
  <c r="AD129" i="1"/>
  <c r="CA129" i="1"/>
  <c r="EN129" i="1"/>
  <c r="AW129" i="1"/>
  <c r="DP129" i="1"/>
  <c r="DH129" i="1"/>
  <c r="CT129" i="1"/>
  <c r="CP129" i="1"/>
  <c r="J129" i="1"/>
  <c r="CQ129" i="1"/>
  <c r="EG129" i="1"/>
  <c r="CB129" i="1"/>
  <c r="AR130" i="1" l="1"/>
  <c r="BX130" i="1"/>
  <c r="BW130" i="1"/>
  <c r="EC130" i="1"/>
  <c r="DT130" i="1"/>
  <c r="BM130" i="1"/>
  <c r="DW130" i="1"/>
  <c r="BJ130" i="1"/>
  <c r="H117" i="1"/>
  <c r="AL130" i="1"/>
  <c r="DS130" i="1"/>
  <c r="BV130" i="1"/>
  <c r="EM130" i="1"/>
  <c r="BT130" i="1"/>
  <c r="BS130" i="1"/>
  <c r="DA130" i="1"/>
  <c r="DB130" i="1"/>
  <c r="BU130" i="1"/>
  <c r="EJ130" i="1"/>
  <c r="EA130" i="1"/>
  <c r="ED130" i="1"/>
  <c r="DX130" i="1"/>
  <c r="BK130" i="1"/>
  <c r="BI130" i="1"/>
  <c r="DU130" i="1"/>
  <c r="S130" i="1"/>
  <c r="BR130" i="1"/>
  <c r="R130" i="1"/>
  <c r="W130" i="1"/>
  <c r="V130" i="1"/>
  <c r="T130" i="1"/>
  <c r="Y130" i="1"/>
  <c r="DC130" i="1"/>
  <c r="DD130" i="1"/>
  <c r="Q130" i="1"/>
  <c r="P130" i="1"/>
  <c r="EI130" i="1"/>
  <c r="BB130" i="1"/>
  <c r="BA130" i="1"/>
  <c r="EK130" i="1"/>
  <c r="DR130" i="1"/>
  <c r="DQ130" i="1"/>
  <c r="CE130" i="1"/>
  <c r="CN130" i="1"/>
  <c r="CO130" i="1"/>
  <c r="AW130" i="1"/>
  <c r="EH130" i="1"/>
  <c r="EG130" i="1"/>
  <c r="AE130" i="1"/>
  <c r="AX130" i="1"/>
  <c r="AF130" i="1"/>
  <c r="X130" i="1"/>
  <c r="EB130" i="1"/>
  <c r="AG130" i="1"/>
  <c r="BC130" i="1"/>
  <c r="BO130" i="1"/>
  <c r="BD130" i="1"/>
  <c r="BN130" i="1"/>
  <c r="CK130" i="1"/>
  <c r="CL130" i="1"/>
  <c r="CV130" i="1"/>
  <c r="U130" i="1"/>
  <c r="AY130" i="1"/>
  <c r="AH130" i="1"/>
  <c r="CM130" i="1"/>
  <c r="EN130" i="1"/>
  <c r="EO130" i="1"/>
  <c r="DH130" i="1"/>
  <c r="AJ130" i="1"/>
  <c r="BY130" i="1"/>
  <c r="DI130" i="1"/>
  <c r="Z130" i="1"/>
  <c r="DJ130" i="1"/>
  <c r="CJ130" i="1"/>
  <c r="DG130" i="1"/>
  <c r="BZ130" i="1"/>
  <c r="DO130" i="1"/>
  <c r="DN130" i="1"/>
  <c r="CI130" i="1"/>
  <c r="EL130" i="1"/>
  <c r="EE130" i="1"/>
  <c r="K130" i="1"/>
  <c r="BE130" i="1"/>
  <c r="CX130" i="1"/>
  <c r="CQ130" i="1"/>
  <c r="DY130" i="1"/>
  <c r="CP130" i="1"/>
  <c r="DL130" i="1"/>
  <c r="BG130" i="1"/>
  <c r="J130" i="1"/>
  <c r="BF130" i="1"/>
  <c r="CR130" i="1"/>
  <c r="N130" i="1"/>
  <c r="AK130" i="1"/>
  <c r="CW130" i="1"/>
  <c r="AZ130" i="1"/>
  <c r="CG130" i="1"/>
  <c r="O130" i="1"/>
  <c r="AM130" i="1"/>
  <c r="DZ130" i="1"/>
  <c r="EP130" i="1"/>
  <c r="CF130" i="1"/>
  <c r="CT130" i="1"/>
  <c r="DE130" i="1"/>
  <c r="DV130" i="1"/>
  <c r="CC130" i="1"/>
  <c r="CA130" i="1"/>
  <c r="AC130" i="1"/>
  <c r="AB130" i="1"/>
  <c r="AI130" i="1"/>
  <c r="L130" i="1"/>
  <c r="DK130" i="1"/>
  <c r="AT130" i="1"/>
  <c r="DP130" i="1"/>
  <c r="CS130" i="1"/>
  <c r="AU130" i="1"/>
  <c r="CB130" i="1"/>
  <c r="AV130" i="1"/>
  <c r="AN130" i="1"/>
  <c r="AS130" i="1"/>
  <c r="M130" i="1"/>
  <c r="CD130" i="1"/>
  <c r="AP130" i="1"/>
  <c r="EQ130" i="1"/>
  <c r="DM130" i="1"/>
  <c r="BH130" i="1"/>
  <c r="AA130" i="1"/>
  <c r="EF130" i="1"/>
  <c r="DF130" i="1"/>
  <c r="CH130" i="1"/>
  <c r="AD130" i="1"/>
  <c r="AO130" i="1"/>
  <c r="AQ130" i="1"/>
  <c r="AR131" i="1" l="1"/>
  <c r="BW131" i="1"/>
  <c r="BX131" i="1"/>
  <c r="EC131" i="1"/>
  <c r="DT131" i="1"/>
  <c r="BM131" i="1"/>
  <c r="DW131" i="1"/>
  <c r="BJ131" i="1"/>
  <c r="H118" i="1"/>
  <c r="AL131" i="1"/>
  <c r="DS131" i="1"/>
  <c r="BV131" i="1"/>
  <c r="EM131" i="1"/>
  <c r="BS131" i="1"/>
  <c r="BT131" i="1"/>
  <c r="DA131" i="1"/>
  <c r="DB131" i="1"/>
  <c r="BU131" i="1"/>
  <c r="EJ131" i="1"/>
  <c r="EA131" i="1"/>
  <c r="ED131" i="1"/>
  <c r="BK131" i="1"/>
  <c r="DU131" i="1"/>
  <c r="DX131" i="1"/>
  <c r="BR131" i="1"/>
  <c r="BI131" i="1"/>
  <c r="R131" i="1"/>
  <c r="S131" i="1"/>
  <c r="W131" i="1"/>
  <c r="V131" i="1"/>
  <c r="T131" i="1"/>
  <c r="Y131" i="1"/>
  <c r="DC131" i="1"/>
  <c r="DD131" i="1"/>
  <c r="P131" i="1"/>
  <c r="Q131" i="1"/>
  <c r="EI131" i="1"/>
  <c r="BB131" i="1"/>
  <c r="BA131" i="1"/>
  <c r="EK131" i="1"/>
  <c r="DR131" i="1"/>
  <c r="DQ131" i="1"/>
  <c r="CE131" i="1"/>
  <c r="AW131" i="1"/>
  <c r="EB131" i="1"/>
  <c r="AH131" i="1"/>
  <c r="AD131" i="1"/>
  <c r="BE131" i="1"/>
  <c r="AJ131" i="1"/>
  <c r="EN131" i="1"/>
  <c r="DI131" i="1"/>
  <c r="CC131" i="1"/>
  <c r="CG131" i="1"/>
  <c r="AT131" i="1"/>
  <c r="CH131" i="1"/>
  <c r="DN131" i="1"/>
  <c r="CI131" i="1"/>
  <c r="Z131" i="1"/>
  <c r="EL131" i="1"/>
  <c r="U131" i="1"/>
  <c r="CL131" i="1"/>
  <c r="CJ131" i="1"/>
  <c r="EO131" i="1"/>
  <c r="EP131" i="1"/>
  <c r="AS131" i="1"/>
  <c r="DJ131" i="1"/>
  <c r="CN131" i="1"/>
  <c r="EG131" i="1"/>
  <c r="AI131" i="1"/>
  <c r="AX131" i="1"/>
  <c r="CV131" i="1"/>
  <c r="DH131" i="1"/>
  <c r="EQ131" i="1"/>
  <c r="X131" i="1"/>
  <c r="CD131" i="1"/>
  <c r="AU131" i="1"/>
  <c r="AY131" i="1"/>
  <c r="BF131" i="1"/>
  <c r="CK131" i="1"/>
  <c r="CM131" i="1"/>
  <c r="BC131" i="1"/>
  <c r="AC131" i="1"/>
  <c r="EH131" i="1"/>
  <c r="AV131" i="1"/>
  <c r="BD131" i="1"/>
  <c r="EE131" i="1"/>
  <c r="BN131" i="1"/>
  <c r="EF131" i="1"/>
  <c r="BG131" i="1"/>
  <c r="BO131" i="1"/>
  <c r="DZ131" i="1"/>
  <c r="CW131" i="1"/>
  <c r="DE131" i="1"/>
  <c r="J131" i="1"/>
  <c r="DL131" i="1"/>
  <c r="DG131" i="1"/>
  <c r="AK131" i="1"/>
  <c r="AZ131" i="1"/>
  <c r="DY131" i="1"/>
  <c r="BZ131" i="1"/>
  <c r="N131" i="1"/>
  <c r="L131" i="1"/>
  <c r="BY131" i="1"/>
  <c r="DO131" i="1"/>
  <c r="CT131" i="1"/>
  <c r="DV131" i="1"/>
  <c r="AN131" i="1"/>
  <c r="CR131" i="1"/>
  <c r="CX131" i="1"/>
  <c r="CO131" i="1"/>
  <c r="AO131" i="1"/>
  <c r="AE131" i="1"/>
  <c r="DP131" i="1"/>
  <c r="O131" i="1"/>
  <c r="K131" i="1"/>
  <c r="CQ131" i="1"/>
  <c r="AP131" i="1"/>
  <c r="DF131" i="1"/>
  <c r="DK131" i="1"/>
  <c r="CA131" i="1"/>
  <c r="AA131" i="1"/>
  <c r="AF131" i="1"/>
  <c r="CB131" i="1"/>
  <c r="CU131" i="1"/>
  <c r="BH131" i="1"/>
  <c r="AM131" i="1"/>
  <c r="CS131" i="1"/>
  <c r="DM131" i="1"/>
  <c r="AG131" i="1"/>
  <c r="CF131" i="1"/>
  <c r="AB131" i="1"/>
  <c r="AQ131" i="1"/>
  <c r="M131" i="1"/>
  <c r="AR132" i="1" l="1"/>
  <c r="BW132" i="1"/>
  <c r="BX132" i="1"/>
  <c r="EC132" i="1"/>
  <c r="DT132" i="1"/>
  <c r="BM132" i="1"/>
  <c r="DW132" i="1"/>
  <c r="BJ132" i="1"/>
  <c r="H119" i="1"/>
  <c r="AL132" i="1"/>
  <c r="DS132" i="1"/>
  <c r="BV132" i="1"/>
  <c r="EM132" i="1"/>
  <c r="BS132" i="1"/>
  <c r="BT132" i="1"/>
  <c r="DA132" i="1"/>
  <c r="DB132" i="1"/>
  <c r="BU132" i="1"/>
  <c r="EJ132" i="1"/>
  <c r="EA132" i="1"/>
  <c r="ED132" i="1"/>
  <c r="BK132" i="1"/>
  <c r="DU132" i="1"/>
  <c r="DX132" i="1"/>
  <c r="BR132" i="1"/>
  <c r="BI132" i="1"/>
  <c r="R132" i="1"/>
  <c r="S132" i="1"/>
  <c r="W132" i="1"/>
  <c r="V132" i="1"/>
  <c r="T132" i="1"/>
  <c r="Y132" i="1"/>
  <c r="DC132" i="1"/>
  <c r="DD132" i="1"/>
  <c r="Q132" i="1"/>
  <c r="P132" i="1"/>
  <c r="EI132" i="1"/>
  <c r="BB132" i="1"/>
  <c r="BA132" i="1"/>
  <c r="EK132" i="1"/>
  <c r="DR132" i="1"/>
  <c r="DQ132" i="1"/>
  <c r="AQ132" i="1"/>
  <c r="CX132" i="1"/>
  <c r="DY132" i="1"/>
  <c r="U132" i="1"/>
  <c r="CK132" i="1"/>
  <c r="AC132" i="1"/>
  <c r="AV132" i="1"/>
  <c r="EF132" i="1"/>
  <c r="BY132" i="1"/>
  <c r="AD132" i="1"/>
  <c r="CL132" i="1"/>
  <c r="CM132" i="1"/>
  <c r="AW132" i="1"/>
  <c r="AF132" i="1"/>
  <c r="CF132" i="1"/>
  <c r="AE132" i="1"/>
  <c r="AX132" i="1"/>
  <c r="EH132" i="1"/>
  <c r="AO132" i="1"/>
  <c r="DP132" i="1"/>
  <c r="CC132" i="1"/>
  <c r="CA132" i="1"/>
  <c r="CG132" i="1"/>
  <c r="EG132" i="1"/>
  <c r="CE132" i="1"/>
  <c r="BZ132" i="1"/>
  <c r="DO132" i="1"/>
  <c r="DL132" i="1"/>
  <c r="CB132" i="1"/>
  <c r="CW132" i="1"/>
  <c r="AI132" i="1"/>
  <c r="CJ132" i="1"/>
  <c r="CQ132" i="1"/>
  <c r="J132" i="1"/>
  <c r="BN132" i="1"/>
  <c r="EP132" i="1"/>
  <c r="CI132" i="1"/>
  <c r="BD132" i="1"/>
  <c r="CR132" i="1"/>
  <c r="BF132" i="1"/>
  <c r="K132" i="1"/>
  <c r="EN132" i="1"/>
  <c r="DJ132" i="1"/>
  <c r="AY132" i="1"/>
  <c r="X132" i="1"/>
  <c r="Z132" i="1"/>
  <c r="BE132" i="1"/>
  <c r="EQ132" i="1"/>
  <c r="DI132" i="1"/>
  <c r="AJ132" i="1"/>
  <c r="N132" i="1"/>
  <c r="DG132" i="1"/>
  <c r="AG132" i="1"/>
  <c r="DN132" i="1"/>
  <c r="EB132" i="1"/>
  <c r="L132" i="1"/>
  <c r="AS132" i="1"/>
  <c r="EO132" i="1"/>
  <c r="DK132" i="1"/>
  <c r="DH132" i="1"/>
  <c r="AT132" i="1"/>
  <c r="BO132" i="1"/>
  <c r="M132" i="1"/>
  <c r="CS132" i="1"/>
  <c r="EE132" i="1"/>
  <c r="BG132" i="1"/>
  <c r="CT132" i="1"/>
  <c r="AH132" i="1"/>
  <c r="AA132" i="1"/>
  <c r="DZ132" i="1"/>
  <c r="CD132" i="1"/>
  <c r="BH132" i="1"/>
  <c r="AZ132" i="1"/>
  <c r="AK132" i="1"/>
  <c r="CU132" i="1"/>
  <c r="AM132" i="1"/>
  <c r="AB132" i="1"/>
  <c r="DE132" i="1"/>
  <c r="DV132" i="1"/>
  <c r="CN132" i="1"/>
  <c r="CH132" i="1"/>
  <c r="BC132" i="1"/>
  <c r="CO132" i="1"/>
  <c r="EL132" i="1"/>
  <c r="O132" i="1"/>
  <c r="AU132" i="1"/>
  <c r="AN132" i="1"/>
  <c r="AP132" i="1"/>
  <c r="DM132" i="1"/>
  <c r="CV132" i="1"/>
  <c r="DF132" i="1"/>
  <c r="AR133" i="1" l="1"/>
  <c r="BX133" i="1"/>
  <c r="BW133" i="1"/>
  <c r="EC133" i="1"/>
  <c r="DT133" i="1"/>
  <c r="BM133" i="1"/>
  <c r="DW133" i="1"/>
  <c r="BJ133" i="1"/>
  <c r="H120" i="1"/>
  <c r="AL133" i="1"/>
  <c r="DS133" i="1"/>
  <c r="BV133" i="1"/>
  <c r="EM133" i="1"/>
  <c r="BT133" i="1"/>
  <c r="BS133" i="1"/>
  <c r="DA133" i="1"/>
  <c r="DB133" i="1"/>
  <c r="BU133" i="1"/>
  <c r="EJ133" i="1"/>
  <c r="EA133" i="1"/>
  <c r="ED133" i="1"/>
  <c r="BK133" i="1"/>
  <c r="DU133" i="1"/>
  <c r="DX133" i="1"/>
  <c r="BR133" i="1"/>
  <c r="BI133" i="1"/>
  <c r="R133" i="1"/>
  <c r="S133" i="1"/>
  <c r="W133" i="1"/>
  <c r="V133" i="1"/>
  <c r="T133" i="1"/>
  <c r="Y133" i="1"/>
  <c r="DC133" i="1"/>
  <c r="DD133" i="1"/>
  <c r="P133" i="1"/>
  <c r="Q133" i="1"/>
  <c r="EI133" i="1"/>
  <c r="BA133" i="1"/>
  <c r="BB133" i="1"/>
  <c r="EK133" i="1"/>
  <c r="DQ133" i="1"/>
  <c r="DR133" i="1"/>
  <c r="CX133" i="1"/>
  <c r="EP133" i="1"/>
  <c r="DY133" i="1"/>
  <c r="AS133" i="1"/>
  <c r="AM133" i="1"/>
  <c r="BG133" i="1"/>
  <c r="DE133" i="1"/>
  <c r="AK133" i="1"/>
  <c r="BH133" i="1"/>
  <c r="AN133" i="1"/>
  <c r="DF133" i="1"/>
  <c r="CN133" i="1"/>
  <c r="EE133" i="1"/>
  <c r="BD133" i="1"/>
  <c r="AI133" i="1"/>
  <c r="AT133" i="1"/>
  <c r="AO133" i="1"/>
  <c r="BE133" i="1"/>
  <c r="X133" i="1"/>
  <c r="CO133" i="1"/>
  <c r="CR133" i="1"/>
  <c r="K133" i="1"/>
  <c r="CQ133" i="1"/>
  <c r="AG133" i="1"/>
  <c r="DK133" i="1"/>
  <c r="M133" i="1"/>
  <c r="BC133" i="1"/>
  <c r="L133" i="1"/>
  <c r="EB133" i="1"/>
  <c r="J133" i="1"/>
  <c r="BN133" i="1"/>
  <c r="AH133" i="1"/>
  <c r="BF133" i="1"/>
  <c r="DP133" i="1"/>
  <c r="DI133" i="1"/>
  <c r="AJ133" i="1"/>
  <c r="CG133" i="1"/>
  <c r="DZ133" i="1"/>
  <c r="BY133" i="1"/>
  <c r="DM133" i="1"/>
  <c r="EL133" i="1"/>
  <c r="AU133" i="1"/>
  <c r="CV133" i="1"/>
  <c r="CH133" i="1"/>
  <c r="AC133" i="1"/>
  <c r="DN133" i="1"/>
  <c r="CI133" i="1"/>
  <c r="AD133" i="1"/>
  <c r="DV133" i="1"/>
  <c r="BZ133" i="1"/>
  <c r="DO133" i="1"/>
  <c r="CT133" i="1"/>
  <c r="AA133" i="1"/>
  <c r="CB133" i="1"/>
  <c r="DH133" i="1"/>
  <c r="CS133" i="1"/>
  <c r="AW133" i="1"/>
  <c r="EG133" i="1"/>
  <c r="AE133" i="1"/>
  <c r="CD133" i="1"/>
  <c r="DG133" i="1"/>
  <c r="EF133" i="1"/>
  <c r="Z133" i="1"/>
  <c r="CJ133" i="1"/>
  <c r="AP133" i="1"/>
  <c r="CA133" i="1"/>
  <c r="AV133" i="1"/>
  <c r="AZ133" i="1"/>
  <c r="CK133" i="1"/>
  <c r="U133" i="1"/>
  <c r="CE133" i="1"/>
  <c r="CL133" i="1"/>
  <c r="EH133" i="1"/>
  <c r="DL133" i="1"/>
  <c r="N133" i="1"/>
  <c r="EN133" i="1"/>
  <c r="O133" i="1"/>
  <c r="EO133" i="1"/>
  <c r="CU133" i="1"/>
  <c r="AB133" i="1"/>
  <c r="DJ133" i="1"/>
  <c r="BO133" i="1"/>
  <c r="AQ133" i="1"/>
  <c r="AX133" i="1"/>
  <c r="AF133" i="1"/>
  <c r="CW133" i="1"/>
  <c r="EQ133" i="1"/>
  <c r="CF133" i="1"/>
  <c r="CC133" i="1"/>
  <c r="CM133" i="1"/>
  <c r="AY133" i="1"/>
  <c r="AR134" i="1" l="1"/>
  <c r="BX134" i="1"/>
  <c r="BW134" i="1"/>
  <c r="EC134" i="1"/>
  <c r="DT134" i="1"/>
  <c r="BM134" i="1"/>
  <c r="DW134" i="1"/>
  <c r="BJ134" i="1"/>
  <c r="H121" i="1"/>
  <c r="AL134" i="1"/>
  <c r="DS134" i="1"/>
  <c r="BV134" i="1"/>
  <c r="EM134" i="1"/>
  <c r="BT134" i="1"/>
  <c r="BS134" i="1"/>
  <c r="DA134" i="1"/>
  <c r="DB134" i="1"/>
  <c r="BU134" i="1"/>
  <c r="EJ134" i="1"/>
  <c r="EA134" i="1"/>
  <c r="ED134" i="1"/>
  <c r="BK134" i="1"/>
  <c r="DU134" i="1"/>
  <c r="DX134" i="1"/>
  <c r="BR134" i="1"/>
  <c r="BI134" i="1"/>
  <c r="R134" i="1"/>
  <c r="S134" i="1"/>
  <c r="W134" i="1"/>
  <c r="V134" i="1"/>
  <c r="T134" i="1"/>
  <c r="Y134" i="1"/>
  <c r="DC134" i="1"/>
  <c r="DD134" i="1"/>
  <c r="P134" i="1"/>
  <c r="Q134" i="1"/>
  <c r="EI134" i="1"/>
  <c r="BB134" i="1"/>
  <c r="BA134" i="1"/>
  <c r="EK134" i="1"/>
  <c r="DZ134" i="1"/>
  <c r="DR134" i="1"/>
  <c r="DQ134" i="1"/>
  <c r="AE134" i="1"/>
  <c r="EG134" i="1"/>
  <c r="AX134" i="1"/>
  <c r="EF134" i="1"/>
  <c r="AD134" i="1"/>
  <c r="AW134" i="1"/>
  <c r="EH134" i="1"/>
  <c r="AF134" i="1"/>
  <c r="DE134" i="1"/>
  <c r="AN134" i="1"/>
  <c r="AO134" i="1"/>
  <c r="DF134" i="1"/>
  <c r="BY134" i="1"/>
  <c r="BZ134" i="1"/>
  <c r="DO134" i="1"/>
  <c r="CB134" i="1"/>
  <c r="CA134" i="1"/>
  <c r="CF134" i="1"/>
  <c r="EN134" i="1"/>
  <c r="EO134" i="1"/>
  <c r="DH134" i="1"/>
  <c r="EL134" i="1"/>
  <c r="DI134" i="1"/>
  <c r="DJ134" i="1"/>
  <c r="AJ134" i="1"/>
  <c r="AB134" i="1"/>
  <c r="BO134" i="1"/>
  <c r="CW134" i="1"/>
  <c r="AZ134" i="1"/>
  <c r="DG134" i="1"/>
  <c r="AU134" i="1"/>
  <c r="CV134" i="1"/>
  <c r="AC134" i="1"/>
  <c r="DV134" i="1"/>
  <c r="AV134" i="1"/>
  <c r="DP134" i="1"/>
  <c r="CC134" i="1"/>
  <c r="DN134" i="1"/>
  <c r="CD134" i="1"/>
  <c r="BC134" i="1"/>
  <c r="AY134" i="1"/>
  <c r="AG134" i="1"/>
  <c r="CI134" i="1"/>
  <c r="CX134" i="1"/>
  <c r="CJ134" i="1"/>
  <c r="DM134" i="1"/>
  <c r="Z134" i="1"/>
  <c r="DK134" i="1"/>
  <c r="EP134" i="1"/>
  <c r="CE134" i="1"/>
  <c r="DY134" i="1"/>
  <c r="CK134" i="1"/>
  <c r="CG134" i="1"/>
  <c r="BN134" i="1"/>
  <c r="BE134" i="1"/>
  <c r="AQ134" i="1"/>
  <c r="M134" i="1"/>
  <c r="AT134" i="1"/>
  <c r="CN134" i="1"/>
  <c r="AH134" i="1"/>
  <c r="BD134" i="1"/>
  <c r="J134" i="1"/>
  <c r="U134" i="1"/>
  <c r="DL134" i="1"/>
  <c r="L134" i="1"/>
  <c r="CL134" i="1"/>
  <c r="AS134" i="1"/>
  <c r="N134" i="1"/>
  <c r="CR134" i="1"/>
  <c r="BG134" i="1"/>
  <c r="AA134" i="1"/>
  <c r="AK134" i="1"/>
  <c r="CO134" i="1"/>
  <c r="EB134" i="1"/>
  <c r="CS134" i="1"/>
  <c r="CT134" i="1"/>
  <c r="CM134" i="1"/>
  <c r="EQ134" i="1"/>
  <c r="O134" i="1"/>
  <c r="BH134" i="1"/>
  <c r="K134" i="1"/>
  <c r="AP134" i="1"/>
  <c r="CH134" i="1"/>
  <c r="EE134" i="1"/>
  <c r="AI134" i="1"/>
  <c r="BF134" i="1"/>
  <c r="X134" i="1"/>
  <c r="CU134" i="1"/>
  <c r="AM134" i="1"/>
  <c r="CQ134" i="1"/>
  <c r="AR135" i="1" l="1"/>
  <c r="BW135" i="1"/>
  <c r="BX135" i="1"/>
  <c r="EC135" i="1"/>
  <c r="DT135" i="1"/>
  <c r="BM135" i="1"/>
  <c r="DW135" i="1"/>
  <c r="BJ135" i="1"/>
  <c r="H122" i="1"/>
  <c r="AL135" i="1"/>
  <c r="DS135" i="1"/>
  <c r="BV135" i="1"/>
  <c r="EM135" i="1"/>
  <c r="BT135" i="1"/>
  <c r="BS135" i="1"/>
  <c r="DA135" i="1"/>
  <c r="DB135" i="1"/>
  <c r="BU135" i="1"/>
  <c r="EJ135" i="1"/>
  <c r="EA135" i="1"/>
  <c r="ED135" i="1"/>
  <c r="BK135" i="1"/>
  <c r="DU135" i="1"/>
  <c r="DX135" i="1"/>
  <c r="BR135" i="1"/>
  <c r="BI135" i="1"/>
  <c r="R135" i="1"/>
  <c r="S135" i="1"/>
  <c r="W135" i="1"/>
  <c r="V135" i="1"/>
  <c r="T135" i="1"/>
  <c r="Y135" i="1"/>
  <c r="DC135" i="1"/>
  <c r="DD135" i="1"/>
  <c r="P135" i="1"/>
  <c r="Q135" i="1"/>
  <c r="EI135" i="1"/>
  <c r="BB135" i="1"/>
  <c r="BA135" i="1"/>
  <c r="EK135" i="1"/>
  <c r="CD135" i="1"/>
  <c r="DR135" i="1"/>
  <c r="DQ135" i="1"/>
  <c r="O135" i="1"/>
  <c r="AV135" i="1"/>
  <c r="BG135" i="1"/>
  <c r="AK135" i="1"/>
  <c r="AT135" i="1"/>
  <c r="DE135" i="1"/>
  <c r="AB135" i="1"/>
  <c r="AM135" i="1"/>
  <c r="EF135" i="1"/>
  <c r="BH135" i="1"/>
  <c r="AC135" i="1"/>
  <c r="EQ135" i="1"/>
  <c r="AU135" i="1"/>
  <c r="CV135" i="1"/>
  <c r="AN135" i="1"/>
  <c r="BY135" i="1"/>
  <c r="AO135" i="1"/>
  <c r="DF135" i="1"/>
  <c r="CS135" i="1"/>
  <c r="CA135" i="1"/>
  <c r="EO135" i="1"/>
  <c r="DP135" i="1"/>
  <c r="EL135" i="1"/>
  <c r="DI135" i="1"/>
  <c r="BZ135" i="1"/>
  <c r="CF135" i="1"/>
  <c r="CT135" i="1"/>
  <c r="CB135" i="1"/>
  <c r="DO135" i="1"/>
  <c r="CR135" i="1"/>
  <c r="DK135" i="1"/>
  <c r="M135" i="1"/>
  <c r="DM135" i="1"/>
  <c r="N135" i="1"/>
  <c r="AA135" i="1"/>
  <c r="CC135" i="1"/>
  <c r="L135" i="1"/>
  <c r="DJ135" i="1"/>
  <c r="CU135" i="1"/>
  <c r="DG135" i="1"/>
  <c r="BO135" i="1"/>
  <c r="CH135" i="1"/>
  <c r="AG135" i="1"/>
  <c r="CX135" i="1"/>
  <c r="AF135" i="1"/>
  <c r="BN135" i="1"/>
  <c r="DY135" i="1"/>
  <c r="AD135" i="1"/>
  <c r="DZ135" i="1"/>
  <c r="AY135" i="1"/>
  <c r="Z135" i="1"/>
  <c r="BC135" i="1"/>
  <c r="EE135" i="1"/>
  <c r="AP135" i="1"/>
  <c r="AZ135" i="1"/>
  <c r="DL135" i="1"/>
  <c r="EB135" i="1"/>
  <c r="BE135" i="1"/>
  <c r="CW135" i="1"/>
  <c r="CM135" i="1"/>
  <c r="CN135" i="1"/>
  <c r="EG135" i="1"/>
  <c r="DN135" i="1"/>
  <c r="CI135" i="1"/>
  <c r="CG135" i="1"/>
  <c r="AW135" i="1"/>
  <c r="CE135" i="1"/>
  <c r="CJ135" i="1"/>
  <c r="X135" i="1"/>
  <c r="AI135" i="1"/>
  <c r="EP135" i="1"/>
  <c r="CO135" i="1"/>
  <c r="AS135" i="1"/>
  <c r="J135" i="1"/>
  <c r="BF135" i="1"/>
  <c r="AQ135" i="1"/>
  <c r="U135" i="1"/>
  <c r="AX135" i="1"/>
  <c r="DH135" i="1"/>
  <c r="CK135" i="1"/>
  <c r="AE135" i="1"/>
  <c r="EN135" i="1"/>
  <c r="CL135" i="1"/>
  <c r="EH135" i="1"/>
  <c r="AJ135" i="1"/>
  <c r="K135" i="1"/>
  <c r="AH135" i="1"/>
  <c r="DV135" i="1"/>
  <c r="CQ135" i="1"/>
  <c r="BD135" i="1"/>
  <c r="AR136" i="1" l="1"/>
  <c r="BX136" i="1"/>
  <c r="BW136" i="1"/>
  <c r="EC136" i="1"/>
  <c r="DT136" i="1"/>
  <c r="BM136" i="1"/>
  <c r="DW136" i="1"/>
  <c r="BJ136" i="1"/>
  <c r="H123" i="1"/>
  <c r="AL136" i="1"/>
  <c r="DS136" i="1"/>
  <c r="BV136" i="1"/>
  <c r="EM136" i="1"/>
  <c r="BS136" i="1"/>
  <c r="BT136" i="1"/>
  <c r="DA136" i="1"/>
  <c r="DB136" i="1"/>
  <c r="BU136" i="1"/>
  <c r="EJ136" i="1"/>
  <c r="EA136" i="1"/>
  <c r="ED136" i="1"/>
  <c r="BK136" i="1"/>
  <c r="DU136" i="1"/>
  <c r="DX136" i="1"/>
  <c r="BR136" i="1"/>
  <c r="BI136" i="1"/>
  <c r="R136" i="1"/>
  <c r="S136" i="1"/>
  <c r="W136" i="1"/>
  <c r="V136" i="1"/>
  <c r="T136" i="1"/>
  <c r="Y136" i="1"/>
  <c r="DC136" i="1"/>
  <c r="DD136" i="1"/>
  <c r="Q136" i="1"/>
  <c r="P136" i="1"/>
  <c r="EI136" i="1"/>
  <c r="BB136" i="1"/>
  <c r="BA136" i="1"/>
  <c r="EK136" i="1"/>
  <c r="DQ136" i="1"/>
  <c r="DR136" i="1"/>
  <c r="AW136" i="1"/>
  <c r="AY136" i="1"/>
  <c r="EG136" i="1"/>
  <c r="AX136" i="1"/>
  <c r="EH136" i="1"/>
  <c r="BN136" i="1"/>
  <c r="AG136" i="1"/>
  <c r="BY136" i="1"/>
  <c r="BZ136" i="1"/>
  <c r="DO136" i="1"/>
  <c r="DP136" i="1"/>
  <c r="CB136" i="1"/>
  <c r="CS136" i="1"/>
  <c r="DN136" i="1"/>
  <c r="AA136" i="1"/>
  <c r="CD136" i="1"/>
  <c r="O136" i="1"/>
  <c r="N136" i="1"/>
  <c r="CT136" i="1"/>
  <c r="CC136" i="1"/>
  <c r="CG136" i="1"/>
  <c r="AB136" i="1"/>
  <c r="CV136" i="1"/>
  <c r="AD136" i="1"/>
  <c r="AC136" i="1"/>
  <c r="CF136" i="1"/>
  <c r="DM136" i="1"/>
  <c r="CU136" i="1"/>
  <c r="AE136" i="1"/>
  <c r="AV136" i="1"/>
  <c r="CA136" i="1"/>
  <c r="CH136" i="1"/>
  <c r="AU136" i="1"/>
  <c r="AF136" i="1"/>
  <c r="DY136" i="1"/>
  <c r="AH136" i="1"/>
  <c r="BD136" i="1"/>
  <c r="EO136" i="1"/>
  <c r="CL136" i="1"/>
  <c r="AJ136" i="1"/>
  <c r="DJ136" i="1"/>
  <c r="AI136" i="1"/>
  <c r="AS136" i="1"/>
  <c r="BF136" i="1"/>
  <c r="CM136" i="1"/>
  <c r="DI136" i="1"/>
  <c r="CI136" i="1"/>
  <c r="EP136" i="1"/>
  <c r="EQ136" i="1"/>
  <c r="X136" i="1"/>
  <c r="DG136" i="1"/>
  <c r="EN136" i="1"/>
  <c r="AT136" i="1"/>
  <c r="CN136" i="1"/>
  <c r="BO136" i="1"/>
  <c r="EB136" i="1"/>
  <c r="U136" i="1"/>
  <c r="BG136" i="1"/>
  <c r="DZ136" i="1"/>
  <c r="AK136" i="1"/>
  <c r="CO136" i="1"/>
  <c r="AZ136" i="1"/>
  <c r="BH136" i="1"/>
  <c r="K136" i="1"/>
  <c r="DV136" i="1"/>
  <c r="CJ136" i="1"/>
  <c r="DH136" i="1"/>
  <c r="AM136" i="1"/>
  <c r="CQ136" i="1"/>
  <c r="AQ136" i="1"/>
  <c r="BC136" i="1"/>
  <c r="EF136" i="1"/>
  <c r="J136" i="1"/>
  <c r="AP136" i="1"/>
  <c r="CK136" i="1"/>
  <c r="BE136" i="1"/>
  <c r="AN136" i="1"/>
  <c r="L136" i="1"/>
  <c r="CE136" i="1"/>
  <c r="DF136" i="1"/>
  <c r="CR136" i="1"/>
  <c r="DL136" i="1"/>
  <c r="Z136" i="1"/>
  <c r="EL136" i="1"/>
  <c r="EE136" i="1"/>
  <c r="DE136" i="1"/>
  <c r="AO136" i="1"/>
  <c r="DK136" i="1"/>
  <c r="CX136" i="1"/>
  <c r="M136" i="1"/>
  <c r="CW136" i="1"/>
  <c r="AR137" i="1" l="1"/>
  <c r="BW137" i="1"/>
  <c r="BX137" i="1"/>
  <c r="EC137" i="1"/>
  <c r="DT137" i="1"/>
  <c r="BM137" i="1"/>
  <c r="DW137" i="1"/>
  <c r="BJ137" i="1"/>
  <c r="H124" i="1"/>
  <c r="AL137" i="1"/>
  <c r="DS137" i="1"/>
  <c r="BV137" i="1"/>
  <c r="EM137" i="1"/>
  <c r="BT137" i="1"/>
  <c r="BS137" i="1"/>
  <c r="DA137" i="1"/>
  <c r="DB137" i="1"/>
  <c r="BU137" i="1"/>
  <c r="EJ137" i="1"/>
  <c r="EA137" i="1"/>
  <c r="ED137" i="1"/>
  <c r="BK137" i="1"/>
  <c r="DU137" i="1"/>
  <c r="DX137" i="1"/>
  <c r="BR137" i="1"/>
  <c r="BI137" i="1"/>
  <c r="R137" i="1"/>
  <c r="S137" i="1"/>
  <c r="V137" i="1"/>
  <c r="W137" i="1"/>
  <c r="T137" i="1"/>
  <c r="Y137" i="1"/>
  <c r="DC137" i="1"/>
  <c r="DD137" i="1"/>
  <c r="Q137" i="1"/>
  <c r="P137" i="1"/>
  <c r="EI137" i="1"/>
  <c r="BA137" i="1"/>
  <c r="BB137" i="1"/>
  <c r="EK137" i="1"/>
  <c r="DR137" i="1"/>
  <c r="DQ137" i="1"/>
  <c r="AZ137" i="1"/>
  <c r="AC137" i="1"/>
  <c r="DZ137" i="1"/>
  <c r="AU137" i="1"/>
  <c r="CW137" i="1"/>
  <c r="AV137" i="1"/>
  <c r="BG137" i="1"/>
  <c r="AO137" i="1"/>
  <c r="O137" i="1"/>
  <c r="CE137" i="1"/>
  <c r="CV137" i="1"/>
  <c r="Z137" i="1"/>
  <c r="EG137" i="1"/>
  <c r="AE137" i="1"/>
  <c r="CF137" i="1"/>
  <c r="AN137" i="1"/>
  <c r="EF137" i="1"/>
  <c r="CA137" i="1"/>
  <c r="AX137" i="1"/>
  <c r="DV137" i="1"/>
  <c r="EH137" i="1"/>
  <c r="AF137" i="1"/>
  <c r="AY137" i="1"/>
  <c r="BN137" i="1"/>
  <c r="AP137" i="1"/>
  <c r="AD137" i="1"/>
  <c r="BH137" i="1"/>
  <c r="U137" i="1"/>
  <c r="DP137" i="1"/>
  <c r="CI137" i="1"/>
  <c r="EL137" i="1"/>
  <c r="J137" i="1"/>
  <c r="EE137" i="1"/>
  <c r="EN137" i="1"/>
  <c r="DF137" i="1"/>
  <c r="CM137" i="1"/>
  <c r="CD137" i="1"/>
  <c r="AG137" i="1"/>
  <c r="EO137" i="1"/>
  <c r="CT137" i="1"/>
  <c r="AA137" i="1"/>
  <c r="AM137" i="1"/>
  <c r="DE137" i="1"/>
  <c r="DO137" i="1"/>
  <c r="CL137" i="1"/>
  <c r="CC137" i="1"/>
  <c r="BC137" i="1"/>
  <c r="DN137" i="1"/>
  <c r="EB137" i="1"/>
  <c r="K137" i="1"/>
  <c r="BE137" i="1"/>
  <c r="AK137" i="1"/>
  <c r="DY137" i="1"/>
  <c r="CN137" i="1"/>
  <c r="AJ137" i="1"/>
  <c r="DL137" i="1"/>
  <c r="CH137" i="1"/>
  <c r="BD137" i="1"/>
  <c r="L137" i="1"/>
  <c r="AS137" i="1"/>
  <c r="DI137" i="1"/>
  <c r="CU137" i="1"/>
  <c r="BZ137" i="1"/>
  <c r="AW137" i="1"/>
  <c r="CO137" i="1"/>
  <c r="AH137" i="1"/>
  <c r="DH137" i="1"/>
  <c r="M137" i="1"/>
  <c r="CS137" i="1"/>
  <c r="BF137" i="1"/>
  <c r="DJ137" i="1"/>
  <c r="AB137" i="1"/>
  <c r="CJ137" i="1"/>
  <c r="CK137" i="1"/>
  <c r="CB137" i="1"/>
  <c r="X137" i="1"/>
  <c r="CQ137" i="1"/>
  <c r="CR137" i="1"/>
  <c r="DK137" i="1"/>
  <c r="DM137" i="1"/>
  <c r="EQ137" i="1"/>
  <c r="DG137" i="1"/>
  <c r="AQ137" i="1"/>
  <c r="CX137" i="1"/>
  <c r="BY137" i="1"/>
  <c r="CG137" i="1"/>
  <c r="AI137" i="1"/>
  <c r="EP137" i="1"/>
  <c r="N137" i="1"/>
  <c r="AT137" i="1"/>
  <c r="BO137" i="1"/>
  <c r="AR138" i="1" l="1"/>
  <c r="BW138" i="1"/>
  <c r="BX138" i="1"/>
  <c r="EC138" i="1"/>
  <c r="DT138" i="1"/>
  <c r="BM138" i="1"/>
  <c r="DW138" i="1"/>
  <c r="BJ138" i="1"/>
  <c r="H125" i="1"/>
  <c r="AL138" i="1"/>
  <c r="DS138" i="1"/>
  <c r="BV138" i="1"/>
  <c r="EM138" i="1"/>
  <c r="BT138" i="1"/>
  <c r="BS138" i="1"/>
  <c r="DA138" i="1"/>
  <c r="DB138" i="1"/>
  <c r="BU138" i="1"/>
  <c r="EJ138" i="1"/>
  <c r="EA138" i="1"/>
  <c r="ED138" i="1"/>
  <c r="BK138" i="1"/>
  <c r="DU138" i="1"/>
  <c r="DX138" i="1"/>
  <c r="BR138" i="1"/>
  <c r="BI138" i="1"/>
  <c r="R138" i="1"/>
  <c r="S138" i="1"/>
  <c r="V138" i="1"/>
  <c r="W138" i="1"/>
  <c r="T138" i="1"/>
  <c r="Y138" i="1"/>
  <c r="DC138" i="1"/>
  <c r="DD138" i="1"/>
  <c r="Q138" i="1"/>
  <c r="P138" i="1"/>
  <c r="EI138" i="1"/>
  <c r="BA138" i="1"/>
  <c r="BB138" i="1"/>
  <c r="EK138" i="1"/>
  <c r="DR138" i="1"/>
  <c r="DQ138" i="1"/>
  <c r="AS138" i="1"/>
  <c r="AT138" i="1"/>
  <c r="AK138" i="1"/>
  <c r="BF138" i="1"/>
  <c r="CN138" i="1"/>
  <c r="CO138" i="1"/>
  <c r="K138" i="1"/>
  <c r="J138" i="1"/>
  <c r="M138" i="1"/>
  <c r="L138" i="1"/>
  <c r="CR138" i="1"/>
  <c r="CS138" i="1"/>
  <c r="CQ138" i="1"/>
  <c r="DM138" i="1"/>
  <c r="DK138" i="1"/>
  <c r="N138" i="1"/>
  <c r="AF138" i="1"/>
  <c r="EH138" i="1"/>
  <c r="AY138" i="1"/>
  <c r="EB138" i="1"/>
  <c r="BN138" i="1"/>
  <c r="BH138" i="1"/>
  <c r="DE138" i="1"/>
  <c r="AI138" i="1"/>
  <c r="AG138" i="1"/>
  <c r="BC138" i="1"/>
  <c r="AH138" i="1"/>
  <c r="BE138" i="1"/>
  <c r="BD138" i="1"/>
  <c r="EE138" i="1"/>
  <c r="EP138" i="1"/>
  <c r="DO138" i="1"/>
  <c r="EL138" i="1"/>
  <c r="CL138" i="1"/>
  <c r="EO138" i="1"/>
  <c r="BG138" i="1"/>
  <c r="AN138" i="1"/>
  <c r="BY138" i="1"/>
  <c r="EN138" i="1"/>
  <c r="EQ138" i="1"/>
  <c r="AM138" i="1"/>
  <c r="CM138" i="1"/>
  <c r="AJ138" i="1"/>
  <c r="DF138" i="1"/>
  <c r="AO138" i="1"/>
  <c r="BZ138" i="1"/>
  <c r="X138" i="1"/>
  <c r="DY138" i="1"/>
  <c r="DJ138" i="1"/>
  <c r="CA138" i="1"/>
  <c r="AA138" i="1"/>
  <c r="AU138" i="1"/>
  <c r="CD138" i="1"/>
  <c r="AZ138" i="1"/>
  <c r="AB138" i="1"/>
  <c r="AV138" i="1"/>
  <c r="DH138" i="1"/>
  <c r="AC138" i="1"/>
  <c r="AP138" i="1"/>
  <c r="DZ138" i="1"/>
  <c r="DN138" i="1"/>
  <c r="CI138" i="1"/>
  <c r="Z138" i="1"/>
  <c r="AQ138" i="1"/>
  <c r="DV138" i="1"/>
  <c r="EF138" i="1"/>
  <c r="CJ138" i="1"/>
  <c r="CE138" i="1"/>
  <c r="O138" i="1"/>
  <c r="AW138" i="1"/>
  <c r="EG138" i="1"/>
  <c r="DL138" i="1"/>
  <c r="CT138" i="1"/>
  <c r="BO138" i="1"/>
  <c r="AD138" i="1"/>
  <c r="CK138" i="1"/>
  <c r="AE138" i="1"/>
  <c r="CX138" i="1"/>
  <c r="DP138" i="1"/>
  <c r="CB138" i="1"/>
  <c r="DI138" i="1"/>
  <c r="CF138" i="1"/>
  <c r="CU138" i="1"/>
  <c r="CC138" i="1"/>
  <c r="DG138" i="1"/>
  <c r="CG138" i="1"/>
  <c r="CV138" i="1"/>
  <c r="CH138" i="1"/>
  <c r="U138" i="1"/>
  <c r="AX138" i="1"/>
  <c r="CW138" i="1"/>
  <c r="AR139" i="1" l="1"/>
  <c r="BX139" i="1"/>
  <c r="BW139" i="1"/>
  <c r="EC139" i="1"/>
  <c r="DT139" i="1"/>
  <c r="BM139" i="1"/>
  <c r="DW139" i="1"/>
  <c r="BJ139" i="1"/>
  <c r="H126" i="1"/>
  <c r="AL139" i="1"/>
  <c r="DS139" i="1"/>
  <c r="BV139" i="1"/>
  <c r="EM139" i="1"/>
  <c r="BT139" i="1"/>
  <c r="BS139" i="1"/>
  <c r="DA139" i="1"/>
  <c r="DB139" i="1"/>
  <c r="BU139" i="1"/>
  <c r="EJ139" i="1"/>
  <c r="EA139" i="1"/>
  <c r="ED139" i="1"/>
  <c r="BK139" i="1"/>
  <c r="DU139" i="1"/>
  <c r="DX139" i="1"/>
  <c r="BR139" i="1"/>
  <c r="BI139" i="1"/>
  <c r="R139" i="1"/>
  <c r="S139" i="1"/>
  <c r="W139" i="1"/>
  <c r="V139" i="1"/>
  <c r="T139" i="1"/>
  <c r="Y139" i="1"/>
  <c r="DC139" i="1"/>
  <c r="DD139" i="1"/>
  <c r="Q139" i="1"/>
  <c r="P139" i="1"/>
  <c r="EI139" i="1"/>
  <c r="BB139" i="1"/>
  <c r="BA139" i="1"/>
  <c r="AQ139" i="1"/>
  <c r="EK139" i="1"/>
  <c r="DQ139" i="1"/>
  <c r="DR139" i="1"/>
  <c r="DL139" i="1"/>
  <c r="CE139" i="1"/>
  <c r="BC139" i="1"/>
  <c r="BH139" i="1"/>
  <c r="AM139" i="1"/>
  <c r="BY139" i="1"/>
  <c r="DF139" i="1"/>
  <c r="AO139" i="1"/>
  <c r="AU139" i="1"/>
  <c r="AN139" i="1"/>
  <c r="DO139" i="1"/>
  <c r="CA139" i="1"/>
  <c r="EN139" i="1"/>
  <c r="DP139" i="1"/>
  <c r="CB139" i="1"/>
  <c r="CF139" i="1"/>
  <c r="CX139" i="1"/>
  <c r="CC139" i="1"/>
  <c r="CU139" i="1"/>
  <c r="CD139" i="1"/>
  <c r="EL139" i="1"/>
  <c r="EO139" i="1"/>
  <c r="EF139" i="1"/>
  <c r="DJ139" i="1"/>
  <c r="AC139" i="1"/>
  <c r="AV139" i="1"/>
  <c r="DH139" i="1"/>
  <c r="AD139" i="1"/>
  <c r="BZ139" i="1"/>
  <c r="O139" i="1"/>
  <c r="CV139" i="1"/>
  <c r="AX139" i="1"/>
  <c r="BO139" i="1"/>
  <c r="AJ139" i="1"/>
  <c r="AW139" i="1"/>
  <c r="DI139" i="1"/>
  <c r="EG139" i="1"/>
  <c r="DZ139" i="1"/>
  <c r="AB139" i="1"/>
  <c r="AE139" i="1"/>
  <c r="DG139" i="1"/>
  <c r="EH139" i="1"/>
  <c r="AF139" i="1"/>
  <c r="AZ139" i="1"/>
  <c r="CG139" i="1"/>
  <c r="DE139" i="1"/>
  <c r="AY139" i="1"/>
  <c r="DV139" i="1"/>
  <c r="BN139" i="1"/>
  <c r="AP139" i="1"/>
  <c r="M139" i="1"/>
  <c r="CH139" i="1"/>
  <c r="DY139" i="1"/>
  <c r="AH139" i="1"/>
  <c r="EE139" i="1"/>
  <c r="EB139" i="1"/>
  <c r="BD139" i="1"/>
  <c r="CI139" i="1"/>
  <c r="Z139" i="1"/>
  <c r="CJ139" i="1"/>
  <c r="CL139" i="1"/>
  <c r="BE139" i="1"/>
  <c r="J139" i="1"/>
  <c r="CS139" i="1"/>
  <c r="CM139" i="1"/>
  <c r="AI139" i="1"/>
  <c r="K139" i="1"/>
  <c r="X139" i="1"/>
  <c r="DN139" i="1"/>
  <c r="U139" i="1"/>
  <c r="L139" i="1"/>
  <c r="BF139" i="1"/>
  <c r="DM139" i="1"/>
  <c r="N139" i="1"/>
  <c r="AT139" i="1"/>
  <c r="CN139" i="1"/>
  <c r="AG139" i="1"/>
  <c r="CW139" i="1"/>
  <c r="CR139" i="1"/>
  <c r="CK139" i="1"/>
  <c r="EP139" i="1"/>
  <c r="DK139" i="1"/>
  <c r="EQ139" i="1"/>
  <c r="CT139" i="1"/>
  <c r="BG139" i="1"/>
  <c r="CQ139" i="1"/>
  <c r="AS139" i="1"/>
  <c r="AA139" i="1"/>
  <c r="AK139" i="1"/>
  <c r="CO139" i="1"/>
  <c r="AR140" i="1" l="1"/>
  <c r="BX140" i="1"/>
  <c r="BW140" i="1"/>
  <c r="EC140" i="1"/>
  <c r="DT140" i="1"/>
  <c r="BM140" i="1"/>
  <c r="DW140" i="1"/>
  <c r="BJ140" i="1"/>
  <c r="H127" i="1"/>
  <c r="AL140" i="1"/>
  <c r="DS140" i="1"/>
  <c r="BV140" i="1"/>
  <c r="EM140" i="1"/>
  <c r="BT140" i="1"/>
  <c r="BS140" i="1"/>
  <c r="DA140" i="1"/>
  <c r="DB140" i="1"/>
  <c r="BU140" i="1"/>
  <c r="EJ140" i="1"/>
  <c r="EA140" i="1"/>
  <c r="ED140" i="1"/>
  <c r="BK140" i="1"/>
  <c r="DU140" i="1"/>
  <c r="DX140" i="1"/>
  <c r="BR140" i="1"/>
  <c r="BI140" i="1"/>
  <c r="R140" i="1"/>
  <c r="S140" i="1"/>
  <c r="V140" i="1"/>
  <c r="W140" i="1"/>
  <c r="T140" i="1"/>
  <c r="Y140" i="1"/>
  <c r="DC140" i="1"/>
  <c r="DD140" i="1"/>
  <c r="Q140" i="1"/>
  <c r="P140" i="1"/>
  <c r="EI140" i="1"/>
  <c r="BA140" i="1"/>
  <c r="BB140" i="1"/>
  <c r="EK140" i="1"/>
  <c r="DQ140" i="1"/>
  <c r="DR140" i="1"/>
  <c r="DY140" i="1"/>
  <c r="BY140" i="1"/>
  <c r="BZ140" i="1"/>
  <c r="CA140" i="1"/>
  <c r="DP140" i="1"/>
  <c r="CF140" i="1"/>
  <c r="CC140" i="1"/>
  <c r="AB140" i="1"/>
  <c r="CV140" i="1"/>
  <c r="EF140" i="1"/>
  <c r="AH140" i="1"/>
  <c r="CB140" i="1"/>
  <c r="BD140" i="1"/>
  <c r="CU140" i="1"/>
  <c r="EE140" i="1"/>
  <c r="AC140" i="1"/>
  <c r="AI140" i="1"/>
  <c r="AV140" i="1"/>
  <c r="DO140" i="1"/>
  <c r="EP140" i="1"/>
  <c r="AU140" i="1"/>
  <c r="BE140" i="1"/>
  <c r="AS140" i="1"/>
  <c r="EQ140" i="1"/>
  <c r="AT140" i="1"/>
  <c r="DN140" i="1"/>
  <c r="AK140" i="1"/>
  <c r="CI140" i="1"/>
  <c r="CD140" i="1"/>
  <c r="CH140" i="1"/>
  <c r="CG140" i="1"/>
  <c r="BF140" i="1"/>
  <c r="BG140" i="1"/>
  <c r="K140" i="1"/>
  <c r="BH140" i="1"/>
  <c r="CQ140" i="1"/>
  <c r="AM140" i="1"/>
  <c r="J140" i="1"/>
  <c r="DE140" i="1"/>
  <c r="L140" i="1"/>
  <c r="AN140" i="1"/>
  <c r="CR140" i="1"/>
  <c r="DF140" i="1"/>
  <c r="DK140" i="1"/>
  <c r="AO140" i="1"/>
  <c r="M140" i="1"/>
  <c r="CS140" i="1"/>
  <c r="EL140" i="1"/>
  <c r="DM140" i="1"/>
  <c r="AQ140" i="1"/>
  <c r="N140" i="1"/>
  <c r="CE140" i="1"/>
  <c r="CT140" i="1"/>
  <c r="DL140" i="1"/>
  <c r="CX140" i="1"/>
  <c r="AA140" i="1"/>
  <c r="O140" i="1"/>
  <c r="CW140" i="1"/>
  <c r="EO140" i="1"/>
  <c r="EN140" i="1"/>
  <c r="EG140" i="1"/>
  <c r="AE140" i="1"/>
  <c r="EH140" i="1"/>
  <c r="DI140" i="1"/>
  <c r="AW140" i="1"/>
  <c r="AF140" i="1"/>
  <c r="DG140" i="1"/>
  <c r="AD140" i="1"/>
  <c r="DH140" i="1"/>
  <c r="CK140" i="1"/>
  <c r="X140" i="1"/>
  <c r="AJ140" i="1"/>
  <c r="U140" i="1"/>
  <c r="CL140" i="1"/>
  <c r="CM140" i="1"/>
  <c r="BO140" i="1"/>
  <c r="CN140" i="1"/>
  <c r="AX140" i="1"/>
  <c r="DZ140" i="1"/>
  <c r="AG140" i="1"/>
  <c r="AZ140" i="1"/>
  <c r="BC140" i="1"/>
  <c r="DV140" i="1"/>
  <c r="Z140" i="1"/>
  <c r="CJ140" i="1"/>
  <c r="DJ140" i="1"/>
  <c r="AY140" i="1"/>
  <c r="BN140" i="1"/>
  <c r="CO140" i="1"/>
  <c r="EB140" i="1"/>
  <c r="AP140" i="1"/>
  <c r="H128" i="1" l="1"/>
  <c r="H129" i="1" l="1"/>
  <c r="H130" i="1" l="1"/>
  <c r="H131" i="1" l="1"/>
  <c r="H132" i="1" l="1"/>
  <c r="H133" i="1" l="1"/>
  <c r="H134" i="1" l="1"/>
  <c r="H135" i="1" l="1"/>
  <c r="H136" i="1" l="1"/>
  <c r="H137" i="1" l="1"/>
  <c r="H138" i="1" l="1"/>
  <c r="H139" i="1" l="1"/>
  <c r="H140" i="1" l="1"/>
  <c r="B346" i="1" l="1"/>
  <c r="B348" i="1"/>
  <c r="B349" i="1"/>
  <c r="B351" i="1"/>
  <c r="B352" i="1"/>
  <c r="B353" i="1"/>
  <c r="BQ348" i="1" l="1"/>
  <c r="BP348" i="1"/>
  <c r="BQ353" i="1"/>
  <c r="BP353" i="1"/>
  <c r="BQ352" i="1"/>
  <c r="BP352" i="1"/>
  <c r="BQ351" i="1"/>
  <c r="BP351" i="1"/>
  <c r="BQ349" i="1"/>
  <c r="BP349" i="1"/>
  <c r="BQ346" i="1"/>
  <c r="BP346" i="1"/>
  <c r="AR348" i="1"/>
  <c r="BX348" i="1"/>
  <c r="BW348" i="1"/>
  <c r="AR352" i="1"/>
  <c r="BX352" i="1"/>
  <c r="BW352" i="1"/>
  <c r="AR351" i="1"/>
  <c r="BX351" i="1"/>
  <c r="BW351" i="1"/>
  <c r="AR349" i="1"/>
  <c r="BX349" i="1"/>
  <c r="BW349" i="1"/>
  <c r="AR353" i="1"/>
  <c r="BX353" i="1"/>
  <c r="BW353" i="1"/>
  <c r="AR346" i="1"/>
  <c r="BX346" i="1"/>
  <c r="BW346" i="1"/>
  <c r="EC352" i="1"/>
  <c r="EC348" i="1"/>
  <c r="EC353" i="1"/>
  <c r="EC351" i="1"/>
  <c r="EC346" i="1"/>
  <c r="EC349" i="1"/>
  <c r="BM353" i="1"/>
  <c r="BM352" i="1"/>
  <c r="BM351" i="1"/>
  <c r="BM349" i="1"/>
  <c r="BM348" i="1"/>
  <c r="BM346" i="1"/>
  <c r="BL346" i="1"/>
  <c r="BL348" i="1"/>
  <c r="BL351" i="1"/>
  <c r="BL349" i="1"/>
  <c r="BL352" i="1"/>
  <c r="BL353" i="1"/>
  <c r="DW353" i="1"/>
  <c r="BJ353" i="1"/>
  <c r="DW349" i="1"/>
  <c r="BJ349" i="1"/>
  <c r="DW348" i="1"/>
  <c r="BJ348" i="1"/>
  <c r="DW346" i="1"/>
  <c r="BJ346" i="1"/>
  <c r="DW352" i="1"/>
  <c r="BJ352" i="1"/>
  <c r="DW351" i="1"/>
  <c r="BJ351" i="1"/>
  <c r="AL352" i="1"/>
  <c r="DS352" i="1"/>
  <c r="AL346" i="1"/>
  <c r="DS346" i="1"/>
  <c r="AL353" i="1"/>
  <c r="DS353" i="1"/>
  <c r="AL351" i="1"/>
  <c r="DS351" i="1"/>
  <c r="AL349" i="1"/>
  <c r="DS349" i="1"/>
  <c r="AL348" i="1"/>
  <c r="DS348" i="1"/>
  <c r="BV349" i="1"/>
  <c r="EM349" i="1"/>
  <c r="BV348" i="1"/>
  <c r="EM348" i="1"/>
  <c r="BV346" i="1"/>
  <c r="EM346" i="1"/>
  <c r="BV353" i="1"/>
  <c r="EM353" i="1"/>
  <c r="BV352" i="1"/>
  <c r="EM352" i="1"/>
  <c r="BV351" i="1"/>
  <c r="EM351" i="1"/>
  <c r="BT349" i="1"/>
  <c r="BS349" i="1"/>
  <c r="BT353" i="1"/>
  <c r="BS353" i="1"/>
  <c r="BT346" i="1"/>
  <c r="BS346" i="1"/>
  <c r="BT348" i="1"/>
  <c r="BS348" i="1"/>
  <c r="BT352" i="1"/>
  <c r="BS352" i="1"/>
  <c r="BT351" i="1"/>
  <c r="BS351" i="1"/>
  <c r="DA353" i="1"/>
  <c r="DB353" i="1"/>
  <c r="DA352" i="1"/>
  <c r="DB352" i="1"/>
  <c r="DA351" i="1"/>
  <c r="DB351" i="1"/>
  <c r="DA349" i="1"/>
  <c r="DB349" i="1"/>
  <c r="DA348" i="1"/>
  <c r="DB348" i="1"/>
  <c r="DA346" i="1"/>
  <c r="DB346" i="1"/>
  <c r="BU353" i="1"/>
  <c r="BU346" i="1"/>
  <c r="BU352" i="1"/>
  <c r="BU349" i="1"/>
  <c r="BU351" i="1"/>
  <c r="BU348" i="1"/>
  <c r="EA349" i="1"/>
  <c r="EJ349" i="1"/>
  <c r="EA346" i="1"/>
  <c r="EJ346" i="1"/>
  <c r="EA351" i="1"/>
  <c r="EJ351" i="1"/>
  <c r="EA348" i="1"/>
  <c r="EJ348" i="1"/>
  <c r="EA353" i="1"/>
  <c r="EJ353" i="1"/>
  <c r="EA352" i="1"/>
  <c r="EJ352" i="1"/>
  <c r="ED352" i="1"/>
  <c r="ED351" i="1"/>
  <c r="ED348" i="1"/>
  <c r="ED349" i="1"/>
  <c r="ED346" i="1"/>
  <c r="ED353" i="1"/>
  <c r="BK353" i="1"/>
  <c r="BK352" i="1"/>
  <c r="BK351" i="1"/>
  <c r="BK349" i="1"/>
  <c r="BK346" i="1"/>
  <c r="BK348" i="1"/>
  <c r="DU349" i="1"/>
  <c r="DX349" i="1"/>
  <c r="DU353" i="1"/>
  <c r="DX353" i="1"/>
  <c r="DU352" i="1"/>
  <c r="DX352" i="1"/>
  <c r="DU346" i="1"/>
  <c r="DX346" i="1"/>
  <c r="DU351" i="1"/>
  <c r="DX351" i="1"/>
  <c r="DU348" i="1"/>
  <c r="DX348" i="1"/>
  <c r="BR348" i="1"/>
  <c r="BI348" i="1"/>
  <c r="BR352" i="1"/>
  <c r="BI352" i="1"/>
  <c r="BR349" i="1"/>
  <c r="BI349" i="1"/>
  <c r="BR353" i="1"/>
  <c r="BI353" i="1"/>
  <c r="BR351" i="1"/>
  <c r="BI351" i="1"/>
  <c r="BR346" i="1"/>
  <c r="BI346" i="1"/>
  <c r="S353" i="1"/>
  <c r="R353" i="1"/>
  <c r="S348" i="1"/>
  <c r="R348" i="1"/>
  <c r="S352" i="1"/>
  <c r="R352" i="1"/>
  <c r="S351" i="1"/>
  <c r="R351" i="1"/>
  <c r="S349" i="1"/>
  <c r="R349" i="1"/>
  <c r="S346" i="1"/>
  <c r="R346" i="1"/>
  <c r="W348" i="1"/>
  <c r="V348" i="1"/>
  <c r="W353" i="1"/>
  <c r="V353" i="1"/>
  <c r="W352" i="1"/>
  <c r="V352" i="1"/>
  <c r="W351" i="1"/>
  <c r="V351" i="1"/>
  <c r="W349" i="1"/>
  <c r="V349" i="1"/>
  <c r="W346" i="1"/>
  <c r="V346" i="1"/>
  <c r="T353" i="1"/>
  <c r="Y353" i="1"/>
  <c r="T351" i="1"/>
  <c r="Y351" i="1"/>
  <c r="T348" i="1"/>
  <c r="Y348" i="1"/>
  <c r="T352" i="1"/>
  <c r="Y352" i="1"/>
  <c r="T349" i="1"/>
  <c r="Y349" i="1"/>
  <c r="T346" i="1"/>
  <c r="Y346" i="1"/>
  <c r="DC353" i="1"/>
  <c r="DD353" i="1"/>
  <c r="DC349" i="1"/>
  <c r="DD349" i="1"/>
  <c r="DC352" i="1"/>
  <c r="DD352" i="1"/>
  <c r="DC351" i="1"/>
  <c r="DD351" i="1"/>
  <c r="DC348" i="1"/>
  <c r="DD348" i="1"/>
  <c r="DC346" i="1"/>
  <c r="DD346" i="1"/>
  <c r="Q348" i="1"/>
  <c r="P348" i="1"/>
  <c r="Q353" i="1"/>
  <c r="P353" i="1"/>
  <c r="P352" i="1"/>
  <c r="Q352" i="1"/>
  <c r="Q351" i="1"/>
  <c r="P351" i="1"/>
  <c r="Q349" i="1"/>
  <c r="P349" i="1"/>
  <c r="Q346" i="1"/>
  <c r="P346" i="1"/>
  <c r="BB348" i="1"/>
  <c r="BA348" i="1"/>
  <c r="BB346" i="1"/>
  <c r="BA346" i="1"/>
  <c r="BB353" i="1"/>
  <c r="BA353" i="1"/>
  <c r="BB352" i="1"/>
  <c r="BA352" i="1"/>
  <c r="BA351" i="1"/>
  <c r="BB351" i="1"/>
  <c r="BB349" i="1"/>
  <c r="BA349" i="1"/>
  <c r="EI351" i="1"/>
  <c r="EK351" i="1"/>
  <c r="DT351" i="1"/>
  <c r="EI353" i="1"/>
  <c r="EK353" i="1"/>
  <c r="DT353" i="1"/>
  <c r="EI352" i="1"/>
  <c r="EK352" i="1"/>
  <c r="DT352" i="1"/>
  <c r="EI349" i="1"/>
  <c r="EK349" i="1"/>
  <c r="DT349" i="1"/>
  <c r="EI348" i="1"/>
  <c r="EK348" i="1"/>
  <c r="DT348" i="1"/>
  <c r="EK346" i="1"/>
  <c r="DT346" i="1"/>
  <c r="EI346" i="1"/>
  <c r="DR352" i="1"/>
  <c r="DQ352" i="1"/>
  <c r="DR353" i="1"/>
  <c r="DQ353" i="1"/>
  <c r="DR351" i="1"/>
  <c r="DQ351" i="1"/>
  <c r="DR349" i="1"/>
  <c r="DQ349" i="1"/>
  <c r="DR348" i="1"/>
  <c r="DQ348" i="1"/>
  <c r="DQ346" i="1"/>
  <c r="DR346" i="1"/>
  <c r="CX353" i="1"/>
  <c r="CW353" i="1"/>
  <c r="CX352" i="1"/>
  <c r="CW352" i="1"/>
  <c r="CX349" i="1"/>
  <c r="CW349" i="1"/>
  <c r="CX348" i="1"/>
  <c r="CW348" i="1"/>
  <c r="CX351" i="1"/>
  <c r="CW351" i="1"/>
  <c r="CX346" i="1"/>
  <c r="CW346" i="1"/>
  <c r="CE351" i="1"/>
  <c r="DY351" i="1"/>
  <c r="CE353" i="1"/>
  <c r="DY353" i="1"/>
  <c r="CE352" i="1"/>
  <c r="DY352" i="1"/>
  <c r="CE349" i="1"/>
  <c r="DY349" i="1"/>
  <c r="CE348" i="1"/>
  <c r="DY348" i="1"/>
  <c r="CE346" i="1"/>
  <c r="DY346" i="1"/>
  <c r="AQ349" i="1"/>
  <c r="AP349" i="1"/>
  <c r="AP352" i="1"/>
  <c r="AQ352" i="1"/>
  <c r="AP346" i="1"/>
  <c r="AQ346" i="1"/>
  <c r="AQ353" i="1"/>
  <c r="AP353" i="1"/>
  <c r="AP351" i="1"/>
  <c r="AQ351" i="1"/>
  <c r="AQ348" i="1"/>
  <c r="AP348" i="1"/>
  <c r="DV349" i="1"/>
  <c r="AZ349" i="1"/>
  <c r="DV346" i="1"/>
  <c r="AZ346" i="1"/>
  <c r="DV351" i="1"/>
  <c r="AZ351" i="1"/>
  <c r="DV353" i="1"/>
  <c r="AZ353" i="1"/>
  <c r="DV352" i="1"/>
  <c r="AZ352" i="1"/>
  <c r="DV348" i="1"/>
  <c r="AZ348" i="1"/>
  <c r="DZ352" i="1"/>
  <c r="BO352" i="1"/>
  <c r="DZ351" i="1"/>
  <c r="BO351" i="1"/>
  <c r="DZ346" i="1"/>
  <c r="BO346" i="1"/>
  <c r="DZ348" i="1"/>
  <c r="BO348" i="1"/>
  <c r="DZ353" i="1"/>
  <c r="BO353" i="1"/>
  <c r="DZ349" i="1"/>
  <c r="BO349" i="1"/>
  <c r="AJ351" i="1"/>
  <c r="DG351" i="1"/>
  <c r="DJ351" i="1"/>
  <c r="DI351" i="1"/>
  <c r="DH351" i="1"/>
  <c r="AJ349" i="1"/>
  <c r="DG349" i="1"/>
  <c r="DJ349" i="1"/>
  <c r="DI349" i="1"/>
  <c r="DH349" i="1"/>
  <c r="AJ348" i="1"/>
  <c r="DG348" i="1"/>
  <c r="DJ348" i="1"/>
  <c r="DI348" i="1"/>
  <c r="DH348" i="1"/>
  <c r="AJ346" i="1"/>
  <c r="DG346" i="1"/>
  <c r="DI346" i="1"/>
  <c r="DJ346" i="1"/>
  <c r="DH346" i="1"/>
  <c r="AJ353" i="1"/>
  <c r="DG353" i="1"/>
  <c r="DI353" i="1"/>
  <c r="DJ353" i="1"/>
  <c r="DH353" i="1"/>
  <c r="AJ352" i="1"/>
  <c r="DG352" i="1"/>
  <c r="DJ352" i="1"/>
  <c r="DI352" i="1"/>
  <c r="DH352" i="1"/>
  <c r="EO352" i="1"/>
  <c r="EN352" i="1"/>
  <c r="EO348" i="1"/>
  <c r="EN348" i="1"/>
  <c r="EO351" i="1"/>
  <c r="EN351" i="1"/>
  <c r="EO349" i="1"/>
  <c r="EN349" i="1"/>
  <c r="EO346" i="1"/>
  <c r="EN346" i="1"/>
  <c r="EO353" i="1"/>
  <c r="EN353" i="1"/>
  <c r="EL351" i="1"/>
  <c r="EL346" i="1"/>
  <c r="EL353" i="1"/>
  <c r="EL352" i="1"/>
  <c r="EL349" i="1"/>
  <c r="EL348" i="1"/>
  <c r="CN353" i="1"/>
  <c r="AM353" i="1"/>
  <c r="CM353" i="1"/>
  <c r="AK353" i="1"/>
  <c r="CL353" i="1"/>
  <c r="AT353" i="1"/>
  <c r="CK353" i="1"/>
  <c r="AS353" i="1"/>
  <c r="CJ353" i="1"/>
  <c r="AI353" i="1"/>
  <c r="CI353" i="1"/>
  <c r="AG353" i="1"/>
  <c r="CH353" i="1"/>
  <c r="AF353" i="1"/>
  <c r="CG353" i="1"/>
  <c r="AE353" i="1"/>
  <c r="CF353" i="1"/>
  <c r="AD353" i="1"/>
  <c r="DP353" i="1"/>
  <c r="AC353" i="1"/>
  <c r="DO353" i="1"/>
  <c r="AB353" i="1"/>
  <c r="DF353" i="1"/>
  <c r="BC353" i="1"/>
  <c r="AU353" i="1"/>
  <c r="M353" i="1"/>
  <c r="L353" i="1"/>
  <c r="X353" i="1"/>
  <c r="U353" i="1"/>
  <c r="Z353" i="1"/>
  <c r="DN353" i="1"/>
  <c r="CD353" i="1"/>
  <c r="CC353" i="1"/>
  <c r="CB353" i="1"/>
  <c r="CA353" i="1"/>
  <c r="BZ353" i="1"/>
  <c r="BY353" i="1"/>
  <c r="AO353" i="1"/>
  <c r="AN353" i="1"/>
  <c r="BN353" i="1"/>
  <c r="CU353" i="1"/>
  <c r="EG353" i="1"/>
  <c r="BG353" i="1"/>
  <c r="EP353" i="1"/>
  <c r="AY353" i="1"/>
  <c r="CT353" i="1"/>
  <c r="EH353" i="1"/>
  <c r="BE353" i="1"/>
  <c r="EQ353" i="1"/>
  <c r="CO353" i="1"/>
  <c r="N353" i="1"/>
  <c r="O353" i="1"/>
  <c r="CP353" i="1"/>
  <c r="DE353" i="1"/>
  <c r="CR353" i="1"/>
  <c r="CS353" i="1"/>
  <c r="AW353" i="1"/>
  <c r="K353" i="1"/>
  <c r="EB353" i="1"/>
  <c r="AV353" i="1"/>
  <c r="BF353" i="1"/>
  <c r="AX353" i="1"/>
  <c r="BH353" i="1"/>
  <c r="EF353" i="1"/>
  <c r="EE353" i="1"/>
  <c r="CQ353" i="1"/>
  <c r="BD353" i="1"/>
  <c r="DF348" i="1"/>
  <c r="BC348" i="1"/>
  <c r="AU348" i="1"/>
  <c r="M348" i="1"/>
  <c r="L348" i="1"/>
  <c r="X348" i="1"/>
  <c r="U348" i="1"/>
  <c r="Z348" i="1"/>
  <c r="DN348" i="1"/>
  <c r="CD348" i="1"/>
  <c r="CC348" i="1"/>
  <c r="CB348" i="1"/>
  <c r="CA348" i="1"/>
  <c r="BZ348" i="1"/>
  <c r="BY348" i="1"/>
  <c r="CO348" i="1"/>
  <c r="AO348" i="1"/>
  <c r="CN348" i="1"/>
  <c r="AN348" i="1"/>
  <c r="CM348" i="1"/>
  <c r="AM348" i="1"/>
  <c r="CL348" i="1"/>
  <c r="AK348" i="1"/>
  <c r="CK348" i="1"/>
  <c r="AT348" i="1"/>
  <c r="CJ348" i="1"/>
  <c r="AS348" i="1"/>
  <c r="CI348" i="1"/>
  <c r="AI348" i="1"/>
  <c r="CH348" i="1"/>
  <c r="AH348" i="1"/>
  <c r="CG348" i="1"/>
  <c r="AG348" i="1"/>
  <c r="CF348" i="1"/>
  <c r="AF348" i="1"/>
  <c r="DP348" i="1"/>
  <c r="AE348" i="1"/>
  <c r="DO348" i="1"/>
  <c r="AC348" i="1"/>
  <c r="AB348" i="1"/>
  <c r="BG348" i="1"/>
  <c r="N348" i="1"/>
  <c r="BN348" i="1"/>
  <c r="CP348" i="1"/>
  <c r="EE348" i="1"/>
  <c r="AX348" i="1"/>
  <c r="EH348" i="1"/>
  <c r="K348" i="1"/>
  <c r="CT348" i="1"/>
  <c r="CU348" i="1"/>
  <c r="AW348" i="1"/>
  <c r="EQ348" i="1"/>
  <c r="O348" i="1"/>
  <c r="BE348" i="1"/>
  <c r="EG348" i="1"/>
  <c r="CV348" i="1"/>
  <c r="DE348" i="1"/>
  <c r="BD348" i="1"/>
  <c r="EP348" i="1"/>
  <c r="AV348" i="1"/>
  <c r="BF348" i="1"/>
  <c r="CS348" i="1"/>
  <c r="EB348" i="1"/>
  <c r="CQ348" i="1"/>
  <c r="BH348" i="1"/>
  <c r="EF348" i="1"/>
  <c r="AY348" i="1"/>
  <c r="O351" i="1"/>
  <c r="N351" i="1"/>
  <c r="M351" i="1"/>
  <c r="L351" i="1"/>
  <c r="K351" i="1"/>
  <c r="BZ351" i="1"/>
  <c r="AK351" i="1"/>
  <c r="AT351" i="1"/>
  <c r="AS351" i="1"/>
  <c r="AI351" i="1"/>
  <c r="AH351" i="1"/>
  <c r="AG351" i="1"/>
  <c r="AE351" i="1"/>
  <c r="AD351" i="1"/>
  <c r="AC351" i="1"/>
  <c r="AB351" i="1"/>
  <c r="EQ351" i="1"/>
  <c r="EB351" i="1"/>
  <c r="CS351" i="1"/>
  <c r="CP351" i="1"/>
  <c r="CN351" i="1"/>
  <c r="CK351" i="1"/>
  <c r="CH351" i="1"/>
  <c r="DF351" i="1"/>
  <c r="BD351" i="1"/>
  <c r="BC351" i="1"/>
  <c r="AX351" i="1"/>
  <c r="AW351" i="1"/>
  <c r="AV351" i="1"/>
  <c r="AU351" i="1"/>
  <c r="BF351" i="1"/>
  <c r="BG351" i="1"/>
  <c r="BH351" i="1"/>
  <c r="DO351" i="1"/>
  <c r="BN351" i="1"/>
  <c r="AM351" i="1"/>
  <c r="CA351" i="1"/>
  <c r="DP351" i="1"/>
  <c r="CO351" i="1"/>
  <c r="BY351" i="1"/>
  <c r="EP351" i="1"/>
  <c r="AN351" i="1"/>
  <c r="BE351" i="1"/>
  <c r="AO351" i="1"/>
  <c r="EE351" i="1"/>
  <c r="DE351" i="1"/>
  <c r="X351" i="1"/>
  <c r="AY351" i="1"/>
  <c r="CL351" i="1"/>
  <c r="CM351" i="1"/>
  <c r="CV351" i="1"/>
  <c r="CF351" i="1"/>
  <c r="U351" i="1"/>
  <c r="EG351" i="1"/>
  <c r="EF351" i="1"/>
  <c r="EH351" i="1"/>
  <c r="CI351" i="1"/>
  <c r="CG351" i="1"/>
  <c r="CU351" i="1"/>
  <c r="CQ351" i="1"/>
  <c r="CJ351" i="1"/>
  <c r="CR351" i="1"/>
  <c r="DN351" i="1"/>
  <c r="Z351" i="1"/>
  <c r="CD351" i="1"/>
  <c r="CC351" i="1"/>
  <c r="CB351" i="1"/>
  <c r="U352" i="1"/>
  <c r="Z352" i="1"/>
  <c r="DN352" i="1"/>
  <c r="CD352" i="1"/>
  <c r="CC352" i="1"/>
  <c r="CB352" i="1"/>
  <c r="BZ352" i="1"/>
  <c r="AT352" i="1"/>
  <c r="AS352" i="1"/>
  <c r="AI352" i="1"/>
  <c r="EF352" i="1"/>
  <c r="AH352" i="1"/>
  <c r="CV352" i="1"/>
  <c r="AF352" i="1"/>
  <c r="CS352" i="1"/>
  <c r="AE352" i="1"/>
  <c r="CR352" i="1"/>
  <c r="AD352" i="1"/>
  <c r="CQ352" i="1"/>
  <c r="AC352" i="1"/>
  <c r="CP352" i="1"/>
  <c r="AB352" i="1"/>
  <c r="CO352" i="1"/>
  <c r="CN352" i="1"/>
  <c r="CM352" i="1"/>
  <c r="CL352" i="1"/>
  <c r="CK352" i="1"/>
  <c r="CJ352" i="1"/>
  <c r="CI352" i="1"/>
  <c r="CH352" i="1"/>
  <c r="CF352" i="1"/>
  <c r="DF352" i="1"/>
  <c r="BC352" i="1"/>
  <c r="AU352" i="1"/>
  <c r="M352" i="1"/>
  <c r="L352" i="1"/>
  <c r="BN352" i="1"/>
  <c r="AV352" i="1"/>
  <c r="CG352" i="1"/>
  <c r="AX352" i="1"/>
  <c r="BD352" i="1"/>
  <c r="EH352" i="1"/>
  <c r="EQ352" i="1"/>
  <c r="EE352" i="1"/>
  <c r="BE352" i="1"/>
  <c r="X352" i="1"/>
  <c r="DE352" i="1"/>
  <c r="BH352" i="1"/>
  <c r="EB352" i="1"/>
  <c r="AY352" i="1"/>
  <c r="BF352" i="1"/>
  <c r="AW352" i="1"/>
  <c r="EG352" i="1"/>
  <c r="EP352" i="1"/>
  <c r="BG352" i="1"/>
  <c r="AM352" i="1"/>
  <c r="AO352" i="1"/>
  <c r="AN352" i="1"/>
  <c r="AK352" i="1"/>
  <c r="O352" i="1"/>
  <c r="DP352" i="1"/>
  <c r="DO352" i="1"/>
  <c r="N352" i="1"/>
  <c r="BY352" i="1"/>
  <c r="CA352" i="1"/>
  <c r="CT352" i="1"/>
  <c r="K352" i="1"/>
  <c r="CV346" i="1"/>
  <c r="AH346" i="1"/>
  <c r="CT346" i="1"/>
  <c r="AG346" i="1"/>
  <c r="CS346" i="1"/>
  <c r="AF346" i="1"/>
  <c r="CR346" i="1"/>
  <c r="AE346" i="1"/>
  <c r="CP346" i="1"/>
  <c r="AD346" i="1"/>
  <c r="CO346" i="1"/>
  <c r="AB346" i="1"/>
  <c r="CN346" i="1"/>
  <c r="CM346" i="1"/>
  <c r="CL346" i="1"/>
  <c r="CK346" i="1"/>
  <c r="CJ346" i="1"/>
  <c r="CI346" i="1"/>
  <c r="CH346" i="1"/>
  <c r="CF346" i="1"/>
  <c r="DF346" i="1"/>
  <c r="BC346" i="1"/>
  <c r="AV346" i="1"/>
  <c r="AU346" i="1"/>
  <c r="M346" i="1"/>
  <c r="L346" i="1"/>
  <c r="U346" i="1"/>
  <c r="Z346" i="1"/>
  <c r="DN346" i="1"/>
  <c r="CD346" i="1"/>
  <c r="CC346" i="1"/>
  <c r="CB346" i="1"/>
  <c r="BZ346" i="1"/>
  <c r="AN346" i="1"/>
  <c r="AT346" i="1"/>
  <c r="AS346" i="1"/>
  <c r="AI346" i="1"/>
  <c r="EF346" i="1"/>
  <c r="CG346" i="1"/>
  <c r="EE346" i="1"/>
  <c r="AO346" i="1"/>
  <c r="BD346" i="1"/>
  <c r="BY346" i="1"/>
  <c r="AK346" i="1"/>
  <c r="K346" i="1"/>
  <c r="O346" i="1"/>
  <c r="BN346" i="1"/>
  <c r="AY346" i="1"/>
  <c r="AM346" i="1"/>
  <c r="CA346" i="1"/>
  <c r="EP346" i="1"/>
  <c r="DP346" i="1"/>
  <c r="EQ346" i="1"/>
  <c r="EG346" i="1"/>
  <c r="N346" i="1"/>
  <c r="BF346" i="1"/>
  <c r="BH346" i="1"/>
  <c r="EB346" i="1"/>
  <c r="BG346" i="1"/>
  <c r="BE346" i="1"/>
  <c r="X346" i="1"/>
  <c r="AX346" i="1"/>
  <c r="DO346" i="1"/>
  <c r="DE346" i="1"/>
  <c r="CU346" i="1"/>
  <c r="EH346" i="1"/>
  <c r="AW346" i="1"/>
  <c r="L349" i="1"/>
  <c r="CC349" i="1"/>
  <c r="CB349" i="1"/>
  <c r="CA349" i="1"/>
  <c r="BZ349" i="1"/>
  <c r="BY349" i="1"/>
  <c r="AO349" i="1"/>
  <c r="AN349" i="1"/>
  <c r="AM349" i="1"/>
  <c r="AK349" i="1"/>
  <c r="AT349" i="1"/>
  <c r="AS349" i="1"/>
  <c r="AI349" i="1"/>
  <c r="AH349" i="1"/>
  <c r="AG349" i="1"/>
  <c r="AF349" i="1"/>
  <c r="EB349" i="1"/>
  <c r="AD349" i="1"/>
  <c r="EH349" i="1"/>
  <c r="AC349" i="1"/>
  <c r="EF349" i="1"/>
  <c r="AB349" i="1"/>
  <c r="CK349" i="1"/>
  <c r="CH349" i="1"/>
  <c r="CG349" i="1"/>
  <c r="CF349" i="1"/>
  <c r="DP349" i="1"/>
  <c r="DO349" i="1"/>
  <c r="DF349" i="1"/>
  <c r="BD349" i="1"/>
  <c r="BC349" i="1"/>
  <c r="AU349" i="1"/>
  <c r="M349" i="1"/>
  <c r="CM349" i="1"/>
  <c r="EP349" i="1"/>
  <c r="CU349" i="1"/>
  <c r="CT349" i="1"/>
  <c r="U349" i="1"/>
  <c r="BF349" i="1"/>
  <c r="BG349" i="1"/>
  <c r="CO349" i="1"/>
  <c r="CD349" i="1"/>
  <c r="EG349" i="1"/>
  <c r="O349" i="1"/>
  <c r="CR349" i="1"/>
  <c r="BN349" i="1"/>
  <c r="DN349" i="1"/>
  <c r="CL349" i="1"/>
  <c r="CV349" i="1"/>
  <c r="CI349" i="1"/>
  <c r="BE349" i="1"/>
  <c r="CJ349" i="1"/>
  <c r="K349" i="1"/>
  <c r="EQ349" i="1"/>
  <c r="AW349" i="1"/>
  <c r="BH349" i="1"/>
  <c r="Z349" i="1"/>
  <c r="DE349" i="1"/>
  <c r="CQ349" i="1"/>
  <c r="EE349" i="1"/>
  <c r="AY349" i="1"/>
  <c r="N349" i="1"/>
  <c r="CN349" i="1"/>
  <c r="AX349" i="1"/>
  <c r="X349" i="1"/>
  <c r="CP349" i="1"/>
  <c r="AV349" i="1"/>
  <c r="A4" i="1" l="1"/>
  <c r="G68" i="4" l="1"/>
  <c r="G66" i="4" l="1"/>
  <c r="AC333" i="1" l="1"/>
  <c r="AC334" i="1"/>
  <c r="AD333" i="1"/>
  <c r="AD334" i="1"/>
  <c r="AD335" i="1" l="1"/>
  <c r="AD336" i="1"/>
  <c r="AC335" i="1"/>
  <c r="AC336" i="1"/>
  <c r="AD337" i="1"/>
  <c r="AC337" i="1"/>
  <c r="AB330" i="1"/>
  <c r="AA330" i="1"/>
  <c r="Q284" i="1"/>
  <c r="P284" i="1"/>
  <c r="AA284" i="1"/>
  <c r="AB284" i="1"/>
  <c r="AC285" i="1" l="1"/>
  <c r="AC284" i="1"/>
  <c r="AD285" i="1"/>
  <c r="AD284" i="1"/>
  <c r="AA283" i="1"/>
  <c r="AA285" i="1"/>
  <c r="Q283" i="1"/>
  <c r="Q285" i="1"/>
  <c r="P283" i="1"/>
  <c r="P285" i="1"/>
  <c r="AC283" i="1"/>
  <c r="AD283" i="1"/>
  <c r="AB283" i="1"/>
  <c r="AB285" i="1"/>
  <c r="AB331" i="1"/>
  <c r="AA331" i="1"/>
  <c r="AC286" i="1"/>
  <c r="AD286" i="1"/>
  <c r="Q287" i="1" l="1"/>
  <c r="P287" i="1"/>
  <c r="AA286" i="1"/>
  <c r="AA287" i="1"/>
  <c r="Q286" i="1"/>
  <c r="P286" i="1"/>
  <c r="AB286" i="1"/>
  <c r="AB287" i="1"/>
  <c r="AD339" i="1"/>
  <c r="AD338" i="1"/>
  <c r="AC339" i="1"/>
  <c r="AC338" i="1"/>
  <c r="AA332" i="1"/>
  <c r="Q288" i="1"/>
  <c r="AC288" i="1"/>
  <c r="AD288" i="1"/>
  <c r="P288" i="1"/>
  <c r="AB332" i="1"/>
  <c r="AB288" i="1" l="1"/>
  <c r="AA288" i="1"/>
  <c r="P290" i="1"/>
  <c r="Q290" i="1"/>
  <c r="AA333" i="1" l="1"/>
  <c r="AA334" i="1"/>
  <c r="AB333" i="1"/>
  <c r="AB334" i="1"/>
  <c r="P289" i="1"/>
  <c r="Q289" i="1"/>
  <c r="AD340" i="1"/>
  <c r="AC340" i="1"/>
  <c r="AD289" i="1"/>
  <c r="AB289" i="1"/>
  <c r="AC289" i="1"/>
  <c r="AA289" i="1"/>
  <c r="AA336" i="1" l="1"/>
  <c r="AD290" i="1"/>
  <c r="AC290" i="1"/>
  <c r="AB290" i="1"/>
  <c r="AA290" i="1"/>
  <c r="AB335" i="1"/>
  <c r="AB336" i="1"/>
  <c r="P291" i="1"/>
  <c r="Q291" i="1"/>
  <c r="AD342" i="1"/>
  <c r="AD341" i="1"/>
  <c r="AC342" i="1"/>
  <c r="AC341" i="1"/>
  <c r="Q292" i="1"/>
  <c r="P292" i="1"/>
  <c r="Q311" i="1"/>
  <c r="Q312" i="1" s="1"/>
  <c r="P311" i="1"/>
  <c r="P312" i="1" s="1"/>
  <c r="AA292" i="1" l="1"/>
  <c r="AC292" i="1"/>
  <c r="AD292" i="1"/>
  <c r="AB292" i="1"/>
  <c r="AA335" i="1"/>
  <c r="AB337" i="1"/>
  <c r="AA337" i="1"/>
  <c r="AA291" i="1"/>
  <c r="AD291" i="1"/>
  <c r="AB291" i="1"/>
  <c r="AC291" i="1"/>
  <c r="AD298" i="1"/>
  <c r="AD293" i="1"/>
  <c r="AC298" i="1"/>
  <c r="AC293" i="1"/>
  <c r="AA298" i="1"/>
  <c r="AA293" i="1"/>
  <c r="Q295" i="1"/>
  <c r="Q296" i="1" s="1"/>
  <c r="Q293" i="1"/>
  <c r="P295" i="1"/>
  <c r="P296" i="1" s="1"/>
  <c r="P293" i="1"/>
  <c r="AB298" i="1"/>
  <c r="AB293" i="1"/>
  <c r="AA294" i="1"/>
  <c r="AA295" i="1"/>
  <c r="AD294" i="1"/>
  <c r="AD295" i="1"/>
  <c r="AD296" i="1" s="1"/>
  <c r="AB294" i="1"/>
  <c r="AB295" i="1"/>
  <c r="AB296" i="1" s="1"/>
  <c r="AC294" i="1"/>
  <c r="AC295" i="1"/>
  <c r="AC296" i="1" s="1"/>
  <c r="Q294" i="1"/>
  <c r="P294" i="1"/>
  <c r="P314" i="1"/>
  <c r="Q314" i="1"/>
  <c r="AA338" i="1"/>
  <c r="AB338" i="1"/>
  <c r="Q315" i="1" l="1"/>
  <c r="P315" i="1"/>
  <c r="AB339" i="1"/>
  <c r="AA339" i="1"/>
  <c r="P316" i="1" l="1"/>
  <c r="Q316" i="1"/>
  <c r="AA340" i="1" l="1"/>
  <c r="AB340" i="1"/>
  <c r="P317" i="1" l="1"/>
  <c r="P318" i="1"/>
  <c r="Q317" i="1"/>
  <c r="Q318" i="1"/>
  <c r="AA342" i="1"/>
  <c r="AA341" i="1"/>
  <c r="AB342" i="1"/>
  <c r="AB341" i="1"/>
  <c r="Q320" i="1" l="1"/>
  <c r="P320" i="1"/>
  <c r="Q319" i="1"/>
  <c r="P319" i="1" l="1"/>
  <c r="P321" i="1"/>
  <c r="Q321" i="1"/>
  <c r="Q322" i="1"/>
  <c r="P322" i="1"/>
  <c r="P325" i="1" l="1"/>
  <c r="Q325" i="1"/>
  <c r="Q326" i="1" l="1"/>
  <c r="Q327" i="1"/>
  <c r="Q328" i="1" s="1"/>
  <c r="P326" i="1"/>
  <c r="P327" i="1"/>
  <c r="P328" i="1" s="1"/>
  <c r="P323" i="1"/>
  <c r="P324" i="1"/>
  <c r="Q323" i="1"/>
  <c r="Q324" i="1"/>
  <c r="CX330" i="1"/>
  <c r="CZ330" i="1"/>
  <c r="BU298" i="1"/>
  <c r="CX298" i="1"/>
  <c r="EJ298" i="1"/>
  <c r="CZ298" i="1"/>
  <c r="ED298" i="1"/>
  <c r="DD298" i="1" l="1"/>
  <c r="BX330" i="1"/>
  <c r="BW330" i="1"/>
  <c r="BV298" i="1"/>
  <c r="BW298" i="1"/>
  <c r="BX298" i="1"/>
  <c r="EA298" i="1"/>
  <c r="EC298" i="1"/>
  <c r="DP298" i="1"/>
  <c r="EA330" i="1"/>
  <c r="DC330" i="1"/>
  <c r="DD330" i="1"/>
  <c r="EE330" i="1"/>
  <c r="EB298" i="1"/>
  <c r="EE298" i="1"/>
  <c r="DX298" i="1"/>
  <c r="DQ330" i="1"/>
  <c r="DQ298" i="1"/>
  <c r="EJ330" i="1"/>
  <c r="DR298" i="1"/>
  <c r="DN298" i="1"/>
  <c r="DO298" i="1"/>
  <c r="DA330" i="1"/>
  <c r="DA298" i="1"/>
  <c r="DC298" i="1"/>
  <c r="DB298" i="1"/>
  <c r="BR298" i="1"/>
  <c r="BT299" i="1"/>
  <c r="BT298" i="1"/>
  <c r="BS298" i="1"/>
  <c r="Q330" i="1"/>
  <c r="Q298" i="1"/>
  <c r="P330" i="1"/>
  <c r="P298" i="1"/>
  <c r="CZ299" i="1"/>
  <c r="CZ331" i="1"/>
  <c r="CX331" i="1"/>
  <c r="CX299" i="1"/>
  <c r="BU299" i="1"/>
  <c r="BR299" i="1"/>
  <c r="P299" i="1"/>
  <c r="Q299" i="1"/>
  <c r="BS299" i="1"/>
  <c r="DN330" i="1" l="1"/>
  <c r="DN299" i="1"/>
  <c r="ED299" i="1"/>
  <c r="DP330" i="1"/>
  <c r="BV299" i="1"/>
  <c r="BX299" i="1"/>
  <c r="BW299" i="1"/>
  <c r="BX331" i="1"/>
  <c r="BW331" i="1"/>
  <c r="BT319" i="1"/>
  <c r="BT320" i="1"/>
  <c r="EC299" i="1"/>
  <c r="EC330" i="1"/>
  <c r="DO299" i="1"/>
  <c r="DR330" i="1"/>
  <c r="DR299" i="1"/>
  <c r="DB299" i="1"/>
  <c r="DC299" i="1"/>
  <c r="DD299" i="1"/>
  <c r="EB331" i="1"/>
  <c r="DX299" i="1"/>
  <c r="EA299" i="1"/>
  <c r="EE299" i="1"/>
  <c r="EJ299" i="1"/>
  <c r="EB330" i="1"/>
  <c r="ED330" i="1"/>
  <c r="DQ299" i="1"/>
  <c r="EJ300" i="1"/>
  <c r="DQ331" i="1"/>
  <c r="DO330" i="1"/>
  <c r="DB330" i="1"/>
  <c r="EE331" i="1"/>
  <c r="EJ331" i="1"/>
  <c r="EA331" i="1"/>
  <c r="DA331" i="1"/>
  <c r="DC331" i="1"/>
  <c r="DD331" i="1"/>
  <c r="DA299" i="1"/>
  <c r="DP331" i="1"/>
  <c r="DX330" i="1"/>
  <c r="DC300" i="1"/>
  <c r="EB299" i="1"/>
  <c r="P331" i="1"/>
  <c r="DP299" i="1"/>
  <c r="Q331" i="1"/>
  <c r="CZ300" i="1"/>
  <c r="BU303" i="1"/>
  <c r="CX300" i="1"/>
  <c r="CX332" i="1"/>
  <c r="CZ332" i="1"/>
  <c r="BT334" i="1"/>
  <c r="EE300" i="1"/>
  <c r="DN331" i="1" l="1"/>
  <c r="DO300" i="1"/>
  <c r="BT321" i="1"/>
  <c r="ED300" i="1"/>
  <c r="DD300" i="1"/>
  <c r="ED331" i="1"/>
  <c r="EC331" i="1"/>
  <c r="BX319" i="1"/>
  <c r="BW319" i="1"/>
  <c r="BV303" i="1"/>
  <c r="BW300" i="1"/>
  <c r="BX300" i="1"/>
  <c r="BV334" i="1"/>
  <c r="BW332" i="1"/>
  <c r="BX332" i="1"/>
  <c r="BV338" i="1"/>
  <c r="BV336" i="1"/>
  <c r="BV319" i="1"/>
  <c r="BS319" i="1"/>
  <c r="BS320" i="1"/>
  <c r="EC300" i="1"/>
  <c r="BV335" i="1"/>
  <c r="BV337" i="1"/>
  <c r="Q332" i="1"/>
  <c r="BV300" i="1"/>
  <c r="BV301" i="1"/>
  <c r="BT333" i="1"/>
  <c r="BT300" i="1"/>
  <c r="BT301" i="1"/>
  <c r="BU300" i="1"/>
  <c r="BU301" i="1"/>
  <c r="BV333" i="1"/>
  <c r="BS300" i="1"/>
  <c r="BS301" i="1"/>
  <c r="DQ300" i="1"/>
  <c r="P332" i="1"/>
  <c r="BS334" i="1"/>
  <c r="BR300" i="1"/>
  <c r="DR300" i="1"/>
  <c r="DQ332" i="1"/>
  <c r="DC302" i="1"/>
  <c r="DR331" i="1"/>
  <c r="DA300" i="1"/>
  <c r="DX300" i="1"/>
  <c r="EA300" i="1"/>
  <c r="DX331" i="1"/>
  <c r="DB331" i="1"/>
  <c r="DO331" i="1"/>
  <c r="DA332" i="1"/>
  <c r="DP332" i="1"/>
  <c r="EE332" i="1"/>
  <c r="EJ332" i="1"/>
  <c r="EJ301" i="1"/>
  <c r="EB332" i="1"/>
  <c r="EC332" i="1"/>
  <c r="DC332" i="1"/>
  <c r="DD332" i="1"/>
  <c r="DB300" i="1"/>
  <c r="EB300" i="1"/>
  <c r="DN300" i="1"/>
  <c r="DP300" i="1"/>
  <c r="Q302" i="1"/>
  <c r="Q300" i="1"/>
  <c r="P302" i="1"/>
  <c r="P300" i="1"/>
  <c r="BT322" i="1"/>
  <c r="BU334" i="1"/>
  <c r="DQ334" i="1"/>
  <c r="DA334" i="1"/>
  <c r="EE301" i="1"/>
  <c r="DD301" i="1"/>
  <c r="DN332" i="1" l="1"/>
  <c r="ED332" i="1"/>
  <c r="EA332" i="1"/>
  <c r="CZ302" i="1"/>
  <c r="BV320" i="1"/>
  <c r="BX320" i="1"/>
  <c r="BW320" i="1"/>
  <c r="BV321" i="1"/>
  <c r="BW321" i="1"/>
  <c r="BX321" i="1"/>
  <c r="BS321" i="1"/>
  <c r="EE334" i="1"/>
  <c r="EB334" i="1"/>
  <c r="EE302" i="1"/>
  <c r="DP302" i="1"/>
  <c r="EJ302" i="1"/>
  <c r="CZ333" i="1"/>
  <c r="DC334" i="1"/>
  <c r="CX333" i="1"/>
  <c r="CX334" i="1"/>
  <c r="BU338" i="1"/>
  <c r="BU336" i="1"/>
  <c r="DO302" i="1"/>
  <c r="DN302" i="1"/>
  <c r="EB302" i="1"/>
  <c r="BT303" i="1"/>
  <c r="BT304" i="1"/>
  <c r="BU319" i="1"/>
  <c r="BU320" i="1"/>
  <c r="DN301" i="1"/>
  <c r="CZ301" i="1"/>
  <c r="P301" i="1"/>
  <c r="DC301" i="1"/>
  <c r="Q301" i="1"/>
  <c r="ED301" i="1"/>
  <c r="EC301" i="1"/>
  <c r="BU335" i="1"/>
  <c r="BU337" i="1"/>
  <c r="BS333" i="1"/>
  <c r="BU333" i="1"/>
  <c r="DR332" i="1"/>
  <c r="DR301" i="1"/>
  <c r="BR334" i="1"/>
  <c r="BR301" i="1"/>
  <c r="DA301" i="1"/>
  <c r="EC333" i="1"/>
  <c r="DP333" i="1"/>
  <c r="DO301" i="1"/>
  <c r="DX332" i="1"/>
  <c r="DX301" i="1"/>
  <c r="EA301" i="1"/>
  <c r="EB333" i="1"/>
  <c r="DB301" i="1"/>
  <c r="DB332" i="1"/>
  <c r="DO332" i="1"/>
  <c r="DC333" i="1"/>
  <c r="DD333" i="1"/>
  <c r="EE333" i="1"/>
  <c r="EB301" i="1"/>
  <c r="DQ301" i="1"/>
  <c r="DP301" i="1"/>
  <c r="CX301" i="1"/>
  <c r="BT323" i="1"/>
  <c r="DA336" i="1"/>
  <c r="EB336" i="1"/>
  <c r="BT305" i="1"/>
  <c r="BS322" i="1" l="1"/>
  <c r="DD302" i="1"/>
  <c r="ED333" i="1"/>
  <c r="EA333" i="1"/>
  <c r="EC302" i="1"/>
  <c r="CZ334" i="1"/>
  <c r="DQ336" i="1"/>
  <c r="EJ334" i="1"/>
  <c r="EJ333" i="1"/>
  <c r="DD334" i="1"/>
  <c r="BV322" i="1"/>
  <c r="BW322" i="1"/>
  <c r="BX322" i="1"/>
  <c r="CX335" i="1"/>
  <c r="CZ335" i="1"/>
  <c r="ED302" i="1"/>
  <c r="BU321" i="1"/>
  <c r="DQ304" i="1"/>
  <c r="DQ302" i="1"/>
  <c r="DB302" i="1"/>
  <c r="BR304" i="1"/>
  <c r="BR302" i="1"/>
  <c r="CX304" i="1"/>
  <c r="CX302" i="1"/>
  <c r="EA302" i="1"/>
  <c r="DR304" i="1"/>
  <c r="DR302" i="1"/>
  <c r="DX302" i="1"/>
  <c r="DA304" i="1"/>
  <c r="DA302" i="1"/>
  <c r="DN333" i="1"/>
  <c r="DX334" i="1"/>
  <c r="P333" i="1"/>
  <c r="P334" i="1"/>
  <c r="DP334" i="1"/>
  <c r="Q333" i="1"/>
  <c r="ED334" i="1"/>
  <c r="Q303" i="1"/>
  <c r="Q304" i="1"/>
  <c r="DC303" i="1"/>
  <c r="DC304" i="1"/>
  <c r="P303" i="1"/>
  <c r="P304" i="1"/>
  <c r="CZ303" i="1"/>
  <c r="CZ304" i="1"/>
  <c r="BS303" i="1"/>
  <c r="BS304" i="1"/>
  <c r="DN303" i="1"/>
  <c r="DO304" i="1"/>
  <c r="BS335" i="1"/>
  <c r="BS336" i="1"/>
  <c r="EE336" i="1"/>
  <c r="BT335" i="1"/>
  <c r="BT336" i="1"/>
  <c r="DA333" i="1"/>
  <c r="DQ333" i="1"/>
  <c r="Q305" i="1"/>
  <c r="P305" i="1"/>
  <c r="CZ305" i="1"/>
  <c r="DB333" i="1"/>
  <c r="DR333" i="1"/>
  <c r="BR317" i="1"/>
  <c r="BR320" i="1"/>
  <c r="DQ335" i="1"/>
  <c r="DA335" i="1"/>
  <c r="DQ303" i="1"/>
  <c r="DO303" i="1"/>
  <c r="DD335" i="1"/>
  <c r="DO333" i="1"/>
  <c r="EJ335" i="1"/>
  <c r="EB335" i="1"/>
  <c r="EE335" i="1"/>
  <c r="DX333" i="1"/>
  <c r="BS323" i="1"/>
  <c r="BT306" i="1"/>
  <c r="BS305" i="1"/>
  <c r="DC335" i="1" l="1"/>
  <c r="DB304" i="1"/>
  <c r="DN304" i="1"/>
  <c r="EA303" i="1"/>
  <c r="EE303" i="1"/>
  <c r="DN334" i="1"/>
  <c r="EA334" i="1"/>
  <c r="EC303" i="1"/>
  <c r="DP304" i="1"/>
  <c r="EC334" i="1"/>
  <c r="DD303" i="1"/>
  <c r="DP303" i="1"/>
  <c r="EB303" i="1"/>
  <c r="EC304" i="1"/>
  <c r="EJ303" i="1"/>
  <c r="DD304" i="1"/>
  <c r="BV323" i="1"/>
  <c r="BW323" i="1"/>
  <c r="BX323" i="1"/>
  <c r="BU322" i="1"/>
  <c r="DB303" i="1"/>
  <c r="BR305" i="1"/>
  <c r="DN305" i="1"/>
  <c r="DC336" i="1"/>
  <c r="DR303" i="1"/>
  <c r="DX303" i="1"/>
  <c r="CX303" i="1"/>
  <c r="BS337" i="1"/>
  <c r="ED304" i="1"/>
  <c r="ED303" i="1"/>
  <c r="DA303" i="1"/>
  <c r="EE304" i="1"/>
  <c r="EB304" i="1"/>
  <c r="DA305" i="1"/>
  <c r="P335" i="1"/>
  <c r="BR303" i="1"/>
  <c r="EA335" i="1"/>
  <c r="DR334" i="1"/>
  <c r="Q336" i="1"/>
  <c r="Q334" i="1"/>
  <c r="DP335" i="1"/>
  <c r="DB334" i="1"/>
  <c r="DO334" i="1"/>
  <c r="BT337" i="1"/>
  <c r="EC305" i="1"/>
  <c r="BT324" i="1"/>
  <c r="DC305" i="1"/>
  <c r="Q306" i="1"/>
  <c r="P306" i="1"/>
  <c r="CZ306" i="1"/>
  <c r="DX335" i="1"/>
  <c r="BR319" i="1"/>
  <c r="BR333" i="1"/>
  <c r="BR336" i="1"/>
  <c r="DO305" i="1"/>
  <c r="DA337" i="1"/>
  <c r="DQ305" i="1"/>
  <c r="EB337" i="1"/>
  <c r="DC306" i="1"/>
  <c r="DQ337" i="1"/>
  <c r="EE337" i="1"/>
  <c r="DB305" i="1"/>
  <c r="EB305" i="1"/>
  <c r="DP305" i="1"/>
  <c r="DQ306" i="1"/>
  <c r="CX305" i="1"/>
  <c r="BS338" i="1"/>
  <c r="BS306" i="1"/>
  <c r="BT307" i="1"/>
  <c r="DD305" i="1" l="1"/>
  <c r="DN335" i="1"/>
  <c r="BU323" i="1"/>
  <c r="BR306" i="1"/>
  <c r="DX305" i="1"/>
  <c r="EJ305" i="1"/>
  <c r="ED305" i="1"/>
  <c r="CX336" i="1"/>
  <c r="DD336" i="1"/>
  <c r="DX336" i="1"/>
  <c r="EJ336" i="1"/>
  <c r="CZ336" i="1"/>
  <c r="DX304" i="1"/>
  <c r="EJ304" i="1"/>
  <c r="DN306" i="1"/>
  <c r="EA336" i="1"/>
  <c r="ED335" i="1"/>
  <c r="EC335" i="1"/>
  <c r="CX338" i="1"/>
  <c r="BX324" i="1"/>
  <c r="BW324" i="1"/>
  <c r="DA306" i="1"/>
  <c r="ED306" i="1"/>
  <c r="DR305" i="1"/>
  <c r="DO335" i="1"/>
  <c r="BT338" i="1"/>
  <c r="Q335" i="1"/>
  <c r="EA304" i="1"/>
  <c r="EE305" i="1"/>
  <c r="Q337" i="1"/>
  <c r="DO336" i="1"/>
  <c r="DR335" i="1"/>
  <c r="DP336" i="1"/>
  <c r="DB335" i="1"/>
  <c r="DC342" i="1"/>
  <c r="DD342" i="1"/>
  <c r="EC306" i="1"/>
  <c r="BT332" i="1"/>
  <c r="BT325" i="1"/>
  <c r="BT330" i="1"/>
  <c r="BT331" i="1"/>
  <c r="BV324" i="1"/>
  <c r="BS324" i="1"/>
  <c r="DO306" i="1"/>
  <c r="BT326" i="1"/>
  <c r="BT327" i="1"/>
  <c r="BT328" i="1" s="1"/>
  <c r="BR335" i="1"/>
  <c r="BR321" i="1"/>
  <c r="DQ338" i="1"/>
  <c r="DA338" i="1"/>
  <c r="DB306" i="1"/>
  <c r="EE338" i="1"/>
  <c r="EB338" i="1"/>
  <c r="DD338" i="1"/>
  <c r="EB306" i="1"/>
  <c r="DP306" i="1"/>
  <c r="DQ307" i="1"/>
  <c r="CX306" i="1"/>
  <c r="BS339" i="1"/>
  <c r="BT339" i="1"/>
  <c r="BR307" i="1"/>
  <c r="BS307" i="1"/>
  <c r="DD306" i="1" l="1"/>
  <c r="DN336" i="1"/>
  <c r="CZ337" i="1"/>
  <c r="DC337" i="1"/>
  <c r="CZ307" i="1"/>
  <c r="DC307" i="1"/>
  <c r="DX337" i="1"/>
  <c r="EJ337" i="1"/>
  <c r="CX337" i="1"/>
  <c r="DD337" i="1"/>
  <c r="DR336" i="1"/>
  <c r="EC336" i="1"/>
  <c r="ED336" i="1"/>
  <c r="DR306" i="1"/>
  <c r="EJ306" i="1"/>
  <c r="DN307" i="1"/>
  <c r="Q338" i="1"/>
  <c r="ED307" i="1"/>
  <c r="DD307" i="1"/>
  <c r="BX325" i="1"/>
  <c r="BW325" i="1"/>
  <c r="DX306" i="1"/>
  <c r="DO337" i="1"/>
  <c r="DC338" i="1"/>
  <c r="P336" i="1"/>
  <c r="EE306" i="1"/>
  <c r="EA305" i="1"/>
  <c r="DB336" i="1"/>
  <c r="DP337" i="1"/>
  <c r="P308" i="1"/>
  <c r="P309" i="1"/>
  <c r="Q308" i="1"/>
  <c r="Q309" i="1"/>
  <c r="EC307" i="1"/>
  <c r="BV332" i="1"/>
  <c r="BV325" i="1"/>
  <c r="BS332" i="1"/>
  <c r="BS325" i="1"/>
  <c r="P307" i="1"/>
  <c r="P310" i="1"/>
  <c r="Q307" i="1"/>
  <c r="Q310" i="1"/>
  <c r="BV330" i="1"/>
  <c r="BV331" i="1"/>
  <c r="BS330" i="1"/>
  <c r="BS331" i="1"/>
  <c r="BT308" i="1"/>
  <c r="BT309" i="1"/>
  <c r="BU324" i="1"/>
  <c r="DO307" i="1"/>
  <c r="BV326" i="1"/>
  <c r="BV327" i="1"/>
  <c r="BV328" i="1" s="1"/>
  <c r="BS326" i="1"/>
  <c r="BS327" i="1"/>
  <c r="BS328" i="1" s="1"/>
  <c r="DC308" i="1"/>
  <c r="DO338" i="1"/>
  <c r="BR322" i="1"/>
  <c r="BR337" i="1"/>
  <c r="EB339" i="1"/>
  <c r="DX307" i="1"/>
  <c r="EE339" i="1"/>
  <c r="DA339" i="1"/>
  <c r="DQ339" i="1"/>
  <c r="DA307" i="1"/>
  <c r="DB307" i="1"/>
  <c r="EB307" i="1"/>
  <c r="DP307" i="1"/>
  <c r="CX307" i="1"/>
  <c r="EB341" i="1"/>
  <c r="EJ309" i="1"/>
  <c r="EJ308" i="1"/>
  <c r="DR337" i="1" l="1"/>
  <c r="EA337" i="1"/>
  <c r="DN337" i="1"/>
  <c r="DD340" i="1"/>
  <c r="DR307" i="1"/>
  <c r="EJ307" i="1"/>
  <c r="CX339" i="1"/>
  <c r="DD339" i="1"/>
  <c r="ED337" i="1"/>
  <c r="EC337" i="1"/>
  <c r="DD308" i="1"/>
  <c r="DX339" i="1"/>
  <c r="EJ338" i="1"/>
  <c r="DX338" i="1"/>
  <c r="BX326" i="1"/>
  <c r="BW326" i="1"/>
  <c r="CZ338" i="1"/>
  <c r="P337" i="1"/>
  <c r="EE307" i="1"/>
  <c r="EA306" i="1"/>
  <c r="DP338" i="1"/>
  <c r="DB337" i="1"/>
  <c r="Q340" i="1"/>
  <c r="Q341" i="1"/>
  <c r="P342" i="1"/>
  <c r="P341" i="1"/>
  <c r="DX311" i="1"/>
  <c r="DX312" i="1" s="1"/>
  <c r="EC308" i="1"/>
  <c r="BU332" i="1"/>
  <c r="BU325" i="1"/>
  <c r="DR315" i="1"/>
  <c r="DP315" i="1"/>
  <c r="DP309" i="1"/>
  <c r="CX311" i="1"/>
  <c r="CX312" i="1" s="1"/>
  <c r="CX314" i="1"/>
  <c r="BT314" i="1"/>
  <c r="BT315" i="1"/>
  <c r="EJ314" i="1"/>
  <c r="EJ315" i="1"/>
  <c r="DP311" i="1"/>
  <c r="DP312" i="1" s="1"/>
  <c r="DP314" i="1"/>
  <c r="DR311" i="1"/>
  <c r="DR312" i="1" s="1"/>
  <c r="DR314" i="1"/>
  <c r="BU330" i="1"/>
  <c r="BU331" i="1"/>
  <c r="Q339" i="1"/>
  <c r="Q342" i="1"/>
  <c r="DN308" i="1"/>
  <c r="DR310" i="1"/>
  <c r="BS308" i="1"/>
  <c r="BS309" i="1"/>
  <c r="DQ308" i="1"/>
  <c r="DQ309" i="1"/>
  <c r="CZ308" i="1"/>
  <c r="DC309" i="1"/>
  <c r="ED308" i="1"/>
  <c r="EE311" i="1"/>
  <c r="EE312" i="1" s="1"/>
  <c r="BR308" i="1"/>
  <c r="BR309" i="1"/>
  <c r="BT340" i="1"/>
  <c r="BS340" i="1"/>
  <c r="DO308" i="1"/>
  <c r="BT310" i="1"/>
  <c r="BT311" i="1"/>
  <c r="BT312" i="1" s="1"/>
  <c r="CX340" i="1"/>
  <c r="CX342" i="1"/>
  <c r="EJ310" i="1"/>
  <c r="EJ311" i="1"/>
  <c r="EJ312" i="1" s="1"/>
  <c r="BU326" i="1"/>
  <c r="BU327" i="1"/>
  <c r="BU328" i="1" s="1"/>
  <c r="P340" i="1"/>
  <c r="DN310" i="1"/>
  <c r="CX308" i="1"/>
  <c r="CX310" i="1"/>
  <c r="DO339" i="1"/>
  <c r="BR338" i="1"/>
  <c r="BR323" i="1"/>
  <c r="DQ340" i="1"/>
  <c r="EB340" i="1"/>
  <c r="DA340" i="1"/>
  <c r="DA308" i="1"/>
  <c r="DB308" i="1"/>
  <c r="EE340" i="1"/>
  <c r="DX308" i="1"/>
  <c r="EB308" i="1"/>
  <c r="DR308" i="1"/>
  <c r="DP308" i="1"/>
  <c r="DQ341" i="1"/>
  <c r="DA341" i="1"/>
  <c r="EE341" i="1" l="1"/>
  <c r="DR338" i="1"/>
  <c r="EA338" i="1"/>
  <c r="DR309" i="1"/>
  <c r="DC339" i="1"/>
  <c r="DN338" i="1"/>
  <c r="CZ309" i="1"/>
  <c r="DN309" i="1"/>
  <c r="DX309" i="1"/>
  <c r="DX340" i="1"/>
  <c r="EJ339" i="1"/>
  <c r="CX309" i="1"/>
  <c r="DD309" i="1"/>
  <c r="ED338" i="1"/>
  <c r="EC338" i="1"/>
  <c r="CX341" i="1"/>
  <c r="DD341" i="1"/>
  <c r="CZ339" i="1"/>
  <c r="DC340" i="1"/>
  <c r="P338" i="1"/>
  <c r="P339" i="1"/>
  <c r="EE308" i="1"/>
  <c r="EA307" i="1"/>
  <c r="DP339" i="1"/>
  <c r="DB338" i="1"/>
  <c r="EC311" i="1"/>
  <c r="EC312" i="1" s="1"/>
  <c r="EC314" i="1"/>
  <c r="EC310" i="1"/>
  <c r="EA314" i="1"/>
  <c r="EC309" i="1"/>
  <c r="DB314" i="1"/>
  <c r="DB309" i="1"/>
  <c r="ED315" i="1"/>
  <c r="ED309" i="1"/>
  <c r="DO315" i="1"/>
  <c r="DO309" i="1"/>
  <c r="DA315" i="1"/>
  <c r="DA309" i="1"/>
  <c r="BT342" i="1"/>
  <c r="BT341" i="1"/>
  <c r="BS342" i="1"/>
  <c r="BS341" i="1"/>
  <c r="EJ342" i="1"/>
  <c r="EJ341" i="1"/>
  <c r="CZ342" i="1"/>
  <c r="DO311" i="1"/>
  <c r="DO312" i="1" s="1"/>
  <c r="BR314" i="1"/>
  <c r="BR315" i="1"/>
  <c r="DQ314" i="1"/>
  <c r="DQ315" i="1"/>
  <c r="BS314" i="1"/>
  <c r="BS315" i="1"/>
  <c r="CZ314" i="1"/>
  <c r="CZ315" i="1"/>
  <c r="DA311" i="1"/>
  <c r="DA312" i="1" s="1"/>
  <c r="DA314" i="1"/>
  <c r="DB310" i="1"/>
  <c r="DB311" i="1"/>
  <c r="DB312" i="1" s="1"/>
  <c r="DO310" i="1"/>
  <c r="DO314" i="1"/>
  <c r="ED311" i="1"/>
  <c r="ED312" i="1" s="1"/>
  <c r="ED314" i="1"/>
  <c r="CZ310" i="1"/>
  <c r="CZ311" i="1"/>
  <c r="CZ312" i="1" s="1"/>
  <c r="DP310" i="1"/>
  <c r="DQ311" i="1"/>
  <c r="DQ312" i="1" s="1"/>
  <c r="BS310" i="1"/>
  <c r="BS311" i="1"/>
  <c r="BS312" i="1" s="1"/>
  <c r="BR310" i="1"/>
  <c r="BR311" i="1"/>
  <c r="BR312" i="1" s="1"/>
  <c r="EA311" i="1"/>
  <c r="EA312" i="1" s="1"/>
  <c r="DO340" i="1"/>
  <c r="BR324" i="1"/>
  <c r="BR339" i="1"/>
  <c r="DA310" i="1"/>
  <c r="EB310" i="1"/>
  <c r="ED310" i="1"/>
  <c r="DP342" i="1"/>
  <c r="DQ310" i="1"/>
  <c r="DA342" i="1"/>
  <c r="DQ342" i="1"/>
  <c r="EB342" i="1"/>
  <c r="EE342" i="1"/>
  <c r="DX310" i="1"/>
  <c r="DX342" i="1"/>
  <c r="DR339" i="1" l="1"/>
  <c r="EA339" i="1"/>
  <c r="DN339" i="1"/>
  <c r="EC339" i="1"/>
  <c r="ED339" i="1"/>
  <c r="DX341" i="1"/>
  <c r="EJ340" i="1"/>
  <c r="CZ340" i="1"/>
  <c r="DC341" i="1"/>
  <c r="EB309" i="1"/>
  <c r="EA308" i="1"/>
  <c r="EE309" i="1"/>
  <c r="DB339" i="1"/>
  <c r="BR332" i="1"/>
  <c r="BR325" i="1"/>
  <c r="DN342" i="1"/>
  <c r="DO341" i="1"/>
  <c r="BR330" i="1"/>
  <c r="BR331" i="1"/>
  <c r="BR326" i="1"/>
  <c r="BR327" i="1"/>
  <c r="BR328" i="1" s="1"/>
  <c r="DO342" i="1"/>
  <c r="BR340" i="1"/>
  <c r="DP340" i="1" l="1"/>
  <c r="DN340" i="1"/>
  <c r="DR340" i="1"/>
  <c r="EA340" i="1"/>
  <c r="CZ341" i="1"/>
  <c r="EA341" i="1"/>
  <c r="ED340" i="1"/>
  <c r="EC340" i="1"/>
  <c r="EE310" i="1"/>
  <c r="EA309" i="1"/>
  <c r="DB340" i="1"/>
  <c r="DP341" i="1"/>
  <c r="BR342" i="1"/>
  <c r="BR341" i="1"/>
  <c r="DN341" i="1" l="1"/>
  <c r="ED341" i="1"/>
  <c r="EC341" i="1"/>
  <c r="EB311" i="1"/>
  <c r="EB312" i="1" s="1"/>
  <c r="EA310" i="1"/>
  <c r="DB341" i="1"/>
  <c r="DB342" i="1"/>
  <c r="DR342" i="1" l="1"/>
  <c r="EA342" i="1"/>
  <c r="DR341" i="1"/>
  <c r="ED342" i="1"/>
  <c r="EC342" i="1"/>
  <c r="CA216" i="4" l="1"/>
  <c r="CA217" i="4" s="1"/>
  <c r="CA218" i="4" s="1"/>
  <c r="CA219" i="4" s="1"/>
  <c r="CA220" i="4" s="1"/>
  <c r="CA221" i="4" s="1"/>
  <c r="CA222" i="4" s="1"/>
  <c r="CA223" i="4" s="1"/>
  <c r="CA224" i="4" s="1"/>
  <c r="CA231" i="4"/>
  <c r="CA232" i="4" s="1"/>
  <c r="CA233" i="4" s="1"/>
  <c r="CA234" i="4" s="1"/>
  <c r="CA235" i="4" s="1"/>
  <c r="CA236" i="4" s="1"/>
  <c r="CA237" i="4" s="1"/>
  <c r="CA238" i="4" s="1"/>
  <c r="CA239" i="4" s="1"/>
  <c r="CA246" i="4"/>
  <c r="CA247" i="4" s="1"/>
  <c r="CA248" i="4" s="1"/>
  <c r="CA249" i="4" s="1"/>
  <c r="CA250" i="4" s="1"/>
  <c r="CA251" i="4" s="1"/>
  <c r="CA252" i="4" s="1"/>
  <c r="CA253" i="4" s="1"/>
  <c r="CA254" i="4" s="1"/>
  <c r="CH216" i="4"/>
  <c r="CH217" i="4" s="1"/>
  <c r="CH218" i="4" s="1"/>
  <c r="CH219" i="4" s="1"/>
  <c r="CH220" i="4" s="1"/>
  <c r="CH221" i="4" s="1"/>
  <c r="CH222" i="4" s="1"/>
  <c r="CH223" i="4" s="1"/>
  <c r="CH224" i="4" s="1"/>
  <c r="CH231" i="4"/>
  <c r="CH232" i="4" s="1"/>
  <c r="CH233" i="4" s="1"/>
  <c r="CH234" i="4" s="1"/>
  <c r="CH235" i="4" s="1"/>
  <c r="CH236" i="4" s="1"/>
  <c r="CH237" i="4" s="1"/>
  <c r="CH238" i="4" s="1"/>
  <c r="CH239" i="4" s="1"/>
  <c r="CH246" i="4"/>
  <c r="CH247" i="4" s="1"/>
  <c r="CH248" i="4" s="1"/>
  <c r="CH249" i="4" s="1"/>
  <c r="CH250" i="4" s="1"/>
  <c r="CH251" i="4" s="1"/>
  <c r="CH252" i="4" s="1"/>
  <c r="CH253" i="4" s="1"/>
  <c r="CH254" i="4" s="1"/>
  <c r="BT216" i="4"/>
  <c r="BT217" i="4" s="1"/>
  <c r="BT218" i="4" s="1"/>
  <c r="BT219" i="4" s="1"/>
  <c r="BT220" i="4" s="1"/>
  <c r="BT221" i="4" s="1"/>
  <c r="BT222" i="4" s="1"/>
  <c r="BT223" i="4" s="1"/>
  <c r="BT224" i="4" s="1"/>
  <c r="BT231" i="4"/>
  <c r="BT232" i="4" s="1"/>
  <c r="BT233" i="4" s="1"/>
  <c r="BT234" i="4" s="1"/>
  <c r="BT235" i="4" s="1"/>
  <c r="BT236" i="4" s="1"/>
  <c r="BT237" i="4" s="1"/>
  <c r="BT238" i="4" s="1"/>
  <c r="BT239" i="4" s="1"/>
  <c r="BT246" i="4"/>
  <c r="BT247" i="4" s="1"/>
  <c r="BT248" i="4" s="1"/>
  <c r="BT249" i="4" s="1"/>
  <c r="BT250" i="4" s="1"/>
  <c r="BT251" i="4" s="1"/>
  <c r="BT252" i="4" s="1"/>
  <c r="BT253" i="4" s="1"/>
  <c r="BT254" i="4" s="1"/>
  <c r="BL81" i="1" l="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M335" i="1" l="1"/>
  <c r="BM319" i="1"/>
  <c r="BM303" i="1"/>
  <c r="BX216" i="4" l="1"/>
  <c r="BX217" i="4" s="1"/>
  <c r="BX218" i="4" s="1"/>
  <c r="BX219" i="4" s="1"/>
  <c r="BX220" i="4" s="1"/>
  <c r="BX221" i="4" s="1"/>
  <c r="BX222" i="4" s="1"/>
  <c r="BX223" i="4" s="1"/>
  <c r="BX224" i="4" s="1"/>
  <c r="BX231" i="4"/>
  <c r="BX232" i="4" s="1"/>
  <c r="BX233" i="4" s="1"/>
  <c r="BX234" i="4" s="1"/>
  <c r="BX235" i="4" s="1"/>
  <c r="BX236" i="4" s="1"/>
  <c r="BX237" i="4" s="1"/>
  <c r="BX238" i="4" s="1"/>
  <c r="BX239" i="4" s="1"/>
  <c r="BX246" i="4"/>
  <c r="BX247" i="4" s="1"/>
  <c r="BX248" i="4" s="1"/>
  <c r="BX249" i="4" s="1"/>
  <c r="BX250" i="4" s="1"/>
  <c r="BX251" i="4" s="1"/>
  <c r="BX252" i="4" s="1"/>
  <c r="BX253" i="4" s="1"/>
  <c r="BX254" i="4" s="1"/>
  <c r="CE216" i="4"/>
  <c r="CE217" i="4" s="1"/>
  <c r="CE218" i="4" s="1"/>
  <c r="CE219" i="4" s="1"/>
  <c r="CE220" i="4" s="1"/>
  <c r="CE221" i="4" s="1"/>
  <c r="CE222" i="4" s="1"/>
  <c r="CE223" i="4" s="1"/>
  <c r="CE224" i="4" s="1"/>
  <c r="CE231" i="4"/>
  <c r="CE232" i="4" s="1"/>
  <c r="CE233" i="4" s="1"/>
  <c r="CE234" i="4" s="1"/>
  <c r="CE235" i="4" s="1"/>
  <c r="CE236" i="4" s="1"/>
  <c r="CE237" i="4" s="1"/>
  <c r="CE238" i="4" s="1"/>
  <c r="CE239" i="4" s="1"/>
  <c r="CE246" i="4"/>
  <c r="CE247" i="4" s="1"/>
  <c r="CE248" i="4" s="1"/>
  <c r="CE249" i="4" s="1"/>
  <c r="CE250" i="4" s="1"/>
  <c r="CE251" i="4" s="1"/>
  <c r="CE252" i="4" s="1"/>
  <c r="CE253" i="4" s="1"/>
  <c r="CE254" i="4" s="1"/>
  <c r="BQ216" i="4"/>
  <c r="BQ217" i="4" s="1"/>
  <c r="BQ218" i="4" s="1"/>
  <c r="BQ219" i="4" s="1"/>
  <c r="BQ220" i="4" s="1"/>
  <c r="BQ221" i="4" s="1"/>
  <c r="BQ222" i="4" s="1"/>
  <c r="BQ223" i="4" s="1"/>
  <c r="BQ224" i="4" s="1"/>
  <c r="BQ231" i="4"/>
  <c r="BQ232" i="4" s="1"/>
  <c r="BQ233" i="4" s="1"/>
  <c r="BQ234" i="4" s="1"/>
  <c r="BQ235" i="4" s="1"/>
  <c r="BQ236" i="4" s="1"/>
  <c r="BQ237" i="4" s="1"/>
  <c r="BQ238" i="4" s="1"/>
  <c r="BQ239" i="4" s="1"/>
  <c r="BQ246" i="4"/>
  <c r="BQ247" i="4" s="1"/>
  <c r="BQ248" i="4" s="1"/>
  <c r="BQ249" i="4" s="1"/>
  <c r="BQ250" i="4" s="1"/>
  <c r="BQ251" i="4" s="1"/>
  <c r="BQ252" i="4" s="1"/>
  <c r="BQ253" i="4" s="1"/>
  <c r="BQ254" i="4" s="1"/>
  <c r="BL334" i="1" l="1"/>
  <c r="BL318" i="1"/>
  <c r="BL302" i="1"/>
  <c r="BL317" i="1" l="1"/>
  <c r="BK317" i="1"/>
  <c r="BL333" i="1"/>
  <c r="BK333" i="1"/>
  <c r="BL301" i="1"/>
  <c r="BK301" i="1"/>
  <c r="BM336" i="1" l="1"/>
  <c r="BM320" i="1"/>
  <c r="BM304" i="1"/>
  <c r="BL319" i="1"/>
  <c r="BK319" i="1"/>
  <c r="BL303" i="1"/>
  <c r="BK303" i="1"/>
  <c r="BL335" i="1"/>
  <c r="BK335" i="1"/>
  <c r="BM337" i="1" l="1"/>
  <c r="BM305" i="1"/>
  <c r="BL304" i="1"/>
  <c r="BM322" i="1"/>
  <c r="BL320" i="1"/>
  <c r="BM321" i="1"/>
  <c r="BM306" i="1"/>
  <c r="BL336" i="1"/>
  <c r="BL321" i="1"/>
  <c r="BK321" i="1"/>
  <c r="BK337" i="1"/>
  <c r="BL305" i="1"/>
  <c r="BK305" i="1"/>
  <c r="BL337" i="1" l="1"/>
  <c r="BM338" i="1"/>
  <c r="BM307" i="1"/>
  <c r="BM323" i="1"/>
  <c r="BL322" i="1"/>
  <c r="BK322" i="1"/>
  <c r="BL306" i="1"/>
  <c r="BK306" i="1"/>
  <c r="BK338" i="1"/>
  <c r="BL338" i="1" l="1"/>
  <c r="BM324" i="1"/>
  <c r="BM340" i="1"/>
  <c r="BM339" i="1"/>
  <c r="BM308" i="1"/>
  <c r="BL323" i="1"/>
  <c r="BK323" i="1"/>
  <c r="BK339" i="1"/>
  <c r="BK307" i="1"/>
  <c r="BL307" i="1" l="1"/>
  <c r="BL340" i="1"/>
  <c r="BM309" i="1"/>
  <c r="BM325" i="1"/>
  <c r="BL339" i="1"/>
  <c r="BL324" i="1"/>
  <c r="BK324" i="1"/>
  <c r="BL308" i="1"/>
  <c r="BK308" i="1"/>
  <c r="BK340" i="1"/>
  <c r="BM341" i="1" l="1"/>
  <c r="BM326" i="1"/>
  <c r="BM342" i="1"/>
  <c r="BM310" i="1"/>
  <c r="BL309" i="1"/>
  <c r="BL332" i="1"/>
  <c r="BL325" i="1"/>
  <c r="BK342" i="1"/>
  <c r="BL341" i="1"/>
  <c r="BL314" i="1"/>
  <c r="BL315" i="1"/>
  <c r="BL330" i="1"/>
  <c r="BL331" i="1"/>
  <c r="BK310" i="1"/>
  <c r="BL311" i="1"/>
  <c r="BK326" i="1"/>
  <c r="BL310" i="1"/>
  <c r="BL327" i="1" l="1"/>
  <c r="BM311" i="1"/>
  <c r="BL342" i="1"/>
  <c r="BL326" i="1"/>
  <c r="BM327" i="1"/>
  <c r="BL312" i="1"/>
  <c r="BL328" i="1" l="1"/>
  <c r="BM312" i="1"/>
  <c r="BM328" i="1"/>
  <c r="CZ9" i="1" l="1"/>
  <c r="CZ10" i="1" s="1"/>
  <c r="CZ7" i="1"/>
  <c r="CZ13" i="1" l="1"/>
  <c r="CY344" i="1"/>
  <c r="CY7" i="1"/>
  <c r="CY13" i="1"/>
  <c r="CY9" i="1"/>
  <c r="CY10" i="1" s="1"/>
  <c r="CZ344" i="1"/>
  <c r="CZ346" i="1" l="1"/>
  <c r="CZ348" i="1"/>
  <c r="CZ353" i="1"/>
  <c r="CZ351" i="1"/>
  <c r="CZ350" i="1"/>
  <c r="CZ345" i="1"/>
  <c r="CZ347" i="1"/>
  <c r="CZ352" i="1"/>
  <c r="CZ349" i="1"/>
  <c r="CY66" i="1"/>
  <c r="CY205" i="1" s="1"/>
  <c r="CY350" i="1"/>
  <c r="CY345" i="1"/>
  <c r="CY347" i="1"/>
  <c r="CY348" i="1"/>
  <c r="CY351" i="1"/>
  <c r="CY349" i="1"/>
  <c r="CY352" i="1"/>
  <c r="CY353" i="1"/>
  <c r="CY346" i="1"/>
  <c r="CY21" i="1" l="1"/>
  <c r="CY67" i="1" l="1"/>
  <c r="CY206" i="1" s="1"/>
  <c r="CY222" i="1"/>
  <c r="CY22" i="1"/>
  <c r="CY25" i="1"/>
  <c r="CY68" i="1" l="1"/>
  <c r="CY207" i="1" s="1"/>
  <c r="CY226" i="1"/>
  <c r="CY223" i="1"/>
  <c r="CY23" i="1"/>
  <c r="CY26" i="1"/>
  <c r="CY227" i="1" l="1"/>
  <c r="CY224"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Y24" i="1"/>
  <c r="CY27" i="1"/>
  <c r="CY79" i="1" l="1"/>
  <c r="CY80" i="1" s="1"/>
  <c r="CY101" i="1" s="1"/>
  <c r="CY228" i="1"/>
  <c r="CY225" i="1"/>
  <c r="CY28" i="1"/>
  <c r="CY137" i="1" l="1"/>
  <c r="CY124" i="1"/>
  <c r="CY122" i="1"/>
  <c r="CY120" i="1"/>
  <c r="CY114" i="1"/>
  <c r="CY113" i="1"/>
  <c r="CY112" i="1"/>
  <c r="CY108" i="1"/>
  <c r="CY100" i="1"/>
  <c r="CY99" i="1"/>
  <c r="CY123" i="1"/>
  <c r="CY121" i="1"/>
  <c r="CY119" i="1"/>
  <c r="CY98" i="1"/>
  <c r="CY97" i="1"/>
  <c r="CY96" i="1"/>
  <c r="CY92" i="1"/>
  <c r="CY140" i="1"/>
  <c r="CY91" i="1"/>
  <c r="CY139" i="1"/>
  <c r="CY94" i="1"/>
  <c r="CY89" i="1"/>
  <c r="CY87" i="1"/>
  <c r="CY84" i="1"/>
  <c r="CY95" i="1"/>
  <c r="CY90" i="1"/>
  <c r="CY135" i="1"/>
  <c r="CY132" i="1"/>
  <c r="CY131" i="1"/>
  <c r="CY83" i="1"/>
  <c r="CY93" i="1"/>
  <c r="CY138" i="1"/>
  <c r="CY88" i="1"/>
  <c r="CY86" i="1"/>
  <c r="CY85" i="1"/>
  <c r="CY130" i="1"/>
  <c r="CY129" i="1"/>
  <c r="CY128" i="1"/>
  <c r="CY82" i="1"/>
  <c r="CY127" i="1"/>
  <c r="CY81" i="1"/>
  <c r="CY126" i="1"/>
  <c r="CY125" i="1"/>
  <c r="CY118" i="1"/>
  <c r="CY117" i="1"/>
  <c r="CY116" i="1"/>
  <c r="CY115" i="1"/>
  <c r="CY107" i="1"/>
  <c r="CY105" i="1"/>
  <c r="CY106" i="1"/>
  <c r="CY103" i="1"/>
  <c r="CY111" i="1"/>
  <c r="CY110" i="1"/>
  <c r="CY109" i="1"/>
  <c r="CY136" i="1"/>
  <c r="CY104" i="1"/>
  <c r="CY134" i="1"/>
  <c r="CY102" i="1"/>
  <c r="CY133" i="1"/>
  <c r="CY229" i="1"/>
  <c r="DV53" i="1"/>
  <c r="DS41" i="1"/>
  <c r="DS53" i="1"/>
  <c r="DS57" i="1"/>
  <c r="DS45" i="1"/>
  <c r="DS37" i="1"/>
  <c r="DS49" i="1"/>
  <c r="DS33" i="1"/>
  <c r="N33" i="1"/>
  <c r="N37" i="1"/>
  <c r="N45" i="1"/>
  <c r="DS61" i="1"/>
  <c r="N49" i="1"/>
  <c r="N57" i="1"/>
  <c r="DV57" i="1"/>
  <c r="N61" i="1"/>
  <c r="DV61" i="1"/>
  <c r="M33" i="1"/>
  <c r="M34" i="1" s="1"/>
  <c r="M35" i="1" s="1"/>
  <c r="M36" i="1" s="1"/>
  <c r="M37" i="1"/>
  <c r="M38" i="1" s="1"/>
  <c r="M39" i="1" s="1"/>
  <c r="M40" i="1" s="1"/>
  <c r="M45" i="1"/>
  <c r="M46" i="1" s="1"/>
  <c r="M47" i="1" s="1"/>
  <c r="M48" i="1" s="1"/>
  <c r="M57" i="1"/>
  <c r="M58" i="1" s="1"/>
  <c r="M59" i="1" s="1"/>
  <c r="M60" i="1" s="1"/>
  <c r="M49" i="1"/>
  <c r="M50" i="1" s="1"/>
  <c r="M51" i="1" s="1"/>
  <c r="M52" i="1" s="1"/>
  <c r="K33" i="1"/>
  <c r="K34" i="1" s="1"/>
  <c r="K35" i="1" s="1"/>
  <c r="K36" i="1" s="1"/>
  <c r="K37" i="1"/>
  <c r="M61" i="1"/>
  <c r="K45" i="1"/>
  <c r="K46" i="1" s="1"/>
  <c r="K47" i="1" s="1"/>
  <c r="K48" i="1" s="1"/>
  <c r="K49" i="1"/>
  <c r="K50" i="1" s="1"/>
  <c r="K51" i="1" s="1"/>
  <c r="K52" i="1" s="1"/>
  <c r="K57" i="1"/>
  <c r="K58" i="1" s="1"/>
  <c r="K59" i="1" s="1"/>
  <c r="K60" i="1" s="1"/>
  <c r="K61" i="1"/>
  <c r="K62" i="1" s="1"/>
  <c r="K63" i="1" s="1"/>
  <c r="K64" i="1" s="1"/>
  <c r="CU29" i="1"/>
  <c r="DE29" i="1"/>
  <c r="CN29" i="1"/>
  <c r="AC29" i="1"/>
  <c r="BU29" i="1"/>
  <c r="BS29" i="1"/>
  <c r="EJ29" i="1"/>
  <c r="AH29" i="1"/>
  <c r="AA29" i="1"/>
  <c r="CI29" i="1"/>
  <c r="BZ29" i="1"/>
  <c r="S29" i="1"/>
  <c r="AO29" i="1"/>
  <c r="CR29" i="1"/>
  <c r="AF29" i="1"/>
  <c r="DJ29" i="1"/>
  <c r="Q29" i="1"/>
  <c r="CL29" i="1"/>
  <c r="DI29" i="1"/>
  <c r="X29" i="1"/>
  <c r="Y29" i="1"/>
  <c r="DG29" i="1"/>
  <c r="CD29" i="1"/>
  <c r="T29" i="1"/>
  <c r="AB29" i="1"/>
  <c r="DH29" i="1"/>
  <c r="R29" i="1"/>
  <c r="CF29" i="1"/>
  <c r="AQ29" i="1"/>
  <c r="BV29" i="1"/>
  <c r="DF29" i="1"/>
  <c r="CA29" i="1"/>
  <c r="CO29" i="1"/>
  <c r="CP29" i="1"/>
  <c r="EH29" i="1"/>
  <c r="CK29" i="1"/>
  <c r="CQ29" i="1"/>
  <c r="DY29" i="1"/>
  <c r="Z29" i="1"/>
  <c r="U29" i="1"/>
  <c r="EA29" i="1"/>
  <c r="CV29" i="1"/>
  <c r="BG29" i="1"/>
  <c r="CE29" i="1"/>
  <c r="ED29" i="1"/>
  <c r="CJ29" i="1"/>
  <c r="AI29" i="1"/>
  <c r="CB29" i="1"/>
  <c r="P29" i="1"/>
  <c r="CM29" i="1"/>
  <c r="CS29" i="1"/>
  <c r="CH29" i="1"/>
  <c r="AG29" i="1"/>
  <c r="CG29" i="1"/>
  <c r="BO29" i="1"/>
  <c r="AE29" i="1"/>
  <c r="BR29" i="1"/>
  <c r="EG29" i="1"/>
  <c r="AP29" i="1"/>
  <c r="AD29" i="1"/>
  <c r="CW29" i="1"/>
  <c r="DW29" i="1"/>
  <c r="EI29" i="1"/>
  <c r="DV29" i="1"/>
  <c r="CT29" i="1"/>
  <c r="DU29" i="1"/>
  <c r="BN29" i="1"/>
  <c r="BH29" i="1"/>
  <c r="BT29" i="1"/>
  <c r="EF29" i="1"/>
  <c r="W29" i="1"/>
  <c r="V29" i="1"/>
  <c r="CC29" i="1"/>
  <c r="CU33" i="1"/>
  <c r="AC33" i="1"/>
  <c r="CP33" i="1"/>
  <c r="CR33" i="1"/>
  <c r="EH33" i="1"/>
  <c r="DI33" i="1"/>
  <c r="CW33" i="1"/>
  <c r="CG33" i="1"/>
  <c r="EB33" i="1"/>
  <c r="BU33" i="1"/>
  <c r="CN33" i="1"/>
  <c r="EI33" i="1"/>
  <c r="BT33" i="1"/>
  <c r="BY33" i="1"/>
  <c r="DH33" i="1"/>
  <c r="CF33" i="1"/>
  <c r="CO33" i="1"/>
  <c r="EE33" i="1"/>
  <c r="DZ33" i="1"/>
  <c r="AA33" i="1"/>
  <c r="DG33" i="1"/>
  <c r="CB33" i="1"/>
  <c r="AQ70" i="1"/>
  <c r="AQ209" i="1" s="1"/>
  <c r="DJ33" i="1"/>
  <c r="AH33" i="1"/>
  <c r="CQ33" i="1"/>
  <c r="CH33" i="1"/>
  <c r="DF33" i="1"/>
  <c r="U33" i="1"/>
  <c r="DY33" i="1"/>
  <c r="CV33" i="1"/>
  <c r="EA33" i="1"/>
  <c r="BG33" i="1"/>
  <c r="EQ33" i="1"/>
  <c r="BZ33" i="1"/>
  <c r="Z33" i="1"/>
  <c r="BV33" i="1"/>
  <c r="ED33" i="1"/>
  <c r="EL33" i="1"/>
  <c r="DE33" i="1"/>
  <c r="CM33" i="1"/>
  <c r="CA33" i="1"/>
  <c r="EO33" i="1"/>
  <c r="CE33" i="1"/>
  <c r="BS33" i="1"/>
  <c r="AG33" i="1"/>
  <c r="AF33" i="1"/>
  <c r="Y33" i="1"/>
  <c r="EM33" i="1"/>
  <c r="AE33" i="1"/>
  <c r="AO70" i="1"/>
  <c r="AO209" i="1" s="1"/>
  <c r="CS33" i="1"/>
  <c r="O33" i="1"/>
  <c r="DW33" i="1"/>
  <c r="CK33" i="1"/>
  <c r="CL33" i="1"/>
  <c r="DV33" i="1"/>
  <c r="Q33" i="1"/>
  <c r="CD33" i="1"/>
  <c r="V33" i="1"/>
  <c r="CJ33" i="1"/>
  <c r="X33" i="1"/>
  <c r="AB33" i="1"/>
  <c r="S33" i="1"/>
  <c r="BH33" i="1"/>
  <c r="W33" i="1"/>
  <c r="R33" i="1"/>
  <c r="EG33" i="1"/>
  <c r="DU33" i="1"/>
  <c r="EN33" i="1"/>
  <c r="EK33" i="1"/>
  <c r="EJ33" i="1"/>
  <c r="CT33" i="1"/>
  <c r="CC33" i="1"/>
  <c r="BR33" i="1"/>
  <c r="CI33" i="1"/>
  <c r="AI33" i="1"/>
  <c r="BO33" i="1"/>
  <c r="T33" i="1"/>
  <c r="L33" i="1"/>
  <c r="P33" i="1"/>
  <c r="AD33" i="1"/>
  <c r="EP33" i="1"/>
  <c r="EF33" i="1"/>
  <c r="BN33" i="1"/>
  <c r="L37" i="1"/>
  <c r="CC37" i="1"/>
  <c r="AE37" i="1"/>
  <c r="EI37" i="1"/>
  <c r="BR37" i="1"/>
  <c r="EL37" i="1"/>
  <c r="DW37" i="1"/>
  <c r="AA37" i="1"/>
  <c r="X37" i="1"/>
  <c r="R37" i="1"/>
  <c r="DV37" i="1"/>
  <c r="CP37" i="1"/>
  <c r="CG37" i="1"/>
  <c r="W37" i="1"/>
  <c r="CM37" i="1"/>
  <c r="DY37" i="1"/>
  <c r="ED37" i="1"/>
  <c r="EQ37" i="1"/>
  <c r="CT37" i="1"/>
  <c r="EO37" i="1"/>
  <c r="CL37" i="1"/>
  <c r="DU37" i="1"/>
  <c r="EA37" i="1"/>
  <c r="BH37" i="1"/>
  <c r="EB37" i="1"/>
  <c r="AB37" i="1"/>
  <c r="CW37" i="1"/>
  <c r="CS37" i="1"/>
  <c r="S37" i="1"/>
  <c r="AC37" i="1"/>
  <c r="DF37" i="1"/>
  <c r="T37" i="1"/>
  <c r="EK37" i="1"/>
  <c r="EF37" i="1"/>
  <c r="CA37" i="1"/>
  <c r="EG37" i="1"/>
  <c r="EP37" i="1"/>
  <c r="AP71" i="1"/>
  <c r="AP210" i="1" s="1"/>
  <c r="AG37" i="1"/>
  <c r="BV37" i="1"/>
  <c r="BU37" i="1"/>
  <c r="BO37" i="1"/>
  <c r="BT37" i="1"/>
  <c r="O37" i="1"/>
  <c r="CV37" i="1"/>
  <c r="Q37" i="1"/>
  <c r="CH37" i="1"/>
  <c r="DE37" i="1"/>
  <c r="Z37" i="1"/>
  <c r="CN37" i="1"/>
  <c r="AI37" i="1"/>
  <c r="Y37" i="1"/>
  <c r="DZ37" i="1"/>
  <c r="BZ37" i="1"/>
  <c r="EJ37" i="1"/>
  <c r="CQ37" i="1"/>
  <c r="DJ37" i="1"/>
  <c r="BG37" i="1"/>
  <c r="BS37" i="1"/>
  <c r="CU37" i="1"/>
  <c r="DI37" i="1"/>
  <c r="U37" i="1"/>
  <c r="CJ37" i="1"/>
  <c r="CO37" i="1"/>
  <c r="CR37" i="1"/>
  <c r="AH37" i="1"/>
  <c r="DH37" i="1"/>
  <c r="V37" i="1"/>
  <c r="AD37" i="1"/>
  <c r="AF37" i="1"/>
  <c r="EH37" i="1"/>
  <c r="CD37" i="1"/>
  <c r="DG37" i="1"/>
  <c r="P37" i="1"/>
  <c r="CB37" i="1"/>
  <c r="CK37" i="1"/>
  <c r="CI37" i="1"/>
  <c r="AM71" i="1"/>
  <c r="AM210" i="1" s="1"/>
  <c r="BN37" i="1"/>
  <c r="EM37" i="1"/>
  <c r="BY37" i="1"/>
  <c r="CF37" i="1"/>
  <c r="EE37" i="1"/>
  <c r="CE37" i="1"/>
  <c r="EN37" i="1"/>
  <c r="EB41" i="1"/>
  <c r="CG41" i="1"/>
  <c r="CE41" i="1"/>
  <c r="BS41" i="1"/>
  <c r="AM72" i="1"/>
  <c r="AM211" i="1" s="1"/>
  <c r="Y41" i="1"/>
  <c r="DU41" i="1"/>
  <c r="BN41" i="1"/>
  <c r="CR41" i="1"/>
  <c r="CI41" i="1"/>
  <c r="CF41" i="1"/>
  <c r="CM41" i="1"/>
  <c r="BO41" i="1"/>
  <c r="AF41" i="1"/>
  <c r="EE41" i="1"/>
  <c r="BR41" i="1"/>
  <c r="AA41" i="1"/>
  <c r="CD41" i="1"/>
  <c r="EO41" i="1"/>
  <c r="BT41" i="1"/>
  <c r="CT41" i="1"/>
  <c r="DY41" i="1"/>
  <c r="AO41" i="1"/>
  <c r="CS41" i="1"/>
  <c r="EL41" i="1"/>
  <c r="DJ41" i="1"/>
  <c r="CA41" i="1"/>
  <c r="EA41" i="1"/>
  <c r="T41" i="1"/>
  <c r="BU41" i="1"/>
  <c r="DH41" i="1"/>
  <c r="CN41" i="1"/>
  <c r="AD41" i="1"/>
  <c r="AE41" i="1"/>
  <c r="BG41" i="1"/>
  <c r="Z41" i="1"/>
  <c r="AB41" i="1"/>
  <c r="BZ41" i="1"/>
  <c r="CO41" i="1"/>
  <c r="X41" i="1"/>
  <c r="CC41" i="1"/>
  <c r="EI41" i="1"/>
  <c r="AC41" i="1"/>
  <c r="W41" i="1"/>
  <c r="EQ41" i="1"/>
  <c r="BV41" i="1"/>
  <c r="EH41" i="1"/>
  <c r="P41" i="1"/>
  <c r="V41" i="1"/>
  <c r="CP41" i="1"/>
  <c r="DZ41" i="1"/>
  <c r="EM41" i="1"/>
  <c r="CL41" i="1"/>
  <c r="EJ41" i="1"/>
  <c r="CU41" i="1"/>
  <c r="EP41" i="1"/>
  <c r="EK41" i="1"/>
  <c r="EG41" i="1"/>
  <c r="CW41" i="1"/>
  <c r="DI41" i="1"/>
  <c r="CV41" i="1"/>
  <c r="ED41" i="1"/>
  <c r="DG41" i="1"/>
  <c r="DF41" i="1"/>
  <c r="CK41" i="1"/>
  <c r="CJ41" i="1"/>
  <c r="DE41" i="1"/>
  <c r="AG41" i="1"/>
  <c r="BY41" i="1"/>
  <c r="S41" i="1"/>
  <c r="AQ41" i="1"/>
  <c r="EN41" i="1"/>
  <c r="CB41" i="1"/>
  <c r="Q41" i="1"/>
  <c r="CQ41" i="1"/>
  <c r="U41" i="1"/>
  <c r="DW41" i="1"/>
  <c r="BH41" i="1"/>
  <c r="EF41" i="1"/>
  <c r="CH41" i="1"/>
  <c r="R41" i="1"/>
  <c r="DV41" i="1"/>
  <c r="AH41" i="1"/>
  <c r="AP41" i="1"/>
  <c r="AI41" i="1"/>
  <c r="P45" i="1"/>
  <c r="L45" i="1"/>
  <c r="EL45" i="1"/>
  <c r="CL45" i="1"/>
  <c r="Y45" i="1"/>
  <c r="AE45" i="1"/>
  <c r="BU45" i="1"/>
  <c r="AG45" i="1"/>
  <c r="DJ45" i="1"/>
  <c r="DZ45" i="1"/>
  <c r="CT45" i="1"/>
  <c r="EQ45" i="1"/>
  <c r="O45" i="1"/>
  <c r="AB45" i="1"/>
  <c r="DI45" i="1"/>
  <c r="W45" i="1"/>
  <c r="S45" i="1"/>
  <c r="DH45" i="1"/>
  <c r="BZ45" i="1"/>
  <c r="ED45" i="1"/>
  <c r="BG45" i="1"/>
  <c r="U45" i="1"/>
  <c r="CB45" i="1"/>
  <c r="BS45" i="1"/>
  <c r="CD45" i="1"/>
  <c r="EN45" i="1"/>
  <c r="X45" i="1"/>
  <c r="BN45" i="1"/>
  <c r="CF45" i="1"/>
  <c r="EP45" i="1"/>
  <c r="DG45" i="1"/>
  <c r="CU45" i="1"/>
  <c r="DE45" i="1"/>
  <c r="AA45" i="1"/>
  <c r="CQ45" i="1"/>
  <c r="CP45" i="1"/>
  <c r="Q45" i="1"/>
  <c r="CC45" i="1"/>
  <c r="AF45" i="1"/>
  <c r="DF45" i="1"/>
  <c r="CK45" i="1"/>
  <c r="AD45" i="1"/>
  <c r="AI45" i="1"/>
  <c r="CR45" i="1"/>
  <c r="BR45" i="1"/>
  <c r="CN45" i="1"/>
  <c r="EM45" i="1"/>
  <c r="CM45" i="1"/>
  <c r="AH45" i="1"/>
  <c r="T45" i="1"/>
  <c r="EE45" i="1"/>
  <c r="CI45" i="1"/>
  <c r="CO45" i="1"/>
  <c r="CS45" i="1"/>
  <c r="EO45" i="1"/>
  <c r="BY45" i="1"/>
  <c r="CA45" i="1"/>
  <c r="CH45" i="1"/>
  <c r="CE45" i="1"/>
  <c r="CG45" i="1"/>
  <c r="EI45" i="1"/>
  <c r="EA45" i="1"/>
  <c r="CW45" i="1"/>
  <c r="AC45" i="1"/>
  <c r="AP73" i="1"/>
  <c r="AP212" i="1" s="1"/>
  <c r="CV45" i="1"/>
  <c r="R45" i="1"/>
  <c r="EH45" i="1"/>
  <c r="EK45" i="1"/>
  <c r="BT45" i="1"/>
  <c r="V45" i="1"/>
  <c r="DW45" i="1"/>
  <c r="DV45" i="1"/>
  <c r="EB45" i="1"/>
  <c r="BV45" i="1"/>
  <c r="EF45" i="1"/>
  <c r="BO45" i="1"/>
  <c r="DU45" i="1"/>
  <c r="BH45" i="1"/>
  <c r="DY45" i="1"/>
  <c r="CJ45" i="1"/>
  <c r="Z45" i="1"/>
  <c r="EG45" i="1"/>
  <c r="EJ45" i="1"/>
  <c r="CN49" i="1"/>
  <c r="CC49" i="1"/>
  <c r="W49" i="1"/>
  <c r="AG49" i="1"/>
  <c r="EB49" i="1"/>
  <c r="V49" i="1"/>
  <c r="DI49" i="1"/>
  <c r="P49" i="1"/>
  <c r="BG49" i="1"/>
  <c r="X49" i="1"/>
  <c r="CQ49" i="1"/>
  <c r="AQ74" i="1"/>
  <c r="AQ213" i="1" s="1"/>
  <c r="R49" i="1"/>
  <c r="BO49" i="1"/>
  <c r="DH49" i="1"/>
  <c r="CB49" i="1"/>
  <c r="CJ49" i="1"/>
  <c r="BS49" i="1"/>
  <c r="CE49" i="1"/>
  <c r="DG49" i="1"/>
  <c r="EG49" i="1"/>
  <c r="AA49" i="1"/>
  <c r="CW49" i="1"/>
  <c r="EJ49" i="1"/>
  <c r="EK49" i="1"/>
  <c r="CV49" i="1"/>
  <c r="L49" i="1"/>
  <c r="BR49" i="1"/>
  <c r="U49" i="1"/>
  <c r="DF49" i="1"/>
  <c r="BH49" i="1"/>
  <c r="CU49" i="1"/>
  <c r="EA49" i="1"/>
  <c r="DE49" i="1"/>
  <c r="EE49" i="1"/>
  <c r="BZ49" i="1"/>
  <c r="AH49" i="1"/>
  <c r="DZ49" i="1"/>
  <c r="AC49" i="1"/>
  <c r="AP277" i="1"/>
  <c r="AP278" i="1" s="1"/>
  <c r="AP279" i="1" s="1"/>
  <c r="AM277" i="1"/>
  <c r="AM278" i="1" s="1"/>
  <c r="AM279" i="1" s="1"/>
  <c r="EL49" i="1"/>
  <c r="CL49" i="1"/>
  <c r="T49" i="1"/>
  <c r="CP49" i="1"/>
  <c r="CK49" i="1"/>
  <c r="EO49" i="1"/>
  <c r="CT49" i="1"/>
  <c r="BT49" i="1"/>
  <c r="BU49" i="1"/>
  <c r="EM49" i="1"/>
  <c r="CO49" i="1"/>
  <c r="CD49" i="1"/>
  <c r="DW49" i="1"/>
  <c r="Z49" i="1"/>
  <c r="Q49" i="1"/>
  <c r="CR49" i="1"/>
  <c r="EI49" i="1"/>
  <c r="DV49" i="1"/>
  <c r="BN49" i="1"/>
  <c r="AO277" i="1"/>
  <c r="AO278" i="1" s="1"/>
  <c r="AO279" i="1" s="1"/>
  <c r="O49" i="1"/>
  <c r="AE49" i="1"/>
  <c r="CS49" i="1"/>
  <c r="CA49" i="1"/>
  <c r="AJ277" i="1"/>
  <c r="AJ278" i="1" s="1"/>
  <c r="AJ279" i="1" s="1"/>
  <c r="CI49" i="1"/>
  <c r="EN49" i="1"/>
  <c r="BV49" i="1"/>
  <c r="CM49" i="1"/>
  <c r="CF49" i="1"/>
  <c r="DY49" i="1"/>
  <c r="DJ49" i="1"/>
  <c r="CG49" i="1"/>
  <c r="DU49" i="1"/>
  <c r="S49" i="1"/>
  <c r="ED49" i="1"/>
  <c r="AD49" i="1"/>
  <c r="EH49" i="1"/>
  <c r="BY49" i="1"/>
  <c r="CH49" i="1"/>
  <c r="Y49" i="1"/>
  <c r="AI49" i="1"/>
  <c r="AB49" i="1"/>
  <c r="EQ49" i="1"/>
  <c r="EF49" i="1"/>
  <c r="EP49" i="1"/>
  <c r="AF49" i="1"/>
  <c r="CY41" i="1"/>
  <c r="CY29" i="1"/>
  <c r="CY37" i="1"/>
  <c r="CY49" i="1"/>
  <c r="CY33" i="1"/>
  <c r="CY45" i="1"/>
  <c r="EO29" i="1"/>
  <c r="EQ29" i="1"/>
  <c r="EE29" i="1"/>
  <c r="EL29" i="1"/>
  <c r="DZ29" i="1"/>
  <c r="EP29" i="1"/>
  <c r="EN29" i="1"/>
  <c r="EM29" i="1"/>
  <c r="EK29" i="1"/>
  <c r="EB29" i="1"/>
  <c r="CO53" i="1"/>
  <c r="EK53" i="1"/>
  <c r="AE53" i="1"/>
  <c r="BH53" i="1"/>
  <c r="CN53" i="1"/>
  <c r="AJ75" i="1"/>
  <c r="AJ214" i="1" s="1"/>
  <c r="X53" i="1"/>
  <c r="DH53" i="1"/>
  <c r="EE53" i="1"/>
  <c r="EP53" i="1"/>
  <c r="CH53" i="1"/>
  <c r="EO53" i="1"/>
  <c r="AH53" i="1"/>
  <c r="W53" i="1"/>
  <c r="EJ53" i="1"/>
  <c r="CY53" i="1"/>
  <c r="CF53" i="1"/>
  <c r="DG53" i="1"/>
  <c r="BG53" i="1"/>
  <c r="CL53" i="1"/>
  <c r="CE53" i="1"/>
  <c r="CM53" i="1"/>
  <c r="AB53" i="1"/>
  <c r="V53" i="1"/>
  <c r="CD53" i="1"/>
  <c r="AD53" i="1"/>
  <c r="DF53" i="1"/>
  <c r="EI53" i="1"/>
  <c r="CV53" i="1"/>
  <c r="EA53" i="1"/>
  <c r="AA53" i="1"/>
  <c r="U53" i="1"/>
  <c r="CU53" i="1"/>
  <c r="EF53" i="1"/>
  <c r="CG53" i="1"/>
  <c r="BU53" i="1"/>
  <c r="EH53" i="1"/>
  <c r="Q53" i="1"/>
  <c r="AI53" i="1"/>
  <c r="EQ53" i="1"/>
  <c r="R53" i="1"/>
  <c r="S53" i="1"/>
  <c r="CW53" i="1"/>
  <c r="DZ53" i="1"/>
  <c r="T53" i="1"/>
  <c r="DY53" i="1"/>
  <c r="CB53" i="1"/>
  <c r="CK53" i="1"/>
  <c r="BS53" i="1"/>
  <c r="EG53" i="1"/>
  <c r="Z53" i="1"/>
  <c r="AC53" i="1"/>
  <c r="EN53" i="1"/>
  <c r="BR53" i="1"/>
  <c r="BT53" i="1"/>
  <c r="CT53" i="1"/>
  <c r="P53" i="1"/>
  <c r="CS53" i="1"/>
  <c r="AG53" i="1"/>
  <c r="BO53" i="1"/>
  <c r="CJ53" i="1"/>
  <c r="AQ75" i="1"/>
  <c r="AQ214" i="1" s="1"/>
  <c r="CC53" i="1"/>
  <c r="DE53" i="1"/>
  <c r="EM53" i="1"/>
  <c r="AO75" i="1"/>
  <c r="AO214" i="1" s="1"/>
  <c r="CQ53" i="1"/>
  <c r="BN53" i="1"/>
  <c r="ED53" i="1"/>
  <c r="CA53" i="1"/>
  <c r="DW53" i="1"/>
  <c r="AP75" i="1"/>
  <c r="AP214" i="1" s="1"/>
  <c r="EB53" i="1"/>
  <c r="BZ53" i="1"/>
  <c r="CR53" i="1"/>
  <c r="AF53" i="1"/>
  <c r="BV53" i="1"/>
  <c r="EL53" i="1"/>
  <c r="AM75" i="1"/>
  <c r="AM214" i="1" s="1"/>
  <c r="CI53" i="1"/>
  <c r="CP53" i="1"/>
  <c r="DJ53" i="1"/>
  <c r="DU53" i="1"/>
  <c r="DI53" i="1"/>
  <c r="Y53" i="1"/>
  <c r="Q57" i="1"/>
  <c r="EA57" i="1"/>
  <c r="AF57" i="1"/>
  <c r="DF57" i="1"/>
  <c r="EF57" i="1"/>
  <c r="CV57" i="1"/>
  <c r="CQ57" i="1"/>
  <c r="W57" i="1"/>
  <c r="EH57" i="1"/>
  <c r="CA57" i="1"/>
  <c r="CE57" i="1"/>
  <c r="X57" i="1"/>
  <c r="AE57" i="1"/>
  <c r="U57" i="1"/>
  <c r="CR57" i="1"/>
  <c r="BR57" i="1"/>
  <c r="Y57" i="1"/>
  <c r="CJ57" i="1"/>
  <c r="AH57" i="1"/>
  <c r="EG57" i="1"/>
  <c r="DE57" i="1"/>
  <c r="AO76" i="1"/>
  <c r="AO215" i="1" s="1"/>
  <c r="CD57" i="1"/>
  <c r="T57" i="1"/>
  <c r="AD57" i="1"/>
  <c r="CS57" i="1"/>
  <c r="R57" i="1"/>
  <c r="CO57" i="1"/>
  <c r="L57" i="1"/>
  <c r="DJ57" i="1"/>
  <c r="CT57" i="1"/>
  <c r="ED57" i="1"/>
  <c r="BT57" i="1"/>
  <c r="DZ57" i="1"/>
  <c r="CP57" i="1"/>
  <c r="EQ57" i="1"/>
  <c r="BV57" i="1"/>
  <c r="AB57" i="1"/>
  <c r="BN57" i="1"/>
  <c r="CF57" i="1"/>
  <c r="CM57" i="1"/>
  <c r="AJ76" i="1"/>
  <c r="AJ215" i="1" s="1"/>
  <c r="P57" i="1"/>
  <c r="CU57" i="1"/>
  <c r="DI57" i="1"/>
  <c r="AC57" i="1"/>
  <c r="AG57" i="1"/>
  <c r="CK57" i="1"/>
  <c r="EN57" i="1"/>
  <c r="CC57" i="1"/>
  <c r="EE57" i="1"/>
  <c r="BU57" i="1"/>
  <c r="Z57" i="1"/>
  <c r="AI57" i="1"/>
  <c r="CI57" i="1"/>
  <c r="BS57" i="1"/>
  <c r="CY57" i="1"/>
  <c r="DH57" i="1"/>
  <c r="EP57" i="1"/>
  <c r="EL57" i="1"/>
  <c r="CH57" i="1"/>
  <c r="S57" i="1"/>
  <c r="EM57" i="1"/>
  <c r="CG57" i="1"/>
  <c r="DW57" i="1"/>
  <c r="DU57" i="1"/>
  <c r="BO57" i="1"/>
  <c r="AA57" i="1"/>
  <c r="EK57" i="1"/>
  <c r="BZ57" i="1"/>
  <c r="EB57" i="1"/>
  <c r="AQ76" i="1"/>
  <c r="AQ215" i="1" s="1"/>
  <c r="CN57" i="1"/>
  <c r="CL57" i="1"/>
  <c r="O57" i="1"/>
  <c r="CW57" i="1"/>
  <c r="DG57" i="1"/>
  <c r="EO57" i="1"/>
  <c r="EJ57" i="1"/>
  <c r="EI57" i="1"/>
  <c r="DY57" i="1"/>
  <c r="V57" i="1"/>
  <c r="BG57" i="1"/>
  <c r="CB57" i="1"/>
  <c r="BH57" i="1"/>
  <c r="BG61" i="1"/>
  <c r="CI61" i="1"/>
  <c r="AQ77" i="1"/>
  <c r="AQ216" i="1" s="1"/>
  <c r="CM61" i="1"/>
  <c r="W61" i="1"/>
  <c r="DJ61" i="1"/>
  <c r="Z61" i="1"/>
  <c r="V61" i="1"/>
  <c r="R61" i="1"/>
  <c r="AD61" i="1"/>
  <c r="L61" i="1"/>
  <c r="CL61" i="1"/>
  <c r="BT61" i="1"/>
  <c r="EO61" i="1"/>
  <c r="EK61" i="1"/>
  <c r="EG61" i="1"/>
  <c r="CH61" i="1"/>
  <c r="AA61" i="1"/>
  <c r="DF61" i="1"/>
  <c r="DI61" i="1"/>
  <c r="DE61" i="1"/>
  <c r="P61" i="1"/>
  <c r="CP61" i="1"/>
  <c r="AJ77" i="1"/>
  <c r="AJ216" i="1" s="1"/>
  <c r="DY61" i="1"/>
  <c r="BZ61" i="1"/>
  <c r="CC61" i="1"/>
  <c r="BS61" i="1"/>
  <c r="CR61" i="1"/>
  <c r="EP61" i="1"/>
  <c r="AC61" i="1"/>
  <c r="CW61" i="1"/>
  <c r="EM61" i="1"/>
  <c r="CN61" i="1"/>
  <c r="CS61" i="1"/>
  <c r="EE61" i="1"/>
  <c r="AO77" i="1"/>
  <c r="AO216" i="1" s="1"/>
  <c r="EH61" i="1"/>
  <c r="CV61" i="1"/>
  <c r="CQ61" i="1"/>
  <c r="EA61" i="1"/>
  <c r="BU61" i="1"/>
  <c r="EL61" i="1"/>
  <c r="ED61" i="1"/>
  <c r="S61" i="1"/>
  <c r="Y61" i="1"/>
  <c r="U61" i="1"/>
  <c r="Q61" i="1"/>
  <c r="CG61" i="1"/>
  <c r="AB61" i="1"/>
  <c r="CU61" i="1"/>
  <c r="T61" i="1"/>
  <c r="DG61" i="1"/>
  <c r="AM77" i="1"/>
  <c r="AM216" i="1" s="1"/>
  <c r="EN61" i="1"/>
  <c r="EJ61" i="1"/>
  <c r="EF61" i="1"/>
  <c r="DU61" i="1"/>
  <c r="EQ61" i="1"/>
  <c r="CA61" i="1"/>
  <c r="AF61" i="1"/>
  <c r="DH61" i="1"/>
  <c r="CT61" i="1"/>
  <c r="X61" i="1"/>
  <c r="AP77" i="1"/>
  <c r="AP216" i="1" s="1"/>
  <c r="BO61" i="1"/>
  <c r="AE61" i="1"/>
  <c r="CB61" i="1"/>
  <c r="BV61" i="1"/>
  <c r="BR61" i="1"/>
  <c r="AI61" i="1"/>
  <c r="AH61" i="1"/>
  <c r="CY61" i="1"/>
  <c r="CJ61" i="1"/>
  <c r="EB61" i="1"/>
  <c r="CE61" i="1"/>
  <c r="DW61" i="1"/>
  <c r="BN61" i="1"/>
  <c r="EI61" i="1"/>
  <c r="AG61" i="1"/>
  <c r="DZ61" i="1"/>
  <c r="CO61" i="1"/>
  <c r="BH61" i="1"/>
  <c r="CD61" i="1"/>
  <c r="O61" i="1"/>
  <c r="CF61" i="1"/>
  <c r="CK61" i="1"/>
  <c r="BY61" i="1"/>
  <c r="BY53" i="1"/>
  <c r="BY57" i="1"/>
  <c r="BY29" i="1"/>
  <c r="EO77" i="1" l="1"/>
  <c r="EO216" i="1" s="1"/>
  <c r="EO262" i="1"/>
  <c r="CE77" i="1"/>
  <c r="CE216" i="1" s="1"/>
  <c r="CE262" i="1"/>
  <c r="Z75" i="1"/>
  <c r="Z214" i="1" s="1"/>
  <c r="Z254" i="1"/>
  <c r="DG242" i="1"/>
  <c r="T76" i="1"/>
  <c r="T215" i="1" s="1"/>
  <c r="T258" i="1"/>
  <c r="T72" i="1"/>
  <c r="T211" i="1" s="1"/>
  <c r="T242" i="1"/>
  <c r="EI262" i="1"/>
  <c r="U77" i="1"/>
  <c r="U216" i="1" s="1"/>
  <c r="U262" i="1"/>
  <c r="EK77" i="1"/>
  <c r="EK216" i="1" s="1"/>
  <c r="EK262" i="1"/>
  <c r="AA76" i="1"/>
  <c r="AA215" i="1" s="1"/>
  <c r="AA258" i="1"/>
  <c r="EQ258" i="1"/>
  <c r="DF258" i="1"/>
  <c r="P75" i="1"/>
  <c r="P214" i="1" s="1"/>
  <c r="P254" i="1"/>
  <c r="CD75" i="1"/>
  <c r="CD214" i="1" s="1"/>
  <c r="CD254" i="1"/>
  <c r="EE30" i="1"/>
  <c r="EE230" i="1"/>
  <c r="CA277" i="1"/>
  <c r="CA278" i="1" s="1"/>
  <c r="CA279" i="1" s="1"/>
  <c r="CA280" i="1" s="1"/>
  <c r="CA281" i="1" s="1"/>
  <c r="CA282" i="1" s="1"/>
  <c r="CA283" i="1" s="1"/>
  <c r="CA284" i="1" s="1"/>
  <c r="CA285" i="1" s="1"/>
  <c r="CA286" i="1" s="1"/>
  <c r="CA250" i="1"/>
  <c r="EA250" i="1"/>
  <c r="CN277" i="1"/>
  <c r="CN278" i="1" s="1"/>
  <c r="CN279" i="1" s="1"/>
  <c r="CN280" i="1" s="1"/>
  <c r="CN281" i="1" s="1"/>
  <c r="CN282" i="1" s="1"/>
  <c r="CN283" i="1" s="1"/>
  <c r="CN284" i="1" s="1"/>
  <c r="CN285" i="1" s="1"/>
  <c r="CN286" i="1" s="1"/>
  <c r="CN250" i="1"/>
  <c r="CO246" i="1"/>
  <c r="BG246" i="1"/>
  <c r="Q72" i="1"/>
  <c r="Q211" i="1" s="1"/>
  <c r="Q242" i="1"/>
  <c r="EI242" i="1"/>
  <c r="CI72" i="1"/>
  <c r="CI211" i="1" s="1"/>
  <c r="CI242" i="1"/>
  <c r="CJ238" i="1"/>
  <c r="DF238" i="1"/>
  <c r="EF70" i="1"/>
  <c r="EF209" i="1" s="1"/>
  <c r="EF234" i="1"/>
  <c r="CS234" i="1"/>
  <c r="AA70" i="1"/>
  <c r="AA209" i="1" s="1"/>
  <c r="AA234" i="1"/>
  <c r="CW230" i="1"/>
  <c r="AQ230" i="1"/>
  <c r="CP76" i="1"/>
  <c r="CP215" i="1" s="1"/>
  <c r="CP258" i="1"/>
  <c r="AF258" i="1"/>
  <c r="CT254" i="1"/>
  <c r="V75" i="1"/>
  <c r="V214" i="1" s="1"/>
  <c r="V254" i="1"/>
  <c r="EQ30" i="1"/>
  <c r="EQ230" i="1"/>
  <c r="CS277" i="1"/>
  <c r="CS278" i="1" s="1"/>
  <c r="CS279" i="1" s="1"/>
  <c r="CS250" i="1"/>
  <c r="CU277" i="1"/>
  <c r="CU278" i="1" s="1"/>
  <c r="CU279" i="1" s="1"/>
  <c r="CU280" i="1" s="1"/>
  <c r="CU281" i="1" s="1"/>
  <c r="CU282" i="1" s="1"/>
  <c r="CU283" i="1" s="1"/>
  <c r="CU284" i="1" s="1"/>
  <c r="CU285" i="1" s="1"/>
  <c r="CU286" i="1" s="1"/>
  <c r="CU250" i="1"/>
  <c r="EJ246" i="1"/>
  <c r="CI73" i="1"/>
  <c r="CI212" i="1" s="1"/>
  <c r="CI246" i="1"/>
  <c r="ED246" i="1"/>
  <c r="CB242" i="1"/>
  <c r="CC42" i="1"/>
  <c r="CC242" i="1"/>
  <c r="CR242" i="1"/>
  <c r="U38" i="1"/>
  <c r="U238" i="1"/>
  <c r="AC238" i="1"/>
  <c r="EP70" i="1"/>
  <c r="EP209" i="1" s="1"/>
  <c r="EP234" i="1"/>
  <c r="DZ234" i="1"/>
  <c r="AD69" i="1"/>
  <c r="AD208" i="1" s="1"/>
  <c r="AD230" i="1"/>
  <c r="CF69" i="1"/>
  <c r="CF208" i="1" s="1"/>
  <c r="CF230" i="1"/>
  <c r="DZ76" i="1"/>
  <c r="DZ215" i="1" s="1"/>
  <c r="DZ258" i="1"/>
  <c r="EA76" i="1"/>
  <c r="EA215" i="1" s="1"/>
  <c r="EA258" i="1"/>
  <c r="BT75" i="1"/>
  <c r="BT214" i="1" s="1"/>
  <c r="BT254" i="1"/>
  <c r="AB75" i="1"/>
  <c r="AB214" i="1" s="1"/>
  <c r="AB254" i="1"/>
  <c r="EO30" i="1"/>
  <c r="EO230" i="1"/>
  <c r="AE277" i="1"/>
  <c r="AE278" i="1" s="1"/>
  <c r="AE279" i="1" s="1"/>
  <c r="AE250" i="1"/>
  <c r="BH277" i="1"/>
  <c r="BH278" i="1" s="1"/>
  <c r="BH279" i="1" s="1"/>
  <c r="BH280" i="1" s="1"/>
  <c r="BH281" i="1" s="1"/>
  <c r="BH282" i="1" s="1"/>
  <c r="BH283" i="1" s="1"/>
  <c r="BH284" i="1" s="1"/>
  <c r="BH285" i="1" s="1"/>
  <c r="BH286" i="1" s="1"/>
  <c r="BH250" i="1"/>
  <c r="EG246" i="1"/>
  <c r="EE246" i="1"/>
  <c r="BZ246" i="1"/>
  <c r="EN72" i="1"/>
  <c r="EN211" i="1" s="1"/>
  <c r="EN242" i="1"/>
  <c r="X242" i="1"/>
  <c r="BN72" i="1"/>
  <c r="BN211" i="1" s="1"/>
  <c r="BN242" i="1"/>
  <c r="DI238" i="1"/>
  <c r="S238" i="1"/>
  <c r="AD234" i="1"/>
  <c r="AE234" i="1"/>
  <c r="EE234" i="1"/>
  <c r="AP69" i="1"/>
  <c r="AP208" i="1" s="1"/>
  <c r="AP230" i="1"/>
  <c r="R69" i="1"/>
  <c r="R208" i="1" s="1"/>
  <c r="R230" i="1"/>
  <c r="Q76" i="1"/>
  <c r="Q215" i="1" s="1"/>
  <c r="Q258" i="1"/>
  <c r="BR75" i="1"/>
  <c r="BR214" i="1" s="1"/>
  <c r="BR254" i="1"/>
  <c r="CM75" i="1"/>
  <c r="CM214" i="1" s="1"/>
  <c r="CM254" i="1"/>
  <c r="CY246" i="1"/>
  <c r="O278" i="1"/>
  <c r="O279" i="1" s="1"/>
  <c r="O280" i="1" s="1"/>
  <c r="O281" i="1" s="1"/>
  <c r="O282" i="1" s="1"/>
  <c r="O283" i="1" s="1"/>
  <c r="O284" i="1" s="1"/>
  <c r="O285" i="1" s="1"/>
  <c r="O286" i="1" s="1"/>
  <c r="DF277" i="1"/>
  <c r="DF278" i="1" s="1"/>
  <c r="DF279" i="1" s="1"/>
  <c r="DF280" i="1" s="1"/>
  <c r="DF281" i="1" s="1"/>
  <c r="DF282" i="1" s="1"/>
  <c r="DF283" i="1" s="1"/>
  <c r="DF284" i="1" s="1"/>
  <c r="DF285" i="1" s="1"/>
  <c r="DF286" i="1" s="1"/>
  <c r="DF250" i="1"/>
  <c r="Z73" i="1"/>
  <c r="Z212" i="1" s="1"/>
  <c r="Z246" i="1"/>
  <c r="T73" i="1"/>
  <c r="T212" i="1" s="1"/>
  <c r="T246" i="1"/>
  <c r="DH73" i="1"/>
  <c r="DH212" i="1" s="1"/>
  <c r="DH246" i="1"/>
  <c r="AQ242" i="1"/>
  <c r="CO72" i="1"/>
  <c r="CO211" i="1" s="1"/>
  <c r="CO242" i="1"/>
  <c r="DU242" i="1"/>
  <c r="CU238" i="1"/>
  <c r="CS238" i="1"/>
  <c r="P34" i="1"/>
  <c r="P234" i="1"/>
  <c r="EM70" i="1"/>
  <c r="EM209" i="1" s="1"/>
  <c r="EM234" i="1"/>
  <c r="CO234" i="1"/>
  <c r="EG69" i="1"/>
  <c r="EG208" i="1" s="1"/>
  <c r="EG230" i="1"/>
  <c r="DH230" i="1"/>
  <c r="L77" i="1"/>
  <c r="L216" i="1" s="1"/>
  <c r="U74" i="1"/>
  <c r="U213" i="1" s="1"/>
  <c r="U250" i="1"/>
  <c r="CJ246" i="1"/>
  <c r="AH246" i="1"/>
  <c r="S246" i="1"/>
  <c r="S242" i="1"/>
  <c r="BZ242" i="1"/>
  <c r="Y242" i="1"/>
  <c r="BS238" i="1"/>
  <c r="CW238" i="1"/>
  <c r="L70" i="1"/>
  <c r="L209" i="1" s="1"/>
  <c r="Y234" i="1"/>
  <c r="CF34" i="1"/>
  <c r="CF234" i="1"/>
  <c r="BR69" i="1"/>
  <c r="BR208" i="1" s="1"/>
  <c r="BR230" i="1"/>
  <c r="AB69" i="1"/>
  <c r="AB208" i="1" s="1"/>
  <c r="AB230" i="1"/>
  <c r="CT76" i="1"/>
  <c r="CT215" i="1" s="1"/>
  <c r="CT258" i="1"/>
  <c r="BN74" i="1"/>
  <c r="BN213" i="1" s="1"/>
  <c r="BN250" i="1"/>
  <c r="BR50" i="1"/>
  <c r="BR250" i="1"/>
  <c r="DY246" i="1"/>
  <c r="CM246" i="1"/>
  <c r="W246" i="1"/>
  <c r="BY242" i="1"/>
  <c r="AB242" i="1"/>
  <c r="BG71" i="1"/>
  <c r="BG210" i="1" s="1"/>
  <c r="BG238" i="1"/>
  <c r="AB38" i="1"/>
  <c r="AB238" i="1"/>
  <c r="T234" i="1"/>
  <c r="AF70" i="1"/>
  <c r="AF209" i="1" s="1"/>
  <c r="AF234" i="1"/>
  <c r="DH234" i="1"/>
  <c r="AE230" i="1"/>
  <c r="T69" i="1"/>
  <c r="T208" i="1" s="1"/>
  <c r="T230" i="1"/>
  <c r="BH246" i="1"/>
  <c r="EM246" i="1"/>
  <c r="DI246" i="1"/>
  <c r="AG242" i="1"/>
  <c r="Z242" i="1"/>
  <c r="BS242" i="1"/>
  <c r="DJ238" i="1"/>
  <c r="EB238" i="1"/>
  <c r="BO234" i="1"/>
  <c r="AG234" i="1"/>
  <c r="BY34" i="1"/>
  <c r="BY35" i="1" s="1"/>
  <c r="BY234" i="1"/>
  <c r="BO69" i="1"/>
  <c r="BO208" i="1" s="1"/>
  <c r="BO230" i="1"/>
  <c r="CD230" i="1"/>
  <c r="DJ75" i="1"/>
  <c r="DJ214" i="1" s="1"/>
  <c r="DJ254" i="1"/>
  <c r="DU246" i="1"/>
  <c r="CN246" i="1"/>
  <c r="AB246" i="1"/>
  <c r="DE242" i="1"/>
  <c r="BG242" i="1"/>
  <c r="CE242" i="1"/>
  <c r="CQ238" i="1"/>
  <c r="BH238" i="1"/>
  <c r="AI234" i="1"/>
  <c r="BS70" i="1"/>
  <c r="BS209" i="1" s="1"/>
  <c r="BS234" i="1"/>
  <c r="BT70" i="1"/>
  <c r="BT209" i="1" s="1"/>
  <c r="BT234" i="1"/>
  <c r="CG230" i="1"/>
  <c r="DG230" i="1"/>
  <c r="BR246" i="1"/>
  <c r="CJ242" i="1"/>
  <c r="AE72" i="1"/>
  <c r="AE211" i="1" s="1"/>
  <c r="AE242" i="1"/>
  <c r="CG242" i="1"/>
  <c r="EJ71" i="1"/>
  <c r="EJ210" i="1" s="1"/>
  <c r="EJ238" i="1"/>
  <c r="EA238" i="1"/>
  <c r="CI234" i="1"/>
  <c r="CE70" i="1"/>
  <c r="CE209" i="1" s="1"/>
  <c r="CE234" i="1"/>
  <c r="EI234" i="1"/>
  <c r="AG230" i="1"/>
  <c r="Y69" i="1"/>
  <c r="Y208" i="1" s="1"/>
  <c r="Y230" i="1"/>
  <c r="AF277" i="1"/>
  <c r="AF278" i="1" s="1"/>
  <c r="AF279" i="1" s="1"/>
  <c r="AF250" i="1"/>
  <c r="CR246" i="1"/>
  <c r="EQ46" i="1"/>
  <c r="EQ246" i="1"/>
  <c r="CK242" i="1"/>
  <c r="AD242" i="1"/>
  <c r="EB242" i="1"/>
  <c r="BZ238" i="1"/>
  <c r="DU238" i="1"/>
  <c r="BR234" i="1"/>
  <c r="EO234" i="1"/>
  <c r="CN70" i="1"/>
  <c r="CN209" i="1" s="1"/>
  <c r="CN234" i="1"/>
  <c r="CH230" i="1"/>
  <c r="X69" i="1"/>
  <c r="X208" i="1" s="1"/>
  <c r="X230" i="1"/>
  <c r="DV262" i="1"/>
  <c r="DH76" i="1"/>
  <c r="DH215" i="1" s="1"/>
  <c r="DH258" i="1"/>
  <c r="CT73" i="1"/>
  <c r="CT212" i="1" s="1"/>
  <c r="CT246" i="1"/>
  <c r="DF42" i="1"/>
  <c r="DF242" i="1"/>
  <c r="CN242" i="1"/>
  <c r="EN238" i="1"/>
  <c r="DZ238" i="1"/>
  <c r="CL71" i="1"/>
  <c r="CL210" i="1" s="1"/>
  <c r="CL238" i="1"/>
  <c r="CC234" i="1"/>
  <c r="CA70" i="1"/>
  <c r="CA209" i="1" s="1"/>
  <c r="CA234" i="1"/>
  <c r="BU234" i="1"/>
  <c r="CS230" i="1"/>
  <c r="DI230" i="1"/>
  <c r="DY75" i="1"/>
  <c r="DY214" i="1" s="1"/>
  <c r="DY254" i="1"/>
  <c r="DH242" i="1"/>
  <c r="CE238" i="1"/>
  <c r="Y71" i="1"/>
  <c r="Y210" i="1" s="1"/>
  <c r="Y238" i="1"/>
  <c r="EO238" i="1"/>
  <c r="CT234" i="1"/>
  <c r="CM234" i="1"/>
  <c r="EB234" i="1"/>
  <c r="CM230" i="1"/>
  <c r="CL230" i="1"/>
  <c r="DV258" i="1"/>
  <c r="CS77" i="1"/>
  <c r="CS216" i="1" s="1"/>
  <c r="CS262" i="1"/>
  <c r="BU242" i="1"/>
  <c r="EE238" i="1"/>
  <c r="AI238" i="1"/>
  <c r="CT238" i="1"/>
  <c r="EJ70" i="1"/>
  <c r="EJ209" i="1" s="1"/>
  <c r="EJ234" i="1"/>
  <c r="DE234" i="1"/>
  <c r="CG234" i="1"/>
  <c r="P69" i="1"/>
  <c r="P208" i="1" s="1"/>
  <c r="P230" i="1"/>
  <c r="Q230" i="1"/>
  <c r="EO75" i="1"/>
  <c r="EO214" i="1" s="1"/>
  <c r="EO254" i="1"/>
  <c r="EQ238" i="1"/>
  <c r="EK234" i="1"/>
  <c r="EL234" i="1"/>
  <c r="CW234" i="1"/>
  <c r="CB30" i="1"/>
  <c r="CB230" i="1"/>
  <c r="DJ230" i="1"/>
  <c r="EA242" i="1"/>
  <c r="ED234" i="1"/>
  <c r="DI234" i="1"/>
  <c r="AI230" i="1"/>
  <c r="AF69" i="1"/>
  <c r="AF208" i="1" s="1"/>
  <c r="AF230" i="1"/>
  <c r="DS262" i="1"/>
  <c r="DE238" i="1"/>
  <c r="CR230" i="1"/>
  <c r="Z234" i="1"/>
  <c r="BN77" i="1"/>
  <c r="BN216" i="1" s="1"/>
  <c r="BN262" i="1"/>
  <c r="CL77" i="1"/>
  <c r="CL216" i="1" s="1"/>
  <c r="CL262" i="1"/>
  <c r="BG75" i="1"/>
  <c r="BG214" i="1" s="1"/>
  <c r="BG254" i="1"/>
  <c r="DZ246" i="1"/>
  <c r="BV75" i="1"/>
  <c r="BV214" i="1" s="1"/>
  <c r="BV254" i="1"/>
  <c r="EP75" i="1"/>
  <c r="EP214" i="1" s="1"/>
  <c r="EP254" i="1"/>
  <c r="EH234" i="1"/>
  <c r="AC77" i="1"/>
  <c r="AC216" i="1" s="1"/>
  <c r="AC262" i="1"/>
  <c r="EE75" i="1"/>
  <c r="EE214" i="1" s="1"/>
  <c r="EE254" i="1"/>
  <c r="CJ277" i="1"/>
  <c r="CJ278" i="1" s="1"/>
  <c r="CJ279" i="1" s="1"/>
  <c r="CJ280" i="1" s="1"/>
  <c r="CJ281" i="1" s="1"/>
  <c r="CJ282" i="1" s="1"/>
  <c r="CJ283" i="1" s="1"/>
  <c r="CJ284" i="1" s="1"/>
  <c r="CJ285" i="1" s="1"/>
  <c r="CJ286" i="1" s="1"/>
  <c r="CJ250" i="1"/>
  <c r="Y73" i="1"/>
  <c r="Y212" i="1" s="1"/>
  <c r="Y246" i="1"/>
  <c r="EP262" i="1"/>
  <c r="BG258" i="1"/>
  <c r="EE76" i="1"/>
  <c r="EE215" i="1" s="1"/>
  <c r="EE258" i="1"/>
  <c r="AH76" i="1"/>
  <c r="AH215" i="1" s="1"/>
  <c r="AH258" i="1"/>
  <c r="EQ75" i="1"/>
  <c r="EQ214" i="1" s="1"/>
  <c r="EQ254" i="1"/>
  <c r="DH75" i="1"/>
  <c r="DH214" i="1" s="1"/>
  <c r="DH254" i="1"/>
  <c r="BY50" i="1"/>
  <c r="BY51" i="1" s="1"/>
  <c r="BY250" i="1"/>
  <c r="CT74" i="1"/>
  <c r="CT213" i="1" s="1"/>
  <c r="CT250" i="1"/>
  <c r="CB74" i="1"/>
  <c r="CB213" i="1" s="1"/>
  <c r="CB250" i="1"/>
  <c r="EH73" i="1"/>
  <c r="EH212" i="1" s="1"/>
  <c r="EH246" i="1"/>
  <c r="CP246" i="1"/>
  <c r="CL246" i="1"/>
  <c r="EK72" i="1"/>
  <c r="EK211" i="1" s="1"/>
  <c r="EK242" i="1"/>
  <c r="EL242" i="1"/>
  <c r="Q238" i="1"/>
  <c r="W238" i="1"/>
  <c r="R234" i="1"/>
  <c r="BZ70" i="1"/>
  <c r="BZ209" i="1" s="1"/>
  <c r="BZ234" i="1"/>
  <c r="CP234" i="1"/>
  <c r="CE230" i="1"/>
  <c r="S69" i="1"/>
  <c r="S208" i="1" s="1"/>
  <c r="S230" i="1"/>
  <c r="S262" i="1"/>
  <c r="AC75" i="1"/>
  <c r="AC214" i="1" s="1"/>
  <c r="AC254" i="1"/>
  <c r="EA77" i="1"/>
  <c r="EA216" i="1" s="1"/>
  <c r="EA262" i="1"/>
  <c r="EF246" i="1"/>
  <c r="EN234" i="1"/>
  <c r="BZ75" i="1"/>
  <c r="BZ214" i="1" s="1"/>
  <c r="BZ254" i="1"/>
  <c r="EM238" i="1"/>
  <c r="CB76" i="1"/>
  <c r="CB215" i="1" s="1"/>
  <c r="CB258" i="1"/>
  <c r="BN238" i="1"/>
  <c r="DH77" i="1"/>
  <c r="DH216" i="1" s="1"/>
  <c r="DH262" i="1"/>
  <c r="AF77" i="1"/>
  <c r="AF216" i="1" s="1"/>
  <c r="AF262" i="1"/>
  <c r="CR77" i="1"/>
  <c r="CR216" i="1" s="1"/>
  <c r="CR262" i="1"/>
  <c r="V258" i="1"/>
  <c r="CC258" i="1"/>
  <c r="CJ76" i="1"/>
  <c r="CJ215" i="1" s="1"/>
  <c r="CJ258" i="1"/>
  <c r="AI75" i="1"/>
  <c r="AI214" i="1" s="1"/>
  <c r="AI254" i="1"/>
  <c r="X75" i="1"/>
  <c r="X214" i="1" s="1"/>
  <c r="X254" i="1"/>
  <c r="EH277" i="1"/>
  <c r="EH278" i="1" s="1"/>
  <c r="EH279" i="1" s="1"/>
  <c r="EH250" i="1"/>
  <c r="EO277" i="1"/>
  <c r="EO278" i="1" s="1"/>
  <c r="EO279" i="1" s="1"/>
  <c r="EO250" i="1"/>
  <c r="DH277" i="1"/>
  <c r="DH278" i="1" s="1"/>
  <c r="DH279" i="1" s="1"/>
  <c r="DH250" i="1"/>
  <c r="R246" i="1"/>
  <c r="CQ46" i="1"/>
  <c r="CQ246" i="1"/>
  <c r="EL46" i="1"/>
  <c r="EL246" i="1"/>
  <c r="EP242" i="1"/>
  <c r="CS242" i="1"/>
  <c r="CI238" i="1"/>
  <c r="CV238" i="1"/>
  <c r="CG238" i="1"/>
  <c r="W70" i="1"/>
  <c r="W209" i="1" s="1"/>
  <c r="W234" i="1"/>
  <c r="EQ234" i="1"/>
  <c r="AC234" i="1"/>
  <c r="BG69" i="1"/>
  <c r="BG208" i="1" s="1"/>
  <c r="BG230" i="1"/>
  <c r="BZ230" i="1"/>
  <c r="DS234" i="1"/>
  <c r="CL254" i="1"/>
  <c r="CY262" i="1"/>
  <c r="V77" i="1"/>
  <c r="V216" i="1" s="1"/>
  <c r="V262" i="1"/>
  <c r="EG75" i="1"/>
  <c r="EG214" i="1" s="1"/>
  <c r="EG254" i="1"/>
  <c r="EL76" i="1"/>
  <c r="EL215" i="1" s="1"/>
  <c r="EL258" i="1"/>
  <c r="BS75" i="1"/>
  <c r="BS214" i="1" s="1"/>
  <c r="BS254" i="1"/>
  <c r="EH77" i="1"/>
  <c r="EH216" i="1" s="1"/>
  <c r="EH262" i="1"/>
  <c r="CI75" i="1"/>
  <c r="CI214" i="1" s="1"/>
  <c r="CI254" i="1"/>
  <c r="CS76" i="1"/>
  <c r="CS215" i="1" s="1"/>
  <c r="CS258" i="1"/>
  <c r="CW74" i="1"/>
  <c r="CW213" i="1" s="1"/>
  <c r="CW250" i="1"/>
  <c r="DW277" i="1"/>
  <c r="DW278" i="1" s="1"/>
  <c r="DW279" i="1" s="1"/>
  <c r="CD277" i="1"/>
  <c r="CD278" i="1" s="1"/>
  <c r="CD250" i="1"/>
  <c r="CN77" i="1"/>
  <c r="CN216" i="1" s="1"/>
  <c r="CN262" i="1"/>
  <c r="CO277" i="1"/>
  <c r="CO278" i="1" s="1"/>
  <c r="CO279" i="1" s="1"/>
  <c r="CO280" i="1" s="1"/>
  <c r="CO281" i="1" s="1"/>
  <c r="CO282" i="1" s="1"/>
  <c r="CO283" i="1" s="1"/>
  <c r="CO284" i="1" s="1"/>
  <c r="CO285" i="1" s="1"/>
  <c r="CO286" i="1" s="1"/>
  <c r="CO250" i="1"/>
  <c r="CA262" i="1"/>
  <c r="BS77" i="1"/>
  <c r="BS216" i="1" s="1"/>
  <c r="BS262" i="1"/>
  <c r="DY76" i="1"/>
  <c r="DY215" i="1" s="1"/>
  <c r="DY258" i="1"/>
  <c r="EN76" i="1"/>
  <c r="EN215" i="1" s="1"/>
  <c r="EN258" i="1"/>
  <c r="Y76" i="1"/>
  <c r="Y215" i="1" s="1"/>
  <c r="Y258" i="1"/>
  <c r="CA75" i="1"/>
  <c r="CA214" i="1" s="1"/>
  <c r="CA254" i="1"/>
  <c r="Q75" i="1"/>
  <c r="Q214" i="1" s="1"/>
  <c r="Q254" i="1"/>
  <c r="AD74" i="1"/>
  <c r="AD213" i="1" s="1"/>
  <c r="AD250" i="1"/>
  <c r="CK50" i="1"/>
  <c r="CK250" i="1"/>
  <c r="BO277" i="1"/>
  <c r="BO278" i="1" s="1"/>
  <c r="BO279" i="1" s="1"/>
  <c r="BO250" i="1"/>
  <c r="CV73" i="1"/>
  <c r="CV212" i="1" s="1"/>
  <c r="CV246" i="1"/>
  <c r="AA73" i="1"/>
  <c r="AA212" i="1" s="1"/>
  <c r="AA246" i="1"/>
  <c r="CU242" i="1"/>
  <c r="AO72" i="1"/>
  <c r="AO211" i="1" s="1"/>
  <c r="AO242" i="1"/>
  <c r="CK38" i="1"/>
  <c r="CK238" i="1"/>
  <c r="CP238" i="1"/>
  <c r="BH70" i="1"/>
  <c r="BH209" i="1" s="1"/>
  <c r="BH234" i="1"/>
  <c r="BG234" i="1"/>
  <c r="CU70" i="1"/>
  <c r="CU209" i="1" s="1"/>
  <c r="CU234" i="1"/>
  <c r="CV230" i="1"/>
  <c r="CI30" i="1"/>
  <c r="CI230" i="1"/>
  <c r="DS250" i="1"/>
  <c r="BO76" i="1"/>
  <c r="BO215" i="1" s="1"/>
  <c r="BO258" i="1"/>
  <c r="ED77" i="1"/>
  <c r="ED216" i="1" s="1"/>
  <c r="ED262" i="1"/>
  <c r="EB262" i="1"/>
  <c r="EI277" i="1"/>
  <c r="EI278" i="1" s="1"/>
  <c r="EI279" i="1" s="1"/>
  <c r="EI280" i="1" s="1"/>
  <c r="EI281" i="1" s="1"/>
  <c r="EI282" i="1" s="1"/>
  <c r="EI283" i="1" s="1"/>
  <c r="EI284" i="1" s="1"/>
  <c r="EI285" i="1" s="1"/>
  <c r="EI286" i="1" s="1"/>
  <c r="EI250" i="1"/>
  <c r="CO76" i="1"/>
  <c r="CO215" i="1" s="1"/>
  <c r="CO258" i="1"/>
  <c r="DJ77" i="1"/>
  <c r="DJ216" i="1" s="1"/>
  <c r="DJ262" i="1"/>
  <c r="CY75" i="1"/>
  <c r="CY214" i="1" s="1"/>
  <c r="CY254" i="1"/>
  <c r="BY30" i="1"/>
  <c r="BY230" i="1"/>
  <c r="EQ77" i="1"/>
  <c r="EQ216" i="1" s="1"/>
  <c r="EQ262" i="1"/>
  <c r="CC77" i="1"/>
  <c r="CC216" i="1" s="1"/>
  <c r="CC262" i="1"/>
  <c r="EI258" i="1"/>
  <c r="CK258" i="1"/>
  <c r="BR76" i="1"/>
  <c r="BR215" i="1" s="1"/>
  <c r="BR258" i="1"/>
  <c r="ED75" i="1"/>
  <c r="ED214" i="1" s="1"/>
  <c r="ED254" i="1"/>
  <c r="EH75" i="1"/>
  <c r="EH214" i="1" s="1"/>
  <c r="EH254" i="1"/>
  <c r="CN75" i="1"/>
  <c r="CN214" i="1" s="1"/>
  <c r="CN254" i="1"/>
  <c r="ED74" i="1"/>
  <c r="ED213" i="1" s="1"/>
  <c r="ED250" i="1"/>
  <c r="CP250" i="1"/>
  <c r="R74" i="1"/>
  <c r="R213" i="1" s="1"/>
  <c r="R250" i="1"/>
  <c r="DE73" i="1"/>
  <c r="DE212" i="1" s="1"/>
  <c r="DE246" i="1"/>
  <c r="P246" i="1"/>
  <c r="EJ242" i="1"/>
  <c r="DY242" i="1"/>
  <c r="CB71" i="1"/>
  <c r="CB210" i="1" s="1"/>
  <c r="CB238" i="1"/>
  <c r="BT238" i="1"/>
  <c r="DV38" i="1"/>
  <c r="DV238" i="1"/>
  <c r="S234" i="1"/>
  <c r="EA70" i="1"/>
  <c r="EA209" i="1" s="1"/>
  <c r="EA234" i="1"/>
  <c r="CC230" i="1"/>
  <c r="EA230" i="1"/>
  <c r="AA230" i="1"/>
  <c r="DS238" i="1"/>
  <c r="CY234" i="1"/>
  <c r="CY69" i="1"/>
  <c r="CY208" i="1" s="1"/>
  <c r="CY230" i="1"/>
  <c r="CP75" i="1"/>
  <c r="CP214" i="1" s="1"/>
  <c r="CP254" i="1"/>
  <c r="Q250" i="1"/>
  <c r="CF71" i="1"/>
  <c r="CF210" i="1" s="1"/>
  <c r="CF238" i="1"/>
  <c r="BY76" i="1"/>
  <c r="BY215" i="1" s="1"/>
  <c r="BY258" i="1"/>
  <c r="DU262" i="1"/>
  <c r="BZ77" i="1"/>
  <c r="BZ216" i="1" s="1"/>
  <c r="BZ262" i="1"/>
  <c r="EJ76" i="1"/>
  <c r="EJ215" i="1" s="1"/>
  <c r="EJ258" i="1"/>
  <c r="AG76" i="1"/>
  <c r="AG215" i="1" s="1"/>
  <c r="AG258" i="1"/>
  <c r="CR76" i="1"/>
  <c r="CR215" i="1" s="1"/>
  <c r="CR258" i="1"/>
  <c r="BN75" i="1"/>
  <c r="BN214" i="1" s="1"/>
  <c r="BN254" i="1"/>
  <c r="BU75" i="1"/>
  <c r="BU214" i="1" s="1"/>
  <c r="BU254" i="1"/>
  <c r="BH75" i="1"/>
  <c r="BH214" i="1" s="1"/>
  <c r="BH254" i="1"/>
  <c r="S50" i="1"/>
  <c r="S250" i="1"/>
  <c r="T277" i="1"/>
  <c r="T278" i="1" s="1"/>
  <c r="T279" i="1" s="1"/>
  <c r="T250" i="1"/>
  <c r="AC73" i="1"/>
  <c r="AC212" i="1" s="1"/>
  <c r="AC246" i="1"/>
  <c r="CU246" i="1"/>
  <c r="AI242" i="1"/>
  <c r="CL72" i="1"/>
  <c r="CL211" i="1" s="1"/>
  <c r="CL242" i="1"/>
  <c r="CT242" i="1"/>
  <c r="P238" i="1"/>
  <c r="BO238" i="1"/>
  <c r="R238" i="1"/>
  <c r="AB70" i="1"/>
  <c r="AB209" i="1" s="1"/>
  <c r="AB234" i="1"/>
  <c r="CV34" i="1"/>
  <c r="CV35" i="1" s="1"/>
  <c r="CV234" i="1"/>
  <c r="V230" i="1"/>
  <c r="U230" i="1"/>
  <c r="AH30" i="1"/>
  <c r="AH230" i="1"/>
  <c r="DS246" i="1"/>
  <c r="CY71" i="1"/>
  <c r="CY210" i="1" s="1"/>
  <c r="CY238" i="1"/>
  <c r="CN71" i="1"/>
  <c r="CN210" i="1" s="1"/>
  <c r="CN238" i="1"/>
  <c r="BY75" i="1"/>
  <c r="BY214" i="1" s="1"/>
  <c r="BY254" i="1"/>
  <c r="EF77" i="1"/>
  <c r="EF216" i="1" s="1"/>
  <c r="EF262" i="1"/>
  <c r="DY77" i="1"/>
  <c r="DY216" i="1" s="1"/>
  <c r="DY262" i="1"/>
  <c r="EO258" i="1"/>
  <c r="AC76" i="1"/>
  <c r="AC215" i="1" s="1"/>
  <c r="AC258" i="1"/>
  <c r="U76" i="1"/>
  <c r="U215" i="1" s="1"/>
  <c r="U258" i="1"/>
  <c r="CQ75" i="1"/>
  <c r="CQ214" i="1" s="1"/>
  <c r="CQ254" i="1"/>
  <c r="CG75" i="1"/>
  <c r="CG214" i="1" s="1"/>
  <c r="CG254" i="1"/>
  <c r="AE254" i="1"/>
  <c r="DU277" i="1"/>
  <c r="DU278" i="1" s="1"/>
  <c r="DU279" i="1" s="1"/>
  <c r="DU280" i="1" s="1"/>
  <c r="DU281" i="1" s="1"/>
  <c r="DU282" i="1" s="1"/>
  <c r="DU283" i="1" s="1"/>
  <c r="DU284" i="1" s="1"/>
  <c r="DU285" i="1" s="1"/>
  <c r="DU286" i="1" s="1"/>
  <c r="DU250" i="1"/>
  <c r="CL277" i="1"/>
  <c r="CL278" i="1" s="1"/>
  <c r="CL279" i="1" s="1"/>
  <c r="CL280" i="1" s="1"/>
  <c r="CL281" i="1" s="1"/>
  <c r="CL282" i="1" s="1"/>
  <c r="CL283" i="1" s="1"/>
  <c r="CL284" i="1" s="1"/>
  <c r="CL285" i="1" s="1"/>
  <c r="CL286" i="1" s="1"/>
  <c r="CL250" i="1"/>
  <c r="CQ277" i="1"/>
  <c r="CQ278" i="1" s="1"/>
  <c r="CQ279" i="1" s="1"/>
  <c r="CQ280" i="1" s="1"/>
  <c r="CQ281" i="1" s="1"/>
  <c r="CQ282" i="1" s="1"/>
  <c r="CQ283" i="1" s="1"/>
  <c r="CQ284" i="1" s="1"/>
  <c r="CQ285" i="1" s="1"/>
  <c r="CQ286" i="1" s="1"/>
  <c r="CQ250" i="1"/>
  <c r="CW246" i="1"/>
  <c r="DG246" i="1"/>
  <c r="AP242" i="1"/>
  <c r="EM242" i="1"/>
  <c r="BT242" i="1"/>
  <c r="DG238" i="1"/>
  <c r="BU71" i="1"/>
  <c r="BU210" i="1" s="1"/>
  <c r="BU238" i="1"/>
  <c r="X71" i="1"/>
  <c r="X210" i="1" s="1"/>
  <c r="X238" i="1"/>
  <c r="X234" i="1"/>
  <c r="DY70" i="1"/>
  <c r="DY209" i="1" s="1"/>
  <c r="DY234" i="1"/>
  <c r="W230" i="1"/>
  <c r="Z69" i="1"/>
  <c r="Z208" i="1" s="1"/>
  <c r="Z230" i="1"/>
  <c r="EJ230" i="1"/>
  <c r="DS258" i="1"/>
  <c r="DV277" i="1"/>
  <c r="DV278" i="1" s="1"/>
  <c r="DV279" i="1" s="1"/>
  <c r="DV280" i="1" s="1"/>
  <c r="DV281" i="1" s="1"/>
  <c r="DV282" i="1" s="1"/>
  <c r="DV283" i="1" s="1"/>
  <c r="DV284" i="1" s="1"/>
  <c r="DV285" i="1" s="1"/>
  <c r="DV286" i="1" s="1"/>
  <c r="DV250" i="1"/>
  <c r="AI246" i="1"/>
  <c r="AE77" i="1"/>
  <c r="AE216" i="1" s="1"/>
  <c r="AE262" i="1"/>
  <c r="DJ73" i="1"/>
  <c r="DJ212" i="1" s="1"/>
  <c r="DJ246" i="1"/>
  <c r="CI262" i="1"/>
  <c r="AF75" i="1"/>
  <c r="AF214" i="1" s="1"/>
  <c r="AF254" i="1"/>
  <c r="BG77" i="1"/>
  <c r="BG216" i="1" s="1"/>
  <c r="BG262" i="1"/>
  <c r="Z238" i="1"/>
  <c r="Y277" i="1"/>
  <c r="Y278" i="1" s="1"/>
  <c r="Y279" i="1" s="1"/>
  <c r="Y280" i="1" s="1"/>
  <c r="Y281" i="1" s="1"/>
  <c r="Y282" i="1" s="1"/>
  <c r="Y283" i="1" s="1"/>
  <c r="Y284" i="1" s="1"/>
  <c r="Y285" i="1" s="1"/>
  <c r="Y286" i="1" s="1"/>
  <c r="Y250" i="1"/>
  <c r="BV234" i="1"/>
  <c r="EG76" i="1"/>
  <c r="EG215" i="1" s="1"/>
  <c r="EG258" i="1"/>
  <c r="DJ72" i="1"/>
  <c r="DJ211" i="1" s="1"/>
  <c r="DJ242" i="1"/>
  <c r="BY77" i="1"/>
  <c r="BY216" i="1" s="1"/>
  <c r="BY262" i="1"/>
  <c r="EJ77" i="1"/>
  <c r="EJ216" i="1" s="1"/>
  <c r="EJ262" i="1"/>
  <c r="DG76" i="1"/>
  <c r="DG215" i="1" s="1"/>
  <c r="DG258" i="1"/>
  <c r="DI76" i="1"/>
  <c r="DI215" i="1" s="1"/>
  <c r="DI258" i="1"/>
  <c r="AE76" i="1"/>
  <c r="AE215" i="1" s="1"/>
  <c r="AE258" i="1"/>
  <c r="EF75" i="1"/>
  <c r="EF214" i="1" s="1"/>
  <c r="EF254" i="1"/>
  <c r="EK75" i="1"/>
  <c r="EK214" i="1" s="1"/>
  <c r="EK254" i="1"/>
  <c r="CG277" i="1"/>
  <c r="CG278" i="1" s="1"/>
  <c r="CG279" i="1" s="1"/>
  <c r="CG280" i="1" s="1"/>
  <c r="CG281" i="1" s="1"/>
  <c r="CG282" i="1" s="1"/>
  <c r="CG283" i="1" s="1"/>
  <c r="CG284" i="1" s="1"/>
  <c r="CG285" i="1" s="1"/>
  <c r="CG286" i="1" s="1"/>
  <c r="CG250" i="1"/>
  <c r="EL277" i="1"/>
  <c r="EL278" i="1" s="1"/>
  <c r="EL279" i="1" s="1"/>
  <c r="EL280" i="1" s="1"/>
  <c r="EL281" i="1" s="1"/>
  <c r="EL282" i="1" s="1"/>
  <c r="EL283" i="1" s="1"/>
  <c r="EL284" i="1" s="1"/>
  <c r="EL285" i="1" s="1"/>
  <c r="EL286" i="1" s="1"/>
  <c r="EL250" i="1"/>
  <c r="X74" i="1"/>
  <c r="X213" i="1" s="1"/>
  <c r="X250" i="1"/>
  <c r="EA73" i="1"/>
  <c r="EA212" i="1" s="1"/>
  <c r="EA246" i="1"/>
  <c r="EP246" i="1"/>
  <c r="AH242" i="1"/>
  <c r="DZ242" i="1"/>
  <c r="EO72" i="1"/>
  <c r="EO211" i="1" s="1"/>
  <c r="EO242" i="1"/>
  <c r="CD71" i="1"/>
  <c r="CD210" i="1" s="1"/>
  <c r="CD238" i="1"/>
  <c r="BV238" i="1"/>
  <c r="AA238" i="1"/>
  <c r="CJ234" i="1"/>
  <c r="U70" i="1"/>
  <c r="U209" i="1" s="1"/>
  <c r="U234" i="1"/>
  <c r="EF230" i="1"/>
  <c r="DY230" i="1"/>
  <c r="BS69" i="1"/>
  <c r="BS208" i="1" s="1"/>
  <c r="BS230" i="1"/>
  <c r="DS254" i="1"/>
  <c r="Y75" i="1"/>
  <c r="Y214" i="1" s="1"/>
  <c r="Y254" i="1"/>
  <c r="BU262" i="1"/>
  <c r="DU75" i="1"/>
  <c r="DU214" i="1" s="1"/>
  <c r="DU254" i="1"/>
  <c r="CR277" i="1"/>
  <c r="CR278" i="1" s="1"/>
  <c r="CR279" i="1" s="1"/>
  <c r="CR280" i="1" s="1"/>
  <c r="CR281" i="1" s="1"/>
  <c r="CR282" i="1" s="1"/>
  <c r="CR283" i="1" s="1"/>
  <c r="CR284" i="1" s="1"/>
  <c r="CR285" i="1" s="1"/>
  <c r="CR286" i="1" s="1"/>
  <c r="CR250" i="1"/>
  <c r="R76" i="1"/>
  <c r="R215" i="1" s="1"/>
  <c r="R258" i="1"/>
  <c r="BV77" i="1"/>
  <c r="BV216" i="1" s="1"/>
  <c r="BV262" i="1"/>
  <c r="CB254" i="1"/>
  <c r="CY76" i="1"/>
  <c r="CY215" i="1" s="1"/>
  <c r="CY258" i="1"/>
  <c r="EB246" i="1"/>
  <c r="AH254" i="1"/>
  <c r="DF246" i="1"/>
  <c r="CR75" i="1"/>
  <c r="CR214" i="1" s="1"/>
  <c r="CR254" i="1"/>
  <c r="DI242" i="1"/>
  <c r="CW77" i="1"/>
  <c r="CW216" i="1" s="1"/>
  <c r="CW262" i="1"/>
  <c r="BT246" i="1"/>
  <c r="CT77" i="1"/>
  <c r="CT216" i="1" s="1"/>
  <c r="CT262" i="1"/>
  <c r="AO230" i="1"/>
  <c r="CK77" i="1"/>
  <c r="CK216" i="1" s="1"/>
  <c r="CK262" i="1"/>
  <c r="EN77" i="1"/>
  <c r="EN216" i="1" s="1"/>
  <c r="EN262" i="1"/>
  <c r="CP77" i="1"/>
  <c r="CP216" i="1" s="1"/>
  <c r="CP262" i="1"/>
  <c r="CW76" i="1"/>
  <c r="CW215" i="1" s="1"/>
  <c r="CW258" i="1"/>
  <c r="CU76" i="1"/>
  <c r="CU215" i="1" s="1"/>
  <c r="CU258" i="1"/>
  <c r="X76" i="1"/>
  <c r="X215" i="1" s="1"/>
  <c r="X258" i="1"/>
  <c r="EM75" i="1"/>
  <c r="EM214" i="1" s="1"/>
  <c r="EM254" i="1"/>
  <c r="CU75" i="1"/>
  <c r="CU214" i="1" s="1"/>
  <c r="CU254" i="1"/>
  <c r="CO75" i="1"/>
  <c r="CO214" i="1" s="1"/>
  <c r="CO254" i="1"/>
  <c r="DJ277" i="1"/>
  <c r="DJ278" i="1" s="1"/>
  <c r="DJ279" i="1" s="1"/>
  <c r="DJ280" i="1" s="1"/>
  <c r="DJ281" i="1" s="1"/>
  <c r="DJ282" i="1" s="1"/>
  <c r="DJ283" i="1" s="1"/>
  <c r="DJ284" i="1" s="1"/>
  <c r="DJ285" i="1" s="1"/>
  <c r="DJ286" i="1" s="1"/>
  <c r="DJ250" i="1"/>
  <c r="BG277" i="1"/>
  <c r="BG278" i="1" s="1"/>
  <c r="BG279" i="1" s="1"/>
  <c r="BG280" i="1" s="1"/>
  <c r="BG281" i="1" s="1"/>
  <c r="BG282" i="1" s="1"/>
  <c r="BG283" i="1" s="1"/>
  <c r="BG284" i="1" s="1"/>
  <c r="BG285" i="1" s="1"/>
  <c r="BG286" i="1" s="1"/>
  <c r="BG250" i="1"/>
  <c r="EI246" i="1"/>
  <c r="CF246" i="1"/>
  <c r="DV242" i="1"/>
  <c r="CP242" i="1"/>
  <c r="CD242" i="1"/>
  <c r="EH238" i="1"/>
  <c r="AG238" i="1"/>
  <c r="V70" i="1"/>
  <c r="V209" i="1" s="1"/>
  <c r="V234" i="1"/>
  <c r="DF234" i="1"/>
  <c r="BT69" i="1"/>
  <c r="BT208" i="1" s="1"/>
  <c r="BT230" i="1"/>
  <c r="CQ230" i="1"/>
  <c r="BU69" i="1"/>
  <c r="BU208" i="1" s="1"/>
  <c r="BU230" i="1"/>
  <c r="DS242" i="1"/>
  <c r="EN75" i="1"/>
  <c r="EN214" i="1" s="1"/>
  <c r="EN254" i="1"/>
  <c r="CJ77" i="1"/>
  <c r="CJ216" i="1" s="1"/>
  <c r="CJ262" i="1"/>
  <c r="BO246" i="1"/>
  <c r="EJ254" i="1"/>
  <c r="CM77" i="1"/>
  <c r="CM216" i="1" s="1"/>
  <c r="CM262" i="1"/>
  <c r="AA74" i="1"/>
  <c r="AA213" i="1" s="1"/>
  <c r="AA250" i="1"/>
  <c r="EQ277" i="1"/>
  <c r="EQ278" i="1" s="1"/>
  <c r="EQ279" i="1" s="1"/>
  <c r="EQ250" i="1"/>
  <c r="AG46" i="1"/>
  <c r="AG47" i="1" s="1"/>
  <c r="AG246" i="1"/>
  <c r="CW75" i="1"/>
  <c r="CW214" i="1" s="1"/>
  <c r="CW254" i="1"/>
  <c r="BU246" i="1"/>
  <c r="BH258" i="1"/>
  <c r="BS250" i="1"/>
  <c r="DY238" i="1"/>
  <c r="BU76" i="1"/>
  <c r="BU215" i="1" s="1"/>
  <c r="BU258" i="1"/>
  <c r="BT74" i="1"/>
  <c r="BT213" i="1" s="1"/>
  <c r="BT250" i="1"/>
  <c r="EG242" i="1"/>
  <c r="CF77" i="1"/>
  <c r="CF216" i="1" s="1"/>
  <c r="CF262" i="1"/>
  <c r="P77" i="1"/>
  <c r="P216" i="1" s="1"/>
  <c r="P262" i="1"/>
  <c r="P76" i="1"/>
  <c r="P215" i="1" s="1"/>
  <c r="P258" i="1"/>
  <c r="CE76" i="1"/>
  <c r="CE215" i="1" s="1"/>
  <c r="CE258" i="1"/>
  <c r="DE75" i="1"/>
  <c r="DE214" i="1" s="1"/>
  <c r="DE254" i="1"/>
  <c r="U75" i="1"/>
  <c r="U214" i="1" s="1"/>
  <c r="U254" i="1"/>
  <c r="EB30" i="1"/>
  <c r="EB230" i="1"/>
  <c r="DY277" i="1"/>
  <c r="DY278" i="1" s="1"/>
  <c r="DY279" i="1" s="1"/>
  <c r="DY250" i="1"/>
  <c r="P250" i="1"/>
  <c r="CG246" i="1"/>
  <c r="BN246" i="1"/>
  <c r="R72" i="1"/>
  <c r="R211" i="1" s="1"/>
  <c r="R242" i="1"/>
  <c r="V242" i="1"/>
  <c r="AA242" i="1"/>
  <c r="AF238" i="1"/>
  <c r="EL71" i="1"/>
  <c r="EL210" i="1" s="1"/>
  <c r="EL238" i="1"/>
  <c r="CD34" i="1"/>
  <c r="CD35" i="1" s="1"/>
  <c r="CD234" i="1"/>
  <c r="CH70" i="1"/>
  <c r="CH209" i="1" s="1"/>
  <c r="CH234" i="1"/>
  <c r="BH230" i="1"/>
  <c r="CK69" i="1"/>
  <c r="CK208" i="1" s="1"/>
  <c r="CK230" i="1"/>
  <c r="AC230" i="1"/>
  <c r="DV254" i="1"/>
  <c r="DU76" i="1"/>
  <c r="DU215" i="1" s="1"/>
  <c r="DU258" i="1"/>
  <c r="CG258" i="1"/>
  <c r="AD77" i="1"/>
  <c r="AD216" i="1" s="1"/>
  <c r="AD262" i="1"/>
  <c r="DJ76" i="1"/>
  <c r="DJ215" i="1" s="1"/>
  <c r="DJ258" i="1"/>
  <c r="CQ77" i="1"/>
  <c r="CQ216" i="1" s="1"/>
  <c r="CQ262" i="1"/>
  <c r="CH76" i="1"/>
  <c r="CH215" i="1" s="1"/>
  <c r="CH258" i="1"/>
  <c r="CV262" i="1"/>
  <c r="CY72" i="1"/>
  <c r="CY211" i="1" s="1"/>
  <c r="CY242" i="1"/>
  <c r="EP76" i="1"/>
  <c r="EP215" i="1" s="1"/>
  <c r="EP258" i="1"/>
  <c r="CB77" i="1"/>
  <c r="CB216" i="1" s="1"/>
  <c r="CB262" i="1"/>
  <c r="EF277" i="1"/>
  <c r="EF278" i="1" s="1"/>
  <c r="EF279" i="1" s="1"/>
  <c r="EF280" i="1" s="1"/>
  <c r="EF281" i="1" s="1"/>
  <c r="EF282" i="1" s="1"/>
  <c r="EF283" i="1" s="1"/>
  <c r="EF284" i="1" s="1"/>
  <c r="EF285" i="1" s="1"/>
  <c r="EF286" i="1" s="1"/>
  <c r="EF250" i="1"/>
  <c r="EG74" i="1"/>
  <c r="EG213" i="1" s="1"/>
  <c r="EG250" i="1"/>
  <c r="AB250" i="1"/>
  <c r="CJ69" i="1"/>
  <c r="CJ208" i="1" s="1"/>
  <c r="CJ230" i="1"/>
  <c r="EB75" i="1"/>
  <c r="EB214" i="1" s="1"/>
  <c r="EB254" i="1"/>
  <c r="CH277" i="1"/>
  <c r="CH278" i="1" s="1"/>
  <c r="CH279" i="1" s="1"/>
  <c r="CH280" i="1" s="1"/>
  <c r="CH281" i="1" s="1"/>
  <c r="CH282" i="1" s="1"/>
  <c r="CH283" i="1" s="1"/>
  <c r="CH284" i="1" s="1"/>
  <c r="CH285" i="1" s="1"/>
  <c r="CH286" i="1" s="1"/>
  <c r="CH250" i="1"/>
  <c r="EK246" i="1"/>
  <c r="Q73" i="1"/>
  <c r="Q212" i="1" s="1"/>
  <c r="Q246" i="1"/>
  <c r="DG77" i="1"/>
  <c r="DG216" i="1" s="1"/>
  <c r="DG262" i="1"/>
  <c r="DE77" i="1"/>
  <c r="DE216" i="1" s="1"/>
  <c r="DE262" i="1"/>
  <c r="CL76" i="1"/>
  <c r="CL215" i="1" s="1"/>
  <c r="CL258" i="1"/>
  <c r="CA76" i="1"/>
  <c r="CA215" i="1" s="1"/>
  <c r="CA258" i="1"/>
  <c r="CC75" i="1"/>
  <c r="CC214" i="1" s="1"/>
  <c r="CC254" i="1"/>
  <c r="AA75" i="1"/>
  <c r="AA214" i="1" s="1"/>
  <c r="AA254" i="1"/>
  <c r="EK30" i="1"/>
  <c r="EK230" i="1"/>
  <c r="CF277" i="1"/>
  <c r="CF278" i="1" s="1"/>
  <c r="CF279" i="1" s="1"/>
  <c r="CF250" i="1"/>
  <c r="AC250" i="1"/>
  <c r="DI74" i="1"/>
  <c r="DI213" i="1" s="1"/>
  <c r="DI250" i="1"/>
  <c r="CE73" i="1"/>
  <c r="CE212" i="1" s="1"/>
  <c r="CE246" i="1"/>
  <c r="X246" i="1"/>
  <c r="CH72" i="1"/>
  <c r="CH211" i="1" s="1"/>
  <c r="CH242" i="1"/>
  <c r="P242" i="1"/>
  <c r="BR72" i="1"/>
  <c r="BR211" i="1" s="1"/>
  <c r="BR242" i="1"/>
  <c r="AD238" i="1"/>
  <c r="EP238" i="1"/>
  <c r="BR71" i="1"/>
  <c r="BR210" i="1" s="1"/>
  <c r="BR238" i="1"/>
  <c r="Q70" i="1"/>
  <c r="Q209" i="1" s="1"/>
  <c r="Q234" i="1"/>
  <c r="CQ234" i="1"/>
  <c r="BN230" i="1"/>
  <c r="EH230" i="1"/>
  <c r="CN230" i="1"/>
  <c r="Y77" i="1"/>
  <c r="Y216" i="1" s="1"/>
  <c r="Y262" i="1"/>
  <c r="EL77" i="1"/>
  <c r="EL216" i="1" s="1"/>
  <c r="EL262" i="1"/>
  <c r="ED258" i="1"/>
  <c r="EM76" i="1"/>
  <c r="EM215" i="1" s="1"/>
  <c r="EM258" i="1"/>
  <c r="S76" i="1"/>
  <c r="S215" i="1" s="1"/>
  <c r="S258" i="1"/>
  <c r="AH77" i="1"/>
  <c r="AH216" i="1" s="1"/>
  <c r="AH262" i="1"/>
  <c r="EJ250" i="1"/>
  <c r="ED242" i="1"/>
  <c r="DZ254" i="1"/>
  <c r="AI76" i="1"/>
  <c r="AI215" i="1" s="1"/>
  <c r="AI258" i="1"/>
  <c r="AF246" i="1"/>
  <c r="X77" i="1"/>
  <c r="X216" i="1" s="1"/>
  <c r="X262" i="1"/>
  <c r="CC73" i="1"/>
  <c r="CC212" i="1" s="1"/>
  <c r="CC246" i="1"/>
  <c r="ED69" i="1"/>
  <c r="ED208" i="1" s="1"/>
  <c r="ED230" i="1"/>
  <c r="CD77" i="1"/>
  <c r="CD216" i="1" s="1"/>
  <c r="CD262" i="1"/>
  <c r="T77" i="1"/>
  <c r="T216" i="1" s="1"/>
  <c r="T262" i="1"/>
  <c r="DI77" i="1"/>
  <c r="DI216" i="1" s="1"/>
  <c r="DI262" i="1"/>
  <c r="CN76" i="1"/>
  <c r="CN215" i="1" s="1"/>
  <c r="CN258" i="1"/>
  <c r="CM76" i="1"/>
  <c r="CM215" i="1" s="1"/>
  <c r="CM258" i="1"/>
  <c r="EH76" i="1"/>
  <c r="EH215" i="1" s="1"/>
  <c r="EH258" i="1"/>
  <c r="EA75" i="1"/>
  <c r="EA214" i="1" s="1"/>
  <c r="EA254" i="1"/>
  <c r="EM30" i="1"/>
  <c r="EM31" i="1" s="1"/>
  <c r="EM230" i="1"/>
  <c r="CM277" i="1"/>
  <c r="CM278" i="1" s="1"/>
  <c r="CM279" i="1" s="1"/>
  <c r="CM280" i="1" s="1"/>
  <c r="CM281" i="1" s="1"/>
  <c r="CM282" i="1" s="1"/>
  <c r="CM283" i="1" s="1"/>
  <c r="CM284" i="1" s="1"/>
  <c r="CM285" i="1" s="1"/>
  <c r="CM286" i="1" s="1"/>
  <c r="CM250" i="1"/>
  <c r="DZ277" i="1"/>
  <c r="DZ278" i="1" s="1"/>
  <c r="DZ279" i="1" s="1"/>
  <c r="DZ280" i="1" s="1"/>
  <c r="DZ281" i="1" s="1"/>
  <c r="DZ282" i="1" s="1"/>
  <c r="DZ283" i="1" s="1"/>
  <c r="DZ284" i="1" s="1"/>
  <c r="DZ285" i="1" s="1"/>
  <c r="DZ286" i="1" s="1"/>
  <c r="DZ250" i="1"/>
  <c r="V74" i="1"/>
  <c r="V213" i="1" s="1"/>
  <c r="V250" i="1"/>
  <c r="CH246" i="1"/>
  <c r="EN246" i="1"/>
  <c r="EF242" i="1"/>
  <c r="EH242" i="1"/>
  <c r="EE242" i="1"/>
  <c r="V238" i="1"/>
  <c r="EG238" i="1"/>
  <c r="EI238" i="1"/>
  <c r="DV234" i="1"/>
  <c r="AH234" i="1"/>
  <c r="DU230" i="1"/>
  <c r="CP230" i="1"/>
  <c r="DE230" i="1"/>
  <c r="BT258" i="1"/>
  <c r="DI254" i="1"/>
  <c r="R77" i="1"/>
  <c r="R216" i="1" s="1"/>
  <c r="R262" i="1"/>
  <c r="EK74" i="1"/>
  <c r="EK213" i="1" s="1"/>
  <c r="EK250" i="1"/>
  <c r="CK75" i="1"/>
  <c r="CK214" i="1" s="1"/>
  <c r="CK254" i="1"/>
  <c r="EP74" i="1"/>
  <c r="EP213" i="1" s="1"/>
  <c r="EP250" i="1"/>
  <c r="EE262" i="1"/>
  <c r="W75" i="1"/>
  <c r="W214" i="1" s="1"/>
  <c r="W254" i="1"/>
  <c r="DV246" i="1"/>
  <c r="ED71" i="1"/>
  <c r="ED210" i="1" s="1"/>
  <c r="ED238" i="1"/>
  <c r="S75" i="1"/>
  <c r="S214" i="1" s="1"/>
  <c r="S254" i="1"/>
  <c r="CW242" i="1"/>
  <c r="EG234" i="1"/>
  <c r="CU77" i="1"/>
  <c r="CU216" i="1" s="1"/>
  <c r="CU262" i="1"/>
  <c r="DF77" i="1"/>
  <c r="DF216" i="1" s="1"/>
  <c r="DF262" i="1"/>
  <c r="CF76" i="1"/>
  <c r="CF215" i="1" s="1"/>
  <c r="CF258" i="1"/>
  <c r="W76" i="1"/>
  <c r="W215" i="1" s="1"/>
  <c r="W258" i="1"/>
  <c r="CJ75" i="1"/>
  <c r="CJ214" i="1" s="1"/>
  <c r="CJ254" i="1"/>
  <c r="CV75" i="1"/>
  <c r="CV214" i="1" s="1"/>
  <c r="CV254" i="1"/>
  <c r="EN30" i="1"/>
  <c r="EN31" i="1" s="1"/>
  <c r="EN230" i="1"/>
  <c r="BV74" i="1"/>
  <c r="BV213" i="1" s="1"/>
  <c r="BV250" i="1"/>
  <c r="AH250" i="1"/>
  <c r="EB74" i="1"/>
  <c r="EB213" i="1" s="1"/>
  <c r="EB250" i="1"/>
  <c r="CA246" i="1"/>
  <c r="CD246" i="1"/>
  <c r="BH242" i="1"/>
  <c r="BV242" i="1"/>
  <c r="AF242" i="1"/>
  <c r="DH238" i="1"/>
  <c r="CA71" i="1"/>
  <c r="CA210" i="1" s="1"/>
  <c r="CA238" i="1"/>
  <c r="AE238" i="1"/>
  <c r="CL234" i="1"/>
  <c r="DJ234" i="1"/>
  <c r="CT69" i="1"/>
  <c r="CT208" i="1" s="1"/>
  <c r="CT230" i="1"/>
  <c r="CO69" i="1"/>
  <c r="CO208" i="1" s="1"/>
  <c r="CO230" i="1"/>
  <c r="CU69" i="1"/>
  <c r="CU208" i="1" s="1"/>
  <c r="CU230" i="1"/>
  <c r="CE254" i="1"/>
  <c r="DG75" i="1"/>
  <c r="DG214" i="1" s="1"/>
  <c r="DG254" i="1"/>
  <c r="AI77" i="1"/>
  <c r="AI216" i="1" s="1"/>
  <c r="AI262" i="1"/>
  <c r="AD246" i="1"/>
  <c r="BS76" i="1"/>
  <c r="BS215" i="1" s="1"/>
  <c r="BS258" i="1"/>
  <c r="CD76" i="1"/>
  <c r="CD215" i="1" s="1"/>
  <c r="CD258" i="1"/>
  <c r="CV242" i="1"/>
  <c r="EM77" i="1"/>
  <c r="EM216" i="1" s="1"/>
  <c r="EM262" i="1"/>
  <c r="CH75" i="1"/>
  <c r="CH214" i="1" s="1"/>
  <c r="CH254" i="1"/>
  <c r="CE74" i="1"/>
  <c r="CE213" i="1" s="1"/>
  <c r="CE250" i="1"/>
  <c r="DE76" i="1"/>
  <c r="DE215" i="1" s="1"/>
  <c r="DE258" i="1"/>
  <c r="CA242" i="1"/>
  <c r="R75" i="1"/>
  <c r="R214" i="1" s="1"/>
  <c r="R254" i="1"/>
  <c r="CH38" i="1"/>
  <c r="CH238" i="1"/>
  <c r="BH77" i="1"/>
  <c r="BH216" i="1" s="1"/>
  <c r="BH262" i="1"/>
  <c r="CO77" i="1"/>
  <c r="CO216" i="1" s="1"/>
  <c r="CO262" i="1"/>
  <c r="AB77" i="1"/>
  <c r="AB216" i="1" s="1"/>
  <c r="AB262" i="1"/>
  <c r="AA262" i="1"/>
  <c r="EB76" i="1"/>
  <c r="EB215" i="1" s="1"/>
  <c r="EB258" i="1"/>
  <c r="BN76" i="1"/>
  <c r="BN215" i="1" s="1"/>
  <c r="BN258" i="1"/>
  <c r="CQ76" i="1"/>
  <c r="CQ215" i="1" s="1"/>
  <c r="CQ258" i="1"/>
  <c r="BO75" i="1"/>
  <c r="BO214" i="1" s="1"/>
  <c r="BO254" i="1"/>
  <c r="EI75" i="1"/>
  <c r="EI214" i="1" s="1"/>
  <c r="EI254" i="1"/>
  <c r="EP30" i="1"/>
  <c r="EP31" i="1" s="1"/>
  <c r="EP230" i="1"/>
  <c r="EN250" i="1"/>
  <c r="BZ50" i="1"/>
  <c r="BZ250" i="1"/>
  <c r="AG250" i="1"/>
  <c r="BY46" i="1"/>
  <c r="BY246" i="1"/>
  <c r="BS246" i="1"/>
  <c r="EQ72" i="1"/>
  <c r="EQ211" i="1" s="1"/>
  <c r="EQ242" i="1"/>
  <c r="BO242" i="1"/>
  <c r="AH71" i="1"/>
  <c r="AH210" i="1" s="1"/>
  <c r="AH238" i="1"/>
  <c r="EF238" i="1"/>
  <c r="CC71" i="1"/>
  <c r="CC210" i="1" s="1"/>
  <c r="CC238" i="1"/>
  <c r="CK70" i="1"/>
  <c r="CK209" i="1" s="1"/>
  <c r="CK234" i="1"/>
  <c r="DV230" i="1"/>
  <c r="CA230" i="1"/>
  <c r="CY277" i="1"/>
  <c r="CY278" i="1" s="1"/>
  <c r="CY279" i="1" s="1"/>
  <c r="CY280" i="1" s="1"/>
  <c r="CY281" i="1" s="1"/>
  <c r="CY282" i="1" s="1"/>
  <c r="CY283" i="1" s="1"/>
  <c r="CY284" i="1" s="1"/>
  <c r="CY285" i="1" s="1"/>
  <c r="CY286" i="1" s="1"/>
  <c r="CY250" i="1"/>
  <c r="Z77" i="1"/>
  <c r="Z216" i="1" s="1"/>
  <c r="Z262" i="1"/>
  <c r="CF75" i="1"/>
  <c r="CF214" i="1" s="1"/>
  <c r="CF254" i="1"/>
  <c r="BR77" i="1"/>
  <c r="BR216" i="1" s="1"/>
  <c r="BR262" i="1"/>
  <c r="W77" i="1"/>
  <c r="W216" i="1" s="1"/>
  <c r="W262" i="1"/>
  <c r="Z277" i="1"/>
  <c r="Z278" i="1" s="1"/>
  <c r="Z279" i="1" s="1"/>
  <c r="Z280" i="1" s="1"/>
  <c r="Z281" i="1" s="1"/>
  <c r="Z282" i="1" s="1"/>
  <c r="Z283" i="1" s="1"/>
  <c r="Z284" i="1" s="1"/>
  <c r="Z285" i="1" s="1"/>
  <c r="Z286" i="1" s="1"/>
  <c r="Z250" i="1"/>
  <c r="EL75" i="1"/>
  <c r="EL214" i="1" s="1"/>
  <c r="EL254" i="1"/>
  <c r="CK246" i="1"/>
  <c r="CI76" i="1"/>
  <c r="CI215" i="1" s="1"/>
  <c r="CI258" i="1"/>
  <c r="AI250" i="1"/>
  <c r="V73" i="1"/>
  <c r="V212" i="1" s="1"/>
  <c r="V246" i="1"/>
  <c r="Z76" i="1"/>
  <c r="Z215" i="1" s="1"/>
  <c r="Z258" i="1"/>
  <c r="AE246" i="1"/>
  <c r="CR70" i="1"/>
  <c r="CR209" i="1" s="1"/>
  <c r="CR234" i="1"/>
  <c r="DZ77" i="1"/>
  <c r="DZ216" i="1" s="1"/>
  <c r="DZ262" i="1"/>
  <c r="CG77" i="1"/>
  <c r="CG216" i="1" s="1"/>
  <c r="CG262" i="1"/>
  <c r="CH77" i="1"/>
  <c r="CH216" i="1" s="1"/>
  <c r="CH262" i="1"/>
  <c r="BZ76" i="1"/>
  <c r="BZ215" i="1" s="1"/>
  <c r="BZ258" i="1"/>
  <c r="AB258" i="1"/>
  <c r="CV76" i="1"/>
  <c r="CV215" i="1" s="1"/>
  <c r="CV258" i="1"/>
  <c r="AG75" i="1"/>
  <c r="AG214" i="1" s="1"/>
  <c r="AG254" i="1"/>
  <c r="DF75" i="1"/>
  <c r="DF214" i="1" s="1"/>
  <c r="DF254" i="1"/>
  <c r="DZ30" i="1"/>
  <c r="DZ31" i="1" s="1"/>
  <c r="DZ230" i="1"/>
  <c r="CI74" i="1"/>
  <c r="CI213" i="1" s="1"/>
  <c r="CI250" i="1"/>
  <c r="EE250" i="1"/>
  <c r="W74" i="1"/>
  <c r="W213" i="1" s="1"/>
  <c r="W250" i="1"/>
  <c r="EO73" i="1"/>
  <c r="EO212" i="1" s="1"/>
  <c r="EO246" i="1"/>
  <c r="CB246" i="1"/>
  <c r="U242" i="1"/>
  <c r="W242" i="1"/>
  <c r="CM242" i="1"/>
  <c r="CR71" i="1"/>
  <c r="CR210" i="1" s="1"/>
  <c r="CR238" i="1"/>
  <c r="EK38" i="1"/>
  <c r="EK238" i="1"/>
  <c r="CB234" i="1"/>
  <c r="EI69" i="1"/>
  <c r="EI208" i="1" s="1"/>
  <c r="EI230" i="1"/>
  <c r="DF230" i="1"/>
  <c r="BT77" i="1"/>
  <c r="BT216" i="1" s="1"/>
  <c r="BT262" i="1"/>
  <c r="CV74" i="1"/>
  <c r="CV213" i="1" s="1"/>
  <c r="CV250" i="1"/>
  <c r="BV46" i="1"/>
  <c r="BV47" i="1" s="1"/>
  <c r="BV246" i="1"/>
  <c r="AD76" i="1"/>
  <c r="AD215" i="1" s="1"/>
  <c r="AD258" i="1"/>
  <c r="T254" i="1"/>
  <c r="BO77" i="1"/>
  <c r="BO216" i="1" s="1"/>
  <c r="BO262" i="1"/>
  <c r="DG250" i="1"/>
  <c r="EM277" i="1"/>
  <c r="EM278" i="1" s="1"/>
  <c r="EM279" i="1" s="1"/>
  <c r="EM280" i="1" s="1"/>
  <c r="EM281" i="1" s="1"/>
  <c r="EM282" i="1" s="1"/>
  <c r="EM283" i="1" s="1"/>
  <c r="EM284" i="1" s="1"/>
  <c r="EM285" i="1" s="1"/>
  <c r="EM286" i="1" s="1"/>
  <c r="EM250" i="1"/>
  <c r="BY238" i="1"/>
  <c r="BU250" i="1"/>
  <c r="DU70" i="1"/>
  <c r="DU209" i="1" s="1"/>
  <c r="DU234" i="1"/>
  <c r="CM238" i="1"/>
  <c r="AG77" i="1"/>
  <c r="AG216" i="1" s="1"/>
  <c r="AG262" i="1"/>
  <c r="Q77" i="1"/>
  <c r="Q216" i="1" s="1"/>
  <c r="Q262" i="1"/>
  <c r="EG77" i="1"/>
  <c r="EG216" i="1" s="1"/>
  <c r="EG262" i="1"/>
  <c r="EK76" i="1"/>
  <c r="EK215" i="1" s="1"/>
  <c r="EK258" i="1"/>
  <c r="BV76" i="1"/>
  <c r="BV215" i="1" s="1"/>
  <c r="BV258" i="1"/>
  <c r="EF76" i="1"/>
  <c r="EF215" i="1" s="1"/>
  <c r="EF258" i="1"/>
  <c r="CS75" i="1"/>
  <c r="CS214" i="1" s="1"/>
  <c r="CS254" i="1"/>
  <c r="AD75" i="1"/>
  <c r="AD214" i="1" s="1"/>
  <c r="AD254" i="1"/>
  <c r="EL30" i="1"/>
  <c r="EL31" i="1" s="1"/>
  <c r="EL230" i="1"/>
  <c r="DE277" i="1"/>
  <c r="DE278" i="1" s="1"/>
  <c r="DE279" i="1" s="1"/>
  <c r="DE280" i="1" s="1"/>
  <c r="DE281" i="1" s="1"/>
  <c r="DE282" i="1" s="1"/>
  <c r="DE283" i="1" s="1"/>
  <c r="DE284" i="1" s="1"/>
  <c r="DE285" i="1" s="1"/>
  <c r="DE286" i="1" s="1"/>
  <c r="DE250" i="1"/>
  <c r="CC277" i="1"/>
  <c r="CC278" i="1" s="1"/>
  <c r="CC279" i="1" s="1"/>
  <c r="CC280" i="1" s="1"/>
  <c r="CC281" i="1" s="1"/>
  <c r="CC282" i="1" s="1"/>
  <c r="CC283" i="1" s="1"/>
  <c r="CC284" i="1" s="1"/>
  <c r="CC285" i="1" s="1"/>
  <c r="CC286" i="1" s="1"/>
  <c r="CC250" i="1"/>
  <c r="CS246" i="1"/>
  <c r="U73" i="1"/>
  <c r="U212" i="1" s="1"/>
  <c r="U246" i="1"/>
  <c r="CQ242" i="1"/>
  <c r="AC242" i="1"/>
  <c r="CF72" i="1"/>
  <c r="CF211" i="1" s="1"/>
  <c r="CF242" i="1"/>
  <c r="CO238" i="1"/>
  <c r="T71" i="1"/>
  <c r="T210" i="1" s="1"/>
  <c r="T238" i="1"/>
  <c r="BN234" i="1"/>
  <c r="DG234" i="1"/>
  <c r="BV30" i="1"/>
  <c r="BV230" i="1"/>
  <c r="DV75" i="1"/>
  <c r="DV214" i="1" s="1"/>
  <c r="DV58" i="1"/>
  <c r="AO280" i="1"/>
  <c r="AO281" i="1" s="1"/>
  <c r="AO282" i="1" s="1"/>
  <c r="AO283" i="1" s="1"/>
  <c r="AO284" i="1" s="1"/>
  <c r="AO285" i="1" s="1"/>
  <c r="AO286" i="1" s="1"/>
  <c r="AF280" i="1"/>
  <c r="AF281" i="1" s="1"/>
  <c r="AF282" i="1" s="1"/>
  <c r="AF283" i="1" s="1"/>
  <c r="AF284" i="1" s="1"/>
  <c r="AF285" i="1" s="1"/>
  <c r="AF286" i="1" s="1"/>
  <c r="DW280" i="1"/>
  <c r="DW281" i="1" s="1"/>
  <c r="DW282" i="1" s="1"/>
  <c r="DW283" i="1" s="1"/>
  <c r="DW284" i="1" s="1"/>
  <c r="DW285" i="1" s="1"/>
  <c r="DW286" i="1" s="1"/>
  <c r="EQ280" i="1"/>
  <c r="EQ281" i="1" s="1"/>
  <c r="EQ282" i="1" s="1"/>
  <c r="EQ283" i="1" s="1"/>
  <c r="EQ284" i="1" s="1"/>
  <c r="EQ285" i="1" s="1"/>
  <c r="EQ286" i="1" s="1"/>
  <c r="EH280" i="1"/>
  <c r="EH281" i="1" s="1"/>
  <c r="EH282" i="1" s="1"/>
  <c r="EH283" i="1" s="1"/>
  <c r="EH284" i="1" s="1"/>
  <c r="EH285" i="1" s="1"/>
  <c r="EH286" i="1" s="1"/>
  <c r="EO280" i="1"/>
  <c r="EO281" i="1" s="1"/>
  <c r="EO282" i="1" s="1"/>
  <c r="EO283" i="1" s="1"/>
  <c r="EO284" i="1" s="1"/>
  <c r="EO285" i="1" s="1"/>
  <c r="EO286" i="1" s="1"/>
  <c r="DH280" i="1"/>
  <c r="DH281" i="1" s="1"/>
  <c r="DH282" i="1" s="1"/>
  <c r="DH283" i="1" s="1"/>
  <c r="DH284" i="1" s="1"/>
  <c r="DH285" i="1" s="1"/>
  <c r="DH286" i="1" s="1"/>
  <c r="BO280" i="1"/>
  <c r="BO281" i="1" s="1"/>
  <c r="BO282" i="1" s="1"/>
  <c r="BO283" i="1" s="1"/>
  <c r="BO284" i="1" s="1"/>
  <c r="BO285" i="1" s="1"/>
  <c r="BO286" i="1" s="1"/>
  <c r="T280" i="1"/>
  <c r="T281" i="1" s="1"/>
  <c r="T282" i="1" s="1"/>
  <c r="T283" i="1" s="1"/>
  <c r="T284" i="1" s="1"/>
  <c r="T285" i="1" s="1"/>
  <c r="T286" i="1" s="1"/>
  <c r="DY280" i="1"/>
  <c r="DY281" i="1" s="1"/>
  <c r="DY282" i="1" s="1"/>
  <c r="DY283" i="1" s="1"/>
  <c r="DY284" i="1" s="1"/>
  <c r="DY285" i="1" s="1"/>
  <c r="DY286" i="1" s="1"/>
  <c r="AM280" i="1"/>
  <c r="AM281" i="1" s="1"/>
  <c r="AM282" i="1" s="1"/>
  <c r="AM283" i="1" s="1"/>
  <c r="AM284" i="1" s="1"/>
  <c r="AM285" i="1" s="1"/>
  <c r="AM286" i="1" s="1"/>
  <c r="CF280" i="1"/>
  <c r="CF281" i="1" s="1"/>
  <c r="CF282" i="1" s="1"/>
  <c r="CF283" i="1" s="1"/>
  <c r="CF284" i="1" s="1"/>
  <c r="CF285" i="1" s="1"/>
  <c r="CF286" i="1" s="1"/>
  <c r="AP280" i="1"/>
  <c r="AP281" i="1" s="1"/>
  <c r="AP282" i="1" s="1"/>
  <c r="AP283" i="1" s="1"/>
  <c r="AP284" i="1" s="1"/>
  <c r="AP285" i="1" s="1"/>
  <c r="AP286" i="1" s="1"/>
  <c r="AJ280" i="1"/>
  <c r="AJ281" i="1" s="1"/>
  <c r="AJ282" i="1" s="1"/>
  <c r="AJ283" i="1" s="1"/>
  <c r="AJ284" i="1" s="1"/>
  <c r="AJ285" i="1" s="1"/>
  <c r="AJ286" i="1" s="1"/>
  <c r="CS280" i="1"/>
  <c r="CS281" i="1" s="1"/>
  <c r="CS282" i="1" s="1"/>
  <c r="CS283" i="1" s="1"/>
  <c r="CS284" i="1" s="1"/>
  <c r="CS285" i="1" s="1"/>
  <c r="CS286" i="1" s="1"/>
  <c r="AE280" i="1"/>
  <c r="AE281" i="1" s="1"/>
  <c r="AE282" i="1" s="1"/>
  <c r="AE283" i="1" s="1"/>
  <c r="AE284" i="1" s="1"/>
  <c r="AE285" i="1" s="1"/>
  <c r="AE286" i="1" s="1"/>
  <c r="DS50" i="1"/>
  <c r="DS38" i="1"/>
  <c r="DS46" i="1"/>
  <c r="DS58" i="1"/>
  <c r="DS54" i="1"/>
  <c r="DS42" i="1"/>
  <c r="CY77" i="1"/>
  <c r="CY216" i="1" s="1"/>
  <c r="DV62" i="1"/>
  <c r="DS62" i="1"/>
  <c r="DU77" i="1"/>
  <c r="DU216" i="1" s="1"/>
  <c r="N62" i="1"/>
  <c r="N58" i="1"/>
  <c r="N50" i="1"/>
  <c r="N46" i="1"/>
  <c r="CP277" i="1"/>
  <c r="CP278" i="1" s="1"/>
  <c r="CP279" i="1" s="1"/>
  <c r="EN277" i="1"/>
  <c r="EN278" i="1" s="1"/>
  <c r="EN279" i="1" s="1"/>
  <c r="L278" i="1"/>
  <c r="L279" i="1" s="1"/>
  <c r="L74" i="1"/>
  <c r="L213" i="1" s="1"/>
  <c r="L71" i="1"/>
  <c r="L210" i="1" s="1"/>
  <c r="L73" i="1"/>
  <c r="L212" i="1" s="1"/>
  <c r="L76" i="1"/>
  <c r="L215" i="1" s="1"/>
  <c r="DV54" i="1"/>
  <c r="BB69" i="1"/>
  <c r="BB208" i="1" s="1"/>
  <c r="CI34" i="1"/>
  <c r="H29" i="1"/>
  <c r="CT50" i="1"/>
  <c r="DY38" i="1"/>
  <c r="T34" i="1"/>
  <c r="DZ72" i="1"/>
  <c r="DZ211" i="1" s="1"/>
  <c r="CK71" i="1"/>
  <c r="CK210" i="1" s="1"/>
  <c r="W72" i="1"/>
  <c r="W211" i="1" s="1"/>
  <c r="EM69" i="1"/>
  <c r="EM208" i="1" s="1"/>
  <c r="EA30" i="1"/>
  <c r="EB38" i="1"/>
  <c r="CP50" i="1"/>
  <c r="DW30" i="1"/>
  <c r="EH30" i="1"/>
  <c r="DW46" i="1"/>
  <c r="EP38" i="1"/>
  <c r="EI34" i="1"/>
  <c r="CK73" i="1"/>
  <c r="CK212" i="1" s="1"/>
  <c r="AC50" i="1"/>
  <c r="EB70" i="1"/>
  <c r="EB209" i="1" s="1"/>
  <c r="Y46" i="1"/>
  <c r="Z70" i="1"/>
  <c r="Z209" i="1" s="1"/>
  <c r="CD30" i="1"/>
  <c r="CP34" i="1"/>
  <c r="CP35" i="1" s="1"/>
  <c r="CH71" i="1"/>
  <c r="CH210" i="1" s="1"/>
  <c r="CQ30" i="1"/>
  <c r="EB46" i="1"/>
  <c r="U42" i="1"/>
  <c r="CI38" i="1"/>
  <c r="O34" i="1"/>
  <c r="CS30" i="1"/>
  <c r="R46" i="1"/>
  <c r="BR34" i="1"/>
  <c r="V30" i="1"/>
  <c r="R73" i="1"/>
  <c r="R212" i="1" s="1"/>
  <c r="AG73" i="1"/>
  <c r="AG212" i="1" s="1"/>
  <c r="DI30" i="1"/>
  <c r="CG71" i="1"/>
  <c r="CG210" i="1" s="1"/>
  <c r="DY30" i="1"/>
  <c r="U71" i="1"/>
  <c r="U210" i="1" s="1"/>
  <c r="EM50" i="1"/>
  <c r="DE34" i="1"/>
  <c r="EM42" i="1"/>
  <c r="EM38" i="1"/>
  <c r="EH69" i="1"/>
  <c r="EH208" i="1" s="1"/>
  <c r="CT42" i="1"/>
  <c r="DV39" i="1"/>
  <c r="AH34" i="1"/>
  <c r="DV76" i="1"/>
  <c r="AH42" i="1"/>
  <c r="DF72" i="1"/>
  <c r="DF211" i="1" s="1"/>
  <c r="EJ30" i="1"/>
  <c r="AC74" i="1"/>
  <c r="AC213" i="1" s="1"/>
  <c r="BS50" i="1"/>
  <c r="AG71" i="1"/>
  <c r="AG210" i="1" s="1"/>
  <c r="DU50" i="1"/>
  <c r="CC46" i="1"/>
  <c r="EQ73" i="1"/>
  <c r="EQ212" i="1" s="1"/>
  <c r="ED42" i="1"/>
  <c r="P70" i="1"/>
  <c r="P209" i="1" s="1"/>
  <c r="X34" i="1"/>
  <c r="DG34" i="1"/>
  <c r="DG35" i="1" s="1"/>
  <c r="BZ74" i="1"/>
  <c r="BZ213" i="1" s="1"/>
  <c r="EF42" i="1"/>
  <c r="X70" i="1"/>
  <c r="X209" i="1" s="1"/>
  <c r="EN69" i="1"/>
  <c r="EN208" i="1" s="1"/>
  <c r="DJ46" i="1"/>
  <c r="CF50" i="1"/>
  <c r="DZ70" i="1"/>
  <c r="DZ209" i="1" s="1"/>
  <c r="EP69" i="1"/>
  <c r="EP208" i="1" s="1"/>
  <c r="DE50" i="1"/>
  <c r="CJ46" i="1"/>
  <c r="BH72" i="1"/>
  <c r="BH211" i="1" s="1"/>
  <c r="EG42" i="1"/>
  <c r="DZ38" i="1"/>
  <c r="EF69" i="1"/>
  <c r="EF208" i="1" s="1"/>
  <c r="EA50" i="1"/>
  <c r="P71" i="1"/>
  <c r="P210" i="1" s="1"/>
  <c r="AI38" i="1"/>
  <c r="EK71" i="1"/>
  <c r="EK210" i="1" s="1"/>
  <c r="U72" i="1"/>
  <c r="U211" i="1" s="1"/>
  <c r="EP72" i="1"/>
  <c r="EP211" i="1" s="1"/>
  <c r="CI70" i="1"/>
  <c r="CI209" i="1" s="1"/>
  <c r="DE70" i="1"/>
  <c r="DE209" i="1" s="1"/>
  <c r="CU74" i="1"/>
  <c r="CU213" i="1" s="1"/>
  <c r="AE46" i="1"/>
  <c r="AO38" i="1"/>
  <c r="BN69" i="1"/>
  <c r="BN208" i="1" s="1"/>
  <c r="AM73" i="1"/>
  <c r="AM212" i="1" s="1"/>
  <c r="BN73" i="1"/>
  <c r="BN212" i="1" s="1"/>
  <c r="EB42" i="1"/>
  <c r="CY46" i="1"/>
  <c r="CT34" i="1"/>
  <c r="CT35" i="1" s="1"/>
  <c r="DU69" i="1"/>
  <c r="DU208" i="1" s="1"/>
  <c r="CY73" i="1"/>
  <c r="CY212" i="1" s="1"/>
  <c r="AE50" i="1"/>
  <c r="EF46" i="1"/>
  <c r="CD46" i="1"/>
  <c r="DE71" i="1"/>
  <c r="DE210" i="1" s="1"/>
  <c r="CS38" i="1"/>
  <c r="CT70" i="1"/>
  <c r="CT209" i="1" s="1"/>
  <c r="EM72" i="1"/>
  <c r="EM211" i="1" s="1"/>
  <c r="AH38" i="1"/>
  <c r="EQ34" i="1"/>
  <c r="DV30" i="1"/>
  <c r="M62" i="1"/>
  <c r="M63" i="1" s="1"/>
  <c r="M64" i="1" s="1"/>
  <c r="BV73" i="1"/>
  <c r="BV212" i="1" s="1"/>
  <c r="BS73" i="1"/>
  <c r="BS212" i="1" s="1"/>
  <c r="BY42" i="1"/>
  <c r="EK34" i="1"/>
  <c r="DV69" i="1"/>
  <c r="DV208" i="1" s="1"/>
  <c r="CL50" i="1"/>
  <c r="EJ50" i="1"/>
  <c r="CP42" i="1"/>
  <c r="BG46" i="1"/>
  <c r="BN50" i="1"/>
  <c r="EL50" i="1"/>
  <c r="CW50" i="1"/>
  <c r="AG42" i="1"/>
  <c r="AE34" i="1"/>
  <c r="EL74" i="1"/>
  <c r="EL213" i="1" s="1"/>
  <c r="BO38" i="1"/>
  <c r="BY38" i="1"/>
  <c r="CJ38" i="1"/>
  <c r="DV77" i="1"/>
  <c r="EG50" i="1"/>
  <c r="CK42" i="1"/>
  <c r="EQ42" i="1"/>
  <c r="BO71" i="1"/>
  <c r="BO210" i="1" s="1"/>
  <c r="BY31" i="1"/>
  <c r="BY69" i="1"/>
  <c r="BY208" i="1" s="1"/>
  <c r="H57" i="1"/>
  <c r="BY58" i="1"/>
  <c r="H61" i="1"/>
  <c r="BY62" i="1"/>
  <c r="H53" i="1"/>
  <c r="BY54" i="1"/>
  <c r="CK62" i="1"/>
  <c r="BH62" i="1"/>
  <c r="CD62" i="1"/>
  <c r="DO143" i="1"/>
  <c r="CA62" i="1"/>
  <c r="CA77" i="1"/>
  <c r="CA216" i="1" s="1"/>
  <c r="DX143" i="1"/>
  <c r="EB62" i="1"/>
  <c r="EB77" i="1"/>
  <c r="EB216" i="1" s="1"/>
  <c r="CF62" i="1"/>
  <c r="BN62" i="1"/>
  <c r="EI62" i="1"/>
  <c r="EI77" i="1"/>
  <c r="EI216" i="1" s="1"/>
  <c r="DZ62" i="1"/>
  <c r="AG62" i="1"/>
  <c r="O62" i="1"/>
  <c r="CE62" i="1"/>
  <c r="X62" i="1"/>
  <c r="CB62" i="1"/>
  <c r="DW143" i="1"/>
  <c r="DW62" i="1"/>
  <c r="DD143" i="1"/>
  <c r="CJ62" i="1"/>
  <c r="AI62" i="1"/>
  <c r="AH62" i="1"/>
  <c r="CO62" i="1"/>
  <c r="AP62" i="1"/>
  <c r="DH62" i="1"/>
  <c r="CY62" i="1"/>
  <c r="DT143" i="1"/>
  <c r="BU62" i="1"/>
  <c r="BU77" i="1"/>
  <c r="BU216" i="1" s="1"/>
  <c r="S62" i="1"/>
  <c r="S77" i="1"/>
  <c r="S216" i="1" s="1"/>
  <c r="EJ62" i="1"/>
  <c r="EN62" i="1"/>
  <c r="EQ62" i="1"/>
  <c r="AM142" i="1"/>
  <c r="AM143" i="1" s="1"/>
  <c r="AE62" i="1"/>
  <c r="CV62" i="1"/>
  <c r="CV77" i="1"/>
  <c r="CV216" i="1" s="1"/>
  <c r="DU62" i="1"/>
  <c r="CT62" i="1"/>
  <c r="BR62" i="1"/>
  <c r="U62" i="1"/>
  <c r="AF62" i="1"/>
  <c r="CG62" i="1"/>
  <c r="BO62" i="1"/>
  <c r="CU62" i="1"/>
  <c r="AB62" i="1"/>
  <c r="EF62" i="1"/>
  <c r="CZ143" i="1"/>
  <c r="BV62" i="1"/>
  <c r="ED62" i="1"/>
  <c r="EM62" i="1"/>
  <c r="CQ62" i="1"/>
  <c r="EL62" i="1"/>
  <c r="CW62" i="1"/>
  <c r="CS62" i="1"/>
  <c r="Y62" i="1"/>
  <c r="DG62" i="1"/>
  <c r="EH62" i="1"/>
  <c r="T62" i="1"/>
  <c r="EA62" i="1"/>
  <c r="EE62" i="1"/>
  <c r="EE77" i="1"/>
  <c r="EE216" i="1" s="1"/>
  <c r="Q62" i="1"/>
  <c r="DB143" i="1"/>
  <c r="EP62" i="1"/>
  <c r="CX143" i="1"/>
  <c r="BZ62" i="1"/>
  <c r="DC143" i="1"/>
  <c r="CR62" i="1"/>
  <c r="DY62" i="1"/>
  <c r="DQ143" i="1"/>
  <c r="P62" i="1"/>
  <c r="BS62" i="1"/>
  <c r="DE62" i="1"/>
  <c r="DI62" i="1"/>
  <c r="AJ142" i="1"/>
  <c r="AJ143" i="1" s="1"/>
  <c r="AC62" i="1"/>
  <c r="AO62" i="1"/>
  <c r="CC62" i="1"/>
  <c r="CN62" i="1"/>
  <c r="CH62" i="1"/>
  <c r="EP77" i="1"/>
  <c r="EP216" i="1" s="1"/>
  <c r="CP62" i="1"/>
  <c r="DA143" i="1"/>
  <c r="AA62" i="1"/>
  <c r="EK62" i="1"/>
  <c r="Z62" i="1"/>
  <c r="AD62" i="1"/>
  <c r="EO62" i="1"/>
  <c r="L62" i="1"/>
  <c r="DR143" i="1"/>
  <c r="BT62" i="1"/>
  <c r="DF62" i="1"/>
  <c r="EG62" i="1"/>
  <c r="DJ62" i="1"/>
  <c r="AA77" i="1"/>
  <c r="AA216" i="1" s="1"/>
  <c r="CL62" i="1"/>
  <c r="BG62" i="1"/>
  <c r="CI62" i="1"/>
  <c r="CI77" i="1"/>
  <c r="CI216" i="1" s="1"/>
  <c r="BH58" i="1"/>
  <c r="BH76" i="1"/>
  <c r="BH215" i="1" s="1"/>
  <c r="R62" i="1"/>
  <c r="BG58" i="1"/>
  <c r="BG76" i="1"/>
  <c r="BG215" i="1" s="1"/>
  <c r="EI58" i="1"/>
  <c r="EI76" i="1"/>
  <c r="EI215" i="1" s="1"/>
  <c r="V58" i="1"/>
  <c r="V76" i="1"/>
  <c r="V215" i="1" s="1"/>
  <c r="W62" i="1"/>
  <c r="V62" i="1"/>
  <c r="AQ62" i="1"/>
  <c r="CM62" i="1"/>
  <c r="DY58" i="1"/>
  <c r="CW58" i="1"/>
  <c r="O58" i="1"/>
  <c r="EJ58" i="1"/>
  <c r="EO58" i="1"/>
  <c r="EO76" i="1"/>
  <c r="EO215" i="1" s="1"/>
  <c r="CB58" i="1"/>
  <c r="BZ58" i="1"/>
  <c r="EK58" i="1"/>
  <c r="DG58" i="1"/>
  <c r="CN58" i="1"/>
  <c r="AQ58" i="1"/>
  <c r="CG58" i="1"/>
  <c r="CG76" i="1"/>
  <c r="CG215" i="1" s="1"/>
  <c r="EB58" i="1"/>
  <c r="BO58" i="1"/>
  <c r="DU58" i="1"/>
  <c r="CL58" i="1"/>
  <c r="EM58" i="1"/>
  <c r="BS58" i="1"/>
  <c r="CK58" i="1"/>
  <c r="CK76" i="1"/>
  <c r="CK215" i="1" s="1"/>
  <c r="EL58" i="1"/>
  <c r="S58" i="1"/>
  <c r="DW58" i="1"/>
  <c r="CH58" i="1"/>
  <c r="AA58" i="1"/>
  <c r="EP58" i="1"/>
  <c r="EN58" i="1"/>
  <c r="Z58" i="1"/>
  <c r="CI58" i="1"/>
  <c r="DH58" i="1"/>
  <c r="EE58" i="1"/>
  <c r="BU58" i="1"/>
  <c r="AI58" i="1"/>
  <c r="CC58" i="1"/>
  <c r="CC76" i="1"/>
  <c r="CC215" i="1" s="1"/>
  <c r="CY58" i="1"/>
  <c r="EQ58" i="1"/>
  <c r="EQ76" i="1"/>
  <c r="EQ215" i="1" s="1"/>
  <c r="CU58" i="1"/>
  <c r="ED58" i="1"/>
  <c r="ED76" i="1"/>
  <c r="ED215" i="1" s="1"/>
  <c r="P58" i="1"/>
  <c r="DI58" i="1"/>
  <c r="AG58" i="1"/>
  <c r="AB58" i="1"/>
  <c r="AB76" i="1"/>
  <c r="AB215" i="1" s="1"/>
  <c r="AC58" i="1"/>
  <c r="BV58" i="1"/>
  <c r="CF58" i="1"/>
  <c r="BN58" i="1"/>
  <c r="CM58" i="1"/>
  <c r="CP58" i="1"/>
  <c r="BT58" i="1"/>
  <c r="T58" i="1"/>
  <c r="DJ58" i="1"/>
  <c r="AM76" i="1"/>
  <c r="AM215" i="1" s="1"/>
  <c r="R58" i="1"/>
  <c r="CT58" i="1"/>
  <c r="CS58" i="1"/>
  <c r="L58" i="1"/>
  <c r="DZ58" i="1"/>
  <c r="AD58" i="1"/>
  <c r="BT76" i="1"/>
  <c r="BT215" i="1" s="1"/>
  <c r="CO58" i="1"/>
  <c r="AH58" i="1"/>
  <c r="AO58" i="1"/>
  <c r="BR58" i="1"/>
  <c r="DE58" i="1"/>
  <c r="CR58" i="1"/>
  <c r="EG58" i="1"/>
  <c r="CJ58" i="1"/>
  <c r="CD58" i="1"/>
  <c r="AP58" i="1"/>
  <c r="CQ58" i="1"/>
  <c r="CA58" i="1"/>
  <c r="X58" i="1"/>
  <c r="Y58" i="1"/>
  <c r="U58" i="1"/>
  <c r="EH58" i="1"/>
  <c r="W58" i="1"/>
  <c r="AP76" i="1"/>
  <c r="AP215" i="1" s="1"/>
  <c r="AE58" i="1"/>
  <c r="DI54" i="1"/>
  <c r="DI75" i="1"/>
  <c r="DI214" i="1" s="1"/>
  <c r="EA58" i="1"/>
  <c r="Q58" i="1"/>
  <c r="AF58" i="1"/>
  <c r="AF76" i="1"/>
  <c r="AF215" i="1" s="1"/>
  <c r="DF58" i="1"/>
  <c r="DF76" i="1"/>
  <c r="DF215" i="1" s="1"/>
  <c r="CV58" i="1"/>
  <c r="EF58" i="1"/>
  <c r="CE58" i="1"/>
  <c r="DU54" i="1"/>
  <c r="CI54" i="1"/>
  <c r="Y54" i="1"/>
  <c r="BZ54" i="1"/>
  <c r="BV54" i="1"/>
  <c r="DW54" i="1"/>
  <c r="DJ54" i="1"/>
  <c r="EL54" i="1"/>
  <c r="CA54" i="1"/>
  <c r="CP54" i="1"/>
  <c r="CQ54" i="1"/>
  <c r="EB54" i="1"/>
  <c r="ED54" i="1"/>
  <c r="AF54" i="1"/>
  <c r="AQ54" i="1"/>
  <c r="EM54" i="1"/>
  <c r="AP54" i="1"/>
  <c r="BN54" i="1"/>
  <c r="CR54" i="1"/>
  <c r="AG54" i="1"/>
  <c r="BT54" i="1"/>
  <c r="CS54" i="1"/>
  <c r="CJ54" i="1"/>
  <c r="DE54" i="1"/>
  <c r="BO54" i="1"/>
  <c r="AO54" i="1"/>
  <c r="CC54" i="1"/>
  <c r="EN54" i="1"/>
  <c r="CT54" i="1"/>
  <c r="DZ54" i="1"/>
  <c r="DZ75" i="1"/>
  <c r="DZ214" i="1" s="1"/>
  <c r="BS54" i="1"/>
  <c r="AC54" i="1"/>
  <c r="DY54" i="1"/>
  <c r="Z54" i="1"/>
  <c r="P54" i="1"/>
  <c r="BR54" i="1"/>
  <c r="CB54" i="1"/>
  <c r="CB75" i="1"/>
  <c r="CB214" i="1" s="1"/>
  <c r="T54" i="1"/>
  <c r="T75" i="1"/>
  <c r="T214" i="1" s="1"/>
  <c r="CT75" i="1"/>
  <c r="CT214" i="1" s="1"/>
  <c r="EG54" i="1"/>
  <c r="R54" i="1"/>
  <c r="CW54" i="1"/>
  <c r="CG54" i="1"/>
  <c r="S54" i="1"/>
  <c r="CK54" i="1"/>
  <c r="Q54" i="1"/>
  <c r="EH54" i="1"/>
  <c r="EI54" i="1"/>
  <c r="AA54" i="1"/>
  <c r="EF54" i="1"/>
  <c r="EQ54" i="1"/>
  <c r="BU54" i="1"/>
  <c r="DF54" i="1"/>
  <c r="CU54" i="1"/>
  <c r="EA54" i="1"/>
  <c r="AI54" i="1"/>
  <c r="CL54" i="1"/>
  <c r="CL75" i="1"/>
  <c r="CL214" i="1" s="1"/>
  <c r="CD54" i="1"/>
  <c r="AB54" i="1"/>
  <c r="CE54" i="1"/>
  <c r="CE75" i="1"/>
  <c r="CE214" i="1" s="1"/>
  <c r="CV54" i="1"/>
  <c r="AD54" i="1"/>
  <c r="U54" i="1"/>
  <c r="V54" i="1"/>
  <c r="EJ54" i="1"/>
  <c r="DG54" i="1"/>
  <c r="CF54" i="1"/>
  <c r="BG54" i="1"/>
  <c r="CY54" i="1"/>
  <c r="CM54" i="1"/>
  <c r="EJ75" i="1"/>
  <c r="EJ214" i="1" s="1"/>
  <c r="AH54" i="1"/>
  <c r="CH54" i="1"/>
  <c r="CN54" i="1"/>
  <c r="EP54" i="1"/>
  <c r="EO54" i="1"/>
  <c r="EE54" i="1"/>
  <c r="W54" i="1"/>
  <c r="AH75" i="1"/>
  <c r="AH214" i="1" s="1"/>
  <c r="DH54" i="1"/>
  <c r="AE54" i="1"/>
  <c r="EK31" i="1"/>
  <c r="EQ31" i="1"/>
  <c r="EK69" i="1"/>
  <c r="EK208" i="1" s="1"/>
  <c r="EQ69" i="1"/>
  <c r="EQ208" i="1" s="1"/>
  <c r="CY34" i="1"/>
  <c r="EB31" i="1"/>
  <c r="CY50" i="1"/>
  <c r="EB69" i="1"/>
  <c r="EB208" i="1" s="1"/>
  <c r="CY70" i="1"/>
  <c r="CY209" i="1" s="1"/>
  <c r="CY74" i="1"/>
  <c r="CY213" i="1" s="1"/>
  <c r="DZ69" i="1"/>
  <c r="DZ208" i="1" s="1"/>
  <c r="CY38" i="1"/>
  <c r="EK54" i="1"/>
  <c r="CO54" i="1"/>
  <c r="EL69" i="1"/>
  <c r="EL208" i="1" s="1"/>
  <c r="BH54" i="1"/>
  <c r="EE31" i="1"/>
  <c r="EE69" i="1"/>
  <c r="EE208" i="1" s="1"/>
  <c r="CY30" i="1"/>
  <c r="X54" i="1"/>
  <c r="EO31" i="1"/>
  <c r="AE75" i="1"/>
  <c r="AE214" i="1" s="1"/>
  <c r="EO69" i="1"/>
  <c r="EO208" i="1" s="1"/>
  <c r="CY42" i="1"/>
  <c r="BR51" i="1"/>
  <c r="AF50" i="1"/>
  <c r="S74" i="1"/>
  <c r="S213" i="1" s="1"/>
  <c r="DJ50" i="1"/>
  <c r="AO74" i="1"/>
  <c r="AO213" i="1" s="1"/>
  <c r="EI50" i="1"/>
  <c r="CK74" i="1"/>
  <c r="CK213" i="1" s="1"/>
  <c r="BH50" i="1"/>
  <c r="BS74" i="1"/>
  <c r="BS213" i="1" s="1"/>
  <c r="CC50" i="1"/>
  <c r="CI277" i="1"/>
  <c r="CI278" i="1" s="1"/>
  <c r="CI279" i="1" s="1"/>
  <c r="AF74" i="1"/>
  <c r="AF213" i="1" s="1"/>
  <c r="EQ50" i="1"/>
  <c r="DJ74" i="1"/>
  <c r="DJ213" i="1" s="1"/>
  <c r="CM50" i="1"/>
  <c r="EI74" i="1"/>
  <c r="EI213" i="1" s="1"/>
  <c r="Z50" i="1"/>
  <c r="DG50" i="1"/>
  <c r="DG277" i="1"/>
  <c r="DG278" i="1" s="1"/>
  <c r="DG279" i="1" s="1"/>
  <c r="CL74" i="1"/>
  <c r="CL213" i="1" s="1"/>
  <c r="AP50" i="1"/>
  <c r="BH74" i="1"/>
  <c r="BH213" i="1" s="1"/>
  <c r="DG74" i="1"/>
  <c r="DG213" i="1" s="1"/>
  <c r="CC74" i="1"/>
  <c r="CC213" i="1" s="1"/>
  <c r="EQ47" i="1"/>
  <c r="EQ74" i="1"/>
  <c r="EQ213" i="1" s="1"/>
  <c r="Y50" i="1"/>
  <c r="CM74" i="1"/>
  <c r="CM213" i="1" s="1"/>
  <c r="CI50" i="1"/>
  <c r="Z74" i="1"/>
  <c r="Z213" i="1" s="1"/>
  <c r="CO50" i="1"/>
  <c r="EA74" i="1"/>
  <c r="EA213" i="1" s="1"/>
  <c r="DH50" i="1"/>
  <c r="AG50" i="1"/>
  <c r="AP74" i="1"/>
  <c r="AP213" i="1" s="1"/>
  <c r="DZ50" i="1"/>
  <c r="AG74" i="1"/>
  <c r="AG213" i="1" s="1"/>
  <c r="BY277" i="1"/>
  <c r="BY278" i="1" s="1"/>
  <c r="BY279" i="1" s="1"/>
  <c r="Y74" i="1"/>
  <c r="Y213" i="1" s="1"/>
  <c r="EH50" i="1"/>
  <c r="CS50" i="1"/>
  <c r="CO74" i="1"/>
  <c r="CO213" i="1" s="1"/>
  <c r="BT50" i="1"/>
  <c r="CJ50" i="1"/>
  <c r="DH74" i="1"/>
  <c r="DH213" i="1" s="1"/>
  <c r="BN277" i="1"/>
  <c r="BN278" i="1" s="1"/>
  <c r="BN279" i="1" s="1"/>
  <c r="DZ74" i="1"/>
  <c r="DZ213" i="1" s="1"/>
  <c r="BR74" i="1"/>
  <c r="BR213" i="1" s="1"/>
  <c r="EH74" i="1"/>
  <c r="EH213" i="1" s="1"/>
  <c r="ED50" i="1"/>
  <c r="CS74" i="1"/>
  <c r="CS213" i="1" s="1"/>
  <c r="O50" i="1"/>
  <c r="EO50" i="1"/>
  <c r="DF50" i="1"/>
  <c r="CJ74" i="1"/>
  <c r="CJ213" i="1" s="1"/>
  <c r="CN50" i="1"/>
  <c r="CQ47" i="1"/>
  <c r="AQ50" i="1"/>
  <c r="BZ277" i="1"/>
  <c r="BZ278" i="1" s="1"/>
  <c r="BZ279" i="1" s="1"/>
  <c r="CG50" i="1"/>
  <c r="DV50" i="1"/>
  <c r="EO74" i="1"/>
  <c r="EO213" i="1" s="1"/>
  <c r="DF74" i="1"/>
  <c r="DF213" i="1" s="1"/>
  <c r="CN74" i="1"/>
  <c r="CN213" i="1" s="1"/>
  <c r="T50" i="1"/>
  <c r="BO50" i="1"/>
  <c r="EF50" i="1"/>
  <c r="CG74" i="1"/>
  <c r="CG213" i="1" s="1"/>
  <c r="DV74" i="1"/>
  <c r="DV213" i="1" s="1"/>
  <c r="Q50" i="1"/>
  <c r="T74" i="1"/>
  <c r="T213" i="1" s="1"/>
  <c r="L50" i="1"/>
  <c r="BO74" i="1"/>
  <c r="BO213" i="1" s="1"/>
  <c r="EF74" i="1"/>
  <c r="EF213" i="1" s="1"/>
  <c r="AI50" i="1"/>
  <c r="CF74" i="1"/>
  <c r="CF213" i="1" s="1"/>
  <c r="EN50" i="1"/>
  <c r="Q74" i="1"/>
  <c r="Q213" i="1" s="1"/>
  <c r="CD50" i="1"/>
  <c r="EP277" i="1"/>
  <c r="EP278" i="1" s="1"/>
  <c r="EP279" i="1" s="1"/>
  <c r="CK277" i="1"/>
  <c r="CK278" i="1" s="1"/>
  <c r="CK279" i="1" s="1"/>
  <c r="CM46" i="1"/>
  <c r="CM73" i="1"/>
  <c r="CM212" i="1" s="1"/>
  <c r="AM74" i="1"/>
  <c r="AM213" i="1" s="1"/>
  <c r="AQ277" i="1"/>
  <c r="AQ278" i="1" s="1"/>
  <c r="AQ279" i="1" s="1"/>
  <c r="AI74" i="1"/>
  <c r="AI213" i="1" s="1"/>
  <c r="EN74" i="1"/>
  <c r="EN213" i="1" s="1"/>
  <c r="CA50" i="1"/>
  <c r="CD74" i="1"/>
  <c r="CD213" i="1" s="1"/>
  <c r="BU50" i="1"/>
  <c r="CQ50" i="1"/>
  <c r="H49" i="1"/>
  <c r="BY74" i="1"/>
  <c r="BY213" i="1" s="1"/>
  <c r="AD50" i="1"/>
  <c r="CA74" i="1"/>
  <c r="CA213" i="1" s="1"/>
  <c r="BU74" i="1"/>
  <c r="BU213" i="1" s="1"/>
  <c r="CQ74" i="1"/>
  <c r="CQ213" i="1" s="1"/>
  <c r="S277" i="1"/>
  <c r="S278" i="1" s="1"/>
  <c r="S279" i="1" s="1"/>
  <c r="EG277" i="1"/>
  <c r="EG278" i="1" s="1"/>
  <c r="EG279" i="1" s="1"/>
  <c r="EL47" i="1"/>
  <c r="AE74" i="1"/>
  <c r="AE213" i="1" s="1"/>
  <c r="CW46" i="1"/>
  <c r="CW73" i="1"/>
  <c r="CW212" i="1" s="1"/>
  <c r="EJ74" i="1"/>
  <c r="EJ213" i="1" s="1"/>
  <c r="EP50" i="1"/>
  <c r="DU74" i="1"/>
  <c r="DU213" i="1" s="1"/>
  <c r="DY50" i="1"/>
  <c r="CR50" i="1"/>
  <c r="CP74" i="1"/>
  <c r="CP213" i="1" s="1"/>
  <c r="AH50" i="1"/>
  <c r="P50" i="1"/>
  <c r="CT277" i="1"/>
  <c r="CT278" i="1" s="1"/>
  <c r="CT279" i="1" s="1"/>
  <c r="AB50" i="1"/>
  <c r="DY74" i="1"/>
  <c r="DY213" i="1" s="1"/>
  <c r="BV50" i="1"/>
  <c r="CR74" i="1"/>
  <c r="CR213" i="1" s="1"/>
  <c r="DW50" i="1"/>
  <c r="AH74" i="1"/>
  <c r="AH213" i="1" s="1"/>
  <c r="P74" i="1"/>
  <c r="P213" i="1" s="1"/>
  <c r="AB74" i="1"/>
  <c r="AB213" i="1" s="1"/>
  <c r="CH50" i="1"/>
  <c r="CH74" i="1"/>
  <c r="CH213" i="1" s="1"/>
  <c r="AJ74" i="1"/>
  <c r="AJ213" i="1" s="1"/>
  <c r="EM74" i="1"/>
  <c r="EM213" i="1" s="1"/>
  <c r="EB50" i="1"/>
  <c r="DE74" i="1"/>
  <c r="DE213" i="1" s="1"/>
  <c r="AO50" i="1"/>
  <c r="CG46" i="1"/>
  <c r="BR46" i="1"/>
  <c r="CQ73" i="1"/>
  <c r="CQ212" i="1" s="1"/>
  <c r="CU46" i="1"/>
  <c r="BZ73" i="1"/>
  <c r="BZ212" i="1" s="1"/>
  <c r="W46" i="1"/>
  <c r="EL73" i="1"/>
  <c r="EL212" i="1" s="1"/>
  <c r="P46" i="1"/>
  <c r="EF73" i="1"/>
  <c r="EF212" i="1" s="1"/>
  <c r="DV46" i="1"/>
  <c r="CP72" i="1"/>
  <c r="CP211" i="1" s="1"/>
  <c r="CG73" i="1"/>
  <c r="CG212" i="1" s="1"/>
  <c r="CA46" i="1"/>
  <c r="BR73" i="1"/>
  <c r="BR212" i="1" s="1"/>
  <c r="AI46" i="1"/>
  <c r="CU73" i="1"/>
  <c r="CU212" i="1" s="1"/>
  <c r="CF46" i="1"/>
  <c r="W73" i="1"/>
  <c r="W212" i="1" s="1"/>
  <c r="O46" i="1"/>
  <c r="P73" i="1"/>
  <c r="P212" i="1" s="1"/>
  <c r="ED72" i="1"/>
  <c r="ED211" i="1" s="1"/>
  <c r="EG46" i="1"/>
  <c r="DV73" i="1"/>
  <c r="DV212" i="1" s="1"/>
  <c r="BT46" i="1"/>
  <c r="DF43" i="1"/>
  <c r="CA73" i="1"/>
  <c r="CA212" i="1" s="1"/>
  <c r="CS46" i="1"/>
  <c r="AI73" i="1"/>
  <c r="AI212" i="1" s="1"/>
  <c r="CK46" i="1"/>
  <c r="CF73" i="1"/>
  <c r="CF212" i="1" s="1"/>
  <c r="EN46" i="1"/>
  <c r="DZ46" i="1"/>
  <c r="CQ42" i="1"/>
  <c r="EH42" i="1"/>
  <c r="CG42" i="1"/>
  <c r="CG72" i="1"/>
  <c r="CG211" i="1" s="1"/>
  <c r="EG73" i="1"/>
  <c r="EG212" i="1" s="1"/>
  <c r="DY46" i="1"/>
  <c r="BT73" i="1"/>
  <c r="BT212" i="1" s="1"/>
  <c r="CW42" i="1"/>
  <c r="CS73" i="1"/>
  <c r="CS212" i="1" s="1"/>
  <c r="CI46" i="1"/>
  <c r="EN73" i="1"/>
  <c r="EN212" i="1" s="1"/>
  <c r="CB46" i="1"/>
  <c r="DZ73" i="1"/>
  <c r="DZ212" i="1" s="1"/>
  <c r="BU46" i="1"/>
  <c r="CQ72" i="1"/>
  <c r="CQ211" i="1" s="1"/>
  <c r="EH72" i="1"/>
  <c r="EH211" i="1" s="1"/>
  <c r="DY73" i="1"/>
  <c r="DY212" i="1" s="1"/>
  <c r="DU46" i="1"/>
  <c r="AQ42" i="1"/>
  <c r="CV42" i="1"/>
  <c r="CW72" i="1"/>
  <c r="CW211" i="1" s="1"/>
  <c r="V42" i="1"/>
  <c r="AC46" i="1"/>
  <c r="AH46" i="1"/>
  <c r="CP46" i="1"/>
  <c r="CB73" i="1"/>
  <c r="CB212" i="1" s="1"/>
  <c r="ED46" i="1"/>
  <c r="BU73" i="1"/>
  <c r="BU212" i="1" s="1"/>
  <c r="CL46" i="1"/>
  <c r="V72" i="1"/>
  <c r="V211" i="1" s="1"/>
  <c r="DU73" i="1"/>
  <c r="DU212" i="1" s="1"/>
  <c r="BO46" i="1"/>
  <c r="CB42" i="1"/>
  <c r="AQ72" i="1"/>
  <c r="AQ211" i="1" s="1"/>
  <c r="CV72" i="1"/>
  <c r="CV211" i="1" s="1"/>
  <c r="EI46" i="1"/>
  <c r="AH73" i="1"/>
  <c r="AH212" i="1" s="1"/>
  <c r="CN46" i="1"/>
  <c r="CP73" i="1"/>
  <c r="CP212" i="1" s="1"/>
  <c r="DE46" i="1"/>
  <c r="ED73" i="1"/>
  <c r="ED212" i="1" s="1"/>
  <c r="S46" i="1"/>
  <c r="CL73" i="1"/>
  <c r="CL212" i="1" s="1"/>
  <c r="L46" i="1"/>
  <c r="EP42" i="1"/>
  <c r="W42" i="1"/>
  <c r="AA42" i="1"/>
  <c r="AA72" i="1"/>
  <c r="AA211" i="1" s="1"/>
  <c r="BO73" i="1"/>
  <c r="BO212" i="1" s="1"/>
  <c r="AI42" i="1"/>
  <c r="CB72" i="1"/>
  <c r="CB211" i="1" s="1"/>
  <c r="BV42" i="1"/>
  <c r="EI73" i="1"/>
  <c r="EI212" i="1" s="1"/>
  <c r="CH46" i="1"/>
  <c r="CN73" i="1"/>
  <c r="CN212" i="1" s="1"/>
  <c r="CR46" i="1"/>
  <c r="EP46" i="1"/>
  <c r="S73" i="1"/>
  <c r="S212" i="1" s="1"/>
  <c r="AB46" i="1"/>
  <c r="EJ46" i="1"/>
  <c r="EB73" i="1"/>
  <c r="EB212" i="1" s="1"/>
  <c r="V46" i="1"/>
  <c r="AI72" i="1"/>
  <c r="AI211" i="1" s="1"/>
  <c r="BV72" i="1"/>
  <c r="BV211" i="1" s="1"/>
  <c r="CH73" i="1"/>
  <c r="CH212" i="1" s="1"/>
  <c r="EO46" i="1"/>
  <c r="CR73" i="1"/>
  <c r="CR212" i="1" s="1"/>
  <c r="AD46" i="1"/>
  <c r="EP73" i="1"/>
  <c r="EP212" i="1" s="1"/>
  <c r="X46" i="1"/>
  <c r="AB73" i="1"/>
  <c r="AB212" i="1" s="1"/>
  <c r="CT46" i="1"/>
  <c r="S42" i="1"/>
  <c r="EG72" i="1"/>
  <c r="EG211" i="1" s="1"/>
  <c r="CC43" i="1"/>
  <c r="EJ73" i="1"/>
  <c r="EJ212" i="1" s="1"/>
  <c r="AD42" i="1"/>
  <c r="AD72" i="1"/>
  <c r="AD211" i="1" s="1"/>
  <c r="EK50" i="1"/>
  <c r="BG50" i="1"/>
  <c r="CV277" i="1"/>
  <c r="CV278" i="1" s="1"/>
  <c r="CV279" i="1" s="1"/>
  <c r="EH46" i="1"/>
  <c r="AD73" i="1"/>
  <c r="AD212" i="1" s="1"/>
  <c r="AF46" i="1"/>
  <c r="X73" i="1"/>
  <c r="X212" i="1" s="1"/>
  <c r="BS46" i="1"/>
  <c r="S72" i="1"/>
  <c r="S211" i="1" s="1"/>
  <c r="CC72" i="1"/>
  <c r="CC211" i="1" s="1"/>
  <c r="CJ73" i="1"/>
  <c r="CJ212" i="1" s="1"/>
  <c r="BH46" i="1"/>
  <c r="DV42" i="1"/>
  <c r="CU42" i="1"/>
  <c r="AC42" i="1"/>
  <c r="AA50" i="1"/>
  <c r="BG74" i="1"/>
  <c r="BG213" i="1" s="1"/>
  <c r="V50" i="1"/>
  <c r="AP46" i="1"/>
  <c r="AJ73" i="1"/>
  <c r="AJ212" i="1" s="1"/>
  <c r="T46" i="1"/>
  <c r="AF73" i="1"/>
  <c r="AF212" i="1" s="1"/>
  <c r="AO46" i="1"/>
  <c r="X277" i="1"/>
  <c r="X278" i="1" s="1"/>
  <c r="X279" i="1" s="1"/>
  <c r="BH73" i="1"/>
  <c r="BH212" i="1" s="1"/>
  <c r="DV72" i="1"/>
  <c r="DV211" i="1" s="1"/>
  <c r="CU72" i="1"/>
  <c r="CU211" i="1" s="1"/>
  <c r="AC72" i="1"/>
  <c r="AC211" i="1" s="1"/>
  <c r="EE50" i="1"/>
  <c r="CE50" i="1"/>
  <c r="W50" i="1"/>
  <c r="EA46" i="1"/>
  <c r="EM46" i="1"/>
  <c r="AO73" i="1"/>
  <c r="AO212" i="1" s="1"/>
  <c r="AA46" i="1"/>
  <c r="BG73" i="1"/>
  <c r="BG212" i="1" s="1"/>
  <c r="DH46" i="1"/>
  <c r="EE74" i="1"/>
  <c r="EE213" i="1" s="1"/>
  <c r="CU50" i="1"/>
  <c r="CB50" i="1"/>
  <c r="CE46" i="1"/>
  <c r="EM73" i="1"/>
  <c r="EM212" i="1" s="1"/>
  <c r="DG46" i="1"/>
  <c r="DI46" i="1"/>
  <c r="AG72" i="1"/>
  <c r="AG211" i="1" s="1"/>
  <c r="X42" i="1"/>
  <c r="U50" i="1"/>
  <c r="R50" i="1"/>
  <c r="AQ46" i="1"/>
  <c r="DG73" i="1"/>
  <c r="DG212" i="1" s="1"/>
  <c r="BN46" i="1"/>
  <c r="DI73" i="1"/>
  <c r="DI212" i="1" s="1"/>
  <c r="X72" i="1"/>
  <c r="X211" i="1" s="1"/>
  <c r="Z46" i="1"/>
  <c r="H45" i="1"/>
  <c r="EF72" i="1"/>
  <c r="EF211" i="1" s="1"/>
  <c r="CV50" i="1"/>
  <c r="X50" i="1"/>
  <c r="EK46" i="1"/>
  <c r="BY73" i="1"/>
  <c r="BY212" i="1" s="1"/>
  <c r="CO46" i="1"/>
  <c r="AQ73" i="1"/>
  <c r="AQ212" i="1" s="1"/>
  <c r="DF46" i="1"/>
  <c r="DI50" i="1"/>
  <c r="EK73" i="1"/>
  <c r="EK212" i="1" s="1"/>
  <c r="CV46" i="1"/>
  <c r="CO73" i="1"/>
  <c r="CO212" i="1" s="1"/>
  <c r="EE46" i="1"/>
  <c r="DF73" i="1"/>
  <c r="DF212" i="1" s="1"/>
  <c r="Q46" i="1"/>
  <c r="CD73" i="1"/>
  <c r="CD212" i="1" s="1"/>
  <c r="U46" i="1"/>
  <c r="CK72" i="1"/>
  <c r="CK211" i="1" s="1"/>
  <c r="AB42" i="1"/>
  <c r="EE73" i="1"/>
  <c r="EE212" i="1" s="1"/>
  <c r="BZ46" i="1"/>
  <c r="AE73" i="1"/>
  <c r="AE212" i="1" s="1"/>
  <c r="AB72" i="1"/>
  <c r="AB211" i="1" s="1"/>
  <c r="BU42" i="1"/>
  <c r="CK39" i="1"/>
  <c r="CU38" i="1"/>
  <c r="EF38" i="1"/>
  <c r="DU71" i="1"/>
  <c r="DU210" i="1" s="1"/>
  <c r="DW38" i="1"/>
  <c r="BU72" i="1"/>
  <c r="BU211" i="1" s="1"/>
  <c r="CA42" i="1"/>
  <c r="CM42" i="1"/>
  <c r="EH38" i="1"/>
  <c r="CU71" i="1"/>
  <c r="CU210" i="1" s="1"/>
  <c r="EF71" i="1"/>
  <c r="EF210" i="1" s="1"/>
  <c r="U39" i="1"/>
  <c r="CV38" i="1"/>
  <c r="CA72" i="1"/>
  <c r="CA211" i="1" s="1"/>
  <c r="CS42" i="1"/>
  <c r="CM72" i="1"/>
  <c r="CM211" i="1" s="1"/>
  <c r="CR42" i="1"/>
  <c r="CE38" i="1"/>
  <c r="DG38" i="1"/>
  <c r="EH71" i="1"/>
  <c r="EH210" i="1" s="1"/>
  <c r="CT38" i="1"/>
  <c r="DJ38" i="1"/>
  <c r="CV71" i="1"/>
  <c r="CV210" i="1" s="1"/>
  <c r="CS72" i="1"/>
  <c r="CS211" i="1" s="1"/>
  <c r="CR72" i="1"/>
  <c r="CR211" i="1" s="1"/>
  <c r="Y42" i="1"/>
  <c r="CE71" i="1"/>
  <c r="CE210" i="1" s="1"/>
  <c r="DG71" i="1"/>
  <c r="DG210" i="1" s="1"/>
  <c r="CH39" i="1"/>
  <c r="DF38" i="1"/>
  <c r="CT71" i="1"/>
  <c r="CT210" i="1" s="1"/>
  <c r="EI38" i="1"/>
  <c r="AQ38" i="1"/>
  <c r="BS38" i="1"/>
  <c r="DJ71" i="1"/>
  <c r="DJ210" i="1" s="1"/>
  <c r="AE42" i="1"/>
  <c r="CT72" i="1"/>
  <c r="CT211" i="1" s="1"/>
  <c r="CD42" i="1"/>
  <c r="Y72" i="1"/>
  <c r="Y211" i="1" s="1"/>
  <c r="CE42" i="1"/>
  <c r="BT38" i="1"/>
  <c r="DF71" i="1"/>
  <c r="DF210" i="1" s="1"/>
  <c r="EI71" i="1"/>
  <c r="EI210" i="1" s="1"/>
  <c r="AF38" i="1"/>
  <c r="AQ71" i="1"/>
  <c r="AQ210" i="1" s="1"/>
  <c r="BS71" i="1"/>
  <c r="BS210" i="1" s="1"/>
  <c r="EK39" i="1"/>
  <c r="DH42" i="1"/>
  <c r="CD72" i="1"/>
  <c r="CD211" i="1" s="1"/>
  <c r="EE42" i="1"/>
  <c r="CE72" i="1"/>
  <c r="CE211" i="1" s="1"/>
  <c r="BZ38" i="1"/>
  <c r="O38" i="1"/>
  <c r="BT71" i="1"/>
  <c r="BT210" i="1" s="1"/>
  <c r="EE38" i="1"/>
  <c r="AF71" i="1"/>
  <c r="AF210" i="1" s="1"/>
  <c r="S38" i="1"/>
  <c r="L38" i="1"/>
  <c r="CF35" i="1"/>
  <c r="DH72" i="1"/>
  <c r="DH211" i="1" s="1"/>
  <c r="EA42" i="1"/>
  <c r="EE72" i="1"/>
  <c r="EE211" i="1" s="1"/>
  <c r="BO42" i="1"/>
  <c r="EB72" i="1"/>
  <c r="EB211" i="1" s="1"/>
  <c r="CQ38" i="1"/>
  <c r="BZ71" i="1"/>
  <c r="BZ210" i="1" s="1"/>
  <c r="EQ38" i="1"/>
  <c r="EE71" i="1"/>
  <c r="EE210" i="1" s="1"/>
  <c r="BV38" i="1"/>
  <c r="AC38" i="1"/>
  <c r="S71" i="1"/>
  <c r="S210" i="1" s="1"/>
  <c r="EQ71" i="1"/>
  <c r="EQ210" i="1" s="1"/>
  <c r="EA72" i="1"/>
  <c r="EA211" i="1" s="1"/>
  <c r="EL42" i="1"/>
  <c r="BO72" i="1"/>
  <c r="BO211" i="1" s="1"/>
  <c r="CI42" i="1"/>
  <c r="V38" i="1"/>
  <c r="CQ71" i="1"/>
  <c r="CQ210" i="1" s="1"/>
  <c r="W38" i="1"/>
  <c r="AE38" i="1"/>
  <c r="BV71" i="1"/>
  <c r="BV210" i="1" s="1"/>
  <c r="AC71" i="1"/>
  <c r="AC210" i="1" s="1"/>
  <c r="AE71" i="1"/>
  <c r="AE210" i="1" s="1"/>
  <c r="H41" i="1"/>
  <c r="CL42" i="1"/>
  <c r="BZ42" i="1"/>
  <c r="EL72" i="1"/>
  <c r="EL211" i="1" s="1"/>
  <c r="DY42" i="1"/>
  <c r="DU42" i="1"/>
  <c r="V71" i="1"/>
  <c r="V210" i="1" s="1"/>
  <c r="AB39" i="1"/>
  <c r="W71" i="1"/>
  <c r="W210" i="1" s="1"/>
  <c r="AH72" i="1"/>
  <c r="AH211" i="1" s="1"/>
  <c r="CH42" i="1"/>
  <c r="BY72" i="1"/>
  <c r="BY211" i="1" s="1"/>
  <c r="CJ42" i="1"/>
  <c r="DZ42" i="1"/>
  <c r="BZ72" i="1"/>
  <c r="BZ211" i="1" s="1"/>
  <c r="BG42" i="1"/>
  <c r="DY72" i="1"/>
  <c r="DY211" i="1" s="1"/>
  <c r="EO42" i="1"/>
  <c r="DU72" i="1"/>
  <c r="DU211" i="1" s="1"/>
  <c r="BS42" i="1"/>
  <c r="AB71" i="1"/>
  <c r="AB210" i="1" s="1"/>
  <c r="DY71" i="1"/>
  <c r="DY210" i="1" s="1"/>
  <c r="DW42" i="1"/>
  <c r="CJ72" i="1"/>
  <c r="CJ211" i="1" s="1"/>
  <c r="DG42" i="1"/>
  <c r="EM71" i="1"/>
  <c r="EM210" i="1" s="1"/>
  <c r="DZ71" i="1"/>
  <c r="DZ210" i="1" s="1"/>
  <c r="P42" i="1"/>
  <c r="BG72" i="1"/>
  <c r="BG211" i="1" s="1"/>
  <c r="CN42" i="1"/>
  <c r="BR42" i="1"/>
  <c r="BS72" i="1"/>
  <c r="BS211" i="1" s="1"/>
  <c r="AG38" i="1"/>
  <c r="CS71" i="1"/>
  <c r="CS210" i="1" s="1"/>
  <c r="DV71" i="1"/>
  <c r="DV210" i="1" s="1"/>
  <c r="Q42" i="1"/>
  <c r="DG72" i="1"/>
  <c r="DG211" i="1" s="1"/>
  <c r="DI42" i="1"/>
  <c r="CG38" i="1"/>
  <c r="P72" i="1"/>
  <c r="P211" i="1" s="1"/>
  <c r="CN72" i="1"/>
  <c r="CN211" i="1" s="1"/>
  <c r="T42" i="1"/>
  <c r="AF42" i="1"/>
  <c r="EN42" i="1"/>
  <c r="DI72" i="1"/>
  <c r="DI211" i="1" s="1"/>
  <c r="EK42" i="1"/>
  <c r="EI42" i="1"/>
  <c r="DJ42" i="1"/>
  <c r="AF72" i="1"/>
  <c r="AF211" i="1" s="1"/>
  <c r="CF42" i="1"/>
  <c r="AP42" i="1"/>
  <c r="CI71" i="1"/>
  <c r="CI210" i="1" s="1"/>
  <c r="AO71" i="1"/>
  <c r="AO210" i="1" s="1"/>
  <c r="EJ42" i="1"/>
  <c r="EI72" i="1"/>
  <c r="EI211" i="1" s="1"/>
  <c r="CO42" i="1"/>
  <c r="AO42" i="1"/>
  <c r="BN42" i="1"/>
  <c r="EG38" i="1"/>
  <c r="EB71" i="1"/>
  <c r="EB210" i="1" s="1"/>
  <c r="R38" i="1"/>
  <c r="AP72" i="1"/>
  <c r="AP211" i="1" s="1"/>
  <c r="R42" i="1"/>
  <c r="DE42" i="1"/>
  <c r="EJ72" i="1"/>
  <c r="EJ211" i="1" s="1"/>
  <c r="Z42" i="1"/>
  <c r="BT42" i="1"/>
  <c r="CJ71" i="1"/>
  <c r="CJ210" i="1" s="1"/>
  <c r="EG71" i="1"/>
  <c r="EG210" i="1" s="1"/>
  <c r="R71" i="1"/>
  <c r="R210" i="1" s="1"/>
  <c r="BH42" i="1"/>
  <c r="DE72" i="1"/>
  <c r="DE211" i="1" s="1"/>
  <c r="P38" i="1"/>
  <c r="DE38" i="1"/>
  <c r="AJ72" i="1"/>
  <c r="AJ211" i="1" s="1"/>
  <c r="Z72" i="1"/>
  <c r="Z211" i="1" s="1"/>
  <c r="BT72" i="1"/>
  <c r="BT211" i="1" s="1"/>
  <c r="DU38" i="1"/>
  <c r="AP34" i="1"/>
  <c r="CJ70" i="1"/>
  <c r="CJ209" i="1" s="1"/>
  <c r="Y34" i="1"/>
  <c r="CV70" i="1"/>
  <c r="CV209" i="1" s="1"/>
  <c r="DG70" i="1"/>
  <c r="DG209" i="1" s="1"/>
  <c r="EH34" i="1"/>
  <c r="CP70" i="1"/>
  <c r="CP209" i="1" s="1"/>
  <c r="AP70" i="1"/>
  <c r="AP209" i="1" s="1"/>
  <c r="Y70" i="1"/>
  <c r="Y209" i="1" s="1"/>
  <c r="BG34" i="1"/>
  <c r="BN34" i="1"/>
  <c r="CF70" i="1"/>
  <c r="CF209" i="1" s="1"/>
  <c r="EH70" i="1"/>
  <c r="EH209" i="1" s="1"/>
  <c r="BG70" i="1"/>
  <c r="BG209" i="1" s="1"/>
  <c r="EE34" i="1"/>
  <c r="BV31" i="1"/>
  <c r="BN70" i="1"/>
  <c r="BN209" i="1" s="1"/>
  <c r="AJ70" i="1"/>
  <c r="AJ209" i="1" s="1"/>
  <c r="AG34" i="1"/>
  <c r="EE70" i="1"/>
  <c r="EE209" i="1" s="1"/>
  <c r="AC34" i="1"/>
  <c r="EN34" i="1"/>
  <c r="AG70" i="1"/>
  <c r="AG209" i="1" s="1"/>
  <c r="AC70" i="1"/>
  <c r="AC209" i="1" s="1"/>
  <c r="AD34" i="1"/>
  <c r="EN70" i="1"/>
  <c r="EN209" i="1" s="1"/>
  <c r="CL34" i="1"/>
  <c r="AM70" i="1"/>
  <c r="AM209" i="1" s="1"/>
  <c r="DH34" i="1"/>
  <c r="AD70" i="1"/>
  <c r="AD209" i="1" s="1"/>
  <c r="CL70" i="1"/>
  <c r="CL209" i="1" s="1"/>
  <c r="EO34" i="1"/>
  <c r="DH70" i="1"/>
  <c r="DH209" i="1" s="1"/>
  <c r="CB31" i="1"/>
  <c r="R34" i="1"/>
  <c r="EO70" i="1"/>
  <c r="EO209" i="1" s="1"/>
  <c r="DF34" i="1"/>
  <c r="R70" i="1"/>
  <c r="R209" i="1" s="1"/>
  <c r="DF70" i="1"/>
  <c r="DF209" i="1" s="1"/>
  <c r="H37" i="1"/>
  <c r="EA38" i="1"/>
  <c r="AA38" i="1"/>
  <c r="BY71" i="1"/>
  <c r="BY210" i="1" s="1"/>
  <c r="CO38" i="1"/>
  <c r="AI71" i="1"/>
  <c r="AI210" i="1" s="1"/>
  <c r="Z38" i="1"/>
  <c r="EP71" i="1"/>
  <c r="EP210" i="1" s="1"/>
  <c r="CA38" i="1"/>
  <c r="T70" i="1"/>
  <c r="T209" i="1" s="1"/>
  <c r="EI70" i="1"/>
  <c r="EI209" i="1" s="1"/>
  <c r="EA71" i="1"/>
  <c r="EA210" i="1" s="1"/>
  <c r="EO38" i="1"/>
  <c r="AA71" i="1"/>
  <c r="AA210" i="1" s="1"/>
  <c r="BR38" i="1"/>
  <c r="P35" i="1"/>
  <c r="S34" i="1"/>
  <c r="CB38" i="1"/>
  <c r="CO71" i="1"/>
  <c r="CO210" i="1" s="1"/>
  <c r="DI38" i="1"/>
  <c r="Z71" i="1"/>
  <c r="Z210" i="1" s="1"/>
  <c r="Q38" i="1"/>
  <c r="T38" i="1"/>
  <c r="EO71" i="1"/>
  <c r="EO210" i="1" s="1"/>
  <c r="ED38" i="1"/>
  <c r="CC38" i="1"/>
  <c r="S70" i="1"/>
  <c r="S209" i="1" s="1"/>
  <c r="CD38" i="1"/>
  <c r="DI71" i="1"/>
  <c r="DI210" i="1" s="1"/>
  <c r="BG38" i="1"/>
  <c r="Q71" i="1"/>
  <c r="Q210" i="1" s="1"/>
  <c r="W34" i="1"/>
  <c r="AH70" i="1"/>
  <c r="AH209" i="1" s="1"/>
  <c r="EB34" i="1"/>
  <c r="CM38" i="1"/>
  <c r="BO34" i="1"/>
  <c r="BV34" i="1"/>
  <c r="EN38" i="1"/>
  <c r="AD38" i="1"/>
  <c r="EJ38" i="1"/>
  <c r="AJ71" i="1"/>
  <c r="AJ210" i="1" s="1"/>
  <c r="BU38" i="1"/>
  <c r="CS34" i="1"/>
  <c r="CW38" i="1"/>
  <c r="CM71" i="1"/>
  <c r="CM210" i="1" s="1"/>
  <c r="CP38" i="1"/>
  <c r="BO70" i="1"/>
  <c r="BO209" i="1" s="1"/>
  <c r="CS70" i="1"/>
  <c r="CS209" i="1" s="1"/>
  <c r="BV70" i="1"/>
  <c r="BV209" i="1" s="1"/>
  <c r="CB34" i="1"/>
  <c r="EN71" i="1"/>
  <c r="EN210" i="1" s="1"/>
  <c r="CF38" i="1"/>
  <c r="AD71" i="1"/>
  <c r="AD210" i="1" s="1"/>
  <c r="DH38" i="1"/>
  <c r="Y38" i="1"/>
  <c r="AP38" i="1"/>
  <c r="EL34" i="1"/>
  <c r="CW71" i="1"/>
  <c r="CW210" i="1" s="1"/>
  <c r="BH38" i="1"/>
  <c r="CP71" i="1"/>
  <c r="CP210" i="1" s="1"/>
  <c r="X38" i="1"/>
  <c r="EL70" i="1"/>
  <c r="EL209" i="1" s="1"/>
  <c r="CB70" i="1"/>
  <c r="CB209" i="1" s="1"/>
  <c r="DI34" i="1"/>
  <c r="BN38" i="1"/>
  <c r="DH71" i="1"/>
  <c r="DH210" i="1" s="1"/>
  <c r="CR38" i="1"/>
  <c r="CN38" i="1"/>
  <c r="DJ34" i="1"/>
  <c r="BH71" i="1"/>
  <c r="BH210" i="1" s="1"/>
  <c r="CL38" i="1"/>
  <c r="EL38" i="1"/>
  <c r="DJ70" i="1"/>
  <c r="DJ209" i="1" s="1"/>
  <c r="DI70" i="1"/>
  <c r="DI209" i="1" s="1"/>
  <c r="CI31" i="1"/>
  <c r="BN71" i="1"/>
  <c r="BN210" i="1" s="1"/>
  <c r="BR70" i="1"/>
  <c r="BR209" i="1" s="1"/>
  <c r="CD70" i="1"/>
  <c r="CD209" i="1" s="1"/>
  <c r="AE70" i="1"/>
  <c r="AE209" i="1" s="1"/>
  <c r="Z34" i="1"/>
  <c r="EQ70" i="1"/>
  <c r="EQ209" i="1" s="1"/>
  <c r="DZ34" i="1"/>
  <c r="CG34" i="1"/>
  <c r="CJ34" i="1"/>
  <c r="CG70" i="1"/>
  <c r="CG209" i="1" s="1"/>
  <c r="AH31" i="1"/>
  <c r="CA69" i="1"/>
  <c r="CA208" i="1" s="1"/>
  <c r="CM69" i="1"/>
  <c r="CM208" i="1" s="1"/>
  <c r="CP30" i="1"/>
  <c r="DJ69" i="1"/>
  <c r="DJ208" i="1" s="1"/>
  <c r="CN69" i="1"/>
  <c r="CN208" i="1" s="1"/>
  <c r="DE69" i="1"/>
  <c r="DE208" i="1" s="1"/>
  <c r="BV69" i="1"/>
  <c r="BV208" i="1" s="1"/>
  <c r="CL30" i="1"/>
  <c r="CP69" i="1"/>
  <c r="CP208" i="1" s="1"/>
  <c r="CL69" i="1"/>
  <c r="CL208" i="1" s="1"/>
  <c r="CW30" i="1"/>
  <c r="AI30" i="1"/>
  <c r="CR30" i="1"/>
  <c r="CW69" i="1"/>
  <c r="CW208" i="1" s="1"/>
  <c r="AI69" i="1"/>
  <c r="AI208" i="1" s="1"/>
  <c r="DF30" i="1"/>
  <c r="CR69" i="1"/>
  <c r="CR208" i="1" s="1"/>
  <c r="DF69" i="1"/>
  <c r="DF208" i="1" s="1"/>
  <c r="AQ30" i="1"/>
  <c r="AM69" i="1"/>
  <c r="AM208" i="1" s="1"/>
  <c r="CC30" i="1"/>
  <c r="CE30" i="1"/>
  <c r="AQ69" i="1"/>
  <c r="AQ208" i="1" s="1"/>
  <c r="CC69" i="1"/>
  <c r="CC208" i="1" s="1"/>
  <c r="W30" i="1"/>
  <c r="AO30" i="1"/>
  <c r="CE69" i="1"/>
  <c r="CE208" i="1" s="1"/>
  <c r="W69" i="1"/>
  <c r="W208" i="1" s="1"/>
  <c r="AJ69" i="1"/>
  <c r="AJ208" i="1" s="1"/>
  <c r="AO69" i="1"/>
  <c r="AO208" i="1" s="1"/>
  <c r="CI69" i="1"/>
  <c r="CI208" i="1" s="1"/>
  <c r="DH30" i="1"/>
  <c r="BZ30" i="1"/>
  <c r="AH69" i="1"/>
  <c r="AH208" i="1" s="1"/>
  <c r="DH69" i="1"/>
  <c r="DH208" i="1" s="1"/>
  <c r="BZ69" i="1"/>
  <c r="BZ208" i="1" s="1"/>
  <c r="DV34" i="1"/>
  <c r="CE34" i="1"/>
  <c r="U34" i="1"/>
  <c r="BT34" i="1"/>
  <c r="EP34" i="1"/>
  <c r="EK70" i="1"/>
  <c r="EK209" i="1" s="1"/>
  <c r="V69" i="1"/>
  <c r="V208" i="1" s="1"/>
  <c r="EF30" i="1"/>
  <c r="BN30" i="1"/>
  <c r="EA69" i="1"/>
  <c r="EA208" i="1" s="1"/>
  <c r="EG34" i="1"/>
  <c r="DV70" i="1"/>
  <c r="DV209" i="1" s="1"/>
  <c r="DW34" i="1"/>
  <c r="CM34" i="1"/>
  <c r="CQ34" i="1"/>
  <c r="BU34" i="1"/>
  <c r="EG30" i="1"/>
  <c r="CG30" i="1"/>
  <c r="AA30" i="1"/>
  <c r="L34" i="1"/>
  <c r="EG70" i="1"/>
  <c r="EG209" i="1" s="1"/>
  <c r="BH34" i="1"/>
  <c r="AO34" i="1"/>
  <c r="CM70" i="1"/>
  <c r="CM209" i="1" s="1"/>
  <c r="ED34" i="1"/>
  <c r="CQ70" i="1"/>
  <c r="CQ209" i="1" s="1"/>
  <c r="AQ34" i="1"/>
  <c r="BU70" i="1"/>
  <c r="BU209" i="1" s="1"/>
  <c r="CW34" i="1"/>
  <c r="CG69" i="1"/>
  <c r="CG208" i="1" s="1"/>
  <c r="AA69" i="1"/>
  <c r="AA208" i="1" s="1"/>
  <c r="AI34" i="1"/>
  <c r="AE30" i="1"/>
  <c r="CD69" i="1"/>
  <c r="CD208" i="1" s="1"/>
  <c r="AB34" i="1"/>
  <c r="EM34" i="1"/>
  <c r="ED70" i="1"/>
  <c r="ED209" i="1" s="1"/>
  <c r="BZ34" i="1"/>
  <c r="AA34" i="1"/>
  <c r="CW70" i="1"/>
  <c r="CW209" i="1" s="1"/>
  <c r="CR34" i="1"/>
  <c r="BH30" i="1"/>
  <c r="AE69" i="1"/>
  <c r="AE208" i="1" s="1"/>
  <c r="DY69" i="1"/>
  <c r="DY208" i="1" s="1"/>
  <c r="EJ69" i="1"/>
  <c r="EJ208" i="1" s="1"/>
  <c r="AI70" i="1"/>
  <c r="AI209" i="1" s="1"/>
  <c r="CC34" i="1"/>
  <c r="U30" i="1"/>
  <c r="V34" i="1"/>
  <c r="AF34" i="1"/>
  <c r="EA34" i="1"/>
  <c r="CO34" i="1"/>
  <c r="CU34" i="1"/>
  <c r="BH69" i="1"/>
  <c r="BH208" i="1" s="1"/>
  <c r="DU30" i="1"/>
  <c r="U69" i="1"/>
  <c r="U208" i="1" s="1"/>
  <c r="CC70" i="1"/>
  <c r="CC209" i="1" s="1"/>
  <c r="EJ34" i="1"/>
  <c r="AG30" i="1"/>
  <c r="CS69" i="1"/>
  <c r="CS208" i="1" s="1"/>
  <c r="Q34" i="1"/>
  <c r="BS34" i="1"/>
  <c r="DY34" i="1"/>
  <c r="CO70" i="1"/>
  <c r="CO209" i="1" s="1"/>
  <c r="EF34" i="1"/>
  <c r="H33" i="1"/>
  <c r="AG69" i="1"/>
  <c r="AG208" i="1" s="1"/>
  <c r="DG30" i="1"/>
  <c r="DI69" i="1"/>
  <c r="DI208" i="1" s="1"/>
  <c r="DU34" i="1"/>
  <c r="CK34" i="1"/>
  <c r="CA34" i="1"/>
  <c r="CH34" i="1"/>
  <c r="BY70" i="1"/>
  <c r="BY209" i="1" s="1"/>
  <c r="CN34" i="1"/>
  <c r="DG69" i="1"/>
  <c r="DG208" i="1" s="1"/>
  <c r="CB69" i="1"/>
  <c r="CB208" i="1" s="1"/>
  <c r="CQ69" i="1"/>
  <c r="CQ208" i="1" s="1"/>
  <c r="CM30" i="1"/>
  <c r="CA30" i="1"/>
  <c r="DJ30" i="1"/>
  <c r="CN30" i="1"/>
  <c r="DE30" i="1"/>
  <c r="ED30" i="1"/>
  <c r="R30" i="1"/>
  <c r="BS30" i="1"/>
  <c r="AC30" i="1"/>
  <c r="AP30" i="1"/>
  <c r="CV30" i="1"/>
  <c r="T30" i="1"/>
  <c r="X30" i="1"/>
  <c r="AC69" i="1"/>
  <c r="AC208" i="1" s="1"/>
  <c r="BR30" i="1"/>
  <c r="BO30" i="1"/>
  <c r="CV69" i="1"/>
  <c r="CV208" i="1" s="1"/>
  <c r="Z30" i="1"/>
  <c r="Y30" i="1"/>
  <c r="Q30" i="1"/>
  <c r="BT30" i="1"/>
  <c r="CH30" i="1"/>
  <c r="CK30" i="1"/>
  <c r="Q69" i="1"/>
  <c r="Q208" i="1" s="1"/>
  <c r="AF30" i="1"/>
  <c r="CT30" i="1"/>
  <c r="CH69" i="1"/>
  <c r="CH208" i="1" s="1"/>
  <c r="P30" i="1"/>
  <c r="CO30" i="1"/>
  <c r="S30" i="1"/>
  <c r="EI30" i="1"/>
  <c r="CJ30" i="1"/>
  <c r="CF30" i="1"/>
  <c r="BU30" i="1"/>
  <c r="CU30" i="1"/>
  <c r="AD30" i="1"/>
  <c r="BG30" i="1"/>
  <c r="AB30" i="1"/>
  <c r="K38" i="1"/>
  <c r="K39" i="1" s="1"/>
  <c r="K40" i="1" s="1"/>
  <c r="DP143" i="1"/>
  <c r="DS77" i="1"/>
  <c r="DS216" i="1" s="1"/>
  <c r="N38" i="1"/>
  <c r="N34" i="1"/>
  <c r="DS34" i="1"/>
  <c r="DS73" i="1"/>
  <c r="DS212" i="1" s="1"/>
  <c r="DS74" i="1"/>
  <c r="DS213" i="1" s="1"/>
  <c r="BB70" i="1"/>
  <c r="BB209" i="1" s="1"/>
  <c r="BA69" i="1"/>
  <c r="BA208" i="1" s="1"/>
  <c r="DS75" i="1"/>
  <c r="DS214" i="1" s="1"/>
  <c r="DS72" i="1"/>
  <c r="DS211" i="1" s="1"/>
  <c r="DS76" i="1"/>
  <c r="DS215" i="1" s="1"/>
  <c r="H238" i="1" l="1"/>
  <c r="H75" i="1"/>
  <c r="H246" i="1"/>
  <c r="H254" i="1"/>
  <c r="H214" i="1"/>
  <c r="H208" i="1"/>
  <c r="DZ232" i="1"/>
  <c r="S251" i="1"/>
  <c r="AO235" i="1"/>
  <c r="BZ263" i="1"/>
  <c r="DG247" i="1"/>
  <c r="EP247" i="1"/>
  <c r="CP247" i="1"/>
  <c r="DF244" i="1"/>
  <c r="CH251" i="1"/>
  <c r="AQ251" i="1"/>
  <c r="EO255" i="1"/>
  <c r="Q255" i="1"/>
  <c r="AP255" i="1"/>
  <c r="U259" i="1"/>
  <c r="BO259" i="1"/>
  <c r="CL263" i="1"/>
  <c r="EP263" i="1"/>
  <c r="EQ263" i="1"/>
  <c r="CA263" i="1"/>
  <c r="AI239" i="1"/>
  <c r="AH235" i="1"/>
  <c r="EP239" i="1"/>
  <c r="DV263" i="1"/>
  <c r="ED231" i="1"/>
  <c r="AD235" i="1"/>
  <c r="BH243" i="1"/>
  <c r="AB240" i="1"/>
  <c r="CF236" i="1"/>
  <c r="AB243" i="1"/>
  <c r="CR247" i="1"/>
  <c r="AH247" i="1"/>
  <c r="BT247" i="1"/>
  <c r="CA251" i="1"/>
  <c r="CQ248" i="1"/>
  <c r="EQ248" i="1"/>
  <c r="EO232" i="1"/>
  <c r="EP255" i="1"/>
  <c r="CK255" i="1"/>
  <c r="EM255" i="1"/>
  <c r="Y259" i="1"/>
  <c r="AB259" i="1"/>
  <c r="EB259" i="1"/>
  <c r="EN263" i="1"/>
  <c r="EK235" i="1"/>
  <c r="DV240" i="1"/>
  <c r="CG235" i="1"/>
  <c r="CI263" i="1"/>
  <c r="CG239" i="1"/>
  <c r="Y243" i="1"/>
  <c r="CE247" i="1"/>
  <c r="AC247" i="1"/>
  <c r="CN251" i="1"/>
  <c r="X255" i="1"/>
  <c r="CN255" i="1"/>
  <c r="S255" i="1"/>
  <c r="AQ255" i="1"/>
  <c r="X259" i="1"/>
  <c r="AG259" i="1"/>
  <c r="DJ263" i="1"/>
  <c r="Q263" i="1"/>
  <c r="EJ263" i="1"/>
  <c r="CD263" i="1"/>
  <c r="BY43" i="1"/>
  <c r="BY243" i="1"/>
  <c r="EA251" i="1"/>
  <c r="CT243" i="1"/>
  <c r="EH231" i="1"/>
  <c r="DS243" i="1"/>
  <c r="H230" i="1"/>
  <c r="CF235" i="1"/>
  <c r="AG248" i="1"/>
  <c r="CB235" i="1"/>
  <c r="AC259" i="1"/>
  <c r="DI243" i="1"/>
  <c r="DU243" i="1"/>
  <c r="S239" i="1"/>
  <c r="U247" i="1"/>
  <c r="CB251" i="1"/>
  <c r="BS247" i="1"/>
  <c r="CH247" i="1"/>
  <c r="V243" i="1"/>
  <c r="EG247" i="1"/>
  <c r="CY231" i="1"/>
  <c r="CH255" i="1"/>
  <c r="CG255" i="1"/>
  <c r="AF255" i="1"/>
  <c r="CA259" i="1"/>
  <c r="DI259" i="1"/>
  <c r="CG259" i="1"/>
  <c r="EG263" i="1"/>
  <c r="BH263" i="1"/>
  <c r="DS255" i="1"/>
  <c r="BV247" i="1"/>
  <c r="CV235" i="1"/>
  <c r="AB239" i="1"/>
  <c r="W259" i="1"/>
  <c r="AO231" i="1"/>
  <c r="EG231" i="1"/>
  <c r="CU251" i="1"/>
  <c r="DF251" i="1"/>
  <c r="AH255" i="1"/>
  <c r="CW255" i="1"/>
  <c r="ED255" i="1"/>
  <c r="CQ259" i="1"/>
  <c r="P259" i="1"/>
  <c r="AQ259" i="1"/>
  <c r="DF263" i="1"/>
  <c r="EE263" i="1"/>
  <c r="S263" i="1"/>
  <c r="CK263" i="1"/>
  <c r="CD236" i="1"/>
  <c r="EM239" i="1"/>
  <c r="CP251" i="1"/>
  <c r="DS259" i="1"/>
  <c r="BY231" i="1"/>
  <c r="CB231" i="1"/>
  <c r="CR255" i="1"/>
  <c r="BN255" i="1"/>
  <c r="Q247" i="1"/>
  <c r="AF247" i="1"/>
  <c r="BV243" i="1"/>
  <c r="CV243" i="1"/>
  <c r="EO251" i="1"/>
  <c r="AP251" i="1"/>
  <c r="EE232" i="1"/>
  <c r="R255" i="1"/>
  <c r="EB255" i="1"/>
  <c r="AP259" i="1"/>
  <c r="CN259" i="1"/>
  <c r="BT263" i="1"/>
  <c r="EA263" i="1"/>
  <c r="BY255" i="1"/>
  <c r="DZ239" i="1"/>
  <c r="EM243" i="1"/>
  <c r="EB239" i="1"/>
  <c r="DS247" i="1"/>
  <c r="CL235" i="1"/>
  <c r="BV248" i="1"/>
  <c r="DS263" i="1"/>
  <c r="EO239" i="1"/>
  <c r="AQ243" i="1"/>
  <c r="BV251" i="1"/>
  <c r="BH255" i="1"/>
  <c r="CM255" i="1"/>
  <c r="EG255" i="1"/>
  <c r="CQ255" i="1"/>
  <c r="CD259" i="1"/>
  <c r="ED259" i="1"/>
  <c r="DG259" i="1"/>
  <c r="T263" i="1"/>
  <c r="BU263" i="1"/>
  <c r="DV31" i="1"/>
  <c r="DV32" i="1" s="1"/>
  <c r="DV231" i="1"/>
  <c r="EG243" i="1"/>
  <c r="DE235" i="1"/>
  <c r="EA231" i="1"/>
  <c r="DS239" i="1"/>
  <c r="EQ231" i="1"/>
  <c r="AC231" i="1"/>
  <c r="EI255" i="1"/>
  <c r="CS235" i="1"/>
  <c r="EH247" i="1"/>
  <c r="AI243" i="1"/>
  <c r="DU247" i="1"/>
  <c r="CM247" i="1"/>
  <c r="CY255" i="1"/>
  <c r="CP255" i="1"/>
  <c r="CJ259" i="1"/>
  <c r="CU259" i="1"/>
  <c r="EK259" i="1"/>
  <c r="EH263" i="1"/>
  <c r="BY263" i="1"/>
  <c r="EQ235" i="1"/>
  <c r="EM251" i="1"/>
  <c r="DS251" i="1"/>
  <c r="BY247" i="1"/>
  <c r="H250" i="1"/>
  <c r="DF239" i="1"/>
  <c r="DI247" i="1"/>
  <c r="ED251" i="1"/>
  <c r="DG251" i="1"/>
  <c r="EL232" i="1"/>
  <c r="BG255" i="1"/>
  <c r="CA255" i="1"/>
  <c r="EG259" i="1"/>
  <c r="BZ259" i="1"/>
  <c r="EO263" i="1"/>
  <c r="DG263" i="1"/>
  <c r="CY263" i="1"/>
  <c r="AH239" i="1"/>
  <c r="CJ247" i="1"/>
  <c r="BY251" i="1"/>
  <c r="P235" i="1"/>
  <c r="BH235" i="1"/>
  <c r="BG263" i="1"/>
  <c r="Z251" i="1"/>
  <c r="EN232" i="1"/>
  <c r="CF255" i="1"/>
  <c r="T255" i="1"/>
  <c r="EL255" i="1"/>
  <c r="CR259" i="1"/>
  <c r="EQ259" i="1"/>
  <c r="CB259" i="1"/>
  <c r="AD263" i="1"/>
  <c r="Y263" i="1"/>
  <c r="DH263" i="1"/>
  <c r="BY259" i="1"/>
  <c r="DE251" i="1"/>
  <c r="DY231" i="1"/>
  <c r="CY243" i="1"/>
  <c r="EI235" i="1"/>
  <c r="EE243" i="1"/>
  <c r="H242" i="1"/>
  <c r="AB247" i="1"/>
  <c r="EA243" i="1"/>
  <c r="EK255" i="1"/>
  <c r="DI231" i="1"/>
  <c r="T235" i="1"/>
  <c r="CL259" i="1"/>
  <c r="CY239" i="1"/>
  <c r="BZ51" i="1"/>
  <c r="BZ251" i="1"/>
  <c r="BV259" i="1"/>
  <c r="T243" i="1"/>
  <c r="BU251" i="1"/>
  <c r="H76" i="1"/>
  <c r="DV215" i="1"/>
  <c r="CT251" i="1"/>
  <c r="BS231" i="1"/>
  <c r="BH247" i="1"/>
  <c r="EH259" i="1"/>
  <c r="CL251" i="1"/>
  <c r="EE251" i="1"/>
  <c r="AG247" i="1"/>
  <c r="H234" i="1"/>
  <c r="DV243" i="1"/>
  <c r="DU259" i="1"/>
  <c r="CO235" i="1"/>
  <c r="BG231" i="1"/>
  <c r="DH247" i="1"/>
  <c r="CM235" i="1"/>
  <c r="CL243" i="1"/>
  <c r="DE243" i="1"/>
  <c r="BG251" i="1"/>
  <c r="AA243" i="1"/>
  <c r="BH231" i="1"/>
  <c r="DJ235" i="1"/>
  <c r="CQ263" i="1"/>
  <c r="CK235" i="1"/>
  <c r="CR239" i="1"/>
  <c r="BN243" i="1"/>
  <c r="CJ251" i="1"/>
  <c r="Y255" i="1"/>
  <c r="EM263" i="1"/>
  <c r="H212" i="1"/>
  <c r="S247" i="1"/>
  <c r="CI247" i="1"/>
  <c r="DV247" i="1"/>
  <c r="BT251" i="1"/>
  <c r="CV255" i="1"/>
  <c r="DY255" i="1"/>
  <c r="CI255" i="1"/>
  <c r="EE259" i="1"/>
  <c r="DY259" i="1"/>
  <c r="ED263" i="1"/>
  <c r="EQ243" i="1"/>
  <c r="AE251" i="1"/>
  <c r="BR235" i="1"/>
  <c r="CI235" i="1"/>
  <c r="BY235" i="1"/>
  <c r="U239" i="1"/>
  <c r="AH243" i="1"/>
  <c r="EH255" i="1"/>
  <c r="DJ239" i="1"/>
  <c r="CJ231" i="1"/>
  <c r="BZ239" i="1"/>
  <c r="EN239" i="1"/>
  <c r="AD243" i="1"/>
  <c r="BR255" i="1"/>
  <c r="BY232" i="1"/>
  <c r="CN239" i="1"/>
  <c r="AA235" i="1"/>
  <c r="AD255" i="1"/>
  <c r="CO259" i="1"/>
  <c r="EF47" i="1"/>
  <c r="EF48" i="1" s="1"/>
  <c r="EF247" i="1"/>
  <c r="DU235" i="1"/>
  <c r="BN235" i="1"/>
  <c r="CV239" i="1"/>
  <c r="CK231" i="1"/>
  <c r="EP235" i="1"/>
  <c r="BN239" i="1"/>
  <c r="EB235" i="1"/>
  <c r="AA239" i="1"/>
  <c r="BG235" i="1"/>
  <c r="CO243" i="1"/>
  <c r="DG243" i="1"/>
  <c r="CI243" i="1"/>
  <c r="AF239" i="1"/>
  <c r="U240" i="1"/>
  <c r="EK247" i="1"/>
  <c r="S243" i="1"/>
  <c r="EP251" i="1"/>
  <c r="CC251" i="1"/>
  <c r="AC255" i="1"/>
  <c r="DU255" i="1"/>
  <c r="AD259" i="1"/>
  <c r="DH259" i="1"/>
  <c r="CM263" i="1"/>
  <c r="CH263" i="1"/>
  <c r="BV263" i="1"/>
  <c r="CK243" i="1"/>
  <c r="EF243" i="1"/>
  <c r="R247" i="1"/>
  <c r="DU231" i="1"/>
  <c r="CU235" i="1"/>
  <c r="BU231" i="1"/>
  <c r="Q243" i="1"/>
  <c r="CQ235" i="1"/>
  <c r="EI231" i="1"/>
  <c r="CF247" i="1"/>
  <c r="AP263" i="1"/>
  <c r="EE235" i="1"/>
  <c r="W243" i="1"/>
  <c r="CR235" i="1"/>
  <c r="CC259" i="1"/>
  <c r="CW231" i="1"/>
  <c r="AI251" i="1"/>
  <c r="BU259" i="1"/>
  <c r="V31" i="1"/>
  <c r="V231" i="1"/>
  <c r="CH231" i="1"/>
  <c r="DG231" i="1"/>
  <c r="EM235" i="1"/>
  <c r="BT235" i="1"/>
  <c r="CL231" i="1"/>
  <c r="DI235" i="1"/>
  <c r="BY236" i="1"/>
  <c r="EA239" i="1"/>
  <c r="X251" i="1"/>
  <c r="CT247" i="1"/>
  <c r="DE247" i="1"/>
  <c r="CW243" i="1"/>
  <c r="P247" i="1"/>
  <c r="CS251" i="1"/>
  <c r="CE255" i="1"/>
  <c r="BS255" i="1"/>
  <c r="CE259" i="1"/>
  <c r="DZ259" i="1"/>
  <c r="CI259" i="1"/>
  <c r="AQ263" i="1"/>
  <c r="CN263" i="1"/>
  <c r="EG251" i="1"/>
  <c r="CS231" i="1"/>
  <c r="DV255" i="1"/>
  <c r="EP231" i="1"/>
  <c r="CH243" i="1"/>
  <c r="EJ251" i="1"/>
  <c r="R231" i="1"/>
  <c r="DY243" i="1"/>
  <c r="U231" i="1"/>
  <c r="DF231" i="1"/>
  <c r="DG239" i="1"/>
  <c r="CE239" i="1"/>
  <c r="DE259" i="1"/>
  <c r="CH235" i="1"/>
  <c r="BV235" i="1"/>
  <c r="CE251" i="1"/>
  <c r="AI259" i="1"/>
  <c r="CO247" i="1"/>
  <c r="EJ243" i="1"/>
  <c r="EL243" i="1"/>
  <c r="CV251" i="1"/>
  <c r="EH251" i="1"/>
  <c r="BH251" i="1"/>
  <c r="CY251" i="1"/>
  <c r="AB255" i="1"/>
  <c r="EF259" i="1"/>
  <c r="Z259" i="1"/>
  <c r="V263" i="1"/>
  <c r="CC263" i="1"/>
  <c r="EF263" i="1"/>
  <c r="CB263" i="1"/>
  <c r="H77" i="1"/>
  <c r="DV216" i="1"/>
  <c r="CT235" i="1"/>
  <c r="DG235" i="1"/>
  <c r="BV231" i="1"/>
  <c r="EL231" i="1"/>
  <c r="ED247" i="1"/>
  <c r="AB231" i="1"/>
  <c r="AA231" i="1"/>
  <c r="AD231" i="1"/>
  <c r="CU231" i="1"/>
  <c r="CP239" i="1"/>
  <c r="EE247" i="1"/>
  <c r="CO231" i="1"/>
  <c r="CA239" i="1"/>
  <c r="CO263" i="1"/>
  <c r="CR231" i="1"/>
  <c r="DH243" i="1"/>
  <c r="CA247" i="1"/>
  <c r="AA263" i="1"/>
  <c r="CA235" i="1"/>
  <c r="CS243" i="1"/>
  <c r="BZ255" i="1"/>
  <c r="CD247" i="1"/>
  <c r="CE235" i="1"/>
  <c r="W235" i="1"/>
  <c r="BT239" i="1"/>
  <c r="EH239" i="1"/>
  <c r="X247" i="1"/>
  <c r="CN247" i="1"/>
  <c r="DY247" i="1"/>
  <c r="W247" i="1"/>
  <c r="CW247" i="1"/>
  <c r="Q251" i="1"/>
  <c r="EB232" i="1"/>
  <c r="CD255" i="1"/>
  <c r="DZ255" i="1"/>
  <c r="CV259" i="1"/>
  <c r="CS259" i="1"/>
  <c r="EN259" i="1"/>
  <c r="W263" i="1"/>
  <c r="AO263" i="1"/>
  <c r="AB263" i="1"/>
  <c r="X263" i="1"/>
  <c r="CJ239" i="1"/>
  <c r="CY247" i="1"/>
  <c r="X235" i="1"/>
  <c r="CI239" i="1"/>
  <c r="EM231" i="1"/>
  <c r="BR251" i="1"/>
  <c r="EO231" i="1"/>
  <c r="AF243" i="1"/>
  <c r="AE263" i="1"/>
  <c r="BZ247" i="1"/>
  <c r="BU235" i="1"/>
  <c r="CF231" i="1"/>
  <c r="CV247" i="1"/>
  <c r="DG255" i="1"/>
  <c r="DI251" i="1"/>
  <c r="CB255" i="1"/>
  <c r="AH263" i="1"/>
  <c r="EQ251" i="1"/>
  <c r="AH259" i="1"/>
  <c r="CJ263" i="1"/>
  <c r="DZ231" i="1"/>
  <c r="BZ235" i="1"/>
  <c r="Y231" i="1"/>
  <c r="EF235" i="1"/>
  <c r="AE231" i="1"/>
  <c r="DV235" i="1"/>
  <c r="X239" i="1"/>
  <c r="EH235" i="1"/>
  <c r="CE243" i="1"/>
  <c r="CM243" i="1"/>
  <c r="AO247" i="1"/>
  <c r="EI251" i="1"/>
  <c r="CY235" i="1"/>
  <c r="CT255" i="1"/>
  <c r="CT259" i="1"/>
  <c r="EP259" i="1"/>
  <c r="AC263" i="1"/>
  <c r="CU263" i="1"/>
  <c r="CE263" i="1"/>
  <c r="BY39" i="1"/>
  <c r="BY239" i="1"/>
  <c r="EB243" i="1"/>
  <c r="U243" i="1"/>
  <c r="DV259" i="1"/>
  <c r="CC243" i="1"/>
  <c r="CQ251" i="1"/>
  <c r="DZ235" i="1"/>
  <c r="Z235" i="1"/>
  <c r="DE231" i="1"/>
  <c r="CE231" i="1"/>
  <c r="V235" i="1"/>
  <c r="AG239" i="1"/>
  <c r="CN235" i="1"/>
  <c r="CS263" i="1"/>
  <c r="AD239" i="1"/>
  <c r="CN243" i="1"/>
  <c r="BU247" i="1"/>
  <c r="EJ255" i="1"/>
  <c r="EP243" i="1"/>
  <c r="U255" i="1"/>
  <c r="AB235" i="1"/>
  <c r="Z231" i="1"/>
  <c r="AI235" i="1"/>
  <c r="BG239" i="1"/>
  <c r="DF235" i="1"/>
  <c r="AP243" i="1"/>
  <c r="BS243" i="1"/>
  <c r="CA243" i="1"/>
  <c r="Z247" i="1"/>
  <c r="AD247" i="1"/>
  <c r="EI247" i="1"/>
  <c r="CU247" i="1"/>
  <c r="EL248" i="1"/>
  <c r="CL255" i="1"/>
  <c r="EN255" i="1"/>
  <c r="DF259" i="1"/>
  <c r="R259" i="1"/>
  <c r="AA259" i="1"/>
  <c r="V259" i="1"/>
  <c r="BO263" i="1"/>
  <c r="BO239" i="1"/>
  <c r="ED243" i="1"/>
  <c r="EB247" i="1"/>
  <c r="EK239" i="1"/>
  <c r="EB231" i="1"/>
  <c r="DV239" i="1"/>
  <c r="DF243" i="1"/>
  <c r="CB239" i="1"/>
  <c r="AF235" i="1"/>
  <c r="BR239" i="1"/>
  <c r="BT243" i="1"/>
  <c r="CM231" i="1"/>
  <c r="CI232" i="1"/>
  <c r="BR243" i="1"/>
  <c r="CY259" i="1"/>
  <c r="EG239" i="1"/>
  <c r="P255" i="1"/>
  <c r="CO239" i="1"/>
  <c r="Z255" i="1"/>
  <c r="CW259" i="1"/>
  <c r="DY235" i="1"/>
  <c r="CP231" i="1"/>
  <c r="BH239" i="1"/>
  <c r="CV236" i="1"/>
  <c r="AC239" i="1"/>
  <c r="CD243" i="1"/>
  <c r="T247" i="1"/>
  <c r="CG243" i="1"/>
  <c r="EF251" i="1"/>
  <c r="DZ251" i="1"/>
  <c r="DJ251" i="1"/>
  <c r="AI255" i="1"/>
  <c r="CC255" i="1"/>
  <c r="CH259" i="1"/>
  <c r="DI263" i="1"/>
  <c r="CG263" i="1"/>
  <c r="AG263" i="1"/>
  <c r="CQ231" i="1"/>
  <c r="H258" i="1"/>
  <c r="EQ247" i="1"/>
  <c r="Y251" i="1"/>
  <c r="S235" i="1"/>
  <c r="EE239" i="1"/>
  <c r="S231" i="1"/>
  <c r="Z263" i="1"/>
  <c r="EF231" i="1"/>
  <c r="EK240" i="1"/>
  <c r="CH239" i="1"/>
  <c r="BO231" i="1"/>
  <c r="BS235" i="1"/>
  <c r="CD239" i="1"/>
  <c r="R235" i="1"/>
  <c r="Y235" i="1"/>
  <c r="CF243" i="1"/>
  <c r="EO243" i="1"/>
  <c r="BV239" i="1"/>
  <c r="EO247" i="1"/>
  <c r="EH243" i="1"/>
  <c r="BR247" i="1"/>
  <c r="BO251" i="1"/>
  <c r="EQ232" i="1"/>
  <c r="EA255" i="1"/>
  <c r="AO255" i="1"/>
  <c r="AF259" i="1"/>
  <c r="DJ259" i="1"/>
  <c r="EI259" i="1"/>
  <c r="DE263" i="1"/>
  <c r="AF263" i="1"/>
  <c r="DZ263" i="1"/>
  <c r="AE235" i="1"/>
  <c r="CC247" i="1"/>
  <c r="EK231" i="1"/>
  <c r="EE231" i="1"/>
  <c r="W255" i="1"/>
  <c r="P239" i="1"/>
  <c r="EA235" i="1"/>
  <c r="CG231" i="1"/>
  <c r="CC231" i="1"/>
  <c r="CA231" i="1"/>
  <c r="AC235" i="1"/>
  <c r="CC235" i="1"/>
  <c r="CW239" i="1"/>
  <c r="AB251" i="1"/>
  <c r="CL239" i="1"/>
  <c r="P231" i="1"/>
  <c r="R239" i="1"/>
  <c r="AH251" i="1"/>
  <c r="EO259" i="1"/>
  <c r="BN231" i="1"/>
  <c r="DF247" i="1"/>
  <c r="EJ259" i="1"/>
  <c r="AI263" i="1"/>
  <c r="BO235" i="1"/>
  <c r="CC244" i="1"/>
  <c r="CP263" i="1"/>
  <c r="AO243" i="1"/>
  <c r="BR231" i="1"/>
  <c r="Q235" i="1"/>
  <c r="CW235" i="1"/>
  <c r="BZ231" i="1"/>
  <c r="EL235" i="1"/>
  <c r="CB232" i="1"/>
  <c r="AE243" i="1"/>
  <c r="BN247" i="1"/>
  <c r="AP247" i="1"/>
  <c r="CB243" i="1"/>
  <c r="CQ243" i="1"/>
  <c r="CG247" i="1"/>
  <c r="T251" i="1"/>
  <c r="AG251" i="1"/>
  <c r="AF251" i="1"/>
  <c r="EK232" i="1"/>
  <c r="CU255" i="1"/>
  <c r="BO255" i="1"/>
  <c r="Q259" i="1"/>
  <c r="T259" i="1"/>
  <c r="S259" i="1"/>
  <c r="BS263" i="1"/>
  <c r="U263" i="1"/>
  <c r="AG243" i="1"/>
  <c r="AO239" i="1"/>
  <c r="DU251" i="1"/>
  <c r="CP235" i="1"/>
  <c r="H215" i="1"/>
  <c r="EL247" i="1"/>
  <c r="EE255" i="1"/>
  <c r="AA247" i="1"/>
  <c r="EL239" i="1"/>
  <c r="EK251" i="1"/>
  <c r="DJ255" i="1"/>
  <c r="CR243" i="1"/>
  <c r="CM251" i="1"/>
  <c r="DY239" i="1"/>
  <c r="CT231" i="1"/>
  <c r="P243" i="1"/>
  <c r="CR251" i="1"/>
  <c r="DJ247" i="1"/>
  <c r="DH231" i="1"/>
  <c r="AH232" i="1"/>
  <c r="AP239" i="1"/>
  <c r="CC239" i="1"/>
  <c r="AP235" i="1"/>
  <c r="DJ243" i="1"/>
  <c r="BG243" i="1"/>
  <c r="EQ239" i="1"/>
  <c r="EF239" i="1"/>
  <c r="V251" i="1"/>
  <c r="BO247" i="1"/>
  <c r="DZ247" i="1"/>
  <c r="AO251" i="1"/>
  <c r="DH251" i="1"/>
  <c r="BY47" i="1"/>
  <c r="EP232" i="1"/>
  <c r="DF255" i="1"/>
  <c r="DE255" i="1"/>
  <c r="EA259" i="1"/>
  <c r="BT259" i="1"/>
  <c r="EL259" i="1"/>
  <c r="BG259" i="1"/>
  <c r="P263" i="1"/>
  <c r="BR263" i="1"/>
  <c r="EI263" i="1"/>
  <c r="CW251" i="1"/>
  <c r="AE247" i="1"/>
  <c r="CD231" i="1"/>
  <c r="CN231" i="1"/>
  <c r="P236" i="1"/>
  <c r="AG235" i="1"/>
  <c r="BU239" i="1"/>
  <c r="CD251" i="1"/>
  <c r="EA247" i="1"/>
  <c r="CW263" i="1"/>
  <c r="EN251" i="1"/>
  <c r="AI231" i="1"/>
  <c r="CB247" i="1"/>
  <c r="V239" i="1"/>
  <c r="Q231" i="1"/>
  <c r="X231" i="1"/>
  <c r="AG231" i="1"/>
  <c r="AQ235" i="1"/>
  <c r="CP236" i="1"/>
  <c r="Y239" i="1"/>
  <c r="ED239" i="1"/>
  <c r="EO235" i="1"/>
  <c r="DU239" i="1"/>
  <c r="EI243" i="1"/>
  <c r="BS239" i="1"/>
  <c r="CU239" i="1"/>
  <c r="AQ247" i="1"/>
  <c r="EN247" i="1"/>
  <c r="BY252" i="1"/>
  <c r="EM232" i="1"/>
  <c r="BU255" i="1"/>
  <c r="CJ255" i="1"/>
  <c r="CP259" i="1"/>
  <c r="R263" i="1"/>
  <c r="CT263" i="1"/>
  <c r="BN263" i="1"/>
  <c r="EL251" i="1"/>
  <c r="BS51" i="1"/>
  <c r="BS52" i="1" s="1"/>
  <c r="BS251" i="1"/>
  <c r="EN231" i="1"/>
  <c r="H262" i="1"/>
  <c r="DE239" i="1"/>
  <c r="CS247" i="1"/>
  <c r="CH240" i="1"/>
  <c r="CK251" i="1"/>
  <c r="CT236" i="1"/>
  <c r="EN235" i="1"/>
  <c r="Z243" i="1"/>
  <c r="EJ239" i="1"/>
  <c r="EK263" i="1"/>
  <c r="AE239" i="1"/>
  <c r="AO259" i="1"/>
  <c r="DY251" i="1"/>
  <c r="H210" i="1"/>
  <c r="BT231" i="1"/>
  <c r="DS235" i="1"/>
  <c r="T231" i="1"/>
  <c r="EJ235" i="1"/>
  <c r="DH239" i="1"/>
  <c r="EK243" i="1"/>
  <c r="DZ243" i="1"/>
  <c r="CQ239" i="1"/>
  <c r="AQ239" i="1"/>
  <c r="CK240" i="1"/>
  <c r="R251" i="1"/>
  <c r="AA251" i="1"/>
  <c r="V247" i="1"/>
  <c r="EB251" i="1"/>
  <c r="AD251" i="1"/>
  <c r="CO251" i="1"/>
  <c r="BR252" i="1"/>
  <c r="AE255" i="1"/>
  <c r="EQ255" i="1"/>
  <c r="CS255" i="1"/>
  <c r="DI255" i="1"/>
  <c r="CM259" i="1"/>
  <c r="CK259" i="1"/>
  <c r="DY263" i="1"/>
  <c r="DU263" i="1"/>
  <c r="CF263" i="1"/>
  <c r="BN251" i="1"/>
  <c r="Y247" i="1"/>
  <c r="CQ247" i="1"/>
  <c r="DI239" i="1"/>
  <c r="W231" i="1"/>
  <c r="BZ243" i="1"/>
  <c r="CT239" i="1"/>
  <c r="R243" i="1"/>
  <c r="BV232" i="1"/>
  <c r="AI247" i="1"/>
  <c r="CS239" i="1"/>
  <c r="BV255" i="1"/>
  <c r="EL263" i="1"/>
  <c r="U235" i="1"/>
  <c r="CV231" i="1"/>
  <c r="ED235" i="1"/>
  <c r="DG236" i="1"/>
  <c r="T239" i="1"/>
  <c r="CJ243" i="1"/>
  <c r="EI239" i="1"/>
  <c r="BU243" i="1"/>
  <c r="U251" i="1"/>
  <c r="AC243" i="1"/>
  <c r="CL247" i="1"/>
  <c r="CK247" i="1"/>
  <c r="H213" i="1"/>
  <c r="DV251" i="1"/>
  <c r="CK51" i="1"/>
  <c r="DH255" i="1"/>
  <c r="EF255" i="1"/>
  <c r="BT255" i="1"/>
  <c r="AE259" i="1"/>
  <c r="BN259" i="1"/>
  <c r="BS259" i="1"/>
  <c r="BH259" i="1"/>
  <c r="CR263" i="1"/>
  <c r="BG247" i="1"/>
  <c r="EJ231" i="1"/>
  <c r="H216" i="1"/>
  <c r="AH231" i="1"/>
  <c r="DJ231" i="1"/>
  <c r="AQ231" i="1"/>
  <c r="EG235" i="1"/>
  <c r="EM247" i="1"/>
  <c r="P251" i="1"/>
  <c r="CO255" i="1"/>
  <c r="H209" i="1"/>
  <c r="BR259" i="1"/>
  <c r="Z239" i="1"/>
  <c r="W251" i="1"/>
  <c r="V255" i="1"/>
  <c r="CF251" i="1"/>
  <c r="W239" i="1"/>
  <c r="AF231" i="1"/>
  <c r="CM239" i="1"/>
  <c r="AP231" i="1"/>
  <c r="CJ235" i="1"/>
  <c r="CF239" i="1"/>
  <c r="Q239" i="1"/>
  <c r="DH235" i="1"/>
  <c r="EN243" i="1"/>
  <c r="H211" i="1"/>
  <c r="BO243" i="1"/>
  <c r="X243" i="1"/>
  <c r="CU243" i="1"/>
  <c r="EJ247" i="1"/>
  <c r="CG251" i="1"/>
  <c r="CI251" i="1"/>
  <c r="S51" i="1"/>
  <c r="S52" i="1" s="1"/>
  <c r="AA255" i="1"/>
  <c r="AG255" i="1"/>
  <c r="CF259" i="1"/>
  <c r="EM259" i="1"/>
  <c r="CV263" i="1"/>
  <c r="EB263" i="1"/>
  <c r="CP243" i="1"/>
  <c r="AC51" i="1"/>
  <c r="AC251" i="1"/>
  <c r="CD235" i="1"/>
  <c r="CI231" i="1"/>
  <c r="CK239" i="1"/>
  <c r="I29" i="1"/>
  <c r="X35" i="1"/>
  <c r="EQ43" i="1"/>
  <c r="AO39" i="1"/>
  <c r="EK35" i="1"/>
  <c r="DV59" i="1"/>
  <c r="DV63" i="1"/>
  <c r="Y47" i="1"/>
  <c r="DV55" i="1"/>
  <c r="BG47" i="1"/>
  <c r="CY47" i="1"/>
  <c r="EB47" i="1"/>
  <c r="CF51" i="1"/>
  <c r="CT43" i="1"/>
  <c r="EL51" i="1"/>
  <c r="DJ47" i="1"/>
  <c r="CW51" i="1"/>
  <c r="AQ280" i="1"/>
  <c r="AQ281" i="1" s="1"/>
  <c r="AQ282" i="1" s="1"/>
  <c r="AQ283" i="1" s="1"/>
  <c r="AQ284" i="1" s="1"/>
  <c r="AQ285" i="1" s="1"/>
  <c r="AQ286" i="1" s="1"/>
  <c r="L280" i="1"/>
  <c r="L281" i="1" s="1"/>
  <c r="L282" i="1" s="1"/>
  <c r="L283" i="1" s="1"/>
  <c r="L284" i="1" s="1"/>
  <c r="L285" i="1" s="1"/>
  <c r="L286" i="1" s="1"/>
  <c r="BN280" i="1"/>
  <c r="BN281" i="1" s="1"/>
  <c r="BN282" i="1" s="1"/>
  <c r="BN283" i="1" s="1"/>
  <c r="BN284" i="1" s="1"/>
  <c r="BN285" i="1" s="1"/>
  <c r="BN286" i="1" s="1"/>
  <c r="EN280" i="1"/>
  <c r="EN281" i="1" s="1"/>
  <c r="EN282" i="1" s="1"/>
  <c r="EN283" i="1" s="1"/>
  <c r="EN284" i="1" s="1"/>
  <c r="EN285" i="1" s="1"/>
  <c r="EN286" i="1" s="1"/>
  <c r="X280" i="1"/>
  <c r="X281" i="1" s="1"/>
  <c r="X282" i="1" s="1"/>
  <c r="X283" i="1" s="1"/>
  <c r="X284" i="1" s="1"/>
  <c r="X285" i="1" s="1"/>
  <c r="X286" i="1" s="1"/>
  <c r="CP280" i="1"/>
  <c r="CP281" i="1" s="1"/>
  <c r="CP282" i="1" s="1"/>
  <c r="CP283" i="1" s="1"/>
  <c r="CP284" i="1" s="1"/>
  <c r="CP285" i="1" s="1"/>
  <c r="CP286" i="1" s="1"/>
  <c r="CI280" i="1"/>
  <c r="CI281" i="1" s="1"/>
  <c r="CI282" i="1" s="1"/>
  <c r="CI283" i="1" s="1"/>
  <c r="CI284" i="1" s="1"/>
  <c r="CI285" i="1" s="1"/>
  <c r="CI286" i="1" s="1"/>
  <c r="CT280" i="1"/>
  <c r="CT281" i="1" s="1"/>
  <c r="CT282" i="1" s="1"/>
  <c r="CT283" i="1" s="1"/>
  <c r="CT284" i="1" s="1"/>
  <c r="CT285" i="1" s="1"/>
  <c r="CT286" i="1" s="1"/>
  <c r="S280" i="1"/>
  <c r="S281" i="1" s="1"/>
  <c r="S282" i="1" s="1"/>
  <c r="S283" i="1" s="1"/>
  <c r="S284" i="1" s="1"/>
  <c r="S285" i="1" s="1"/>
  <c r="S286" i="1" s="1"/>
  <c r="CV280" i="1"/>
  <c r="CV281" i="1" s="1"/>
  <c r="CV282" i="1" s="1"/>
  <c r="CV283" i="1" s="1"/>
  <c r="CV284" i="1" s="1"/>
  <c r="CV285" i="1" s="1"/>
  <c r="CV286" i="1" s="1"/>
  <c r="EG280" i="1"/>
  <c r="EG281" i="1" s="1"/>
  <c r="EG282" i="1" s="1"/>
  <c r="EG283" i="1" s="1"/>
  <c r="EG284" i="1" s="1"/>
  <c r="EG285" i="1" s="1"/>
  <c r="EG286" i="1" s="1"/>
  <c r="CK280" i="1"/>
  <c r="CK281" i="1" s="1"/>
  <c r="CK282" i="1" s="1"/>
  <c r="CK283" i="1" s="1"/>
  <c r="CK284" i="1" s="1"/>
  <c r="CK285" i="1" s="1"/>
  <c r="CK286" i="1" s="1"/>
  <c r="BY280" i="1"/>
  <c r="EP280" i="1"/>
  <c r="EP281" i="1" s="1"/>
  <c r="EP282" i="1" s="1"/>
  <c r="EP283" i="1" s="1"/>
  <c r="EP284" i="1" s="1"/>
  <c r="EP285" i="1" s="1"/>
  <c r="EP286" i="1" s="1"/>
  <c r="DG280" i="1"/>
  <c r="DG281" i="1" s="1"/>
  <c r="DG282" i="1" s="1"/>
  <c r="DG283" i="1" s="1"/>
  <c r="DG284" i="1" s="1"/>
  <c r="DG285" i="1" s="1"/>
  <c r="DG286" i="1" s="1"/>
  <c r="BZ280" i="1"/>
  <c r="BZ281" i="1" s="1"/>
  <c r="BZ282" i="1" s="1"/>
  <c r="BZ283" i="1" s="1"/>
  <c r="BZ284" i="1" s="1"/>
  <c r="BZ285" i="1" s="1"/>
  <c r="BZ286" i="1" s="1"/>
  <c r="AM287" i="1"/>
  <c r="AM288" i="1" s="1"/>
  <c r="AM289" i="1" s="1"/>
  <c r="DY287" i="1"/>
  <c r="DY288" i="1" s="1"/>
  <c r="DY289" i="1" s="1"/>
  <c r="CQ287" i="1"/>
  <c r="CQ288" i="1" s="1"/>
  <c r="CQ289" i="1" s="1"/>
  <c r="EL287" i="1"/>
  <c r="EL288" i="1" s="1"/>
  <c r="EL289" i="1" s="1"/>
  <c r="DJ287" i="1"/>
  <c r="DJ288" i="1" s="1"/>
  <c r="DJ289" i="1" s="1"/>
  <c r="CL287" i="1"/>
  <c r="CL288" i="1" s="1"/>
  <c r="CL289" i="1" s="1"/>
  <c r="CG287" i="1"/>
  <c r="CG288" i="1" s="1"/>
  <c r="CG289" i="1" s="1"/>
  <c r="T287" i="1"/>
  <c r="T288" i="1" s="1"/>
  <c r="T289" i="1" s="1"/>
  <c r="DU287" i="1"/>
  <c r="DU288" i="1" s="1"/>
  <c r="DU289" i="1" s="1"/>
  <c r="BO287" i="1"/>
  <c r="BO288" i="1" s="1"/>
  <c r="BO289" i="1" s="1"/>
  <c r="DH287" i="1"/>
  <c r="DH288" i="1" s="1"/>
  <c r="DH289" i="1" s="1"/>
  <c r="EO287" i="1"/>
  <c r="EO288" i="1" s="1"/>
  <c r="EO289" i="1" s="1"/>
  <c r="CJ287" i="1"/>
  <c r="CJ288" i="1" s="1"/>
  <c r="CJ289" i="1" s="1"/>
  <c r="EH287" i="1"/>
  <c r="EH288" i="1" s="1"/>
  <c r="EH289" i="1" s="1"/>
  <c r="CH287" i="1"/>
  <c r="CH288" i="1" s="1"/>
  <c r="CH289" i="1" s="1"/>
  <c r="Y287" i="1"/>
  <c r="Y288" i="1" s="1"/>
  <c r="Y289" i="1" s="1"/>
  <c r="EM287" i="1"/>
  <c r="EM288" i="1" s="1"/>
  <c r="EM289" i="1" s="1"/>
  <c r="CO287" i="1"/>
  <c r="CO288" i="1" s="1"/>
  <c r="CO289" i="1" s="1"/>
  <c r="EQ287" i="1"/>
  <c r="EQ288" i="1" s="1"/>
  <c r="EQ289" i="1" s="1"/>
  <c r="DW287" i="1"/>
  <c r="DW288" i="1" s="1"/>
  <c r="DW289" i="1" s="1"/>
  <c r="CN287" i="1"/>
  <c r="CN288" i="1" s="1"/>
  <c r="CN289" i="1" s="1"/>
  <c r="EF287" i="1"/>
  <c r="EF288" i="1" s="1"/>
  <c r="EF289" i="1" s="1"/>
  <c r="AE287" i="1"/>
  <c r="AE288" i="1" s="1"/>
  <c r="AE289" i="1" s="1"/>
  <c r="Z287" i="1"/>
  <c r="Z288" i="1" s="1"/>
  <c r="Z289" i="1" s="1"/>
  <c r="CC287" i="1"/>
  <c r="CC288" i="1" s="1"/>
  <c r="CC289" i="1" s="1"/>
  <c r="AF287" i="1"/>
  <c r="AF288" i="1" s="1"/>
  <c r="AF289" i="1" s="1"/>
  <c r="DE287" i="1"/>
  <c r="DE288" i="1" s="1"/>
  <c r="DE289" i="1" s="1"/>
  <c r="CR287" i="1"/>
  <c r="CR288" i="1" s="1"/>
  <c r="CR289" i="1" s="1"/>
  <c r="CS287" i="1"/>
  <c r="CS288" i="1" s="1"/>
  <c r="CS289" i="1" s="1"/>
  <c r="EI287" i="1"/>
  <c r="EI288" i="1" s="1"/>
  <c r="EI289" i="1" s="1"/>
  <c r="CA287" i="1"/>
  <c r="CA288" i="1" s="1"/>
  <c r="CA289" i="1" s="1"/>
  <c r="DV287" i="1"/>
  <c r="DV288" i="1" s="1"/>
  <c r="DV289" i="1" s="1"/>
  <c r="AJ287" i="1"/>
  <c r="AJ288" i="1" s="1"/>
  <c r="AJ289" i="1" s="1"/>
  <c r="DF287" i="1"/>
  <c r="DF288" i="1" s="1"/>
  <c r="DF289" i="1" s="1"/>
  <c r="DZ287" i="1"/>
  <c r="DZ288" i="1" s="1"/>
  <c r="DZ289" i="1" s="1"/>
  <c r="CY287" i="1"/>
  <c r="CY288" i="1" s="1"/>
  <c r="CY289" i="1" s="1"/>
  <c r="CM287" i="1"/>
  <c r="CM288" i="1" s="1"/>
  <c r="CM289" i="1" s="1"/>
  <c r="BH287" i="1"/>
  <c r="BH288" i="1" s="1"/>
  <c r="BH289" i="1" s="1"/>
  <c r="BG287" i="1"/>
  <c r="BG288" i="1" s="1"/>
  <c r="BG289" i="1" s="1"/>
  <c r="AO287" i="1"/>
  <c r="AO288" i="1" s="1"/>
  <c r="AO289" i="1" s="1"/>
  <c r="AP287" i="1"/>
  <c r="AP288" i="1" s="1"/>
  <c r="AP289" i="1" s="1"/>
  <c r="CU287" i="1"/>
  <c r="CU288" i="1" s="1"/>
  <c r="CU289" i="1" s="1"/>
  <c r="CF287" i="1"/>
  <c r="CF288" i="1" s="1"/>
  <c r="CF289" i="1" s="1"/>
  <c r="O287" i="1"/>
  <c r="O288" i="1" s="1"/>
  <c r="O289" i="1" s="1"/>
  <c r="DS35" i="1"/>
  <c r="DS63" i="1"/>
  <c r="DS43" i="1"/>
  <c r="DS55" i="1"/>
  <c r="DS59" i="1"/>
  <c r="DS47" i="1"/>
  <c r="DS39" i="1"/>
  <c r="DS51" i="1"/>
  <c r="CS31" i="1"/>
  <c r="CT51" i="1"/>
  <c r="N35" i="1"/>
  <c r="N39" i="1"/>
  <c r="N47" i="1"/>
  <c r="N51" i="1"/>
  <c r="N59" i="1"/>
  <c r="N63" i="1"/>
  <c r="U43" i="1"/>
  <c r="CJ47" i="1"/>
  <c r="EA51" i="1"/>
  <c r="EK277" i="1"/>
  <c r="EK278" i="1" s="1"/>
  <c r="EK279" i="1" s="1"/>
  <c r="CE277" i="1"/>
  <c r="CE278" i="1" s="1"/>
  <c r="CE279" i="1" s="1"/>
  <c r="W277" i="1"/>
  <c r="W278" i="1" s="1"/>
  <c r="W279" i="1" s="1"/>
  <c r="U277" i="1"/>
  <c r="U278" i="1" s="1"/>
  <c r="U279" i="1" s="1"/>
  <c r="R277" i="1"/>
  <c r="R278" i="1" s="1"/>
  <c r="R279" i="1" s="1"/>
  <c r="DI277" i="1"/>
  <c r="DI278" i="1" s="1"/>
  <c r="DI279" i="1" s="1"/>
  <c r="CW277" i="1"/>
  <c r="CW278" i="1" s="1"/>
  <c r="CW279" i="1" s="1"/>
  <c r="V277" i="1"/>
  <c r="V278" i="1" s="1"/>
  <c r="V279" i="1" s="1"/>
  <c r="CB277" i="1"/>
  <c r="CB278" i="1" s="1"/>
  <c r="CB279" i="1" s="1"/>
  <c r="H278" i="1"/>
  <c r="CD279" i="1"/>
  <c r="CD280" i="1" s="1"/>
  <c r="H277" i="1"/>
  <c r="T35" i="1"/>
  <c r="EQ35" i="1"/>
  <c r="AI39" i="1"/>
  <c r="AE35" i="1"/>
  <c r="H38" i="1"/>
  <c r="EF43" i="1"/>
  <c r="EB43" i="1"/>
  <c r="CP43" i="1"/>
  <c r="H46" i="1"/>
  <c r="AH35" i="1"/>
  <c r="DZ39" i="1"/>
  <c r="EG43" i="1"/>
  <c r="CD36" i="1"/>
  <c r="CI39" i="1"/>
  <c r="AH43" i="1"/>
  <c r="EH31" i="1"/>
  <c r="O35" i="1"/>
  <c r="BR35" i="1"/>
  <c r="AH39" i="1"/>
  <c r="CL51" i="1"/>
  <c r="R47" i="1"/>
  <c r="EA31" i="1"/>
  <c r="DI31" i="1"/>
  <c r="EI35" i="1"/>
  <c r="DW47" i="1"/>
  <c r="CI35" i="1"/>
  <c r="CK43" i="1"/>
  <c r="CC47" i="1"/>
  <c r="CD31" i="1"/>
  <c r="DY39" i="1"/>
  <c r="DW31" i="1"/>
  <c r="EB39" i="1"/>
  <c r="CQ31" i="1"/>
  <c r="CP51" i="1"/>
  <c r="BA70" i="1"/>
  <c r="BA209" i="1" s="1"/>
  <c r="H42" i="1"/>
  <c r="EM51" i="1"/>
  <c r="H50" i="1"/>
  <c r="EP39" i="1"/>
  <c r="DE35" i="1"/>
  <c r="DY31" i="1"/>
  <c r="EM43" i="1"/>
  <c r="EM39" i="1"/>
  <c r="BO39" i="1"/>
  <c r="AE47" i="1"/>
  <c r="ED43" i="1"/>
  <c r="AG43" i="1"/>
  <c r="DU51" i="1"/>
  <c r="CS39" i="1"/>
  <c r="BN51" i="1"/>
  <c r="CD47" i="1"/>
  <c r="AE51" i="1"/>
  <c r="EJ31" i="1"/>
  <c r="EJ51" i="1"/>
  <c r="DE51" i="1"/>
  <c r="EG51" i="1"/>
  <c r="H30" i="1"/>
  <c r="DV40" i="1"/>
  <c r="CJ39" i="1"/>
  <c r="X31" i="1"/>
  <c r="BU47" i="1"/>
  <c r="CK31" i="1"/>
  <c r="V35" i="1"/>
  <c r="EG31" i="1"/>
  <c r="CW31" i="1"/>
  <c r="CW39" i="1"/>
  <c r="BO47" i="1"/>
  <c r="EN47" i="1"/>
  <c r="BR47" i="1"/>
  <c r="CD51" i="1"/>
  <c r="AQ51" i="1"/>
  <c r="CV55" i="1"/>
  <c r="EA55" i="1"/>
  <c r="CH31" i="1"/>
  <c r="EJ35" i="1"/>
  <c r="V32" i="1"/>
  <c r="CN39" i="1"/>
  <c r="BH39" i="1"/>
  <c r="AP39" i="1"/>
  <c r="EL43" i="1"/>
  <c r="EQ39" i="1"/>
  <c r="O39" i="1"/>
  <c r="EF39" i="1"/>
  <c r="AB43" i="1"/>
  <c r="CC44" i="1"/>
  <c r="CG47" i="1"/>
  <c r="DZ51" i="1"/>
  <c r="CU55" i="1"/>
  <c r="EF59" i="1"/>
  <c r="W59" i="1"/>
  <c r="P59" i="1"/>
  <c r="CK59" i="1"/>
  <c r="EK63" i="1"/>
  <c r="AE63" i="1"/>
  <c r="EI63" i="1"/>
  <c r="H58" i="1"/>
  <c r="BY59" i="1"/>
  <c r="EE55" i="1"/>
  <c r="EN39" i="1"/>
  <c r="CW35" i="1"/>
  <c r="CR39" i="1"/>
  <c r="Y39" i="1"/>
  <c r="S39" i="1"/>
  <c r="BZ39" i="1"/>
  <c r="AE43" i="1"/>
  <c r="CU39" i="1"/>
  <c r="CK47" i="1"/>
  <c r="EN51" i="1"/>
  <c r="R59" i="1"/>
  <c r="CF59" i="1"/>
  <c r="CY59" i="1"/>
  <c r="P63" i="1"/>
  <c r="CZ196" i="1"/>
  <c r="CZ177" i="1"/>
  <c r="CZ165" i="1"/>
  <c r="CZ150" i="1"/>
  <c r="CZ197" i="1"/>
  <c r="CZ149" i="1"/>
  <c r="CZ182" i="1"/>
  <c r="CZ152" i="1"/>
  <c r="CZ166" i="1"/>
  <c r="CZ184" i="1"/>
  <c r="CZ198" i="1"/>
  <c r="CZ153" i="1"/>
  <c r="CZ180" i="1"/>
  <c r="CZ185" i="1"/>
  <c r="CZ167" i="1"/>
  <c r="CZ154" i="1"/>
  <c r="CZ199" i="1"/>
  <c r="CZ186" i="1"/>
  <c r="CZ181" i="1"/>
  <c r="CZ155" i="1"/>
  <c r="CZ190" i="1"/>
  <c r="CZ187" i="1"/>
  <c r="CZ168" i="1"/>
  <c r="CZ156" i="1"/>
  <c r="CZ200" i="1"/>
  <c r="CZ188" i="1"/>
  <c r="CZ146" i="1"/>
  <c r="CZ157" i="1"/>
  <c r="CZ148" i="1"/>
  <c r="CZ189" i="1"/>
  <c r="CZ175" i="1"/>
  <c r="CZ144" i="1"/>
  <c r="CZ176" i="1"/>
  <c r="CZ178" i="1"/>
  <c r="CZ147" i="1"/>
  <c r="CZ183" i="1"/>
  <c r="CZ145" i="1"/>
  <c r="CZ158" i="1"/>
  <c r="CZ159" i="1"/>
  <c r="CZ191" i="1"/>
  <c r="CZ160" i="1"/>
  <c r="CZ192" i="1"/>
  <c r="CZ161" i="1"/>
  <c r="CZ193" i="1"/>
  <c r="CZ162" i="1"/>
  <c r="CZ194" i="1"/>
  <c r="CZ163" i="1"/>
  <c r="CZ195" i="1"/>
  <c r="CZ179" i="1"/>
  <c r="CZ164" i="1"/>
  <c r="CZ169" i="1"/>
  <c r="CZ201" i="1"/>
  <c r="CZ170" i="1"/>
  <c r="CZ202" i="1"/>
  <c r="CZ171" i="1"/>
  <c r="CZ203" i="1"/>
  <c r="CZ151" i="1"/>
  <c r="CZ172" i="1"/>
  <c r="CZ173" i="1"/>
  <c r="CZ174" i="1"/>
  <c r="DW191" i="1"/>
  <c r="DW199" i="1"/>
  <c r="DW144" i="1"/>
  <c r="DW153" i="1"/>
  <c r="DW161" i="1"/>
  <c r="DW168" i="1"/>
  <c r="DW176" i="1"/>
  <c r="DW185" i="1"/>
  <c r="DW145" i="1"/>
  <c r="DW200" i="1"/>
  <c r="DW150" i="1"/>
  <c r="DW154" i="1"/>
  <c r="DW177" i="1"/>
  <c r="DW155" i="1"/>
  <c r="DW146" i="1"/>
  <c r="DW160" i="1"/>
  <c r="DW162" i="1"/>
  <c r="DW194" i="1"/>
  <c r="DW147" i="1"/>
  <c r="DW186" i="1"/>
  <c r="DW163" i="1"/>
  <c r="DW179" i="1"/>
  <c r="DW201" i="1"/>
  <c r="DW195" i="1"/>
  <c r="DW187" i="1"/>
  <c r="DW148" i="1"/>
  <c r="DW175" i="1"/>
  <c r="DW184" i="1"/>
  <c r="DW178" i="1"/>
  <c r="DW193" i="1"/>
  <c r="DW180" i="1"/>
  <c r="DW164" i="1"/>
  <c r="DW149" i="1"/>
  <c r="DW196" i="1"/>
  <c r="DW181" i="1"/>
  <c r="DW182" i="1"/>
  <c r="DW169" i="1"/>
  <c r="DW192" i="1"/>
  <c r="DW151" i="1"/>
  <c r="DW166" i="1"/>
  <c r="DW183" i="1"/>
  <c r="DW198" i="1"/>
  <c r="DW152" i="1"/>
  <c r="DW167" i="1"/>
  <c r="DW170" i="1"/>
  <c r="DW156" i="1"/>
  <c r="DW202" i="1"/>
  <c r="DW188" i="1"/>
  <c r="DW165" i="1"/>
  <c r="DW171" i="1"/>
  <c r="DW157" i="1"/>
  <c r="DW203" i="1"/>
  <c r="DW189" i="1"/>
  <c r="DW172" i="1"/>
  <c r="DW158" i="1"/>
  <c r="DW173" i="1"/>
  <c r="DW190" i="1"/>
  <c r="DW174" i="1"/>
  <c r="DW159" i="1"/>
  <c r="DW197" i="1"/>
  <c r="Y35" i="1"/>
  <c r="CL43" i="1"/>
  <c r="CM55" i="1"/>
  <c r="BT31" i="1"/>
  <c r="CN35" i="1"/>
  <c r="AO31" i="1"/>
  <c r="DH39" i="1"/>
  <c r="BV35" i="1"/>
  <c r="AO47" i="1"/>
  <c r="S43" i="1"/>
  <c r="AI43" i="1"/>
  <c r="BT51" i="1"/>
  <c r="CY51" i="1"/>
  <c r="AH55" i="1"/>
  <c r="DJ55" i="1"/>
  <c r="CR59" i="1"/>
  <c r="EP59" i="1"/>
  <c r="BS59" i="1"/>
  <c r="AQ63" i="1"/>
  <c r="BH59" i="1"/>
  <c r="EH63" i="1"/>
  <c r="CB63" i="1"/>
  <c r="H70" i="1"/>
  <c r="U31" i="1"/>
  <c r="AQ35" i="1"/>
  <c r="BU35" i="1"/>
  <c r="BN39" i="1"/>
  <c r="BS43" i="1"/>
  <c r="DG39" i="1"/>
  <c r="CK40" i="1"/>
  <c r="CS47" i="1"/>
  <c r="AO51" i="1"/>
  <c r="AD51" i="1"/>
  <c r="AI51" i="1"/>
  <c r="EN32" i="1"/>
  <c r="AG55" i="1"/>
  <c r="ED55" i="1"/>
  <c r="DF63" i="1"/>
  <c r="CS63" i="1"/>
  <c r="DX177" i="1"/>
  <c r="DX202" i="1"/>
  <c r="DX146" i="1"/>
  <c r="DX203" i="1"/>
  <c r="DX178" i="1"/>
  <c r="DX160" i="1"/>
  <c r="DX147" i="1"/>
  <c r="DX161" i="1"/>
  <c r="DX179" i="1"/>
  <c r="DX162" i="1"/>
  <c r="DX148" i="1"/>
  <c r="DX163" i="1"/>
  <c r="DX180" i="1"/>
  <c r="DX164" i="1"/>
  <c r="DX149" i="1"/>
  <c r="DX165" i="1"/>
  <c r="DX181" i="1"/>
  <c r="DX166" i="1"/>
  <c r="DX150" i="1"/>
  <c r="DX167" i="1"/>
  <c r="DX182" i="1"/>
  <c r="DX168" i="1"/>
  <c r="DX151" i="1"/>
  <c r="DX169" i="1"/>
  <c r="DX183" i="1"/>
  <c r="DX170" i="1"/>
  <c r="DX152" i="1"/>
  <c r="DX171" i="1"/>
  <c r="DX184" i="1"/>
  <c r="DX172" i="1"/>
  <c r="DX188" i="1"/>
  <c r="DX157" i="1"/>
  <c r="DX189" i="1"/>
  <c r="DX158" i="1"/>
  <c r="DX190" i="1"/>
  <c r="DX159" i="1"/>
  <c r="DX191" i="1"/>
  <c r="DX144" i="1"/>
  <c r="DX176" i="1"/>
  <c r="DX201" i="1"/>
  <c r="DX173" i="1"/>
  <c r="DX174" i="1"/>
  <c r="DX175" i="1"/>
  <c r="DX192" i="1"/>
  <c r="DX193" i="1"/>
  <c r="DX194" i="1"/>
  <c r="DX195" i="1"/>
  <c r="DX196" i="1"/>
  <c r="DX197" i="1"/>
  <c r="DX198" i="1"/>
  <c r="DX199" i="1"/>
  <c r="DX200" i="1"/>
  <c r="DX145" i="1"/>
  <c r="DX153" i="1"/>
  <c r="DX185" i="1"/>
  <c r="DX154" i="1"/>
  <c r="DX186" i="1"/>
  <c r="DX155" i="1"/>
  <c r="DX187" i="1"/>
  <c r="DX156" i="1"/>
  <c r="H69" i="1"/>
  <c r="BG31" i="1"/>
  <c r="CB32" i="1"/>
  <c r="Q31" i="1"/>
  <c r="CH35" i="1"/>
  <c r="CQ35" i="1"/>
  <c r="BT35" i="1"/>
  <c r="DI35" i="1"/>
  <c r="CF39" i="1"/>
  <c r="AE39" i="1"/>
  <c r="CE39" i="1"/>
  <c r="T47" i="1"/>
  <c r="AB47" i="1"/>
  <c r="H74" i="1"/>
  <c r="DV51" i="1"/>
  <c r="CS51" i="1"/>
  <c r="EK55" i="1"/>
  <c r="EB32" i="1"/>
  <c r="DG55" i="1"/>
  <c r="CE55" i="1"/>
  <c r="Z55" i="1"/>
  <c r="AO55" i="1"/>
  <c r="CV59" i="1"/>
  <c r="DE59" i="1"/>
  <c r="ED59" i="1"/>
  <c r="EO59" i="1"/>
  <c r="AJ180" i="1"/>
  <c r="AJ164" i="1"/>
  <c r="AJ157" i="1"/>
  <c r="AJ202" i="1"/>
  <c r="AJ168" i="1"/>
  <c r="AJ181" i="1"/>
  <c r="AJ165" i="1"/>
  <c r="AJ175" i="1"/>
  <c r="AJ194" i="1"/>
  <c r="AJ160" i="1"/>
  <c r="AJ169" i="1"/>
  <c r="AJ179" i="1"/>
  <c r="AJ188" i="1"/>
  <c r="AJ149" i="1"/>
  <c r="AJ177" i="1"/>
  <c r="AJ163" i="1"/>
  <c r="AJ172" i="1"/>
  <c r="AJ147" i="1"/>
  <c r="AJ156" i="1"/>
  <c r="AJ174" i="1"/>
  <c r="AJ148" i="1"/>
  <c r="AJ170" i="1"/>
  <c r="AJ145" i="1"/>
  <c r="AJ186" i="1"/>
  <c r="AJ199" i="1"/>
  <c r="AJ200" i="1"/>
  <c r="AJ187" i="1"/>
  <c r="AJ152" i="1"/>
  <c r="AJ153" i="1"/>
  <c r="AJ166" i="1"/>
  <c r="AJ162" i="1"/>
  <c r="AJ158" i="1"/>
  <c r="AJ190" i="1"/>
  <c r="AJ193" i="1"/>
  <c r="AJ192" i="1"/>
  <c r="AJ178" i="1"/>
  <c r="AJ201" i="1"/>
  <c r="AJ161" i="1"/>
  <c r="AJ189" i="1"/>
  <c r="AJ173" i="1"/>
  <c r="AJ146" i="1"/>
  <c r="AJ154" i="1"/>
  <c r="AJ151" i="1"/>
  <c r="AJ182" i="1"/>
  <c r="AJ203" i="1"/>
  <c r="AJ167" i="1"/>
  <c r="AJ196" i="1"/>
  <c r="AJ155" i="1"/>
  <c r="AJ176" i="1"/>
  <c r="AJ191" i="1"/>
  <c r="AJ197" i="1"/>
  <c r="AJ185" i="1"/>
  <c r="AJ171" i="1"/>
  <c r="AJ144" i="1"/>
  <c r="AJ159" i="1"/>
  <c r="AJ184" i="1"/>
  <c r="AJ150" i="1"/>
  <c r="AJ183" i="1"/>
  <c r="AJ195" i="1"/>
  <c r="AJ198" i="1"/>
  <c r="CC31" i="1"/>
  <c r="X36" i="1"/>
  <c r="DF47" i="1"/>
  <c r="CL47" i="1"/>
  <c r="DW51" i="1"/>
  <c r="EH51" i="1"/>
  <c r="CC51" i="1"/>
  <c r="CY35" i="1"/>
  <c r="EP32" i="1"/>
  <c r="EH55" i="1"/>
  <c r="CC59" i="1"/>
  <c r="EM59" i="1"/>
  <c r="V63" i="1"/>
  <c r="Y31" i="1"/>
  <c r="CR43" i="1"/>
  <c r="BO55" i="1"/>
  <c r="BV59" i="1"/>
  <c r="CG59" i="1"/>
  <c r="BT63" i="1"/>
  <c r="AA63" i="1"/>
  <c r="DI63" i="1"/>
  <c r="DQ171" i="1"/>
  <c r="DQ199" i="1"/>
  <c r="DQ145" i="1"/>
  <c r="DQ186" i="1"/>
  <c r="DQ170" i="1"/>
  <c r="DQ162" i="1"/>
  <c r="DQ193" i="1"/>
  <c r="DQ180" i="1"/>
  <c r="DQ181" i="1"/>
  <c r="DQ154" i="1"/>
  <c r="DQ167" i="1"/>
  <c r="DQ187" i="1"/>
  <c r="DQ144" i="1"/>
  <c r="DQ178" i="1"/>
  <c r="DQ168" i="1"/>
  <c r="DQ150" i="1"/>
  <c r="DQ147" i="1"/>
  <c r="DQ198" i="1"/>
  <c r="DQ146" i="1"/>
  <c r="DQ176" i="1"/>
  <c r="DQ161" i="1"/>
  <c r="DQ157" i="1"/>
  <c r="DQ197" i="1"/>
  <c r="DQ195" i="1"/>
  <c r="DQ200" i="1"/>
  <c r="DQ192" i="1"/>
  <c r="DQ165" i="1"/>
  <c r="DQ174" i="1"/>
  <c r="DQ196" i="1"/>
  <c r="DQ202" i="1"/>
  <c r="DQ194" i="1"/>
  <c r="DQ169" i="1"/>
  <c r="DQ159" i="1"/>
  <c r="DQ179" i="1"/>
  <c r="DQ166" i="1"/>
  <c r="DQ177" i="1"/>
  <c r="DQ158" i="1"/>
  <c r="DQ188" i="1"/>
  <c r="DQ190" i="1"/>
  <c r="DQ163" i="1"/>
  <c r="DQ160" i="1"/>
  <c r="DQ153" i="1"/>
  <c r="DQ175" i="1"/>
  <c r="DQ189" i="1"/>
  <c r="DQ203" i="1"/>
  <c r="DQ156" i="1"/>
  <c r="DQ152" i="1"/>
  <c r="DQ185" i="1"/>
  <c r="DQ191" i="1"/>
  <c r="DQ151" i="1"/>
  <c r="DQ148" i="1"/>
  <c r="DQ155" i="1"/>
  <c r="DQ184" i="1"/>
  <c r="DQ173" i="1"/>
  <c r="DQ201" i="1"/>
  <c r="DQ183" i="1"/>
  <c r="DQ172" i="1"/>
  <c r="DQ149" i="1"/>
  <c r="DQ182" i="1"/>
  <c r="DQ164" i="1"/>
  <c r="CW63" i="1"/>
  <c r="U63" i="1"/>
  <c r="CA63" i="1"/>
  <c r="Q35" i="1"/>
  <c r="CA35" i="1"/>
  <c r="CM35" i="1"/>
  <c r="EO43" i="1"/>
  <c r="AC39" i="1"/>
  <c r="Z31" i="1"/>
  <c r="CK35" i="1"/>
  <c r="DW35" i="1"/>
  <c r="DU43" i="1"/>
  <c r="W39" i="1"/>
  <c r="EE39" i="1"/>
  <c r="EE43" i="1"/>
  <c r="BS39" i="1"/>
  <c r="BU43" i="1"/>
  <c r="AP47" i="1"/>
  <c r="BG51" i="1"/>
  <c r="EP47" i="1"/>
  <c r="DU35" i="1"/>
  <c r="AO35" i="1"/>
  <c r="L35" i="1"/>
  <c r="DV35" i="1"/>
  <c r="CS35" i="1"/>
  <c r="W35" i="1"/>
  <c r="BG43" i="1"/>
  <c r="CJ43" i="1"/>
  <c r="DY43" i="1"/>
  <c r="AQ39" i="1"/>
  <c r="CS43" i="1"/>
  <c r="U47" i="1"/>
  <c r="CO47" i="1"/>
  <c r="EK51" i="1"/>
  <c r="V47" i="1"/>
  <c r="CR47" i="1"/>
  <c r="ED47" i="1"/>
  <c r="EH43" i="1"/>
  <c r="BV51" i="1"/>
  <c r="AG48" i="1"/>
  <c r="AG51" i="1"/>
  <c r="BH51" i="1"/>
  <c r="DF55" i="1"/>
  <c r="DW55" i="1"/>
  <c r="DJ59" i="1"/>
  <c r="DB182" i="1"/>
  <c r="DB198" i="1"/>
  <c r="DB151" i="1"/>
  <c r="DB167" i="1"/>
  <c r="DB183" i="1"/>
  <c r="DB199" i="1"/>
  <c r="DB152" i="1"/>
  <c r="DB168" i="1"/>
  <c r="DB184" i="1"/>
  <c r="DB200" i="1"/>
  <c r="DB153" i="1"/>
  <c r="DB185" i="1"/>
  <c r="DB154" i="1"/>
  <c r="DB179" i="1"/>
  <c r="DB186" i="1"/>
  <c r="DB155" i="1"/>
  <c r="DB169" i="1"/>
  <c r="DB187" i="1"/>
  <c r="DB201" i="1"/>
  <c r="DB156" i="1"/>
  <c r="DB170" i="1"/>
  <c r="DB188" i="1"/>
  <c r="DB202" i="1"/>
  <c r="DB157" i="1"/>
  <c r="DB171" i="1"/>
  <c r="DB189" i="1"/>
  <c r="DB203" i="1"/>
  <c r="DB197" i="1"/>
  <c r="DB172" i="1"/>
  <c r="DB166" i="1"/>
  <c r="DB173" i="1"/>
  <c r="DB174" i="1"/>
  <c r="DB175" i="1"/>
  <c r="DB144" i="1"/>
  <c r="DB176" i="1"/>
  <c r="DB145" i="1"/>
  <c r="DB177" i="1"/>
  <c r="DB146" i="1"/>
  <c r="DB178" i="1"/>
  <c r="DB147" i="1"/>
  <c r="DB148" i="1"/>
  <c r="DB180" i="1"/>
  <c r="DB149" i="1"/>
  <c r="DB181" i="1"/>
  <c r="DB150" i="1"/>
  <c r="DB158" i="1"/>
  <c r="DB190" i="1"/>
  <c r="DB159" i="1"/>
  <c r="DB191" i="1"/>
  <c r="DB160" i="1"/>
  <c r="DB192" i="1"/>
  <c r="DB161" i="1"/>
  <c r="DB193" i="1"/>
  <c r="DB162" i="1"/>
  <c r="DB194" i="1"/>
  <c r="DB163" i="1"/>
  <c r="DB195" i="1"/>
  <c r="DB164" i="1"/>
  <c r="DB196" i="1"/>
  <c r="DB165" i="1"/>
  <c r="CO63" i="1"/>
  <c r="BY32" i="1"/>
  <c r="U35" i="1"/>
  <c r="DG36" i="1"/>
  <c r="CE35" i="1"/>
  <c r="CB35" i="1"/>
  <c r="DF35" i="1"/>
  <c r="BV39" i="1"/>
  <c r="CW43" i="1"/>
  <c r="CG51" i="1"/>
  <c r="CY39" i="1"/>
  <c r="EM32" i="1"/>
  <c r="DY35" i="1"/>
  <c r="EG35" i="1"/>
  <c r="EO35" i="1"/>
  <c r="BV32" i="1"/>
  <c r="BH43" i="1"/>
  <c r="AP43" i="1"/>
  <c r="BR43" i="1"/>
  <c r="H72" i="1"/>
  <c r="DH43" i="1"/>
  <c r="DJ39" i="1"/>
  <c r="H73" i="1"/>
  <c r="X43" i="1"/>
  <c r="DH51" i="1"/>
  <c r="AE55" i="1"/>
  <c r="CR55" i="1"/>
  <c r="CQ59" i="1"/>
  <c r="AC59" i="1"/>
  <c r="AI59" i="1"/>
  <c r="AQ59" i="1"/>
  <c r="DE63" i="1"/>
  <c r="AM162" i="1"/>
  <c r="AM155" i="1"/>
  <c r="AM178" i="1"/>
  <c r="AM201" i="1"/>
  <c r="AM194" i="1"/>
  <c r="AM187" i="1"/>
  <c r="AM147" i="1"/>
  <c r="AM170" i="1"/>
  <c r="AM179" i="1"/>
  <c r="AM156" i="1"/>
  <c r="AM148" i="1"/>
  <c r="AM202" i="1"/>
  <c r="AM180" i="1"/>
  <c r="AM188" i="1"/>
  <c r="AM163" i="1"/>
  <c r="AM171" i="1"/>
  <c r="AM149" i="1"/>
  <c r="AM157" i="1"/>
  <c r="AM195" i="1"/>
  <c r="AM203" i="1"/>
  <c r="AM181" i="1"/>
  <c r="AM189" i="1"/>
  <c r="AM164" i="1"/>
  <c r="AM172" i="1"/>
  <c r="AM150" i="1"/>
  <c r="AM158" i="1"/>
  <c r="AM196" i="1"/>
  <c r="AM173" i="1"/>
  <c r="AM182" i="1"/>
  <c r="AM190" i="1"/>
  <c r="AM153" i="1"/>
  <c r="AM199" i="1"/>
  <c r="AM185" i="1"/>
  <c r="AM168" i="1"/>
  <c r="AM154" i="1"/>
  <c r="AM200" i="1"/>
  <c r="AM186" i="1"/>
  <c r="AM169" i="1"/>
  <c r="AM174" i="1"/>
  <c r="AM159" i="1"/>
  <c r="AM175" i="1"/>
  <c r="AM191" i="1"/>
  <c r="AM144" i="1"/>
  <c r="AM160" i="1"/>
  <c r="AM176" i="1"/>
  <c r="AM192" i="1"/>
  <c r="AM145" i="1"/>
  <c r="AM161" i="1"/>
  <c r="AM177" i="1"/>
  <c r="AM193" i="1"/>
  <c r="AM146" i="1"/>
  <c r="AM165" i="1"/>
  <c r="AM151" i="1"/>
  <c r="AM197" i="1"/>
  <c r="AM183" i="1"/>
  <c r="AM166" i="1"/>
  <c r="AM152" i="1"/>
  <c r="AM198" i="1"/>
  <c r="AM184" i="1"/>
  <c r="AM167" i="1"/>
  <c r="X63" i="1"/>
  <c r="BN63" i="1"/>
  <c r="ED35" i="1"/>
  <c r="BO31" i="1"/>
  <c r="AQ31" i="1"/>
  <c r="AB31" i="1"/>
  <c r="BR31" i="1"/>
  <c r="BS35" i="1"/>
  <c r="BH35" i="1"/>
  <c r="CV36" i="1"/>
  <c r="AO40" i="1"/>
  <c r="CN43" i="1"/>
  <c r="DZ43" i="1"/>
  <c r="CH43" i="1"/>
  <c r="BZ43" i="1"/>
  <c r="CV39" i="1"/>
  <c r="Q47" i="1"/>
  <c r="EK47" i="1"/>
  <c r="EJ47" i="1"/>
  <c r="CH47" i="1"/>
  <c r="CP47" i="1"/>
  <c r="AB51" i="1"/>
  <c r="BU55" i="1"/>
  <c r="Q55" i="1"/>
  <c r="CW55" i="1"/>
  <c r="DE55" i="1"/>
  <c r="BR59" i="1"/>
  <c r="T59" i="1"/>
  <c r="BU59" i="1"/>
  <c r="EF63" i="1"/>
  <c r="BR63" i="1"/>
  <c r="EQ63" i="1"/>
  <c r="AA31" i="1"/>
  <c r="CO51" i="1"/>
  <c r="EE32" i="1"/>
  <c r="EQ32" i="1"/>
  <c r="EB55" i="1"/>
  <c r="DZ59" i="1"/>
  <c r="AH63" i="1"/>
  <c r="BO35" i="1"/>
  <c r="R35" i="1"/>
  <c r="AH47" i="1"/>
  <c r="EQ55" i="1"/>
  <c r="BN31" i="1"/>
  <c r="DZ35" i="1"/>
  <c r="EN35" i="1"/>
  <c r="BG35" i="1"/>
  <c r="P43" i="1"/>
  <c r="U40" i="1"/>
  <c r="EE47" i="1"/>
  <c r="CV51" i="1"/>
  <c r="CE51" i="1"/>
  <c r="CB43" i="1"/>
  <c r="AC47" i="1"/>
  <c r="CQ43" i="1"/>
  <c r="DH55" i="1"/>
  <c r="CK55" i="1"/>
  <c r="AO59" i="1"/>
  <c r="EE59" i="1"/>
  <c r="EJ59" i="1"/>
  <c r="CI63" i="1"/>
  <c r="DA181" i="1"/>
  <c r="DA162" i="1"/>
  <c r="DA150" i="1"/>
  <c r="DA163" i="1"/>
  <c r="DA182" i="1"/>
  <c r="DA164" i="1"/>
  <c r="DA151" i="1"/>
  <c r="DA165" i="1"/>
  <c r="DA183" i="1"/>
  <c r="DA166" i="1"/>
  <c r="DA152" i="1"/>
  <c r="DA167" i="1"/>
  <c r="DA184" i="1"/>
  <c r="DA168" i="1"/>
  <c r="DA153" i="1"/>
  <c r="DA169" i="1"/>
  <c r="DA185" i="1"/>
  <c r="DA170" i="1"/>
  <c r="DA154" i="1"/>
  <c r="DA171" i="1"/>
  <c r="DA186" i="1"/>
  <c r="DA172" i="1"/>
  <c r="DA155" i="1"/>
  <c r="DA173" i="1"/>
  <c r="DA187" i="1"/>
  <c r="DA174" i="1"/>
  <c r="DA156" i="1"/>
  <c r="DA175" i="1"/>
  <c r="DA188" i="1"/>
  <c r="DA176" i="1"/>
  <c r="DA189" i="1"/>
  <c r="DA158" i="1"/>
  <c r="DA190" i="1"/>
  <c r="DA159" i="1"/>
  <c r="DA191" i="1"/>
  <c r="DA160" i="1"/>
  <c r="DA192" i="1"/>
  <c r="DA145" i="1"/>
  <c r="DA177" i="1"/>
  <c r="DA199" i="1"/>
  <c r="DA200" i="1"/>
  <c r="DA201" i="1"/>
  <c r="DA202" i="1"/>
  <c r="DA203" i="1"/>
  <c r="DA144" i="1"/>
  <c r="DA197" i="1"/>
  <c r="DA198" i="1"/>
  <c r="DA146" i="1"/>
  <c r="DA178" i="1"/>
  <c r="DA147" i="1"/>
  <c r="DA179" i="1"/>
  <c r="DA148" i="1"/>
  <c r="DA180" i="1"/>
  <c r="DA149" i="1"/>
  <c r="DA157" i="1"/>
  <c r="DA161" i="1"/>
  <c r="DA193" i="1"/>
  <c r="DA194" i="1"/>
  <c r="DA195" i="1"/>
  <c r="DA196" i="1"/>
  <c r="Q63" i="1"/>
  <c r="EL63" i="1"/>
  <c r="CE63" i="1"/>
  <c r="DO173" i="1"/>
  <c r="DO172" i="1"/>
  <c r="DO155" i="1"/>
  <c r="DO200" i="1"/>
  <c r="DO186" i="1"/>
  <c r="DO164" i="1"/>
  <c r="DO150" i="1"/>
  <c r="DO167" i="1"/>
  <c r="DO162" i="1"/>
  <c r="DO193" i="1"/>
  <c r="DO154" i="1"/>
  <c r="DO148" i="1"/>
  <c r="DO199" i="1"/>
  <c r="DO177" i="1"/>
  <c r="DO146" i="1"/>
  <c r="DO188" i="1"/>
  <c r="DO191" i="1"/>
  <c r="DO195" i="1"/>
  <c r="DO157" i="1"/>
  <c r="DO159" i="1"/>
  <c r="DO182" i="1"/>
  <c r="DO202" i="1"/>
  <c r="DO169" i="1"/>
  <c r="DO174" i="1"/>
  <c r="DO175" i="1"/>
  <c r="DO171" i="1"/>
  <c r="DO185" i="1"/>
  <c r="DO194" i="1"/>
  <c r="DO179" i="1"/>
  <c r="DO184" i="1"/>
  <c r="DO161" i="1"/>
  <c r="DO156" i="1"/>
  <c r="DO145" i="1"/>
  <c r="DO170" i="1"/>
  <c r="DO187" i="1"/>
  <c r="DO190" i="1"/>
  <c r="DO201" i="1"/>
  <c r="DO198" i="1"/>
  <c r="DO153" i="1"/>
  <c r="DO166" i="1"/>
  <c r="DO180" i="1"/>
  <c r="DO183" i="1"/>
  <c r="DO197" i="1"/>
  <c r="DO151" i="1"/>
  <c r="DO165" i="1"/>
  <c r="DO152" i="1"/>
  <c r="DO163" i="1"/>
  <c r="DO181" i="1"/>
  <c r="DO147" i="1"/>
  <c r="DO192" i="1"/>
  <c r="DO149" i="1"/>
  <c r="DO176" i="1"/>
  <c r="DO196" i="1"/>
  <c r="DO158" i="1"/>
  <c r="DO168" i="1"/>
  <c r="DO178" i="1"/>
  <c r="DO160" i="1"/>
  <c r="DO144" i="1"/>
  <c r="DO189" i="1"/>
  <c r="DO203" i="1"/>
  <c r="EK32" i="1"/>
  <c r="W55" i="1"/>
  <c r="EJ55" i="1"/>
  <c r="R55" i="1"/>
  <c r="DY55" i="1"/>
  <c r="DF59" i="1"/>
  <c r="L59" i="1"/>
  <c r="DR144" i="1"/>
  <c r="DR189" i="1"/>
  <c r="DR178" i="1"/>
  <c r="DR199" i="1"/>
  <c r="DR176" i="1"/>
  <c r="DR151" i="1"/>
  <c r="DR158" i="1"/>
  <c r="DR198" i="1"/>
  <c r="DR160" i="1"/>
  <c r="DR188" i="1"/>
  <c r="DR175" i="1"/>
  <c r="DR194" i="1"/>
  <c r="DR170" i="1"/>
  <c r="DR150" i="1"/>
  <c r="DR159" i="1"/>
  <c r="DR162" i="1"/>
  <c r="DR174" i="1"/>
  <c r="DR197" i="1"/>
  <c r="DR157" i="1"/>
  <c r="DR196" i="1"/>
  <c r="DR149" i="1"/>
  <c r="DR186" i="1"/>
  <c r="DR173" i="1"/>
  <c r="DR148" i="1"/>
  <c r="DR147" i="1"/>
  <c r="DR193" i="1"/>
  <c r="DR172" i="1"/>
  <c r="DR192" i="1"/>
  <c r="DR156" i="1"/>
  <c r="DR167" i="1"/>
  <c r="DR187" i="1"/>
  <c r="DR184" i="1"/>
  <c r="DR185" i="1"/>
  <c r="DR166" i="1"/>
  <c r="DR146" i="1"/>
  <c r="DR183" i="1"/>
  <c r="DR181" i="1"/>
  <c r="DR203" i="1"/>
  <c r="DR180" i="1"/>
  <c r="DR182" i="1"/>
  <c r="DR171" i="1"/>
  <c r="DR161" i="1"/>
  <c r="DR179" i="1"/>
  <c r="DR201" i="1"/>
  <c r="DR145" i="1"/>
  <c r="DR168" i="1"/>
  <c r="DR169" i="1"/>
  <c r="DR165" i="1"/>
  <c r="DR155" i="1"/>
  <c r="DR164" i="1"/>
  <c r="DR191" i="1"/>
  <c r="DR154" i="1"/>
  <c r="DR153" i="1"/>
  <c r="DR202" i="1"/>
  <c r="DR177" i="1"/>
  <c r="DR190" i="1"/>
  <c r="DR152" i="1"/>
  <c r="DR195" i="1"/>
  <c r="DR200" i="1"/>
  <c r="DR163" i="1"/>
  <c r="CP63" i="1"/>
  <c r="EN63" i="1"/>
  <c r="DT200" i="1"/>
  <c r="DT189" i="1"/>
  <c r="DT168" i="1"/>
  <c r="DT176" i="1"/>
  <c r="DT180" i="1"/>
  <c r="DT148" i="1"/>
  <c r="DT199" i="1"/>
  <c r="DT188" i="1"/>
  <c r="DT179" i="1"/>
  <c r="DT172" i="1"/>
  <c r="DT167" i="1"/>
  <c r="DT156" i="1"/>
  <c r="DT178" i="1"/>
  <c r="DT147" i="1"/>
  <c r="DT203" i="1"/>
  <c r="DT171" i="1"/>
  <c r="DT202" i="1"/>
  <c r="DT191" i="1"/>
  <c r="DT177" i="1"/>
  <c r="DT187" i="1"/>
  <c r="DT198" i="1"/>
  <c r="DT159" i="1"/>
  <c r="DT201" i="1"/>
  <c r="DT155" i="1"/>
  <c r="DT166" i="1"/>
  <c r="DT146" i="1"/>
  <c r="DT197" i="1"/>
  <c r="DT170" i="1"/>
  <c r="DT163" i="1"/>
  <c r="DT154" i="1"/>
  <c r="DT173" i="1"/>
  <c r="DT160" i="1"/>
  <c r="DT186" i="1"/>
  <c r="DT169" i="1"/>
  <c r="DT190" i="1"/>
  <c r="DT145" i="1"/>
  <c r="DT185" i="1"/>
  <c r="DT165" i="1"/>
  <c r="DT144" i="1"/>
  <c r="DT164" i="1"/>
  <c r="DT184" i="1"/>
  <c r="DT158" i="1"/>
  <c r="DT182" i="1"/>
  <c r="DT175" i="1"/>
  <c r="DT162" i="1"/>
  <c r="DT161" i="1"/>
  <c r="DT194" i="1"/>
  <c r="DT196" i="1"/>
  <c r="DT152" i="1"/>
  <c r="DT174" i="1"/>
  <c r="DT193" i="1"/>
  <c r="DT151" i="1"/>
  <c r="DT150" i="1"/>
  <c r="DT192" i="1"/>
  <c r="DT183" i="1"/>
  <c r="DT149" i="1"/>
  <c r="DT181" i="1"/>
  <c r="DT157" i="1"/>
  <c r="DT195" i="1"/>
  <c r="DT153" i="1"/>
  <c r="CD63" i="1"/>
  <c r="BT59" i="1"/>
  <c r="CN59" i="1"/>
  <c r="W63" i="1"/>
  <c r="DY63" i="1"/>
  <c r="DH59" i="1"/>
  <c r="AA59" i="1"/>
  <c r="BU31" i="1"/>
  <c r="T31" i="1"/>
  <c r="CO43" i="1"/>
  <c r="AB40" i="1"/>
  <c r="DI47" i="1"/>
  <c r="DV43" i="1"/>
  <c r="BS47" i="1"/>
  <c r="BV43" i="1"/>
  <c r="L47" i="1"/>
  <c r="EG47" i="1"/>
  <c r="EL48" i="1"/>
  <c r="Y51" i="1"/>
  <c r="V55" i="1"/>
  <c r="O59" i="1"/>
  <c r="AB63" i="1"/>
  <c r="CT63" i="1"/>
  <c r="O63" i="1"/>
  <c r="CF63" i="1"/>
  <c r="W51" i="1"/>
  <c r="S35" i="1"/>
  <c r="AP59" i="1"/>
  <c r="CL59" i="1"/>
  <c r="BG63" i="1"/>
  <c r="CQ63" i="1"/>
  <c r="BH63" i="1"/>
  <c r="AD31" i="1"/>
  <c r="CR63" i="1"/>
  <c r="AI63" i="1"/>
  <c r="BT47" i="1"/>
  <c r="EF31" i="1"/>
  <c r="DI43" i="1"/>
  <c r="CV47" i="1"/>
  <c r="BN55" i="1"/>
  <c r="Z43" i="1"/>
  <c r="EI51" i="1"/>
  <c r="DZ32" i="1"/>
  <c r="BS55" i="1"/>
  <c r="CI55" i="1"/>
  <c r="EK43" i="1"/>
  <c r="DY47" i="1"/>
  <c r="CM51" i="1"/>
  <c r="U59" i="1"/>
  <c r="CI59" i="1"/>
  <c r="V59" i="1"/>
  <c r="CL63" i="1"/>
  <c r="CE31" i="1"/>
  <c r="CU59" i="1"/>
  <c r="BR39" i="1"/>
  <c r="AA39" i="1"/>
  <c r="CQ51" i="1"/>
  <c r="EG55" i="1"/>
  <c r="CJ31" i="1"/>
  <c r="CR35" i="1"/>
  <c r="CP36" i="1"/>
  <c r="H34" i="1"/>
  <c r="CA39" i="1"/>
  <c r="EA39" i="1"/>
  <c r="DE39" i="1"/>
  <c r="CE47" i="1"/>
  <c r="DE47" i="1"/>
  <c r="DJ51" i="1"/>
  <c r="U55" i="1"/>
  <c r="DZ55" i="1"/>
  <c r="BZ55" i="1"/>
  <c r="AF59" i="1"/>
  <c r="CD59" i="1"/>
  <c r="CP59" i="1"/>
  <c r="AB59" i="1"/>
  <c r="DG59" i="1"/>
  <c r="EE63" i="1"/>
  <c r="CK63" i="1"/>
  <c r="CM39" i="1"/>
  <c r="AO43" i="1"/>
  <c r="BV55" i="1"/>
  <c r="CF31" i="1"/>
  <c r="CP31" i="1"/>
  <c r="BY36" i="1"/>
  <c r="AC31" i="1"/>
  <c r="DJ35" i="1"/>
  <c r="EO39" i="1"/>
  <c r="P39" i="1"/>
  <c r="EN43" i="1"/>
  <c r="AG39" i="1"/>
  <c r="Y43" i="1"/>
  <c r="EH39" i="1"/>
  <c r="Z47" i="1"/>
  <c r="DH47" i="1"/>
  <c r="EH47" i="1"/>
  <c r="CV43" i="1"/>
  <c r="CI47" i="1"/>
  <c r="BV48" i="1"/>
  <c r="CQ48" i="1"/>
  <c r="EQ51" i="1"/>
  <c r="CY43" i="1"/>
  <c r="CQ55" i="1"/>
  <c r="AH59" i="1"/>
  <c r="CS59" i="1"/>
  <c r="EQ59" i="1"/>
  <c r="CW59" i="1"/>
  <c r="L63" i="1"/>
  <c r="CN63" i="1"/>
  <c r="CU63" i="1"/>
  <c r="CY63" i="1"/>
  <c r="H54" i="1"/>
  <c r="BY55" i="1"/>
  <c r="CG35" i="1"/>
  <c r="EH59" i="1"/>
  <c r="AF43" i="1"/>
  <c r="EF35" i="1"/>
  <c r="AF39" i="1"/>
  <c r="AF47" i="1"/>
  <c r="V43" i="1"/>
  <c r="EF51" i="1"/>
  <c r="CJ51" i="1"/>
  <c r="EQ48" i="1"/>
  <c r="S55" i="1"/>
  <c r="CH63" i="1"/>
  <c r="EI31" i="1"/>
  <c r="BS31" i="1"/>
  <c r="DE31" i="1"/>
  <c r="AA35" i="1"/>
  <c r="Z39" i="1"/>
  <c r="AG35" i="1"/>
  <c r="DU39" i="1"/>
  <c r="DE43" i="1"/>
  <c r="CF43" i="1"/>
  <c r="CQ39" i="1"/>
  <c r="CM43" i="1"/>
  <c r="CB51" i="1"/>
  <c r="CN47" i="1"/>
  <c r="AQ43" i="1"/>
  <c r="O47" i="1"/>
  <c r="DV47" i="1"/>
  <c r="P51" i="1"/>
  <c r="AF51" i="1"/>
  <c r="EO55" i="1"/>
  <c r="AD55" i="1"/>
  <c r="Q59" i="1"/>
  <c r="CM59" i="1"/>
  <c r="AG59" i="1"/>
  <c r="CH59" i="1"/>
  <c r="DU59" i="1"/>
  <c r="EK59" i="1"/>
  <c r="EM63" i="1"/>
  <c r="EJ63" i="1"/>
  <c r="P36" i="1"/>
  <c r="CN31" i="1"/>
  <c r="CI32" i="1"/>
  <c r="CG39" i="1"/>
  <c r="BG55" i="1"/>
  <c r="T55" i="1"/>
  <c r="Y59" i="1"/>
  <c r="EO63" i="1"/>
  <c r="DC156" i="1"/>
  <c r="DC172" i="1"/>
  <c r="DC188" i="1"/>
  <c r="DC173" i="1"/>
  <c r="DC157" i="1"/>
  <c r="DC174" i="1"/>
  <c r="DC189" i="1"/>
  <c r="DC175" i="1"/>
  <c r="DC158" i="1"/>
  <c r="DC144" i="1"/>
  <c r="DC190" i="1"/>
  <c r="DC176" i="1"/>
  <c r="DC159" i="1"/>
  <c r="DC145" i="1"/>
  <c r="DC191" i="1"/>
  <c r="DC177" i="1"/>
  <c r="DC160" i="1"/>
  <c r="DC146" i="1"/>
  <c r="DC192" i="1"/>
  <c r="DC178" i="1"/>
  <c r="DC161" i="1"/>
  <c r="DC147" i="1"/>
  <c r="DC193" i="1"/>
  <c r="DC179" i="1"/>
  <c r="DC162" i="1"/>
  <c r="DC148" i="1"/>
  <c r="DC194" i="1"/>
  <c r="DC163" i="1"/>
  <c r="DC183" i="1"/>
  <c r="DC152" i="1"/>
  <c r="DC184" i="1"/>
  <c r="DC153" i="1"/>
  <c r="DC185" i="1"/>
  <c r="DC154" i="1"/>
  <c r="DC186" i="1"/>
  <c r="DC155" i="1"/>
  <c r="DC187" i="1"/>
  <c r="DC195" i="1"/>
  <c r="DC164" i="1"/>
  <c r="DC196" i="1"/>
  <c r="DC165" i="1"/>
  <c r="DC197" i="1"/>
  <c r="DC166" i="1"/>
  <c r="DC198" i="1"/>
  <c r="DC167" i="1"/>
  <c r="DC199" i="1"/>
  <c r="DC168" i="1"/>
  <c r="DC200" i="1"/>
  <c r="DC169" i="1"/>
  <c r="DC201" i="1"/>
  <c r="DC170" i="1"/>
  <c r="DC202" i="1"/>
  <c r="DC171" i="1"/>
  <c r="DC203" i="1"/>
  <c r="DC180" i="1"/>
  <c r="DC149" i="1"/>
  <c r="DC181" i="1"/>
  <c r="DC150" i="1"/>
  <c r="DC182" i="1"/>
  <c r="DC151" i="1"/>
  <c r="EA63" i="1"/>
  <c r="DU63" i="1"/>
  <c r="Z51" i="1"/>
  <c r="BZ35" i="1"/>
  <c r="BU51" i="1"/>
  <c r="DF31" i="1"/>
  <c r="R43" i="1"/>
  <c r="CA43" i="1"/>
  <c r="CT47" i="1"/>
  <c r="EI47" i="1"/>
  <c r="CF47" i="1"/>
  <c r="CN51" i="1"/>
  <c r="EA59" i="1"/>
  <c r="CT59" i="1"/>
  <c r="Z59" i="1"/>
  <c r="BZ59" i="1"/>
  <c r="EI59" i="1"/>
  <c r="DJ63" i="1"/>
  <c r="BZ63" i="1"/>
  <c r="DG63" i="1"/>
  <c r="BO63" i="1"/>
  <c r="AG63" i="1"/>
  <c r="X51" i="1"/>
  <c r="CU31" i="1"/>
  <c r="CJ55" i="1"/>
  <c r="BT43" i="1"/>
  <c r="CU51" i="1"/>
  <c r="AA47" i="1"/>
  <c r="BH47" i="1"/>
  <c r="CG43" i="1"/>
  <c r="BO51" i="1"/>
  <c r="ED31" i="1"/>
  <c r="CO39" i="1"/>
  <c r="EM35" i="1"/>
  <c r="W31" i="1"/>
  <c r="CC39" i="1"/>
  <c r="DG43" i="1"/>
  <c r="DU47" i="1"/>
  <c r="EB51" i="1"/>
  <c r="CM47" i="1"/>
  <c r="BR52" i="1"/>
  <c r="X55" i="1"/>
  <c r="CS55" i="1"/>
  <c r="AP55" i="1"/>
  <c r="X59" i="1"/>
  <c r="DW59" i="1"/>
  <c r="CC63" i="1"/>
  <c r="ED63" i="1"/>
  <c r="CJ63" i="1"/>
  <c r="AP35" i="1"/>
  <c r="EE51" i="1"/>
  <c r="CV31" i="1"/>
  <c r="T43" i="1"/>
  <c r="CL31" i="1"/>
  <c r="L51" i="1"/>
  <c r="CO55" i="1"/>
  <c r="DJ31" i="1"/>
  <c r="Q39" i="1"/>
  <c r="DH35" i="1"/>
  <c r="DJ43" i="1"/>
  <c r="S31" i="1"/>
  <c r="CA31" i="1"/>
  <c r="EI43" i="1"/>
  <c r="EM47" i="1"/>
  <c r="AA43" i="1"/>
  <c r="DF44" i="1"/>
  <c r="CO31" i="1"/>
  <c r="CM31" i="1"/>
  <c r="CC35" i="1"/>
  <c r="AB35" i="1"/>
  <c r="CJ35" i="1"/>
  <c r="EL35" i="1"/>
  <c r="ED39" i="1"/>
  <c r="DI39" i="1"/>
  <c r="H71" i="1"/>
  <c r="CL35" i="1"/>
  <c r="BN35" i="1"/>
  <c r="R39" i="1"/>
  <c r="EI39" i="1"/>
  <c r="BZ47" i="1"/>
  <c r="EA47" i="1"/>
  <c r="V51" i="1"/>
  <c r="X47" i="1"/>
  <c r="AI47" i="1"/>
  <c r="CA51" i="1"/>
  <c r="T51" i="1"/>
  <c r="DF51" i="1"/>
  <c r="EP55" i="1"/>
  <c r="CD55" i="1"/>
  <c r="EF55" i="1"/>
  <c r="CB55" i="1"/>
  <c r="EM55" i="1"/>
  <c r="CP55" i="1"/>
  <c r="CO59" i="1"/>
  <c r="BN59" i="1"/>
  <c r="BO59" i="1"/>
  <c r="S63" i="1"/>
  <c r="DI51" i="1"/>
  <c r="BY52" i="1"/>
  <c r="CY55" i="1"/>
  <c r="R31" i="1"/>
  <c r="DU31" i="1"/>
  <c r="DW43" i="1"/>
  <c r="BO43" i="1"/>
  <c r="BN47" i="1"/>
  <c r="W43" i="1"/>
  <c r="P47" i="1"/>
  <c r="AH51" i="1"/>
  <c r="EO51" i="1"/>
  <c r="AP51" i="1"/>
  <c r="CK52" i="1"/>
  <c r="CF55" i="1"/>
  <c r="CT55" i="1"/>
  <c r="DY59" i="1"/>
  <c r="BG59" i="1"/>
  <c r="AO63" i="1"/>
  <c r="CG63" i="1"/>
  <c r="DH63" i="1"/>
  <c r="EB63" i="1"/>
  <c r="H62" i="1"/>
  <c r="BY63" i="1"/>
  <c r="EE35" i="1"/>
  <c r="CB47" i="1"/>
  <c r="EP35" i="1"/>
  <c r="EH35" i="1"/>
  <c r="EJ43" i="1"/>
  <c r="T39" i="1"/>
  <c r="DG31" i="1"/>
  <c r="AE31" i="1"/>
  <c r="EG39" i="1"/>
  <c r="AA51" i="1"/>
  <c r="AD43" i="1"/>
  <c r="AD47" i="1"/>
  <c r="EP43" i="1"/>
  <c r="CA47" i="1"/>
  <c r="CW47" i="1"/>
  <c r="O51" i="1"/>
  <c r="CY31" i="1"/>
  <c r="CN55" i="1"/>
  <c r="BR55" i="1"/>
  <c r="AQ55" i="1"/>
  <c r="CJ59" i="1"/>
  <c r="DI59" i="1"/>
  <c r="AH32" i="1"/>
  <c r="AB55" i="1"/>
  <c r="P31" i="1"/>
  <c r="CB39" i="1"/>
  <c r="BT39" i="1"/>
  <c r="CL55" i="1"/>
  <c r="AA55" i="1"/>
  <c r="DP166" i="1"/>
  <c r="DP159" i="1"/>
  <c r="DP182" i="1"/>
  <c r="DP175" i="1"/>
  <c r="DP198" i="1"/>
  <c r="DP191" i="1"/>
  <c r="DP151" i="1"/>
  <c r="DP144" i="1"/>
  <c r="DP183" i="1"/>
  <c r="DP160" i="1"/>
  <c r="DP152" i="1"/>
  <c r="DP176" i="1"/>
  <c r="DP184" i="1"/>
  <c r="DP167" i="1"/>
  <c r="DP153" i="1"/>
  <c r="DP199" i="1"/>
  <c r="DP185" i="1"/>
  <c r="DP192" i="1"/>
  <c r="DP145" i="1"/>
  <c r="DP168" i="1"/>
  <c r="DP161" i="1"/>
  <c r="DP154" i="1"/>
  <c r="DP177" i="1"/>
  <c r="DP200" i="1"/>
  <c r="DP193" i="1"/>
  <c r="DP186" i="1"/>
  <c r="DP178" i="1"/>
  <c r="DP194" i="1"/>
  <c r="DP147" i="1"/>
  <c r="DP163" i="1"/>
  <c r="DP179" i="1"/>
  <c r="DP195" i="1"/>
  <c r="DP148" i="1"/>
  <c r="DP164" i="1"/>
  <c r="DP180" i="1"/>
  <c r="DP196" i="1"/>
  <c r="DP149" i="1"/>
  <c r="DP165" i="1"/>
  <c r="DP181" i="1"/>
  <c r="DP197" i="1"/>
  <c r="DP150" i="1"/>
  <c r="DP169" i="1"/>
  <c r="DP155" i="1"/>
  <c r="DP201" i="1"/>
  <c r="DP187" i="1"/>
  <c r="DP170" i="1"/>
  <c r="DP156" i="1"/>
  <c r="DP202" i="1"/>
  <c r="DP188" i="1"/>
  <c r="DP171" i="1"/>
  <c r="DP157" i="1"/>
  <c r="DP203" i="1"/>
  <c r="DP189" i="1"/>
  <c r="DP172" i="1"/>
  <c r="DP158" i="1"/>
  <c r="DP173" i="1"/>
  <c r="DP146" i="1"/>
  <c r="DP190" i="1"/>
  <c r="DP162" i="1"/>
  <c r="DP174" i="1"/>
  <c r="CU35" i="1"/>
  <c r="CR31" i="1"/>
  <c r="CT36" i="1"/>
  <c r="BU39" i="1"/>
  <c r="V39" i="1"/>
  <c r="EA43" i="1"/>
  <c r="AQ47" i="1"/>
  <c r="AC43" i="1"/>
  <c r="W47" i="1"/>
  <c r="EL32" i="1"/>
  <c r="CA59" i="1"/>
  <c r="EB59" i="1"/>
  <c r="R63" i="1"/>
  <c r="AD63" i="1"/>
  <c r="CV63" i="1"/>
  <c r="DZ63" i="1"/>
  <c r="Z35" i="1"/>
  <c r="BH55" i="1"/>
  <c r="CO35" i="1"/>
  <c r="AI35" i="1"/>
  <c r="AI31" i="1"/>
  <c r="EN55" i="1"/>
  <c r="BT55" i="1"/>
  <c r="DU55" i="1"/>
  <c r="DI55" i="1"/>
  <c r="EG59" i="1"/>
  <c r="EN59" i="1"/>
  <c r="S59" i="1"/>
  <c r="CM63" i="1"/>
  <c r="EG63" i="1"/>
  <c r="BS63" i="1"/>
  <c r="T63" i="1"/>
  <c r="Y63" i="1"/>
  <c r="DD180" i="1"/>
  <c r="DD157" i="1"/>
  <c r="DD149" i="1"/>
  <c r="DD158" i="1"/>
  <c r="DD181" i="1"/>
  <c r="DD192" i="1"/>
  <c r="DD150" i="1"/>
  <c r="DD193" i="1"/>
  <c r="DD182" i="1"/>
  <c r="DD194" i="1"/>
  <c r="DD151" i="1"/>
  <c r="DD195" i="1"/>
  <c r="DD183" i="1"/>
  <c r="DD196" i="1"/>
  <c r="DD152" i="1"/>
  <c r="DD197" i="1"/>
  <c r="DD184" i="1"/>
  <c r="DD198" i="1"/>
  <c r="DD153" i="1"/>
  <c r="DD199" i="1"/>
  <c r="DD185" i="1"/>
  <c r="DD200" i="1"/>
  <c r="DD154" i="1"/>
  <c r="DD201" i="1"/>
  <c r="DD186" i="1"/>
  <c r="DD202" i="1"/>
  <c r="DD171" i="1"/>
  <c r="DD190" i="1"/>
  <c r="DD203" i="1"/>
  <c r="DD172" i="1"/>
  <c r="DD173" i="1"/>
  <c r="DD174" i="1"/>
  <c r="DD175" i="1"/>
  <c r="DD144" i="1"/>
  <c r="DD176" i="1"/>
  <c r="DD145" i="1"/>
  <c r="DD177" i="1"/>
  <c r="DD146" i="1"/>
  <c r="DD178" i="1"/>
  <c r="DD147" i="1"/>
  <c r="DD179" i="1"/>
  <c r="DD148" i="1"/>
  <c r="DD159" i="1"/>
  <c r="DD160" i="1"/>
  <c r="DD161" i="1"/>
  <c r="DD162" i="1"/>
  <c r="DD163" i="1"/>
  <c r="DD164" i="1"/>
  <c r="DD165" i="1"/>
  <c r="DD166" i="1"/>
  <c r="DD167" i="1"/>
  <c r="DD168" i="1"/>
  <c r="DD169" i="1"/>
  <c r="DD170" i="1"/>
  <c r="DD187" i="1"/>
  <c r="DD188" i="1"/>
  <c r="DD189" i="1"/>
  <c r="DD155" i="1"/>
  <c r="DD156" i="1"/>
  <c r="DD191" i="1"/>
  <c r="BH31" i="1"/>
  <c r="EB35" i="1"/>
  <c r="AD35" i="1"/>
  <c r="EK40" i="1"/>
  <c r="DF39" i="1"/>
  <c r="R51" i="1"/>
  <c r="CR51" i="1"/>
  <c r="ED51" i="1"/>
  <c r="AF31" i="1"/>
  <c r="AG31" i="1"/>
  <c r="EA35" i="1"/>
  <c r="CP39" i="1"/>
  <c r="EJ39" i="1"/>
  <c r="BG39" i="1"/>
  <c r="AC35" i="1"/>
  <c r="CF36" i="1"/>
  <c r="CE43" i="1"/>
  <c r="CT39" i="1"/>
  <c r="U51" i="1"/>
  <c r="DZ47" i="1"/>
  <c r="CU47" i="1"/>
  <c r="DY51" i="1"/>
  <c r="DG51" i="1"/>
  <c r="EO32" i="1"/>
  <c r="AI55" i="1"/>
  <c r="CG55" i="1"/>
  <c r="CC55" i="1"/>
  <c r="AE59" i="1"/>
  <c r="EL59" i="1"/>
  <c r="BV63" i="1"/>
  <c r="Q51" i="1"/>
  <c r="Q43" i="1"/>
  <c r="DG47" i="1"/>
  <c r="CT31" i="1"/>
  <c r="CU43" i="1"/>
  <c r="EO47" i="1"/>
  <c r="CH55" i="1"/>
  <c r="EI55" i="1"/>
  <c r="CG31" i="1"/>
  <c r="DH31" i="1"/>
  <c r="EL39" i="1"/>
  <c r="AF35" i="1"/>
  <c r="CL39" i="1"/>
  <c r="X39" i="1"/>
  <c r="AD39" i="1"/>
  <c r="CI43" i="1"/>
  <c r="CH40" i="1"/>
  <c r="DW39" i="1"/>
  <c r="CH51" i="1"/>
  <c r="AF55" i="1"/>
  <c r="CA55" i="1"/>
  <c r="CE59" i="1"/>
  <c r="AD59" i="1"/>
  <c r="Z63" i="1"/>
  <c r="CX203" i="1"/>
  <c r="CX144" i="1"/>
  <c r="CX153" i="1"/>
  <c r="CX163" i="1"/>
  <c r="CX195" i="1"/>
  <c r="CX173" i="1"/>
  <c r="CX197" i="1"/>
  <c r="CX162" i="1"/>
  <c r="CX180" i="1"/>
  <c r="CX172" i="1"/>
  <c r="CX193" i="1"/>
  <c r="CX161" i="1"/>
  <c r="CX152" i="1"/>
  <c r="CX202" i="1"/>
  <c r="CX192" i="1"/>
  <c r="CX160" i="1"/>
  <c r="CX150" i="1"/>
  <c r="CX182" i="1"/>
  <c r="CX190" i="1"/>
  <c r="CX170" i="1"/>
  <c r="CX149" i="1"/>
  <c r="CX159" i="1"/>
  <c r="CX179" i="1"/>
  <c r="CX200" i="1"/>
  <c r="CX187" i="1"/>
  <c r="CX158" i="1"/>
  <c r="CX148" i="1"/>
  <c r="CX175" i="1"/>
  <c r="CX186" i="1"/>
  <c r="CX168" i="1"/>
  <c r="CX194" i="1"/>
  <c r="CX198" i="1"/>
  <c r="CX178" i="1"/>
  <c r="CX184" i="1"/>
  <c r="CX191" i="1"/>
  <c r="CX181" i="1"/>
  <c r="CX146" i="1"/>
  <c r="CX174" i="1"/>
  <c r="CX177" i="1"/>
  <c r="CX183" i="1"/>
  <c r="CX171" i="1"/>
  <c r="CX169" i="1"/>
  <c r="CX189" i="1"/>
  <c r="CX166" i="1"/>
  <c r="CX167" i="1"/>
  <c r="CX145" i="1"/>
  <c r="CX165" i="1"/>
  <c r="CX176" i="1"/>
  <c r="CX188" i="1"/>
  <c r="CX157" i="1"/>
  <c r="CX196" i="1"/>
  <c r="CX164" i="1"/>
  <c r="CX156" i="1"/>
  <c r="CX155" i="1"/>
  <c r="CX151" i="1"/>
  <c r="CX201" i="1"/>
  <c r="CX185" i="1"/>
  <c r="CX199" i="1"/>
  <c r="CX147" i="1"/>
  <c r="CX154" i="1"/>
  <c r="AF63" i="1"/>
  <c r="BN43" i="1"/>
  <c r="CI51" i="1"/>
  <c r="AC55" i="1"/>
  <c r="AP31" i="1"/>
  <c r="S47" i="1"/>
  <c r="BZ31" i="1"/>
  <c r="CD39" i="1"/>
  <c r="L39" i="1"/>
  <c r="CD43" i="1"/>
  <c r="EP51" i="1"/>
  <c r="P55" i="1"/>
  <c r="EL55" i="1"/>
  <c r="Y55" i="1"/>
  <c r="CB59" i="1"/>
  <c r="AC63" i="1"/>
  <c r="EP63" i="1"/>
  <c r="BU63" i="1"/>
  <c r="AP63" i="1"/>
  <c r="DW63" i="1"/>
  <c r="H263" i="1" l="1"/>
  <c r="H251" i="1"/>
  <c r="BH244" i="1"/>
  <c r="R264" i="1"/>
  <c r="BH240" i="1"/>
  <c r="CN240" i="1"/>
  <c r="EF249" i="1"/>
  <c r="BO240" i="1"/>
  <c r="AP260" i="1"/>
  <c r="R260" i="1"/>
  <c r="AD240" i="1"/>
  <c r="EJ240" i="1"/>
  <c r="EL233" i="1"/>
  <c r="EP236" i="1"/>
  <c r="EM256" i="1"/>
  <c r="DJ244" i="1"/>
  <c r="AA248" i="1"/>
  <c r="P237" i="1"/>
  <c r="CJ252" i="1"/>
  <c r="EN244" i="1"/>
  <c r="CQ252" i="1"/>
  <c r="CF142" i="1"/>
  <c r="CF143" i="1" s="1"/>
  <c r="CF170" i="1" s="1"/>
  <c r="CF264" i="1"/>
  <c r="EE248" i="1"/>
  <c r="EK248" i="1"/>
  <c r="EG236" i="1"/>
  <c r="H35" i="1"/>
  <c r="DV236" i="1"/>
  <c r="H236" i="1" s="1"/>
  <c r="EP233" i="1"/>
  <c r="AI252" i="1"/>
  <c r="CL244" i="1"/>
  <c r="CK248" i="1"/>
  <c r="EJ236" i="1"/>
  <c r="EM240" i="1"/>
  <c r="CD237" i="1"/>
  <c r="X240" i="1"/>
  <c r="CP240" i="1"/>
  <c r="W248" i="1"/>
  <c r="CB248" i="1"/>
  <c r="CB256" i="1"/>
  <c r="DH236" i="1"/>
  <c r="CU252" i="1"/>
  <c r="EJ142" i="1"/>
  <c r="EJ143" i="1" s="1"/>
  <c r="EJ151" i="1" s="1"/>
  <c r="EJ264" i="1"/>
  <c r="EF252" i="1"/>
  <c r="P240" i="1"/>
  <c r="AA240" i="1"/>
  <c r="U241" i="1"/>
  <c r="Q248" i="1"/>
  <c r="DY236" i="1"/>
  <c r="CY236" i="1"/>
  <c r="AD252" i="1"/>
  <c r="Y236" i="1"/>
  <c r="CU240" i="1"/>
  <c r="CH232" i="1"/>
  <c r="EM244" i="1"/>
  <c r="EG244" i="1"/>
  <c r="CL240" i="1"/>
  <c r="EA236" i="1"/>
  <c r="AC244" i="1"/>
  <c r="EE236" i="1"/>
  <c r="EF256" i="1"/>
  <c r="Q240" i="1"/>
  <c r="BT244" i="1"/>
  <c r="EM142" i="1"/>
  <c r="EM143" i="1" s="1"/>
  <c r="EM157" i="1" s="1"/>
  <c r="EM264" i="1"/>
  <c r="V244" i="1"/>
  <c r="EO240" i="1"/>
  <c r="BR240" i="1"/>
  <c r="CT142" i="1"/>
  <c r="CT143" i="1" s="1"/>
  <c r="CT155" i="1" s="1"/>
  <c r="CT264" i="1"/>
  <c r="P244" i="1"/>
  <c r="CV240" i="1"/>
  <c r="EM233" i="1"/>
  <c r="AO236" i="1"/>
  <c r="CC252" i="1"/>
  <c r="AO252" i="1"/>
  <c r="AE244" i="1"/>
  <c r="EA256" i="1"/>
  <c r="DY232" i="1"/>
  <c r="DZ40" i="1"/>
  <c r="DZ240" i="1"/>
  <c r="CT252" i="1"/>
  <c r="AF236" i="1"/>
  <c r="AG232" i="1"/>
  <c r="AQ248" i="1"/>
  <c r="BY142" i="1"/>
  <c r="BY143" i="1" s="1"/>
  <c r="BY195" i="1" s="1"/>
  <c r="BY264" i="1"/>
  <c r="CD256" i="1"/>
  <c r="DJ232" i="1"/>
  <c r="CJ256" i="1"/>
  <c r="EK260" i="1"/>
  <c r="AF248" i="1"/>
  <c r="DJ236" i="1"/>
  <c r="CU260" i="1"/>
  <c r="AB264" i="1"/>
  <c r="BG236" i="1"/>
  <c r="BZ244" i="1"/>
  <c r="CY240" i="1"/>
  <c r="DU236" i="1"/>
  <c r="EH252" i="1"/>
  <c r="CS248" i="1"/>
  <c r="BZ240" i="1"/>
  <c r="CV256" i="1"/>
  <c r="DE236" i="1"/>
  <c r="AH236" i="1"/>
  <c r="CS232" i="1"/>
  <c r="BH248" i="1"/>
  <c r="EL240" i="1"/>
  <c r="AF232" i="1"/>
  <c r="EA244" i="1"/>
  <c r="EP256" i="1"/>
  <c r="CO256" i="1"/>
  <c r="CU232" i="1"/>
  <c r="DU260" i="1"/>
  <c r="AF240" i="1"/>
  <c r="AC232" i="1"/>
  <c r="CE232" i="1"/>
  <c r="EN236" i="1"/>
  <c r="CH244" i="1"/>
  <c r="CG252" i="1"/>
  <c r="EP248" i="1"/>
  <c r="CK241" i="1"/>
  <c r="S240" i="1"/>
  <c r="AQ252" i="1"/>
  <c r="EP240" i="1"/>
  <c r="DS252" i="1"/>
  <c r="CP248" i="1"/>
  <c r="EH236" i="1"/>
  <c r="DH232" i="1"/>
  <c r="ED252" i="1"/>
  <c r="V240" i="1"/>
  <c r="EB142" i="1"/>
  <c r="EB143" i="1" s="1"/>
  <c r="EB165" i="1" s="1"/>
  <c r="EB264" i="1"/>
  <c r="DF252" i="1"/>
  <c r="X252" i="1"/>
  <c r="CH260" i="1"/>
  <c r="EF236" i="1"/>
  <c r="BY237" i="1"/>
  <c r="CL142" i="1"/>
  <c r="CL143" i="1" s="1"/>
  <c r="CL175" i="1" s="1"/>
  <c r="CL264" i="1"/>
  <c r="V256" i="1"/>
  <c r="DZ236" i="1"/>
  <c r="DZ244" i="1"/>
  <c r="CW244" i="1"/>
  <c r="BG252" i="1"/>
  <c r="CL248" i="1"/>
  <c r="EO260" i="1"/>
  <c r="DG240" i="1"/>
  <c r="Y240" i="1"/>
  <c r="CD252" i="1"/>
  <c r="CP244" i="1"/>
  <c r="DS240" i="1"/>
  <c r="AC252" i="1"/>
  <c r="CH142" i="1"/>
  <c r="CH143" i="1" s="1"/>
  <c r="CH168" i="1" s="1"/>
  <c r="CH264" i="1"/>
  <c r="BG244" i="1"/>
  <c r="CN232" i="1"/>
  <c r="CG232" i="1"/>
  <c r="CR252" i="1"/>
  <c r="BU240" i="1"/>
  <c r="AA256" i="1"/>
  <c r="DH142" i="1"/>
  <c r="DH143" i="1" s="1"/>
  <c r="DH183" i="1" s="1"/>
  <c r="DH264" i="1"/>
  <c r="T252" i="1"/>
  <c r="CL232" i="1"/>
  <c r="AG264" i="1"/>
  <c r="AG260" i="1"/>
  <c r="AF244" i="1"/>
  <c r="CP232" i="1"/>
  <c r="V260" i="1"/>
  <c r="Y252" i="1"/>
  <c r="BN232" i="1"/>
  <c r="CN244" i="1"/>
  <c r="BV240" i="1"/>
  <c r="AP248" i="1"/>
  <c r="DF248" i="1"/>
  <c r="ED260" i="1"/>
  <c r="BS244" i="1"/>
  <c r="CR240" i="1"/>
  <c r="BR248" i="1"/>
  <c r="EM252" i="1"/>
  <c r="EB244" i="1"/>
  <c r="DS248" i="1"/>
  <c r="BN260" i="1"/>
  <c r="ED244" i="1"/>
  <c r="AG240" i="1"/>
  <c r="CA252" i="1"/>
  <c r="T244" i="1"/>
  <c r="EH260" i="1"/>
  <c r="CF232" i="1"/>
  <c r="CI260" i="1"/>
  <c r="EL249" i="1"/>
  <c r="EQ256" i="1"/>
  <c r="AO241" i="1"/>
  <c r="DF236" i="1"/>
  <c r="BU244" i="1"/>
  <c r="X237" i="1"/>
  <c r="DE260" i="1"/>
  <c r="BN240" i="1"/>
  <c r="CW236" i="1"/>
  <c r="EN248" i="1"/>
  <c r="EF44" i="1"/>
  <c r="EF244" i="1"/>
  <c r="DS260" i="1"/>
  <c r="CK252" i="1"/>
  <c r="CA260" i="1"/>
  <c r="CT237" i="1"/>
  <c r="CM260" i="1"/>
  <c r="AP142" i="1"/>
  <c r="AP143" i="1" s="1"/>
  <c r="AP264" i="1"/>
  <c r="CH256" i="1"/>
  <c r="DF240" i="1"/>
  <c r="CR232" i="1"/>
  <c r="BT240" i="1"/>
  <c r="AO142" i="1"/>
  <c r="AO143" i="1" s="1"/>
  <c r="AO155" i="1" s="1"/>
  <c r="AO264" i="1"/>
  <c r="AI248" i="1"/>
  <c r="CV232" i="1"/>
  <c r="DG264" i="1"/>
  <c r="Q260" i="1"/>
  <c r="CG236" i="1"/>
  <c r="BV256" i="1"/>
  <c r="U260" i="1"/>
  <c r="EG248" i="1"/>
  <c r="AH248" i="1"/>
  <c r="CV237" i="1"/>
  <c r="CB236" i="1"/>
  <c r="BS240" i="1"/>
  <c r="CC232" i="1"/>
  <c r="CV260" i="1"/>
  <c r="BU236" i="1"/>
  <c r="EN240" i="1"/>
  <c r="BO248" i="1"/>
  <c r="DS256" i="1"/>
  <c r="CW252" i="1"/>
  <c r="V233" i="1"/>
  <c r="CB240" i="1"/>
  <c r="DS244" i="1"/>
  <c r="BO252" i="1"/>
  <c r="EO256" i="1"/>
  <c r="DJ260" i="1"/>
  <c r="EE240" i="1"/>
  <c r="Z256" i="1"/>
  <c r="U232" i="1"/>
  <c r="BY260" i="1"/>
  <c r="CW232" i="1"/>
  <c r="CQ232" i="1"/>
  <c r="AI240" i="1"/>
  <c r="DS142" i="1"/>
  <c r="DS143" i="1" s="1"/>
  <c r="DS180" i="1" s="1"/>
  <c r="DS264" i="1"/>
  <c r="EL252" i="1"/>
  <c r="T240" i="1"/>
  <c r="ED256" i="1"/>
  <c r="R252" i="1"/>
  <c r="EE252" i="1"/>
  <c r="BR232" i="1"/>
  <c r="EG232" i="1"/>
  <c r="DV233" i="1"/>
  <c r="EQ236" i="1"/>
  <c r="DS236" i="1"/>
  <c r="CT44" i="1"/>
  <c r="CT244" i="1"/>
  <c r="V232" i="1"/>
  <c r="EH240" i="1"/>
  <c r="EM260" i="1"/>
  <c r="EH232" i="1"/>
  <c r="CG142" i="1"/>
  <c r="CG143" i="1" s="1"/>
  <c r="CG144" i="1" s="1"/>
  <c r="CG264" i="1"/>
  <c r="X248" i="1"/>
  <c r="EI142" i="1"/>
  <c r="EI143" i="1" s="1"/>
  <c r="EI176" i="1" s="1"/>
  <c r="EI264" i="1"/>
  <c r="EB240" i="1"/>
  <c r="CF252" i="1"/>
  <c r="H231" i="1"/>
  <c r="EI244" i="1"/>
  <c r="CN236" i="1"/>
  <c r="EO236" i="1"/>
  <c r="EI256" i="1"/>
  <c r="CL256" i="1"/>
  <c r="BG260" i="1"/>
  <c r="BZ52" i="1"/>
  <c r="BZ252" i="1"/>
  <c r="BG232" i="1"/>
  <c r="S236" i="1"/>
  <c r="BZ264" i="1"/>
  <c r="H239" i="1"/>
  <c r="EB260" i="1"/>
  <c r="BO142" i="1"/>
  <c r="BO143" i="1" s="1"/>
  <c r="BO164" i="1" s="1"/>
  <c r="BO264" i="1"/>
  <c r="CU236" i="1"/>
  <c r="BY40" i="1"/>
  <c r="BY240" i="1"/>
  <c r="CG240" i="1"/>
  <c r="EJ244" i="1"/>
  <c r="EE244" i="1"/>
  <c r="P232" i="1"/>
  <c r="CE256" i="1"/>
  <c r="AH233" i="1"/>
  <c r="CI256" i="1"/>
  <c r="DZ260" i="1"/>
  <c r="CB142" i="1"/>
  <c r="CB143" i="1" s="1"/>
  <c r="CB146" i="1" s="1"/>
  <c r="CB264" i="1"/>
  <c r="EL256" i="1"/>
  <c r="AP252" i="1"/>
  <c r="EQ233" i="1"/>
  <c r="CK236" i="1"/>
  <c r="BH260" i="1"/>
  <c r="EO252" i="1"/>
  <c r="EP252" i="1"/>
  <c r="EL260" i="1"/>
  <c r="EG260" i="1"/>
  <c r="BR256" i="1"/>
  <c r="AH252" i="1"/>
  <c r="CL236" i="1"/>
  <c r="AP256" i="1"/>
  <c r="CN252" i="1"/>
  <c r="CN248" i="1"/>
  <c r="EQ260" i="1"/>
  <c r="CD260" i="1"/>
  <c r="Z244" i="1"/>
  <c r="T232" i="1"/>
  <c r="CO252" i="1"/>
  <c r="BN264" i="1"/>
  <c r="AI260" i="1"/>
  <c r="AG249" i="1"/>
  <c r="AC240" i="1"/>
  <c r="DV252" i="1"/>
  <c r="BS260" i="1"/>
  <c r="P260" i="1"/>
  <c r="CJ240" i="1"/>
  <c r="CC248" i="1"/>
  <c r="DV256" i="1"/>
  <c r="CB244" i="1"/>
  <c r="CP256" i="1"/>
  <c r="EK241" i="1"/>
  <c r="DY260" i="1"/>
  <c r="DY248" i="1"/>
  <c r="BO236" i="1"/>
  <c r="AC142" i="1"/>
  <c r="AC143" i="1" s="1"/>
  <c r="AC264" i="1"/>
  <c r="AB256" i="1"/>
  <c r="CK142" i="1"/>
  <c r="CK143" i="1" s="1"/>
  <c r="CK168" i="1" s="1"/>
  <c r="CK264" i="1"/>
  <c r="BZ248" i="1"/>
  <c r="CM264" i="1"/>
  <c r="EI240" i="1"/>
  <c r="AQ232" i="1"/>
  <c r="S253" i="1"/>
  <c r="EB233" i="1"/>
  <c r="R240" i="1"/>
  <c r="P256" i="1"/>
  <c r="CW260" i="1"/>
  <c r="AE260" i="1"/>
  <c r="DI256" i="1"/>
  <c r="CN256" i="1"/>
  <c r="P248" i="1"/>
  <c r="CS256" i="1"/>
  <c r="CF248" i="1"/>
  <c r="CB252" i="1"/>
  <c r="CS260" i="1"/>
  <c r="AF260" i="1"/>
  <c r="BN256" i="1"/>
  <c r="BU232" i="1"/>
  <c r="AA232" i="1"/>
  <c r="X142" i="1"/>
  <c r="X143" i="1" s="1"/>
  <c r="X152" i="1" s="1"/>
  <c r="X264" i="1"/>
  <c r="AC260" i="1"/>
  <c r="BV252" i="1"/>
  <c r="EO244" i="1"/>
  <c r="EP260" i="1"/>
  <c r="W260" i="1"/>
  <c r="DV241" i="1"/>
  <c r="CK44" i="1"/>
  <c r="CK244" i="1"/>
  <c r="Y248" i="1"/>
  <c r="CG244" i="1"/>
  <c r="EN252" i="1"/>
  <c r="AH244" i="1"/>
  <c r="CI244" i="1"/>
  <c r="EG256" i="1"/>
  <c r="EN233" i="1"/>
  <c r="CI240" i="1"/>
  <c r="AF252" i="1"/>
  <c r="U236" i="1"/>
  <c r="EI252" i="1"/>
  <c r="AQ142" i="1"/>
  <c r="AQ143" i="1" s="1"/>
  <c r="AQ192" i="1" s="1"/>
  <c r="AQ264" i="1"/>
  <c r="CD244" i="1"/>
  <c r="CC256" i="1"/>
  <c r="DU256" i="1"/>
  <c r="CY232" i="1"/>
  <c r="W244" i="1"/>
  <c r="DI240" i="1"/>
  <c r="X256" i="1"/>
  <c r="EI248" i="1"/>
  <c r="CM244" i="1"/>
  <c r="AH260" i="1"/>
  <c r="BZ256" i="1"/>
  <c r="CV248" i="1"/>
  <c r="AA260" i="1"/>
  <c r="EQ142" i="1"/>
  <c r="EQ143" i="1" s="1"/>
  <c r="EQ144" i="1" s="1"/>
  <c r="EQ264" i="1"/>
  <c r="CQ260" i="1"/>
  <c r="EH244" i="1"/>
  <c r="CM236" i="1"/>
  <c r="AB248" i="1"/>
  <c r="CR260" i="1"/>
  <c r="EF260" i="1"/>
  <c r="CI236" i="1"/>
  <c r="DV142" i="1"/>
  <c r="DV143" i="1" s="1"/>
  <c r="DV192" i="1" s="1"/>
  <c r="DV264" i="1"/>
  <c r="H255" i="1"/>
  <c r="AC236" i="1"/>
  <c r="W236" i="1"/>
  <c r="CS236" i="1"/>
  <c r="BY256" i="1"/>
  <c r="AQ236" i="1"/>
  <c r="DG237" i="1"/>
  <c r="EA248" i="1"/>
  <c r="BS248" i="1"/>
  <c r="W240" i="1"/>
  <c r="CF256" i="1"/>
  <c r="AB232" i="1"/>
  <c r="DI260" i="1"/>
  <c r="CN264" i="1"/>
  <c r="CT260" i="1"/>
  <c r="BH252" i="1"/>
  <c r="CP260" i="1"/>
  <c r="BY248" i="1"/>
  <c r="CD240" i="1"/>
  <c r="ED240" i="1"/>
  <c r="CQ240" i="1"/>
  <c r="DI244" i="1"/>
  <c r="DH260" i="1"/>
  <c r="BR264" i="1"/>
  <c r="CR256" i="1"/>
  <c r="ED248" i="1"/>
  <c r="CA236" i="1"/>
  <c r="T248" i="1"/>
  <c r="DJ256" i="1"/>
  <c r="CU256" i="1"/>
  <c r="EG252" i="1"/>
  <c r="DV260" i="1"/>
  <c r="CV252" i="1"/>
  <c r="BU142" i="1"/>
  <c r="BU143" i="1" s="1"/>
  <c r="BU190" i="1" s="1"/>
  <c r="BU264" i="1"/>
  <c r="CP52" i="1"/>
  <c r="CP252" i="1"/>
  <c r="EG264" i="1"/>
  <c r="T236" i="1"/>
  <c r="Z260" i="1"/>
  <c r="BS256" i="1"/>
  <c r="CO264" i="1"/>
  <c r="EK142" i="1"/>
  <c r="EK143" i="1" s="1"/>
  <c r="EK162" i="1" s="1"/>
  <c r="EK264" i="1"/>
  <c r="BV264" i="1"/>
  <c r="EA260" i="1"/>
  <c r="EE233" i="1"/>
  <c r="CK260" i="1"/>
  <c r="BG248" i="1"/>
  <c r="BR253" i="1"/>
  <c r="CQ256" i="1"/>
  <c r="BZ232" i="1"/>
  <c r="AI256" i="1"/>
  <c r="EN256" i="1"/>
  <c r="CW248" i="1"/>
  <c r="BO244" i="1"/>
  <c r="EL236" i="1"/>
  <c r="CM248" i="1"/>
  <c r="CA244" i="1"/>
  <c r="CF244" i="1"/>
  <c r="CY244" i="1"/>
  <c r="U256" i="1"/>
  <c r="EF232" i="1"/>
  <c r="DY142" i="1"/>
  <c r="DY143" i="1" s="1"/>
  <c r="DY148" i="1" s="1"/>
  <c r="DY264" i="1"/>
  <c r="DF260" i="1"/>
  <c r="EF264" i="1"/>
  <c r="AE256" i="1"/>
  <c r="CR248" i="1"/>
  <c r="Q236" i="1"/>
  <c r="DI142" i="1"/>
  <c r="DI143" i="1" s="1"/>
  <c r="DI156" i="1" s="1"/>
  <c r="DI264" i="1"/>
  <c r="CE240" i="1"/>
  <c r="AH256" i="1"/>
  <c r="DZ252" i="1"/>
  <c r="DE252" i="1"/>
  <c r="EI236" i="1"/>
  <c r="EK36" i="1"/>
  <c r="EK236" i="1"/>
  <c r="S252" i="1"/>
  <c r="CE252" i="1"/>
  <c r="BT232" i="1"/>
  <c r="BG240" i="1"/>
  <c r="BH236" i="1"/>
  <c r="AD236" i="1"/>
  <c r="DG248" i="1"/>
  <c r="P252" i="1"/>
  <c r="DU244" i="1"/>
  <c r="DZ233" i="1"/>
  <c r="BU248" i="1"/>
  <c r="X260" i="1"/>
  <c r="CG256" i="1"/>
  <c r="CT248" i="1"/>
  <c r="DZ256" i="1"/>
  <c r="S248" i="1"/>
  <c r="EO233" i="1"/>
  <c r="AI232" i="1"/>
  <c r="CA248" i="1"/>
  <c r="CJ236" i="1"/>
  <c r="EB252" i="1"/>
  <c r="R244" i="1"/>
  <c r="DE244" i="1"/>
  <c r="EQ252" i="1"/>
  <c r="DJ252" i="1"/>
  <c r="BT248" i="1"/>
  <c r="W264" i="1"/>
  <c r="EN264" i="1"/>
  <c r="DY256" i="1"/>
  <c r="CI142" i="1"/>
  <c r="CI143" i="1" s="1"/>
  <c r="CI191" i="1" s="1"/>
  <c r="CI264" i="1"/>
  <c r="BU260" i="1"/>
  <c r="DH252" i="1"/>
  <c r="V248" i="1"/>
  <c r="CA142" i="1"/>
  <c r="CA143" i="1" s="1"/>
  <c r="CA177" i="1" s="1"/>
  <c r="CA264" i="1"/>
  <c r="AA264" i="1"/>
  <c r="AE240" i="1"/>
  <c r="CY252" i="1"/>
  <c r="CG248" i="1"/>
  <c r="EJ252" i="1"/>
  <c r="DI232" i="1"/>
  <c r="AC52" i="1"/>
  <c r="H259" i="1"/>
  <c r="CC260" i="1"/>
  <c r="AO256" i="1"/>
  <c r="T264" i="1"/>
  <c r="CM240" i="1"/>
  <c r="BS236" i="1"/>
  <c r="EB236" i="1"/>
  <c r="EI260" i="1"/>
  <c r="CU142" i="1"/>
  <c r="CU143" i="1" s="1"/>
  <c r="CU180" i="1" s="1"/>
  <c r="CU264" i="1"/>
  <c r="BY233" i="1"/>
  <c r="V236" i="1"/>
  <c r="Q244" i="1"/>
  <c r="DG260" i="1"/>
  <c r="Q252" i="1"/>
  <c r="AB241" i="1"/>
  <c r="CY248" i="1"/>
  <c r="BT256" i="1"/>
  <c r="BN248" i="1"/>
  <c r="AP232" i="1"/>
  <c r="DG252" i="1"/>
  <c r="AI236" i="1"/>
  <c r="EP244" i="1"/>
  <c r="DU232" i="1"/>
  <c r="AB236" i="1"/>
  <c r="DU248" i="1"/>
  <c r="DF232" i="1"/>
  <c r="DU240" i="1"/>
  <c r="CQ249" i="1"/>
  <c r="DE248" i="1"/>
  <c r="AI142" i="1"/>
  <c r="AI143" i="1" s="1"/>
  <c r="AI187" i="1" s="1"/>
  <c r="AI264" i="1"/>
  <c r="CN260" i="1"/>
  <c r="CP142" i="1"/>
  <c r="CP143" i="1" s="1"/>
  <c r="CP185" i="1" s="1"/>
  <c r="CP264" i="1"/>
  <c r="R256" i="1"/>
  <c r="CE142" i="1"/>
  <c r="CE143" i="1" s="1"/>
  <c r="CE198" i="1" s="1"/>
  <c r="CE264" i="1"/>
  <c r="EJ260" i="1"/>
  <c r="T260" i="1"/>
  <c r="X244" i="1"/>
  <c r="EK252" i="1"/>
  <c r="U264" i="1"/>
  <c r="BT264" i="1"/>
  <c r="CF240" i="1"/>
  <c r="BT252" i="1"/>
  <c r="CC245" i="1"/>
  <c r="EJ232" i="1"/>
  <c r="EA32" i="1"/>
  <c r="EA232" i="1"/>
  <c r="AO240" i="1"/>
  <c r="EF248" i="1"/>
  <c r="H235" i="1"/>
  <c r="DV232" i="1"/>
  <c r="CA232" i="1"/>
  <c r="AG256" i="1"/>
  <c r="EQ249" i="1"/>
  <c r="EH256" i="1"/>
  <c r="AE236" i="1"/>
  <c r="DJ142" i="1"/>
  <c r="DJ143" i="1" s="1"/>
  <c r="DJ152" i="1" s="1"/>
  <c r="DJ264" i="1"/>
  <c r="BS142" i="1"/>
  <c r="BS143" i="1" s="1"/>
  <c r="BS175" i="1" s="1"/>
  <c r="BS264" i="1"/>
  <c r="AH264" i="1"/>
  <c r="CB260" i="1"/>
  <c r="CC264" i="1"/>
  <c r="DV248" i="1"/>
  <c r="EH142" i="1"/>
  <c r="EH143" i="1" s="1"/>
  <c r="EH184" i="1" s="1"/>
  <c r="EH264" i="1"/>
  <c r="AE264" i="1"/>
  <c r="BN236" i="1"/>
  <c r="CO244" i="1"/>
  <c r="AG252" i="1"/>
  <c r="CD232" i="1"/>
  <c r="AC256" i="1"/>
  <c r="CC236" i="1"/>
  <c r="CR142" i="1"/>
  <c r="CR143" i="1" s="1"/>
  <c r="CR189" i="1" s="1"/>
  <c r="CR264" i="1"/>
  <c r="CG260" i="1"/>
  <c r="DI236" i="1"/>
  <c r="AI244" i="1"/>
  <c r="AE252" i="1"/>
  <c r="EQ244" i="1"/>
  <c r="S256" i="1"/>
  <c r="S232" i="1"/>
  <c r="CM256" i="1"/>
  <c r="AO244" i="1"/>
  <c r="AP236" i="1"/>
  <c r="EK244" i="1"/>
  <c r="EB256" i="1"/>
  <c r="BO232" i="1"/>
  <c r="DY240" i="1"/>
  <c r="AQ244" i="1"/>
  <c r="Z264" i="1"/>
  <c r="DG244" i="1"/>
  <c r="CI252" i="1"/>
  <c r="AD260" i="1"/>
  <c r="CU248" i="1"/>
  <c r="BH256" i="1"/>
  <c r="AD244" i="1"/>
  <c r="CY256" i="1"/>
  <c r="CM232" i="1"/>
  <c r="CC240" i="1"/>
  <c r="BU252" i="1"/>
  <c r="Z240" i="1"/>
  <c r="CI248" i="1"/>
  <c r="DE240" i="1"/>
  <c r="AD232" i="1"/>
  <c r="CD264" i="1"/>
  <c r="W256" i="1"/>
  <c r="Q142" i="1"/>
  <c r="Q143" i="1" s="1"/>
  <c r="Q153" i="1" s="1"/>
  <c r="Q264" i="1"/>
  <c r="AO260" i="1"/>
  <c r="DE256" i="1"/>
  <c r="DJ240" i="1"/>
  <c r="U248" i="1"/>
  <c r="BV260" i="1"/>
  <c r="BT236" i="1"/>
  <c r="S244" i="1"/>
  <c r="EF240" i="1"/>
  <c r="CD248" i="1"/>
  <c r="CL252" i="1"/>
  <c r="X236" i="1"/>
  <c r="CI233" i="1"/>
  <c r="BV233" i="1"/>
  <c r="AD256" i="1"/>
  <c r="R236" i="1"/>
  <c r="EP142" i="1"/>
  <c r="EP143" i="1" s="1"/>
  <c r="EP174" i="1" s="1"/>
  <c r="EP264" i="1"/>
  <c r="V252" i="1"/>
  <c r="BV244" i="1"/>
  <c r="CT232" i="1"/>
  <c r="CJ264" i="1"/>
  <c r="DV244" i="1"/>
  <c r="DG256" i="1"/>
  <c r="DI248" i="1"/>
  <c r="EB48" i="1"/>
  <c r="EB248" i="1"/>
  <c r="AB260" i="1"/>
  <c r="DE142" i="1"/>
  <c r="DE143" i="1" s="1"/>
  <c r="DE180" i="1" s="1"/>
  <c r="DE264" i="1"/>
  <c r="Z232" i="1"/>
  <c r="AG236" i="1"/>
  <c r="BR260" i="1"/>
  <c r="R248" i="1"/>
  <c r="BN244" i="1"/>
  <c r="CE260" i="1"/>
  <c r="DZ248" i="1"/>
  <c r="Z236" i="1"/>
  <c r="AA252" i="1"/>
  <c r="BY253" i="1"/>
  <c r="CO232" i="1"/>
  <c r="W232" i="1"/>
  <c r="BZ236" i="1"/>
  <c r="EO264" i="1"/>
  <c r="AA236" i="1"/>
  <c r="CV244" i="1"/>
  <c r="EA240" i="1"/>
  <c r="BH264" i="1"/>
  <c r="EK233" i="1"/>
  <c r="CK256" i="1"/>
  <c r="CW256" i="1"/>
  <c r="DH244" i="1"/>
  <c r="CS244" i="1"/>
  <c r="BO256" i="1"/>
  <c r="CQ236" i="1"/>
  <c r="AO248" i="1"/>
  <c r="BN252" i="1"/>
  <c r="AH240" i="1"/>
  <c r="EA52" i="1"/>
  <c r="EA252" i="1"/>
  <c r="H243" i="1"/>
  <c r="CR236" i="1"/>
  <c r="CO260" i="1"/>
  <c r="Y244" i="1"/>
  <c r="AE248" i="1"/>
  <c r="EJ248" i="1"/>
  <c r="Y264" i="1"/>
  <c r="CE236" i="1"/>
  <c r="CU244" i="1"/>
  <c r="ED142" i="1"/>
  <c r="ED143" i="1" s="1"/>
  <c r="ED157" i="1" s="1"/>
  <c r="ED264" i="1"/>
  <c r="EK256" i="1"/>
  <c r="EN260" i="1"/>
  <c r="X232" i="1"/>
  <c r="BY48" i="1"/>
  <c r="CE248" i="1"/>
  <c r="EE260" i="1"/>
  <c r="CW264" i="1"/>
  <c r="AB244" i="1"/>
  <c r="AF264" i="1"/>
  <c r="CA256" i="1"/>
  <c r="U252" i="1"/>
  <c r="DZ142" i="1"/>
  <c r="DZ143" i="1" s="1"/>
  <c r="DZ154" i="1" s="1"/>
  <c r="DZ264" i="1"/>
  <c r="EG240" i="1"/>
  <c r="DI252" i="1"/>
  <c r="DF245" i="1"/>
  <c r="EM236" i="1"/>
  <c r="Z252" i="1"/>
  <c r="Y260" i="1"/>
  <c r="DE232" i="1"/>
  <c r="EH248" i="1"/>
  <c r="CA240" i="1"/>
  <c r="CQ142" i="1"/>
  <c r="CQ143" i="1" s="1"/>
  <c r="CQ196" i="1" s="1"/>
  <c r="CQ264" i="1"/>
  <c r="DH256" i="1"/>
  <c r="Q256" i="1"/>
  <c r="AQ240" i="1"/>
  <c r="CR244" i="1"/>
  <c r="CH236" i="1"/>
  <c r="BV236" i="1"/>
  <c r="P264" i="1"/>
  <c r="EQ240" i="1"/>
  <c r="CS240" i="1"/>
  <c r="BR236" i="1"/>
  <c r="CJ248" i="1"/>
  <c r="BY44" i="1"/>
  <c r="BY244" i="1"/>
  <c r="CH241" i="1"/>
  <c r="CJ232" i="1"/>
  <c r="EE256" i="1"/>
  <c r="DJ248" i="1"/>
  <c r="CT256" i="1"/>
  <c r="CY142" i="1"/>
  <c r="CY143" i="1" s="1"/>
  <c r="CY160" i="1" s="1"/>
  <c r="CY264" i="1"/>
  <c r="EE142" i="1"/>
  <c r="EE143" i="1" s="1"/>
  <c r="EE179" i="1" s="1"/>
  <c r="EE264" i="1"/>
  <c r="DF256" i="1"/>
  <c r="Y256" i="1"/>
  <c r="S260" i="1"/>
  <c r="AQ256" i="1"/>
  <c r="ED236" i="1"/>
  <c r="DY252" i="1"/>
  <c r="CO236" i="1"/>
  <c r="R232" i="1"/>
  <c r="BV249" i="1"/>
  <c r="BT260" i="1"/>
  <c r="EJ256" i="1"/>
  <c r="EL142" i="1"/>
  <c r="EL143" i="1" s="1"/>
  <c r="EL196" i="1" s="1"/>
  <c r="EL264" i="1"/>
  <c r="CO248" i="1"/>
  <c r="CT240" i="1"/>
  <c r="CV142" i="1"/>
  <c r="CV143" i="1" s="1"/>
  <c r="CV151" i="1" s="1"/>
  <c r="CV264" i="1"/>
  <c r="AE232" i="1"/>
  <c r="S142" i="1"/>
  <c r="S143" i="1" s="1"/>
  <c r="S183" i="1" s="1"/>
  <c r="S264" i="1"/>
  <c r="AA244" i="1"/>
  <c r="CO240" i="1"/>
  <c r="DU142" i="1"/>
  <c r="DU143" i="1" s="1"/>
  <c r="DU169" i="1" s="1"/>
  <c r="DU264" i="1"/>
  <c r="T256" i="1"/>
  <c r="BS232" i="1"/>
  <c r="DH248" i="1"/>
  <c r="BG264" i="1"/>
  <c r="CQ244" i="1"/>
  <c r="BU256" i="1"/>
  <c r="BR244" i="1"/>
  <c r="DY244" i="1"/>
  <c r="Y232" i="1"/>
  <c r="Q232" i="1"/>
  <c r="CS264" i="1"/>
  <c r="DH240" i="1"/>
  <c r="CY260" i="1"/>
  <c r="EL244" i="1"/>
  <c r="DU252" i="1"/>
  <c r="BS253" i="1"/>
  <c r="U244" i="1"/>
  <c r="H247" i="1"/>
  <c r="CF237" i="1"/>
  <c r="CH248" i="1"/>
  <c r="W252" i="1"/>
  <c r="EO248" i="1"/>
  <c r="CM252" i="1"/>
  <c r="CW240" i="1"/>
  <c r="BH232" i="1"/>
  <c r="BZ260" i="1"/>
  <c r="CK253" i="1"/>
  <c r="CK232" i="1"/>
  <c r="CJ260" i="1"/>
  <c r="AQ260" i="1"/>
  <c r="CS252" i="1"/>
  <c r="AD248" i="1"/>
  <c r="AF256" i="1"/>
  <c r="CH252" i="1"/>
  <c r="CE244" i="1"/>
  <c r="AD264" i="1"/>
  <c r="DG232" i="1"/>
  <c r="BO260" i="1"/>
  <c r="EM248" i="1"/>
  <c r="ED232" i="1"/>
  <c r="EA264" i="1"/>
  <c r="BG256" i="1"/>
  <c r="EI232" i="1"/>
  <c r="Z248" i="1"/>
  <c r="CP237" i="1"/>
  <c r="CL260" i="1"/>
  <c r="AC248" i="1"/>
  <c r="AB252" i="1"/>
  <c r="AP244" i="1"/>
  <c r="CJ244" i="1"/>
  <c r="V142" i="1"/>
  <c r="V143" i="1" s="1"/>
  <c r="V189" i="1" s="1"/>
  <c r="V264" i="1"/>
  <c r="CB233" i="1"/>
  <c r="DF142" i="1"/>
  <c r="DF143" i="1" s="1"/>
  <c r="DF168" i="1" s="1"/>
  <c r="DF264" i="1"/>
  <c r="AO232" i="1"/>
  <c r="CF260" i="1"/>
  <c r="AP240" i="1"/>
  <c r="AG244" i="1"/>
  <c r="BS252" i="1"/>
  <c r="I30" i="1"/>
  <c r="CY48" i="1"/>
  <c r="EQ44" i="1"/>
  <c r="CS32" i="1"/>
  <c r="BG48" i="1"/>
  <c r="DV60" i="1"/>
  <c r="DV56" i="1"/>
  <c r="DV64" i="1"/>
  <c r="Y48" i="1"/>
  <c r="U44" i="1"/>
  <c r="EL52" i="1"/>
  <c r="CW52" i="1"/>
  <c r="DF290" i="1"/>
  <c r="DF291" i="1" s="1"/>
  <c r="DF292" i="1" s="1"/>
  <c r="DF293" i="1" s="1"/>
  <c r="DF294" i="1" s="1"/>
  <c r="DF295" i="1" s="1"/>
  <c r="DF296" i="1" s="1"/>
  <c r="DF297" i="1" s="1"/>
  <c r="DF298" i="1" s="1"/>
  <c r="DF299" i="1" s="1"/>
  <c r="DF300" i="1" s="1"/>
  <c r="DF301" i="1" s="1"/>
  <c r="DF302" i="1" s="1"/>
  <c r="DF303" i="1" s="1"/>
  <c r="DF304" i="1" s="1"/>
  <c r="DF305" i="1" s="1"/>
  <c r="DF306" i="1" s="1"/>
  <c r="DF307" i="1" s="1"/>
  <c r="DF308" i="1" s="1"/>
  <c r="DF309" i="1" s="1"/>
  <c r="DF310" i="1" s="1"/>
  <c r="DF311" i="1" s="1"/>
  <c r="DF312" i="1" s="1"/>
  <c r="DY290" i="1"/>
  <c r="DY291" i="1" s="1"/>
  <c r="DY292" i="1" s="1"/>
  <c r="DY293" i="1" s="1"/>
  <c r="DY294" i="1" s="1"/>
  <c r="DY295" i="1" s="1"/>
  <c r="DY296" i="1" s="1"/>
  <c r="DY297" i="1" s="1"/>
  <c r="DY298" i="1" s="1"/>
  <c r="DY299" i="1" s="1"/>
  <c r="DY300" i="1" s="1"/>
  <c r="DY301" i="1" s="1"/>
  <c r="DY302" i="1" s="1"/>
  <c r="DY303" i="1" s="1"/>
  <c r="DY304" i="1" s="1"/>
  <c r="DY305" i="1" s="1"/>
  <c r="DY306" i="1" s="1"/>
  <c r="DY307" i="1" s="1"/>
  <c r="DY308" i="1" s="1"/>
  <c r="DY309" i="1" s="1"/>
  <c r="DY310" i="1" s="1"/>
  <c r="DY311" i="1" s="1"/>
  <c r="DY312" i="1" s="1"/>
  <c r="AJ290" i="1"/>
  <c r="AJ291" i="1" s="1"/>
  <c r="AJ292" i="1" s="1"/>
  <c r="AJ293" i="1" s="1"/>
  <c r="AJ294" i="1" s="1"/>
  <c r="AJ295" i="1" s="1"/>
  <c r="AJ296" i="1" s="1"/>
  <c r="AJ297" i="1" s="1"/>
  <c r="AJ298" i="1" s="1"/>
  <c r="AJ299" i="1" s="1"/>
  <c r="AJ300" i="1" s="1"/>
  <c r="AJ301" i="1" s="1"/>
  <c r="AJ302" i="1" s="1"/>
  <c r="AJ303" i="1" s="1"/>
  <c r="AJ304" i="1" s="1"/>
  <c r="AJ305" i="1" s="1"/>
  <c r="AJ306" i="1" s="1"/>
  <c r="AJ307" i="1" s="1"/>
  <c r="AJ308" i="1" s="1"/>
  <c r="AJ309" i="1" s="1"/>
  <c r="AJ310" i="1" s="1"/>
  <c r="AJ311" i="1" s="1"/>
  <c r="AJ312" i="1" s="1"/>
  <c r="AM290" i="1"/>
  <c r="AM291" i="1" s="1"/>
  <c r="AM292" i="1" s="1"/>
  <c r="AM293" i="1" s="1"/>
  <c r="AM294" i="1" s="1"/>
  <c r="AM295" i="1" s="1"/>
  <c r="AM296" i="1" s="1"/>
  <c r="AM297" i="1" s="1"/>
  <c r="AM298" i="1" s="1"/>
  <c r="AM299" i="1" s="1"/>
  <c r="AM300" i="1" s="1"/>
  <c r="AM301" i="1" s="1"/>
  <c r="AM302" i="1" s="1"/>
  <c r="AM303" i="1" s="1"/>
  <c r="AM304" i="1" s="1"/>
  <c r="AM305" i="1" s="1"/>
  <c r="AM306" i="1" s="1"/>
  <c r="AM307" i="1" s="1"/>
  <c r="AM308" i="1" s="1"/>
  <c r="AM309" i="1" s="1"/>
  <c r="AM310" i="1" s="1"/>
  <c r="AM311" i="1" s="1"/>
  <c r="AM312" i="1" s="1"/>
  <c r="DV290" i="1"/>
  <c r="DV291" i="1" s="1"/>
  <c r="DV292" i="1" s="1"/>
  <c r="DV293" i="1" s="1"/>
  <c r="DV294" i="1" s="1"/>
  <c r="DV295" i="1" s="1"/>
  <c r="DV296" i="1" s="1"/>
  <c r="DV297" i="1" s="1"/>
  <c r="DV298" i="1" s="1"/>
  <c r="DV299" i="1" s="1"/>
  <c r="DV300" i="1" s="1"/>
  <c r="DV301" i="1" s="1"/>
  <c r="DV302" i="1" s="1"/>
  <c r="DV303" i="1" s="1"/>
  <c r="DV304" i="1" s="1"/>
  <c r="DV305" i="1" s="1"/>
  <c r="DV306" i="1" s="1"/>
  <c r="DV307" i="1" s="1"/>
  <c r="DV308" i="1" s="1"/>
  <c r="DV309" i="1" s="1"/>
  <c r="DV310" i="1" s="1"/>
  <c r="DV311" i="1" s="1"/>
  <c r="DV312" i="1" s="1"/>
  <c r="CA290" i="1"/>
  <c r="CA291" i="1" s="1"/>
  <c r="CA292" i="1" s="1"/>
  <c r="CA293" i="1" s="1"/>
  <c r="CA294" i="1" s="1"/>
  <c r="CA295" i="1" s="1"/>
  <c r="CA296" i="1" s="1"/>
  <c r="CA297" i="1" s="1"/>
  <c r="CA298" i="1" s="1"/>
  <c r="CA299" i="1" s="1"/>
  <c r="CA300" i="1" s="1"/>
  <c r="CA301" i="1" s="1"/>
  <c r="CA302" i="1" s="1"/>
  <c r="CA303" i="1" s="1"/>
  <c r="CA304" i="1" s="1"/>
  <c r="CA305" i="1" s="1"/>
  <c r="CA306" i="1" s="1"/>
  <c r="CA307" i="1" s="1"/>
  <c r="CA308" i="1" s="1"/>
  <c r="CA309" i="1" s="1"/>
  <c r="CA310" i="1" s="1"/>
  <c r="CA311" i="1" s="1"/>
  <c r="CA312" i="1" s="1"/>
  <c r="EI290" i="1"/>
  <c r="EI291" i="1" s="1"/>
  <c r="EI292" i="1" s="1"/>
  <c r="EI293" i="1" s="1"/>
  <c r="EI294" i="1" s="1"/>
  <c r="EI295" i="1" s="1"/>
  <c r="EI296" i="1" s="1"/>
  <c r="EI297" i="1" s="1"/>
  <c r="EI298" i="1" s="1"/>
  <c r="EI299" i="1" s="1"/>
  <c r="EI300" i="1" s="1"/>
  <c r="EI301" i="1" s="1"/>
  <c r="EI302" i="1" s="1"/>
  <c r="EI303" i="1" s="1"/>
  <c r="EI304" i="1" s="1"/>
  <c r="EI305" i="1" s="1"/>
  <c r="EI306" i="1" s="1"/>
  <c r="EI307" i="1" s="1"/>
  <c r="EI308" i="1" s="1"/>
  <c r="EI309" i="1" s="1"/>
  <c r="EI310" i="1" s="1"/>
  <c r="EI311" i="1" s="1"/>
  <c r="EI312" i="1" s="1"/>
  <c r="CS290" i="1"/>
  <c r="CS291" i="1" s="1"/>
  <c r="CS292" i="1" s="1"/>
  <c r="CS293" i="1" s="1"/>
  <c r="CS294" i="1" s="1"/>
  <c r="CS295" i="1" s="1"/>
  <c r="CS296" i="1" s="1"/>
  <c r="CS297" i="1" s="1"/>
  <c r="CS298" i="1" s="1"/>
  <c r="CS299" i="1" s="1"/>
  <c r="CS300" i="1" s="1"/>
  <c r="CS301" i="1" s="1"/>
  <c r="CS302" i="1" s="1"/>
  <c r="CS303" i="1" s="1"/>
  <c r="CS304" i="1" s="1"/>
  <c r="CS305" i="1" s="1"/>
  <c r="CS306" i="1" s="1"/>
  <c r="CS307" i="1" s="1"/>
  <c r="CS308" i="1" s="1"/>
  <c r="CS309" i="1" s="1"/>
  <c r="CS310" i="1" s="1"/>
  <c r="CS311" i="1" s="1"/>
  <c r="CS312" i="1" s="1"/>
  <c r="CR290" i="1"/>
  <c r="CR291" i="1" s="1"/>
  <c r="CR292" i="1" s="1"/>
  <c r="CR293" i="1" s="1"/>
  <c r="CR294" i="1" s="1"/>
  <c r="CR295" i="1" s="1"/>
  <c r="CR296" i="1" s="1"/>
  <c r="CR297" i="1" s="1"/>
  <c r="CR298" i="1" s="1"/>
  <c r="CR299" i="1" s="1"/>
  <c r="CR300" i="1" s="1"/>
  <c r="CR301" i="1" s="1"/>
  <c r="CR302" i="1" s="1"/>
  <c r="CR303" i="1" s="1"/>
  <c r="CR304" i="1" s="1"/>
  <c r="CR305" i="1" s="1"/>
  <c r="CR306" i="1" s="1"/>
  <c r="CR307" i="1" s="1"/>
  <c r="CR308" i="1" s="1"/>
  <c r="CR309" i="1" s="1"/>
  <c r="CR310" i="1" s="1"/>
  <c r="CR311" i="1" s="1"/>
  <c r="CR312" i="1" s="1"/>
  <c r="DE290" i="1"/>
  <c r="DE291" i="1" s="1"/>
  <c r="DE292" i="1" s="1"/>
  <c r="DE293" i="1" s="1"/>
  <c r="DE294" i="1" s="1"/>
  <c r="DE295" i="1" s="1"/>
  <c r="DE296" i="1" s="1"/>
  <c r="DE297" i="1" s="1"/>
  <c r="DE298" i="1" s="1"/>
  <c r="DE299" i="1" s="1"/>
  <c r="DE300" i="1" s="1"/>
  <c r="DE301" i="1" s="1"/>
  <c r="DE302" i="1" s="1"/>
  <c r="DE303" i="1" s="1"/>
  <c r="DE304" i="1" s="1"/>
  <c r="DE305" i="1" s="1"/>
  <c r="DE306" i="1" s="1"/>
  <c r="DE307" i="1" s="1"/>
  <c r="DE308" i="1" s="1"/>
  <c r="DE309" i="1" s="1"/>
  <c r="DE310" i="1" s="1"/>
  <c r="DE311" i="1" s="1"/>
  <c r="DE312" i="1" s="1"/>
  <c r="AF290" i="1"/>
  <c r="AF291" i="1" s="1"/>
  <c r="AF292" i="1" s="1"/>
  <c r="AF293" i="1" s="1"/>
  <c r="AF294" i="1" s="1"/>
  <c r="AF295" i="1" s="1"/>
  <c r="AF296" i="1" s="1"/>
  <c r="AF297" i="1" s="1"/>
  <c r="AF298" i="1" s="1"/>
  <c r="AF299" i="1" s="1"/>
  <c r="AF300" i="1" s="1"/>
  <c r="AF301" i="1" s="1"/>
  <c r="AF302" i="1" s="1"/>
  <c r="AF303" i="1" s="1"/>
  <c r="AF304" i="1" s="1"/>
  <c r="AF305" i="1" s="1"/>
  <c r="AF306" i="1" s="1"/>
  <c r="AF307" i="1" s="1"/>
  <c r="AF308" i="1" s="1"/>
  <c r="AF309" i="1" s="1"/>
  <c r="AF310" i="1" s="1"/>
  <c r="AF311" i="1" s="1"/>
  <c r="AF312" i="1" s="1"/>
  <c r="CC290" i="1"/>
  <c r="CC291" i="1" s="1"/>
  <c r="CC292" i="1" s="1"/>
  <c r="CC293" i="1" s="1"/>
  <c r="CC294" i="1" s="1"/>
  <c r="CC295" i="1" s="1"/>
  <c r="CC296" i="1" s="1"/>
  <c r="CC297" i="1" s="1"/>
  <c r="CC298" i="1" s="1"/>
  <c r="CC299" i="1" s="1"/>
  <c r="CC300" i="1" s="1"/>
  <c r="CC301" i="1" s="1"/>
  <c r="CC302" i="1" s="1"/>
  <c r="CC303" i="1" s="1"/>
  <c r="CC304" i="1" s="1"/>
  <c r="CC305" i="1" s="1"/>
  <c r="CC306" i="1" s="1"/>
  <c r="CC307" i="1" s="1"/>
  <c r="CC308" i="1" s="1"/>
  <c r="CC309" i="1" s="1"/>
  <c r="CC310" i="1" s="1"/>
  <c r="CC311" i="1" s="1"/>
  <c r="CC312" i="1" s="1"/>
  <c r="Z290" i="1"/>
  <c r="Z291" i="1" s="1"/>
  <c r="Z292" i="1" s="1"/>
  <c r="Z293" i="1" s="1"/>
  <c r="Z294" i="1" s="1"/>
  <c r="Z295" i="1" s="1"/>
  <c r="Z296" i="1" s="1"/>
  <c r="Z297" i="1" s="1"/>
  <c r="Z298" i="1" s="1"/>
  <c r="Z299" i="1" s="1"/>
  <c r="Z300" i="1" s="1"/>
  <c r="Z301" i="1" s="1"/>
  <c r="Z302" i="1" s="1"/>
  <c r="Z303" i="1" s="1"/>
  <c r="Z304" i="1" s="1"/>
  <c r="Z305" i="1" s="1"/>
  <c r="Z306" i="1" s="1"/>
  <c r="Z307" i="1" s="1"/>
  <c r="Z308" i="1" s="1"/>
  <c r="Z309" i="1" s="1"/>
  <c r="Z310" i="1" s="1"/>
  <c r="Z311" i="1" s="1"/>
  <c r="Z312" i="1" s="1"/>
  <c r="AE290" i="1"/>
  <c r="AE291" i="1" s="1"/>
  <c r="AE292" i="1" s="1"/>
  <c r="AE293" i="1" s="1"/>
  <c r="AE294" i="1" s="1"/>
  <c r="AE295" i="1" s="1"/>
  <c r="AE296" i="1" s="1"/>
  <c r="AE297" i="1" s="1"/>
  <c r="AE298" i="1" s="1"/>
  <c r="AE299" i="1" s="1"/>
  <c r="AE300" i="1" s="1"/>
  <c r="AE301" i="1" s="1"/>
  <c r="AE302" i="1" s="1"/>
  <c r="AE303" i="1" s="1"/>
  <c r="AE304" i="1" s="1"/>
  <c r="AE305" i="1" s="1"/>
  <c r="AE306" i="1" s="1"/>
  <c r="AE307" i="1" s="1"/>
  <c r="AE308" i="1" s="1"/>
  <c r="AE309" i="1" s="1"/>
  <c r="AE310" i="1" s="1"/>
  <c r="AE311" i="1" s="1"/>
  <c r="AE312" i="1" s="1"/>
  <c r="EF290" i="1"/>
  <c r="EF291" i="1" s="1"/>
  <c r="EF292" i="1" s="1"/>
  <c r="EF293" i="1" s="1"/>
  <c r="EF294" i="1" s="1"/>
  <c r="EF295" i="1" s="1"/>
  <c r="EF296" i="1" s="1"/>
  <c r="EF297" i="1" s="1"/>
  <c r="EF298" i="1" s="1"/>
  <c r="EF299" i="1" s="1"/>
  <c r="EF300" i="1" s="1"/>
  <c r="EF301" i="1" s="1"/>
  <c r="EF302" i="1" s="1"/>
  <c r="EF303" i="1" s="1"/>
  <c r="EF304" i="1" s="1"/>
  <c r="EF305" i="1" s="1"/>
  <c r="EF306" i="1" s="1"/>
  <c r="EF307" i="1" s="1"/>
  <c r="EF308" i="1" s="1"/>
  <c r="EF309" i="1" s="1"/>
  <c r="EF310" i="1" s="1"/>
  <c r="EF311" i="1" s="1"/>
  <c r="EF312" i="1" s="1"/>
  <c r="CN290" i="1"/>
  <c r="CN291" i="1" s="1"/>
  <c r="CN292" i="1" s="1"/>
  <c r="CN293" i="1" s="1"/>
  <c r="CN294" i="1" s="1"/>
  <c r="CN295" i="1" s="1"/>
  <c r="CN296" i="1" s="1"/>
  <c r="CN297" i="1" s="1"/>
  <c r="CN298" i="1" s="1"/>
  <c r="CN299" i="1" s="1"/>
  <c r="CN300" i="1" s="1"/>
  <c r="CN301" i="1" s="1"/>
  <c r="CN302" i="1" s="1"/>
  <c r="CN303" i="1" s="1"/>
  <c r="CN304" i="1" s="1"/>
  <c r="CN305" i="1" s="1"/>
  <c r="CN306" i="1" s="1"/>
  <c r="CN307" i="1" s="1"/>
  <c r="CN308" i="1" s="1"/>
  <c r="CN309" i="1" s="1"/>
  <c r="CN310" i="1" s="1"/>
  <c r="CN311" i="1" s="1"/>
  <c r="CN312" i="1" s="1"/>
  <c r="DW290" i="1"/>
  <c r="DW291" i="1" s="1"/>
  <c r="DW292" i="1" s="1"/>
  <c r="DW293" i="1" s="1"/>
  <c r="DW294" i="1" s="1"/>
  <c r="DW295" i="1" s="1"/>
  <c r="DW296" i="1" s="1"/>
  <c r="DW297" i="1" s="1"/>
  <c r="DW298" i="1" s="1"/>
  <c r="DW299" i="1" s="1"/>
  <c r="DW300" i="1" s="1"/>
  <c r="DW301" i="1" s="1"/>
  <c r="DW302" i="1" s="1"/>
  <c r="DW303" i="1" s="1"/>
  <c r="DW304" i="1" s="1"/>
  <c r="DW305" i="1" s="1"/>
  <c r="DW306" i="1" s="1"/>
  <c r="DW307" i="1" s="1"/>
  <c r="DW308" i="1" s="1"/>
  <c r="DW309" i="1" s="1"/>
  <c r="DW310" i="1" s="1"/>
  <c r="DW311" i="1" s="1"/>
  <c r="DW312" i="1" s="1"/>
  <c r="EQ290" i="1"/>
  <c r="EQ291" i="1" s="1"/>
  <c r="EQ292" i="1" s="1"/>
  <c r="EQ293" i="1" s="1"/>
  <c r="EQ294" i="1" s="1"/>
  <c r="EQ295" i="1" s="1"/>
  <c r="EQ296" i="1" s="1"/>
  <c r="EQ297" i="1" s="1"/>
  <c r="EQ298" i="1" s="1"/>
  <c r="EQ299" i="1" s="1"/>
  <c r="EQ300" i="1" s="1"/>
  <c r="EQ301" i="1" s="1"/>
  <c r="EQ302" i="1" s="1"/>
  <c r="EQ303" i="1" s="1"/>
  <c r="EQ304" i="1" s="1"/>
  <c r="EQ305" i="1" s="1"/>
  <c r="EQ306" i="1" s="1"/>
  <c r="EQ307" i="1" s="1"/>
  <c r="EQ308" i="1" s="1"/>
  <c r="EQ309" i="1" s="1"/>
  <c r="EQ310" i="1" s="1"/>
  <c r="EQ311" i="1" s="1"/>
  <c r="EQ312" i="1" s="1"/>
  <c r="CO290" i="1"/>
  <c r="CO291" i="1" s="1"/>
  <c r="CO292" i="1" s="1"/>
  <c r="CO293" i="1" s="1"/>
  <c r="CO294" i="1" s="1"/>
  <c r="CO295" i="1" s="1"/>
  <c r="CO296" i="1" s="1"/>
  <c r="CO297" i="1" s="1"/>
  <c r="CO298" i="1" s="1"/>
  <c r="CO299" i="1" s="1"/>
  <c r="CO300" i="1" s="1"/>
  <c r="CO301" i="1" s="1"/>
  <c r="CO302" i="1" s="1"/>
  <c r="CO303" i="1" s="1"/>
  <c r="CO304" i="1" s="1"/>
  <c r="CO305" i="1" s="1"/>
  <c r="CO306" i="1" s="1"/>
  <c r="CO307" i="1" s="1"/>
  <c r="CO308" i="1" s="1"/>
  <c r="CO309" i="1" s="1"/>
  <c r="CO310" i="1" s="1"/>
  <c r="CO311" i="1" s="1"/>
  <c r="CO312" i="1" s="1"/>
  <c r="EM290" i="1"/>
  <c r="EM291" i="1" s="1"/>
  <c r="EM292" i="1" s="1"/>
  <c r="EM293" i="1" s="1"/>
  <c r="EM294" i="1" s="1"/>
  <c r="EM295" i="1" s="1"/>
  <c r="EM296" i="1" s="1"/>
  <c r="EM297" i="1" s="1"/>
  <c r="EM298" i="1" s="1"/>
  <c r="EM299" i="1" s="1"/>
  <c r="EM300" i="1" s="1"/>
  <c r="EM301" i="1" s="1"/>
  <c r="EM302" i="1" s="1"/>
  <c r="EM303" i="1" s="1"/>
  <c r="EM304" i="1" s="1"/>
  <c r="EM305" i="1" s="1"/>
  <c r="EM306" i="1" s="1"/>
  <c r="EM307" i="1" s="1"/>
  <c r="EM308" i="1" s="1"/>
  <c r="EM309" i="1" s="1"/>
  <c r="EM310" i="1" s="1"/>
  <c r="EM311" i="1" s="1"/>
  <c r="EM312" i="1" s="1"/>
  <c r="Y290" i="1"/>
  <c r="Y291" i="1" s="1"/>
  <c r="Y292" i="1" s="1"/>
  <c r="Y293" i="1" s="1"/>
  <c r="Y294" i="1" s="1"/>
  <c r="Y295" i="1" s="1"/>
  <c r="Y296" i="1" s="1"/>
  <c r="Y297" i="1" s="1"/>
  <c r="Y298" i="1" s="1"/>
  <c r="Y299" i="1" s="1"/>
  <c r="Y300" i="1" s="1"/>
  <c r="Y301" i="1" s="1"/>
  <c r="Y302" i="1" s="1"/>
  <c r="Y303" i="1" s="1"/>
  <c r="Y304" i="1" s="1"/>
  <c r="Y305" i="1" s="1"/>
  <c r="Y306" i="1" s="1"/>
  <c r="Y307" i="1" s="1"/>
  <c r="Y308" i="1" s="1"/>
  <c r="Y309" i="1" s="1"/>
  <c r="Y310" i="1" s="1"/>
  <c r="Y311" i="1" s="1"/>
  <c r="Y312" i="1" s="1"/>
  <c r="CH290" i="1"/>
  <c r="CH291" i="1" s="1"/>
  <c r="CH292" i="1" s="1"/>
  <c r="CH293" i="1" s="1"/>
  <c r="CH294" i="1" s="1"/>
  <c r="CH295" i="1" s="1"/>
  <c r="CH296" i="1" s="1"/>
  <c r="CH297" i="1" s="1"/>
  <c r="CH298" i="1" s="1"/>
  <c r="CH299" i="1" s="1"/>
  <c r="CH300" i="1" s="1"/>
  <c r="CH301" i="1" s="1"/>
  <c r="CH302" i="1" s="1"/>
  <c r="CH303" i="1" s="1"/>
  <c r="CH304" i="1" s="1"/>
  <c r="CH305" i="1" s="1"/>
  <c r="CH306" i="1" s="1"/>
  <c r="CH307" i="1" s="1"/>
  <c r="CH308" i="1" s="1"/>
  <c r="CH309" i="1" s="1"/>
  <c r="CH310" i="1" s="1"/>
  <c r="CH311" i="1" s="1"/>
  <c r="CH312" i="1" s="1"/>
  <c r="EH290" i="1"/>
  <c r="EH291" i="1" s="1"/>
  <c r="EH292" i="1" s="1"/>
  <c r="EH293" i="1" s="1"/>
  <c r="EH294" i="1" s="1"/>
  <c r="EH295" i="1" s="1"/>
  <c r="EH296" i="1" s="1"/>
  <c r="EH297" i="1" s="1"/>
  <c r="EH298" i="1" s="1"/>
  <c r="EH299" i="1" s="1"/>
  <c r="EH300" i="1" s="1"/>
  <c r="EH301" i="1" s="1"/>
  <c r="EH302" i="1" s="1"/>
  <c r="EH303" i="1" s="1"/>
  <c r="EH304" i="1" s="1"/>
  <c r="EH305" i="1" s="1"/>
  <c r="EH306" i="1" s="1"/>
  <c r="EH307" i="1" s="1"/>
  <c r="EH308" i="1" s="1"/>
  <c r="EH309" i="1" s="1"/>
  <c r="EH310" i="1" s="1"/>
  <c r="EH311" i="1" s="1"/>
  <c r="EH312" i="1" s="1"/>
  <c r="CJ290" i="1"/>
  <c r="CJ291" i="1" s="1"/>
  <c r="CJ292" i="1" s="1"/>
  <c r="CJ293" i="1" s="1"/>
  <c r="CJ294" i="1" s="1"/>
  <c r="CJ295" i="1" s="1"/>
  <c r="CJ296" i="1" s="1"/>
  <c r="CJ297" i="1" s="1"/>
  <c r="CJ298" i="1" s="1"/>
  <c r="CJ299" i="1" s="1"/>
  <c r="CJ300" i="1" s="1"/>
  <c r="CJ301" i="1" s="1"/>
  <c r="CJ302" i="1" s="1"/>
  <c r="CJ303" i="1" s="1"/>
  <c r="CJ304" i="1" s="1"/>
  <c r="CJ305" i="1" s="1"/>
  <c r="CJ306" i="1" s="1"/>
  <c r="CJ307" i="1" s="1"/>
  <c r="CJ308" i="1" s="1"/>
  <c r="CJ309" i="1" s="1"/>
  <c r="CJ310" i="1" s="1"/>
  <c r="CJ311" i="1" s="1"/>
  <c r="CJ312" i="1" s="1"/>
  <c r="O290" i="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EO290" i="1"/>
  <c r="EO291" i="1" s="1"/>
  <c r="EO292" i="1" s="1"/>
  <c r="EO293" i="1" s="1"/>
  <c r="EO294" i="1" s="1"/>
  <c r="EO295" i="1" s="1"/>
  <c r="EO296" i="1" s="1"/>
  <c r="EO297" i="1" s="1"/>
  <c r="EO298" i="1" s="1"/>
  <c r="EO299" i="1" s="1"/>
  <c r="EO300" i="1" s="1"/>
  <c r="EO301" i="1" s="1"/>
  <c r="EO302" i="1" s="1"/>
  <c r="EO303" i="1" s="1"/>
  <c r="EO304" i="1" s="1"/>
  <c r="EO305" i="1" s="1"/>
  <c r="EO306" i="1" s="1"/>
  <c r="EO307" i="1" s="1"/>
  <c r="EO308" i="1" s="1"/>
  <c r="EO309" i="1" s="1"/>
  <c r="EO310" i="1" s="1"/>
  <c r="EO311" i="1" s="1"/>
  <c r="EO312" i="1" s="1"/>
  <c r="CF290" i="1"/>
  <c r="CF291" i="1" s="1"/>
  <c r="CF292" i="1" s="1"/>
  <c r="CF293" i="1" s="1"/>
  <c r="CF294" i="1" s="1"/>
  <c r="CF295" i="1" s="1"/>
  <c r="CF296" i="1" s="1"/>
  <c r="CF297" i="1" s="1"/>
  <c r="CF298" i="1" s="1"/>
  <c r="CF299" i="1" s="1"/>
  <c r="CF300" i="1" s="1"/>
  <c r="CF301" i="1" s="1"/>
  <c r="CF302" i="1" s="1"/>
  <c r="CF303" i="1" s="1"/>
  <c r="CF304" i="1" s="1"/>
  <c r="CF305" i="1" s="1"/>
  <c r="CF306" i="1" s="1"/>
  <c r="CF307" i="1" s="1"/>
  <c r="CF308" i="1" s="1"/>
  <c r="CF309" i="1" s="1"/>
  <c r="CF310" i="1" s="1"/>
  <c r="CF311" i="1" s="1"/>
  <c r="CF312" i="1" s="1"/>
  <c r="DH290" i="1"/>
  <c r="DH291" i="1" s="1"/>
  <c r="DH292" i="1" s="1"/>
  <c r="DH293" i="1" s="1"/>
  <c r="DH294" i="1" s="1"/>
  <c r="DH295" i="1" s="1"/>
  <c r="DH296" i="1" s="1"/>
  <c r="DH297" i="1" s="1"/>
  <c r="DH298" i="1" s="1"/>
  <c r="DH299" i="1" s="1"/>
  <c r="DH300" i="1" s="1"/>
  <c r="DH301" i="1" s="1"/>
  <c r="DH302" i="1" s="1"/>
  <c r="DH303" i="1" s="1"/>
  <c r="DH304" i="1" s="1"/>
  <c r="DH305" i="1" s="1"/>
  <c r="DH306" i="1" s="1"/>
  <c r="DH307" i="1" s="1"/>
  <c r="DH308" i="1" s="1"/>
  <c r="DH309" i="1" s="1"/>
  <c r="DH310" i="1" s="1"/>
  <c r="DH311" i="1" s="1"/>
  <c r="DH312" i="1" s="1"/>
  <c r="CU290" i="1"/>
  <c r="CU291" i="1" s="1"/>
  <c r="CU292" i="1" s="1"/>
  <c r="CU293" i="1" s="1"/>
  <c r="CU294" i="1" s="1"/>
  <c r="CU295" i="1" s="1"/>
  <c r="CU296" i="1" s="1"/>
  <c r="CU297" i="1" s="1"/>
  <c r="CU298" i="1" s="1"/>
  <c r="CU299" i="1" s="1"/>
  <c r="CU300" i="1" s="1"/>
  <c r="CU301" i="1" s="1"/>
  <c r="CU302" i="1" s="1"/>
  <c r="CU303" i="1" s="1"/>
  <c r="CU304" i="1" s="1"/>
  <c r="CU305" i="1" s="1"/>
  <c r="CU306" i="1" s="1"/>
  <c r="CU307" i="1" s="1"/>
  <c r="CU308" i="1" s="1"/>
  <c r="CU309" i="1" s="1"/>
  <c r="CU310" i="1" s="1"/>
  <c r="CU311" i="1" s="1"/>
  <c r="CU312" i="1" s="1"/>
  <c r="BO290" i="1"/>
  <c r="BO291" i="1" s="1"/>
  <c r="BO292" i="1" s="1"/>
  <c r="BO293" i="1" s="1"/>
  <c r="BO294" i="1" s="1"/>
  <c r="BO295" i="1" s="1"/>
  <c r="BO296" i="1" s="1"/>
  <c r="BO297" i="1" s="1"/>
  <c r="BO298" i="1" s="1"/>
  <c r="BO299" i="1" s="1"/>
  <c r="BO300" i="1" s="1"/>
  <c r="BO301" i="1" s="1"/>
  <c r="BO302" i="1" s="1"/>
  <c r="BO303" i="1" s="1"/>
  <c r="BO304" i="1" s="1"/>
  <c r="BO305" i="1" s="1"/>
  <c r="BO306" i="1" s="1"/>
  <c r="BO307" i="1" s="1"/>
  <c r="BO308" i="1" s="1"/>
  <c r="BO309" i="1" s="1"/>
  <c r="BO310" i="1" s="1"/>
  <c r="BO311" i="1" s="1"/>
  <c r="BO312" i="1" s="1"/>
  <c r="AP290" i="1"/>
  <c r="AP291" i="1" s="1"/>
  <c r="AP292" i="1" s="1"/>
  <c r="AP293" i="1" s="1"/>
  <c r="AP294" i="1" s="1"/>
  <c r="AP295" i="1" s="1"/>
  <c r="AP296" i="1" s="1"/>
  <c r="AP297" i="1" s="1"/>
  <c r="AP298" i="1" s="1"/>
  <c r="AP299" i="1" s="1"/>
  <c r="AP300" i="1" s="1"/>
  <c r="AP301" i="1" s="1"/>
  <c r="AP302" i="1" s="1"/>
  <c r="AP303" i="1" s="1"/>
  <c r="AP304" i="1" s="1"/>
  <c r="AP305" i="1" s="1"/>
  <c r="AP306" i="1" s="1"/>
  <c r="AP307" i="1" s="1"/>
  <c r="AP308" i="1" s="1"/>
  <c r="AP309" i="1" s="1"/>
  <c r="AP310" i="1" s="1"/>
  <c r="AP311" i="1" s="1"/>
  <c r="AP312" i="1" s="1"/>
  <c r="DU290" i="1"/>
  <c r="DU291" i="1" s="1"/>
  <c r="DU292" i="1" s="1"/>
  <c r="DU293" i="1" s="1"/>
  <c r="DU294" i="1" s="1"/>
  <c r="DU295" i="1" s="1"/>
  <c r="DU296" i="1" s="1"/>
  <c r="DU297" i="1" s="1"/>
  <c r="DU298" i="1" s="1"/>
  <c r="DU299" i="1" s="1"/>
  <c r="DU300" i="1" s="1"/>
  <c r="DU301" i="1" s="1"/>
  <c r="DU302" i="1" s="1"/>
  <c r="DU303" i="1" s="1"/>
  <c r="DU304" i="1" s="1"/>
  <c r="DU305" i="1" s="1"/>
  <c r="DU306" i="1" s="1"/>
  <c r="DU307" i="1" s="1"/>
  <c r="DU308" i="1" s="1"/>
  <c r="DU309" i="1" s="1"/>
  <c r="DU310" i="1" s="1"/>
  <c r="DU311" i="1" s="1"/>
  <c r="DU312" i="1" s="1"/>
  <c r="AO290" i="1"/>
  <c r="AO291" i="1" s="1"/>
  <c r="AO292" i="1" s="1"/>
  <c r="AO293" i="1" s="1"/>
  <c r="AO294" i="1" s="1"/>
  <c r="AO295" i="1" s="1"/>
  <c r="AO296" i="1" s="1"/>
  <c r="AO297" i="1" s="1"/>
  <c r="AO298" i="1" s="1"/>
  <c r="AO299" i="1" s="1"/>
  <c r="AO300" i="1" s="1"/>
  <c r="AO301" i="1" s="1"/>
  <c r="AO302" i="1" s="1"/>
  <c r="AO303" i="1" s="1"/>
  <c r="AO304" i="1" s="1"/>
  <c r="AO305" i="1" s="1"/>
  <c r="AO306" i="1" s="1"/>
  <c r="AO307" i="1" s="1"/>
  <c r="AO308" i="1" s="1"/>
  <c r="AO309" i="1" s="1"/>
  <c r="AO310" i="1" s="1"/>
  <c r="AO311" i="1" s="1"/>
  <c r="AO312" i="1" s="1"/>
  <c r="T290" i="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BG290" i="1"/>
  <c r="BG291" i="1" s="1"/>
  <c r="BG292" i="1" s="1"/>
  <c r="BG293" i="1" s="1"/>
  <c r="BG294" i="1" s="1"/>
  <c r="BG295" i="1" s="1"/>
  <c r="BG296" i="1" s="1"/>
  <c r="BG297" i="1" s="1"/>
  <c r="BG298" i="1" s="1"/>
  <c r="BG299" i="1" s="1"/>
  <c r="BG300" i="1" s="1"/>
  <c r="BG301" i="1" s="1"/>
  <c r="BG302" i="1" s="1"/>
  <c r="BG303" i="1" s="1"/>
  <c r="BG304" i="1" s="1"/>
  <c r="BG305" i="1" s="1"/>
  <c r="BG306" i="1" s="1"/>
  <c r="BG307" i="1" s="1"/>
  <c r="BG308" i="1" s="1"/>
  <c r="BG309" i="1" s="1"/>
  <c r="BG310" i="1" s="1"/>
  <c r="BG311" i="1" s="1"/>
  <c r="BG312" i="1" s="1"/>
  <c r="CG290" i="1"/>
  <c r="CG291" i="1" s="1"/>
  <c r="CG292" i="1" s="1"/>
  <c r="CG293" i="1" s="1"/>
  <c r="CG294" i="1" s="1"/>
  <c r="CG295" i="1" s="1"/>
  <c r="CG296" i="1" s="1"/>
  <c r="CG297" i="1" s="1"/>
  <c r="CG298" i="1" s="1"/>
  <c r="CG299" i="1" s="1"/>
  <c r="CG300" i="1" s="1"/>
  <c r="CG301" i="1" s="1"/>
  <c r="CG302" i="1" s="1"/>
  <c r="CG303" i="1" s="1"/>
  <c r="CG304" i="1" s="1"/>
  <c r="CG305" i="1" s="1"/>
  <c r="CG306" i="1" s="1"/>
  <c r="CG307" i="1" s="1"/>
  <c r="CG308" i="1" s="1"/>
  <c r="CG309" i="1" s="1"/>
  <c r="CG310" i="1" s="1"/>
  <c r="CG311" i="1" s="1"/>
  <c r="CG312" i="1" s="1"/>
  <c r="BH290" i="1"/>
  <c r="BH291" i="1" s="1"/>
  <c r="BH292" i="1" s="1"/>
  <c r="BH293" i="1" s="1"/>
  <c r="BH294" i="1" s="1"/>
  <c r="BH295" i="1" s="1"/>
  <c r="BH296" i="1" s="1"/>
  <c r="BH297" i="1" s="1"/>
  <c r="BH298" i="1" s="1"/>
  <c r="BH299" i="1" s="1"/>
  <c r="BH300" i="1" s="1"/>
  <c r="BH301" i="1" s="1"/>
  <c r="BH302" i="1" s="1"/>
  <c r="BH303" i="1" s="1"/>
  <c r="BH304" i="1" s="1"/>
  <c r="BH305" i="1" s="1"/>
  <c r="BH306" i="1" s="1"/>
  <c r="BH307" i="1" s="1"/>
  <c r="BH308" i="1" s="1"/>
  <c r="BH309" i="1" s="1"/>
  <c r="BH310" i="1" s="1"/>
  <c r="BH311" i="1" s="1"/>
  <c r="BH312" i="1" s="1"/>
  <c r="CL290" i="1"/>
  <c r="CL291" i="1" s="1"/>
  <c r="CL292" i="1" s="1"/>
  <c r="CL293" i="1" s="1"/>
  <c r="CL294" i="1" s="1"/>
  <c r="CL295" i="1" s="1"/>
  <c r="CL296" i="1" s="1"/>
  <c r="CL297" i="1" s="1"/>
  <c r="CL298" i="1" s="1"/>
  <c r="CL299" i="1" s="1"/>
  <c r="CL300" i="1" s="1"/>
  <c r="CL301" i="1" s="1"/>
  <c r="CL302" i="1" s="1"/>
  <c r="CL303" i="1" s="1"/>
  <c r="CL304" i="1" s="1"/>
  <c r="CL305" i="1" s="1"/>
  <c r="CL306" i="1" s="1"/>
  <c r="CL307" i="1" s="1"/>
  <c r="CL308" i="1" s="1"/>
  <c r="CL309" i="1" s="1"/>
  <c r="CL310" i="1" s="1"/>
  <c r="CL311" i="1" s="1"/>
  <c r="CL312" i="1" s="1"/>
  <c r="CM290" i="1"/>
  <c r="CM291" i="1" s="1"/>
  <c r="CM292" i="1" s="1"/>
  <c r="CM293" i="1" s="1"/>
  <c r="CM294" i="1" s="1"/>
  <c r="CM295" i="1" s="1"/>
  <c r="CM296" i="1" s="1"/>
  <c r="CM297" i="1" s="1"/>
  <c r="CM298" i="1" s="1"/>
  <c r="CM299" i="1" s="1"/>
  <c r="CM300" i="1" s="1"/>
  <c r="CM301" i="1" s="1"/>
  <c r="CM302" i="1" s="1"/>
  <c r="CM303" i="1" s="1"/>
  <c r="CM304" i="1" s="1"/>
  <c r="CM305" i="1" s="1"/>
  <c r="CM306" i="1" s="1"/>
  <c r="CM307" i="1" s="1"/>
  <c r="CM308" i="1" s="1"/>
  <c r="CM309" i="1" s="1"/>
  <c r="CM310" i="1" s="1"/>
  <c r="CM311" i="1" s="1"/>
  <c r="CM312" i="1" s="1"/>
  <c r="DJ290" i="1"/>
  <c r="DJ291" i="1" s="1"/>
  <c r="DJ292" i="1" s="1"/>
  <c r="DJ293" i="1" s="1"/>
  <c r="DJ294" i="1" s="1"/>
  <c r="DJ295" i="1" s="1"/>
  <c r="DJ296" i="1" s="1"/>
  <c r="DJ297" i="1" s="1"/>
  <c r="DJ298" i="1" s="1"/>
  <c r="DJ299" i="1" s="1"/>
  <c r="DJ300" i="1" s="1"/>
  <c r="DJ301" i="1" s="1"/>
  <c r="DJ302" i="1" s="1"/>
  <c r="DJ303" i="1" s="1"/>
  <c r="DJ304" i="1" s="1"/>
  <c r="DJ305" i="1" s="1"/>
  <c r="DJ306" i="1" s="1"/>
  <c r="DJ307" i="1" s="1"/>
  <c r="DJ308" i="1" s="1"/>
  <c r="DJ309" i="1" s="1"/>
  <c r="DJ310" i="1" s="1"/>
  <c r="DJ311" i="1" s="1"/>
  <c r="DJ312" i="1" s="1"/>
  <c r="CY290" i="1"/>
  <c r="CY291" i="1" s="1"/>
  <c r="CY292" i="1" s="1"/>
  <c r="CY293" i="1" s="1"/>
  <c r="CY294" i="1" s="1"/>
  <c r="CY295" i="1" s="1"/>
  <c r="CY296" i="1" s="1"/>
  <c r="CY297" i="1" s="1"/>
  <c r="CY298" i="1" s="1"/>
  <c r="CY299" i="1" s="1"/>
  <c r="CY300" i="1" s="1"/>
  <c r="CY301" i="1" s="1"/>
  <c r="CY302" i="1" s="1"/>
  <c r="CY303" i="1" s="1"/>
  <c r="CY304" i="1" s="1"/>
  <c r="CY305" i="1" s="1"/>
  <c r="CY306" i="1" s="1"/>
  <c r="CY307" i="1" s="1"/>
  <c r="CY308" i="1" s="1"/>
  <c r="CY309" i="1" s="1"/>
  <c r="CY310" i="1" s="1"/>
  <c r="CY311" i="1" s="1"/>
  <c r="CY312" i="1" s="1"/>
  <c r="EL290" i="1"/>
  <c r="EL291" i="1" s="1"/>
  <c r="EL292" i="1" s="1"/>
  <c r="EL293" i="1" s="1"/>
  <c r="EL294" i="1" s="1"/>
  <c r="EL295" i="1" s="1"/>
  <c r="EL296" i="1" s="1"/>
  <c r="EL297" i="1" s="1"/>
  <c r="EL298" i="1" s="1"/>
  <c r="EL299" i="1" s="1"/>
  <c r="EL300" i="1" s="1"/>
  <c r="EL301" i="1" s="1"/>
  <c r="EL302" i="1" s="1"/>
  <c r="EL303" i="1" s="1"/>
  <c r="EL304" i="1" s="1"/>
  <c r="EL305" i="1" s="1"/>
  <c r="EL306" i="1" s="1"/>
  <c r="EL307" i="1" s="1"/>
  <c r="EL308" i="1" s="1"/>
  <c r="EL309" i="1" s="1"/>
  <c r="EL310" i="1" s="1"/>
  <c r="EL311" i="1" s="1"/>
  <c r="EL312" i="1" s="1"/>
  <c r="DZ290" i="1"/>
  <c r="DZ291" i="1" s="1"/>
  <c r="DZ292" i="1" s="1"/>
  <c r="DZ293" i="1" s="1"/>
  <c r="DZ294" i="1" s="1"/>
  <c r="DZ295" i="1" s="1"/>
  <c r="DZ296" i="1" s="1"/>
  <c r="DZ297" i="1" s="1"/>
  <c r="DZ298" i="1" s="1"/>
  <c r="DZ299" i="1" s="1"/>
  <c r="DZ300" i="1" s="1"/>
  <c r="DZ301" i="1" s="1"/>
  <c r="DZ302" i="1" s="1"/>
  <c r="DZ303" i="1" s="1"/>
  <c r="DZ304" i="1" s="1"/>
  <c r="DZ305" i="1" s="1"/>
  <c r="DZ306" i="1" s="1"/>
  <c r="DZ307" i="1" s="1"/>
  <c r="DZ308" i="1" s="1"/>
  <c r="DZ309" i="1" s="1"/>
  <c r="DZ310" i="1" s="1"/>
  <c r="DZ311" i="1" s="1"/>
  <c r="DZ312" i="1" s="1"/>
  <c r="CQ290" i="1"/>
  <c r="CQ291" i="1" s="1"/>
  <c r="CQ292" i="1" s="1"/>
  <c r="CQ293" i="1" s="1"/>
  <c r="CQ294" i="1" s="1"/>
  <c r="CQ295" i="1" s="1"/>
  <c r="CQ296" i="1" s="1"/>
  <c r="CQ297" i="1" s="1"/>
  <c r="CQ298" i="1" s="1"/>
  <c r="CQ299" i="1" s="1"/>
  <c r="CQ300" i="1" s="1"/>
  <c r="CQ301" i="1" s="1"/>
  <c r="CQ302" i="1" s="1"/>
  <c r="CQ303" i="1" s="1"/>
  <c r="CQ304" i="1" s="1"/>
  <c r="CQ305" i="1" s="1"/>
  <c r="CQ306" i="1" s="1"/>
  <c r="CQ307" i="1" s="1"/>
  <c r="CQ308" i="1" s="1"/>
  <c r="CQ309" i="1" s="1"/>
  <c r="CQ310" i="1" s="1"/>
  <c r="CQ311" i="1" s="1"/>
  <c r="CQ312" i="1" s="1"/>
  <c r="T36" i="1"/>
  <c r="AE36" i="1"/>
  <c r="CF52" i="1"/>
  <c r="CJ48" i="1"/>
  <c r="CT52" i="1"/>
  <c r="DJ48" i="1"/>
  <c r="H280" i="1"/>
  <c r="V280" i="1"/>
  <c r="V281" i="1" s="1"/>
  <c r="V282" i="1" s="1"/>
  <c r="V283" i="1" s="1"/>
  <c r="V284" i="1" s="1"/>
  <c r="V285" i="1" s="1"/>
  <c r="V286" i="1" s="1"/>
  <c r="CW280" i="1"/>
  <c r="CW281" i="1" s="1"/>
  <c r="CW282" i="1" s="1"/>
  <c r="CW283" i="1" s="1"/>
  <c r="CW284" i="1" s="1"/>
  <c r="CW285" i="1" s="1"/>
  <c r="CW286" i="1" s="1"/>
  <c r="DI280" i="1"/>
  <c r="DI281" i="1" s="1"/>
  <c r="DI282" i="1" s="1"/>
  <c r="DI283" i="1" s="1"/>
  <c r="DI284" i="1" s="1"/>
  <c r="DI285" i="1" s="1"/>
  <c r="DI286" i="1" s="1"/>
  <c r="R280" i="1"/>
  <c r="R281" i="1" s="1"/>
  <c r="R282" i="1" s="1"/>
  <c r="R283" i="1" s="1"/>
  <c r="R284" i="1" s="1"/>
  <c r="R285" i="1" s="1"/>
  <c r="R286" i="1" s="1"/>
  <c r="BY281" i="1"/>
  <c r="BY282" i="1" s="1"/>
  <c r="BY283" i="1" s="1"/>
  <c r="BY284" i="1" s="1"/>
  <c r="BY285" i="1" s="1"/>
  <c r="BY286" i="1" s="1"/>
  <c r="BY287" i="1" s="1"/>
  <c r="U280" i="1"/>
  <c r="U281" i="1" s="1"/>
  <c r="U282" i="1" s="1"/>
  <c r="U283" i="1" s="1"/>
  <c r="U284" i="1" s="1"/>
  <c r="U285" i="1" s="1"/>
  <c r="U286" i="1" s="1"/>
  <c r="W280" i="1"/>
  <c r="W281" i="1" s="1"/>
  <c r="W282" i="1" s="1"/>
  <c r="W283" i="1" s="1"/>
  <c r="W284" i="1" s="1"/>
  <c r="W285" i="1" s="1"/>
  <c r="W286" i="1" s="1"/>
  <c r="CE280" i="1"/>
  <c r="CE281" i="1" s="1"/>
  <c r="CE282" i="1" s="1"/>
  <c r="CE283" i="1" s="1"/>
  <c r="CE284" i="1" s="1"/>
  <c r="CE285" i="1" s="1"/>
  <c r="CE286" i="1" s="1"/>
  <c r="EK280" i="1"/>
  <c r="EK281" i="1" s="1"/>
  <c r="EK282" i="1" s="1"/>
  <c r="EK283" i="1" s="1"/>
  <c r="EK284" i="1" s="1"/>
  <c r="EK285" i="1" s="1"/>
  <c r="EK286" i="1" s="1"/>
  <c r="CB280" i="1"/>
  <c r="CB281" i="1" s="1"/>
  <c r="CB282" i="1" s="1"/>
  <c r="CB283" i="1" s="1"/>
  <c r="CB284" i="1" s="1"/>
  <c r="CB285" i="1" s="1"/>
  <c r="CB286" i="1" s="1"/>
  <c r="DV179" i="1"/>
  <c r="DS170" i="1"/>
  <c r="DS203" i="1"/>
  <c r="DS167" i="1"/>
  <c r="DS160" i="1"/>
  <c r="DS168" i="1"/>
  <c r="CI287" i="1"/>
  <c r="CI288" i="1" s="1"/>
  <c r="CI289" i="1" s="1"/>
  <c r="CP287" i="1"/>
  <c r="CP288" i="1" s="1"/>
  <c r="CP289" i="1" s="1"/>
  <c r="X287" i="1"/>
  <c r="X288" i="1" s="1"/>
  <c r="X289" i="1" s="1"/>
  <c r="EN287" i="1"/>
  <c r="EN288" i="1" s="1"/>
  <c r="EN289" i="1" s="1"/>
  <c r="L287" i="1"/>
  <c r="L288" i="1" s="1"/>
  <c r="L289" i="1" s="1"/>
  <c r="DG287" i="1"/>
  <c r="DG288" i="1" s="1"/>
  <c r="DG289" i="1" s="1"/>
  <c r="EP287" i="1"/>
  <c r="EP288" i="1" s="1"/>
  <c r="EP289" i="1" s="1"/>
  <c r="CK287" i="1"/>
  <c r="CK288" i="1" s="1"/>
  <c r="CK289" i="1" s="1"/>
  <c r="BN287" i="1"/>
  <c r="BN288" i="1" s="1"/>
  <c r="BN289" i="1" s="1"/>
  <c r="BZ287" i="1"/>
  <c r="BZ288" i="1" s="1"/>
  <c r="BZ289" i="1" s="1"/>
  <c r="S287" i="1"/>
  <c r="S288" i="1" s="1"/>
  <c r="S289" i="1" s="1"/>
  <c r="CT287" i="1"/>
  <c r="CT288" i="1" s="1"/>
  <c r="CT289" i="1" s="1"/>
  <c r="EG287" i="1"/>
  <c r="EG288" i="1" s="1"/>
  <c r="EG289" i="1" s="1"/>
  <c r="CV287" i="1"/>
  <c r="CV288" i="1" s="1"/>
  <c r="CV289" i="1" s="1"/>
  <c r="AQ287" i="1"/>
  <c r="AQ288" i="1" s="1"/>
  <c r="AQ289" i="1" s="1"/>
  <c r="EK152" i="1"/>
  <c r="EK168" i="1"/>
  <c r="EK198" i="1"/>
  <c r="EK156" i="1"/>
  <c r="EK200" i="1"/>
  <c r="EK155" i="1"/>
  <c r="EK189" i="1"/>
  <c r="EK190" i="1"/>
  <c r="EK181" i="1"/>
  <c r="EK183" i="1"/>
  <c r="EK197" i="1"/>
  <c r="EK178" i="1"/>
  <c r="EK148" i="1"/>
  <c r="EK153" i="1"/>
  <c r="EK188" i="1"/>
  <c r="EK159" i="1"/>
  <c r="EK195" i="1"/>
  <c r="EK163" i="1"/>
  <c r="EK146" i="1"/>
  <c r="EK179" i="1"/>
  <c r="EK191" i="1"/>
  <c r="EK180" i="1"/>
  <c r="EK177" i="1"/>
  <c r="EK167" i="1"/>
  <c r="EK160" i="1"/>
  <c r="EK158" i="1"/>
  <c r="EK185" i="1"/>
  <c r="EK199" i="1"/>
  <c r="EK145" i="1"/>
  <c r="EK164" i="1"/>
  <c r="EK175" i="1"/>
  <c r="EK166" i="1"/>
  <c r="EK150" i="1"/>
  <c r="EK174" i="1"/>
  <c r="EK184" i="1"/>
  <c r="EK193" i="1"/>
  <c r="EK157" i="1"/>
  <c r="DS52" i="1"/>
  <c r="DS40" i="1"/>
  <c r="DS48" i="1"/>
  <c r="DS60" i="1"/>
  <c r="DS56" i="1"/>
  <c r="DS44" i="1"/>
  <c r="DS64" i="1"/>
  <c r="DS36" i="1"/>
  <c r="EI181" i="1"/>
  <c r="DF176" i="1"/>
  <c r="DF175" i="1"/>
  <c r="EI171" i="1"/>
  <c r="V199" i="1"/>
  <c r="V145" i="1"/>
  <c r="EI152" i="1"/>
  <c r="CL172" i="1"/>
  <c r="V161" i="1"/>
  <c r="V152" i="1"/>
  <c r="CB202" i="1"/>
  <c r="EL172" i="1"/>
  <c r="EL177" i="1"/>
  <c r="EL193" i="1"/>
  <c r="EL192" i="1"/>
  <c r="EJ156" i="1"/>
  <c r="EJ187" i="1"/>
  <c r="CL197" i="1"/>
  <c r="EI149" i="1"/>
  <c r="EI161" i="1"/>
  <c r="EI193" i="1"/>
  <c r="EL174" i="1"/>
  <c r="EL149" i="1"/>
  <c r="EL158" i="1"/>
  <c r="EL163" i="1"/>
  <c r="EL181" i="1"/>
  <c r="EL166" i="1"/>
  <c r="EL200" i="1"/>
  <c r="EL167" i="1"/>
  <c r="EL161" i="1"/>
  <c r="AQ151" i="1"/>
  <c r="CB200" i="1"/>
  <c r="AQ164" i="1"/>
  <c r="AQ163" i="1"/>
  <c r="CB199" i="1"/>
  <c r="AQ184" i="1"/>
  <c r="CB161" i="1"/>
  <c r="X181" i="1"/>
  <c r="CB190" i="1"/>
  <c r="X180" i="1"/>
  <c r="CB174" i="1"/>
  <c r="X195" i="1"/>
  <c r="X184" i="1"/>
  <c r="ED169" i="1"/>
  <c r="CL150" i="1"/>
  <c r="CL183" i="1"/>
  <c r="CL193" i="1"/>
  <c r="CL148" i="1"/>
  <c r="CL146" i="1"/>
  <c r="CL201" i="1"/>
  <c r="ED168" i="1"/>
  <c r="CL156" i="1"/>
  <c r="V175" i="1"/>
  <c r="CB167" i="1"/>
  <c r="AQ173" i="1"/>
  <c r="CL186" i="1"/>
  <c r="ED146" i="1"/>
  <c r="CL202" i="1"/>
  <c r="DE177" i="1"/>
  <c r="V174" i="1"/>
  <c r="AQ180" i="1"/>
  <c r="CL160" i="1"/>
  <c r="V187" i="1"/>
  <c r="AQ182" i="1"/>
  <c r="AQ160" i="1"/>
  <c r="CL170" i="1"/>
  <c r="CL168" i="1"/>
  <c r="DE189" i="1"/>
  <c r="AQ167" i="1"/>
  <c r="CL164" i="1"/>
  <c r="V172" i="1"/>
  <c r="CL178" i="1"/>
  <c r="CQ176" i="1"/>
  <c r="V186" i="1"/>
  <c r="V171" i="1"/>
  <c r="CL153" i="1"/>
  <c r="CL147" i="1"/>
  <c r="CR200" i="1"/>
  <c r="CL203" i="1"/>
  <c r="CL188" i="1"/>
  <c r="CL179" i="1"/>
  <c r="CT192" i="1"/>
  <c r="CR151" i="1"/>
  <c r="CT191" i="1"/>
  <c r="ED199" i="1"/>
  <c r="CL158" i="1"/>
  <c r="CQ165" i="1"/>
  <c r="CQ172" i="1"/>
  <c r="CL191" i="1"/>
  <c r="CL180" i="1"/>
  <c r="CL194" i="1"/>
  <c r="EJ172" i="1"/>
  <c r="CL195" i="1"/>
  <c r="EL187" i="1"/>
  <c r="X176" i="1"/>
  <c r="AQ161" i="1"/>
  <c r="CL184" i="1"/>
  <c r="EL189" i="1"/>
  <c r="CI178" i="1"/>
  <c r="X144" i="1"/>
  <c r="V170" i="1"/>
  <c r="CI183" i="1"/>
  <c r="X175" i="1"/>
  <c r="V185" i="1"/>
  <c r="CL157" i="1"/>
  <c r="CI171" i="1"/>
  <c r="V169" i="1"/>
  <c r="AQ202" i="1"/>
  <c r="CI197" i="1"/>
  <c r="CL155" i="1"/>
  <c r="EL156" i="1"/>
  <c r="CL196" i="1"/>
  <c r="EL190" i="1"/>
  <c r="CL190" i="1"/>
  <c r="EL179" i="1"/>
  <c r="CL187" i="1"/>
  <c r="EL170" i="1"/>
  <c r="CL169" i="1"/>
  <c r="CR144" i="1"/>
  <c r="CR173" i="1"/>
  <c r="CQ201" i="1"/>
  <c r="DH153" i="1"/>
  <c r="CQ177" i="1"/>
  <c r="DH162" i="1"/>
  <c r="DH194" i="1"/>
  <c r="CQ173" i="1"/>
  <c r="DH170" i="1"/>
  <c r="CQ170" i="1"/>
  <c r="DH196" i="1"/>
  <c r="CQ199" i="1"/>
  <c r="CQ197" i="1"/>
  <c r="AQ199" i="1"/>
  <c r="CQ163" i="1"/>
  <c r="AQ203" i="1"/>
  <c r="AQ200" i="1"/>
  <c r="ED167" i="1"/>
  <c r="CQ198" i="1"/>
  <c r="AQ187" i="1"/>
  <c r="V198" i="1"/>
  <c r="ED177" i="1"/>
  <c r="V167" i="1"/>
  <c r="EL188" i="1"/>
  <c r="V164" i="1"/>
  <c r="X163" i="1"/>
  <c r="V146" i="1"/>
  <c r="X147" i="1"/>
  <c r="V144" i="1"/>
  <c r="X190" i="1"/>
  <c r="DH163" i="1"/>
  <c r="CL151" i="1"/>
  <c r="CL165" i="1"/>
  <c r="CL166" i="1"/>
  <c r="CL177" i="1"/>
  <c r="CT165" i="1"/>
  <c r="DH145" i="1"/>
  <c r="CL198" i="1"/>
  <c r="CA150" i="1"/>
  <c r="CA196" i="1"/>
  <c r="CL176" i="1"/>
  <c r="CL200" i="1"/>
  <c r="CG182" i="1"/>
  <c r="CL145" i="1"/>
  <c r="CL163" i="1"/>
  <c r="CG179" i="1"/>
  <c r="CG171" i="1"/>
  <c r="CG186" i="1"/>
  <c r="CL159" i="1"/>
  <c r="CL152" i="1"/>
  <c r="CR199" i="1"/>
  <c r="EB149" i="1"/>
  <c r="CG156" i="1"/>
  <c r="CL185" i="1"/>
  <c r="CL181" i="1"/>
  <c r="CR190" i="1"/>
  <c r="CA168" i="1"/>
  <c r="Q183" i="1"/>
  <c r="CA181" i="1"/>
  <c r="CR187" i="1"/>
  <c r="CG166" i="1"/>
  <c r="CG189" i="1"/>
  <c r="CL174" i="1"/>
  <c r="CL144" i="1"/>
  <c r="CR195" i="1"/>
  <c r="CQ191" i="1"/>
  <c r="CF152" i="1"/>
  <c r="CA151" i="1"/>
  <c r="AQ195" i="1"/>
  <c r="CL192" i="1"/>
  <c r="CL171" i="1"/>
  <c r="CR166" i="1"/>
  <c r="CQ190" i="1"/>
  <c r="CF184" i="1"/>
  <c r="EL182" i="1"/>
  <c r="AQ175" i="1"/>
  <c r="CG174" i="1"/>
  <c r="CL167" i="1"/>
  <c r="CL189" i="1"/>
  <c r="CR152" i="1"/>
  <c r="CQ192" i="1"/>
  <c r="CF175" i="1"/>
  <c r="AQ152" i="1"/>
  <c r="CL162" i="1"/>
  <c r="CL149" i="1"/>
  <c r="CR167" i="1"/>
  <c r="CQ184" i="1"/>
  <c r="CF190" i="1"/>
  <c r="EL175" i="1"/>
  <c r="CA144" i="1"/>
  <c r="AQ193" i="1"/>
  <c r="CA157" i="1"/>
  <c r="CL182" i="1"/>
  <c r="CL161" i="1"/>
  <c r="CR179" i="1"/>
  <c r="CL199" i="1"/>
  <c r="CL173" i="1"/>
  <c r="CR147" i="1"/>
  <c r="EL171" i="1"/>
  <c r="CA178" i="1"/>
  <c r="CR198" i="1"/>
  <c r="CB177" i="1"/>
  <c r="CB185" i="1"/>
  <c r="CB169" i="1"/>
  <c r="CL154" i="1"/>
  <c r="CB153" i="1"/>
  <c r="CF146" i="1"/>
  <c r="X172" i="1"/>
  <c r="X167" i="1"/>
  <c r="CF200" i="1"/>
  <c r="X171" i="1"/>
  <c r="X159" i="1"/>
  <c r="CG199" i="1"/>
  <c r="CF197" i="1"/>
  <c r="X202" i="1"/>
  <c r="CF163" i="1"/>
  <c r="Q175" i="1"/>
  <c r="X154" i="1"/>
  <c r="CF155" i="1"/>
  <c r="CF203" i="1"/>
  <c r="X166" i="1"/>
  <c r="CF192" i="1"/>
  <c r="X150" i="1"/>
  <c r="CG163" i="1"/>
  <c r="CG201" i="1"/>
  <c r="CF183" i="1"/>
  <c r="X197" i="1"/>
  <c r="CG183" i="1"/>
  <c r="CF167" i="1"/>
  <c r="Q202" i="1"/>
  <c r="X165" i="1"/>
  <c r="CG180" i="1"/>
  <c r="EJ158" i="1"/>
  <c r="CF182" i="1"/>
  <c r="X149" i="1"/>
  <c r="CF193" i="1"/>
  <c r="X196" i="1"/>
  <c r="DH166" i="1"/>
  <c r="CG175" i="1"/>
  <c r="EJ175" i="1"/>
  <c r="CF156" i="1"/>
  <c r="X164" i="1"/>
  <c r="DH152" i="1"/>
  <c r="AO164" i="1"/>
  <c r="EJ173" i="1"/>
  <c r="CF158" i="1"/>
  <c r="X148" i="1"/>
  <c r="CF172" i="1"/>
  <c r="EB166" i="1"/>
  <c r="DH200" i="1"/>
  <c r="EJ152" i="1"/>
  <c r="CF161" i="1"/>
  <c r="CI151" i="1"/>
  <c r="X194" i="1"/>
  <c r="EB193" i="1"/>
  <c r="DH188" i="1"/>
  <c r="EJ197" i="1"/>
  <c r="CF151" i="1"/>
  <c r="CI167" i="1"/>
  <c r="X178" i="1"/>
  <c r="CB144" i="1"/>
  <c r="AQ174" i="1"/>
  <c r="EB159" i="1"/>
  <c r="DH178" i="1"/>
  <c r="EJ149" i="1"/>
  <c r="CF194" i="1"/>
  <c r="CI147" i="1"/>
  <c r="X201" i="1"/>
  <c r="CA153" i="1"/>
  <c r="V149" i="1"/>
  <c r="V168" i="1"/>
  <c r="CB151" i="1"/>
  <c r="AQ148" i="1"/>
  <c r="EB190" i="1"/>
  <c r="DH172" i="1"/>
  <c r="CI154" i="1"/>
  <c r="X162" i="1"/>
  <c r="V180" i="1"/>
  <c r="V184" i="1"/>
  <c r="CB158" i="1"/>
  <c r="AQ201" i="1"/>
  <c r="EB144" i="1"/>
  <c r="DH198" i="1"/>
  <c r="ED192" i="1"/>
  <c r="CF198" i="1"/>
  <c r="Q194" i="1"/>
  <c r="CI181" i="1"/>
  <c r="X146" i="1"/>
  <c r="CB198" i="1"/>
  <c r="AQ150" i="1"/>
  <c r="EJ161" i="1"/>
  <c r="CF186" i="1"/>
  <c r="EB197" i="1"/>
  <c r="DH158" i="1"/>
  <c r="AO188" i="1"/>
  <c r="ED148" i="1"/>
  <c r="CF169" i="1"/>
  <c r="Q179" i="1"/>
  <c r="CI153" i="1"/>
  <c r="X193" i="1"/>
  <c r="CA162" i="1"/>
  <c r="V179" i="1"/>
  <c r="CB175" i="1"/>
  <c r="V147" i="1"/>
  <c r="CB166" i="1"/>
  <c r="EB187" i="1"/>
  <c r="DH176" i="1"/>
  <c r="ED200" i="1"/>
  <c r="CF195" i="1"/>
  <c r="CI157" i="1"/>
  <c r="X179" i="1"/>
  <c r="X200" i="1"/>
  <c r="DE151" i="1"/>
  <c r="V178" i="1"/>
  <c r="CB189" i="1"/>
  <c r="EB148" i="1"/>
  <c r="DH168" i="1"/>
  <c r="CF202" i="1"/>
  <c r="CB197" i="1"/>
  <c r="CF178" i="1"/>
  <c r="DH150" i="1"/>
  <c r="CF149" i="1"/>
  <c r="X158" i="1"/>
  <c r="X199" i="1"/>
  <c r="CB196" i="1"/>
  <c r="CF147" i="1"/>
  <c r="X189" i="1"/>
  <c r="X191" i="1"/>
  <c r="CA156" i="1"/>
  <c r="V201" i="1"/>
  <c r="DH199" i="1"/>
  <c r="CF160" i="1"/>
  <c r="X174" i="1"/>
  <c r="X183" i="1"/>
  <c r="V200" i="1"/>
  <c r="CF185" i="1"/>
  <c r="ED156" i="1"/>
  <c r="CI182" i="1"/>
  <c r="CI202" i="1"/>
  <c r="EJ155" i="1"/>
  <c r="CI162" i="1"/>
  <c r="CI163" i="1"/>
  <c r="EB161" i="1"/>
  <c r="EB178" i="1"/>
  <c r="DH149" i="1"/>
  <c r="ED155" i="1"/>
  <c r="EJ186" i="1"/>
  <c r="CR196" i="1"/>
  <c r="CI176" i="1"/>
  <c r="CI150" i="1"/>
  <c r="CV154" i="1"/>
  <c r="EB192" i="1"/>
  <c r="DH192" i="1"/>
  <c r="ED172" i="1"/>
  <c r="ED147" i="1"/>
  <c r="EJ154" i="1"/>
  <c r="CR178" i="1"/>
  <c r="CI187" i="1"/>
  <c r="CI177" i="1"/>
  <c r="ED179" i="1"/>
  <c r="EB160" i="1"/>
  <c r="DH186" i="1"/>
  <c r="ED188" i="1"/>
  <c r="ED202" i="1"/>
  <c r="EJ185" i="1"/>
  <c r="CR197" i="1"/>
  <c r="CI198" i="1"/>
  <c r="CI160" i="1"/>
  <c r="ED187" i="1"/>
  <c r="ED178" i="1"/>
  <c r="EB176" i="1"/>
  <c r="DH167" i="1"/>
  <c r="ED170" i="1"/>
  <c r="ED201" i="1"/>
  <c r="EJ174" i="1"/>
  <c r="CR194" i="1"/>
  <c r="CQ157" i="1"/>
  <c r="CI145" i="1"/>
  <c r="CI165" i="1"/>
  <c r="CQ175" i="1"/>
  <c r="CI194" i="1"/>
  <c r="CI180" i="1"/>
  <c r="EJ198" i="1"/>
  <c r="CI148" i="1"/>
  <c r="CI185" i="1"/>
  <c r="EB203" i="1"/>
  <c r="EJ182" i="1"/>
  <c r="CR172" i="1"/>
  <c r="CI169" i="1"/>
  <c r="CI186" i="1"/>
  <c r="ED165" i="1"/>
  <c r="ED176" i="1"/>
  <c r="EB180" i="1"/>
  <c r="DH184" i="1"/>
  <c r="ED164" i="1"/>
  <c r="ED197" i="1"/>
  <c r="EJ150" i="1"/>
  <c r="CR174" i="1"/>
  <c r="CI179" i="1"/>
  <c r="CI158" i="1"/>
  <c r="ED163" i="1"/>
  <c r="ED144" i="1"/>
  <c r="EB164" i="1"/>
  <c r="DH203" i="1"/>
  <c r="ED162" i="1"/>
  <c r="ED196" i="1"/>
  <c r="EJ181" i="1"/>
  <c r="CR201" i="1"/>
  <c r="CI173" i="1"/>
  <c r="EB171" i="1"/>
  <c r="ED161" i="1"/>
  <c r="ED174" i="1"/>
  <c r="EJ165" i="1"/>
  <c r="CR192" i="1"/>
  <c r="CI188" i="1"/>
  <c r="CI149" i="1"/>
  <c r="DH174" i="1"/>
  <c r="ED191" i="1"/>
  <c r="EJ196" i="1"/>
  <c r="EB158" i="1"/>
  <c r="EB195" i="1"/>
  <c r="DH181" i="1"/>
  <c r="DH179" i="1"/>
  <c r="ED203" i="1"/>
  <c r="EJ180" i="1"/>
  <c r="CR149" i="1"/>
  <c r="CQ162" i="1"/>
  <c r="CI168" i="1"/>
  <c r="X173" i="1"/>
  <c r="X185" i="1"/>
  <c r="CA187" i="1"/>
  <c r="CB157" i="1"/>
  <c r="AQ189" i="1"/>
  <c r="EB155" i="1"/>
  <c r="DH201" i="1"/>
  <c r="AO156" i="1"/>
  <c r="EB175" i="1"/>
  <c r="EB202" i="1"/>
  <c r="DH161" i="1"/>
  <c r="DH151" i="1"/>
  <c r="ED171" i="1"/>
  <c r="EJ164" i="1"/>
  <c r="CR185" i="1"/>
  <c r="CQ161" i="1"/>
  <c r="EL146" i="1"/>
  <c r="CI192" i="1"/>
  <c r="X188" i="1"/>
  <c r="X177" i="1"/>
  <c r="CA152" i="1"/>
  <c r="CB182" i="1"/>
  <c r="AQ149" i="1"/>
  <c r="EB179" i="1"/>
  <c r="ED186" i="1"/>
  <c r="EJ148" i="1"/>
  <c r="CI193" i="1"/>
  <c r="EQ177" i="1"/>
  <c r="CB160" i="1"/>
  <c r="CB173" i="1"/>
  <c r="AQ196" i="1"/>
  <c r="AQ145" i="1"/>
  <c r="EB174" i="1"/>
  <c r="EB186" i="1"/>
  <c r="DH177" i="1"/>
  <c r="DH154" i="1"/>
  <c r="ED154" i="1"/>
  <c r="EJ169" i="1"/>
  <c r="EJ195" i="1"/>
  <c r="CR184" i="1"/>
  <c r="CQ160" i="1"/>
  <c r="CI174" i="1"/>
  <c r="X156" i="1"/>
  <c r="X161" i="1"/>
  <c r="CQ159" i="1"/>
  <c r="CI175" i="1"/>
  <c r="X203" i="1"/>
  <c r="X153" i="1"/>
  <c r="CA182" i="1"/>
  <c r="CB191" i="1"/>
  <c r="CB150" i="1"/>
  <c r="AQ166" i="1"/>
  <c r="EB189" i="1"/>
  <c r="CV174" i="1"/>
  <c r="EB169" i="1"/>
  <c r="EB163" i="1"/>
  <c r="DH164" i="1"/>
  <c r="DH171" i="1"/>
  <c r="ED185" i="1"/>
  <c r="EJ200" i="1"/>
  <c r="EJ179" i="1"/>
  <c r="EB200" i="1"/>
  <c r="EB170" i="1"/>
  <c r="DH160" i="1"/>
  <c r="DH156" i="1"/>
  <c r="ED184" i="1"/>
  <c r="EJ160" i="1"/>
  <c r="EJ163" i="1"/>
  <c r="CR203" i="1"/>
  <c r="CQ203" i="1"/>
  <c r="CI164" i="1"/>
  <c r="EQ203" i="1"/>
  <c r="X187" i="1"/>
  <c r="X145" i="1"/>
  <c r="CB145" i="1"/>
  <c r="CB164" i="1"/>
  <c r="AQ162" i="1"/>
  <c r="ED182" i="1"/>
  <c r="CI146" i="1"/>
  <c r="EQ200" i="1"/>
  <c r="CA197" i="1"/>
  <c r="CB159" i="1"/>
  <c r="CB163" i="1"/>
  <c r="AQ198" i="1"/>
  <c r="EJ191" i="1"/>
  <c r="EJ147" i="1"/>
  <c r="CV175" i="1"/>
  <c r="EB199" i="1"/>
  <c r="EB154" i="1"/>
  <c r="DH175" i="1"/>
  <c r="DH147" i="1"/>
  <c r="ED160" i="1"/>
  <c r="EJ159" i="1"/>
  <c r="EJ194" i="1"/>
  <c r="CR180" i="1"/>
  <c r="CH145" i="1"/>
  <c r="CQ202" i="1"/>
  <c r="EL155" i="1"/>
  <c r="CI201" i="1"/>
  <c r="EQ145" i="1"/>
  <c r="X155" i="1"/>
  <c r="X192" i="1"/>
  <c r="CA192" i="1"/>
  <c r="CB176" i="1"/>
  <c r="AQ194" i="1"/>
  <c r="CV159" i="1"/>
  <c r="EB152" i="1"/>
  <c r="EB147" i="1"/>
  <c r="DH148" i="1"/>
  <c r="DH144" i="1"/>
  <c r="EB183" i="1"/>
  <c r="EB194" i="1"/>
  <c r="DH180" i="1"/>
  <c r="DH169" i="1"/>
  <c r="ED181" i="1"/>
  <c r="EJ190" i="1"/>
  <c r="EJ177" i="1"/>
  <c r="CI170" i="1"/>
  <c r="EQ196" i="1"/>
  <c r="EB167" i="1"/>
  <c r="ED149" i="1"/>
  <c r="ED158" i="1"/>
  <c r="EJ189" i="1"/>
  <c r="CI196" i="1"/>
  <c r="EQ170" i="1"/>
  <c r="X151" i="1"/>
  <c r="X168" i="1"/>
  <c r="CB170" i="1"/>
  <c r="AQ155" i="1"/>
  <c r="EB201" i="1"/>
  <c r="EB151" i="1"/>
  <c r="EB185" i="1"/>
  <c r="DH173" i="1"/>
  <c r="DH157" i="1"/>
  <c r="EJ145" i="1"/>
  <c r="EB198" i="1"/>
  <c r="DH146" i="1"/>
  <c r="DH185" i="1"/>
  <c r="ED180" i="1"/>
  <c r="EJ157" i="1"/>
  <c r="CQ186" i="1"/>
  <c r="CI156" i="1"/>
  <c r="EQ173" i="1"/>
  <c r="X170" i="1"/>
  <c r="X160" i="1"/>
  <c r="CA166" i="1"/>
  <c r="CB154" i="1"/>
  <c r="AQ176" i="1"/>
  <c r="CV169" i="1"/>
  <c r="EB182" i="1"/>
  <c r="DH190" i="1"/>
  <c r="EJ188" i="1"/>
  <c r="CQ168" i="1"/>
  <c r="CI144" i="1"/>
  <c r="EQ186" i="1"/>
  <c r="X198" i="1"/>
  <c r="CB201" i="1"/>
  <c r="AQ168" i="1"/>
  <c r="CV192" i="1"/>
  <c r="CG172" i="1"/>
  <c r="CG145" i="1"/>
  <c r="ED151" i="1"/>
  <c r="ED173" i="1"/>
  <c r="ED183" i="1"/>
  <c r="ED194" i="1"/>
  <c r="ED152" i="1"/>
  <c r="ED195" i="1"/>
  <c r="ED153" i="1"/>
  <c r="ED198" i="1"/>
  <c r="ED189" i="1"/>
  <c r="ED145" i="1"/>
  <c r="ED190" i="1"/>
  <c r="ED159" i="1"/>
  <c r="ED150" i="1"/>
  <c r="CG167" i="1"/>
  <c r="CG169" i="1"/>
  <c r="CN142" i="1"/>
  <c r="CN143" i="1" s="1"/>
  <c r="CT194" i="1"/>
  <c r="CT172" i="1"/>
  <c r="AD142" i="1"/>
  <c r="AD143" i="1" s="1"/>
  <c r="CG173" i="1"/>
  <c r="CG177" i="1"/>
  <c r="CT188" i="1"/>
  <c r="CV199" i="1"/>
  <c r="CV198" i="1"/>
  <c r="CG187" i="1"/>
  <c r="CG160" i="1"/>
  <c r="R142" i="1"/>
  <c r="R143" i="1" s="1"/>
  <c r="CT163" i="1"/>
  <c r="CG193" i="1"/>
  <c r="CG197" i="1"/>
  <c r="CT156" i="1"/>
  <c r="CM142" i="1"/>
  <c r="CM143" i="1" s="1"/>
  <c r="CG203" i="1"/>
  <c r="CG170" i="1"/>
  <c r="CT186" i="1"/>
  <c r="CT187" i="1"/>
  <c r="CT147" i="1"/>
  <c r="CD142" i="1"/>
  <c r="CD143" i="1" s="1"/>
  <c r="CG159" i="1"/>
  <c r="CG181" i="1"/>
  <c r="CC142" i="1"/>
  <c r="CC143" i="1" s="1"/>
  <c r="CT151" i="1"/>
  <c r="CT159" i="1"/>
  <c r="CT170" i="1"/>
  <c r="CT158" i="1"/>
  <c r="CT148" i="1"/>
  <c r="CT193" i="1"/>
  <c r="CT162" i="1"/>
  <c r="CT146" i="1"/>
  <c r="CT166" i="1"/>
  <c r="CT190" i="1"/>
  <c r="CT184" i="1"/>
  <c r="CT202" i="1"/>
  <c r="CT150" i="1"/>
  <c r="CT145" i="1"/>
  <c r="CT160" i="1"/>
  <c r="CT144" i="1"/>
  <c r="CT153" i="1"/>
  <c r="CT201" i="1"/>
  <c r="CT203" i="1"/>
  <c r="CT173" i="1"/>
  <c r="CT168" i="1"/>
  <c r="CT199" i="1"/>
  <c r="CT157" i="1"/>
  <c r="CT200" i="1"/>
  <c r="CT198" i="1"/>
  <c r="CT152" i="1"/>
  <c r="CT164" i="1"/>
  <c r="CT167" i="1"/>
  <c r="CT197" i="1"/>
  <c r="CT196" i="1"/>
  <c r="CT149" i="1"/>
  <c r="CT161" i="1"/>
  <c r="CT185" i="1"/>
  <c r="CT169" i="1"/>
  <c r="CT171" i="1"/>
  <c r="CT154" i="1"/>
  <c r="CT195" i="1"/>
  <c r="CT189" i="1"/>
  <c r="EB196" i="1"/>
  <c r="EB168" i="1"/>
  <c r="EB156" i="1"/>
  <c r="EB184" i="1"/>
  <c r="EB172" i="1"/>
  <c r="EB153" i="1"/>
  <c r="EB157" i="1"/>
  <c r="EB150" i="1"/>
  <c r="CG184" i="1"/>
  <c r="CG192" i="1"/>
  <c r="CG158" i="1"/>
  <c r="DG142" i="1"/>
  <c r="DG143" i="1" s="1"/>
  <c r="CG168" i="1"/>
  <c r="CG198" i="1"/>
  <c r="CG154" i="1"/>
  <c r="CG161" i="1"/>
  <c r="CG185" i="1"/>
  <c r="CG155" i="1"/>
  <c r="CG149" i="1"/>
  <c r="CG178" i="1"/>
  <c r="CG152" i="1"/>
  <c r="CG150" i="1"/>
  <c r="AP156" i="1"/>
  <c r="AP151" i="1"/>
  <c r="AP161" i="1"/>
  <c r="AP145" i="1"/>
  <c r="AP146" i="1"/>
  <c r="AP148" i="1"/>
  <c r="AP201" i="1"/>
  <c r="AP196" i="1"/>
  <c r="AP198" i="1"/>
  <c r="AP181" i="1"/>
  <c r="AP177" i="1"/>
  <c r="AP171" i="1"/>
  <c r="AP152" i="1"/>
  <c r="AP193" i="1"/>
  <c r="AP191" i="1"/>
  <c r="AP170" i="1"/>
  <c r="AP183" i="1"/>
  <c r="AP158" i="1"/>
  <c r="AP159" i="1"/>
  <c r="AP180" i="1"/>
  <c r="AP168" i="1"/>
  <c r="AP203" i="1"/>
  <c r="AP200" i="1"/>
  <c r="AP184" i="1"/>
  <c r="AP164" i="1"/>
  <c r="AP189" i="1"/>
  <c r="AP167" i="1"/>
  <c r="AP163" i="1"/>
  <c r="AP190" i="1"/>
  <c r="AP149" i="1"/>
  <c r="AP153" i="1"/>
  <c r="AP194" i="1"/>
  <c r="AP197" i="1"/>
  <c r="AP166" i="1"/>
  <c r="AP182" i="1"/>
  <c r="AP176" i="1"/>
  <c r="AP199" i="1"/>
  <c r="AP179" i="1"/>
  <c r="AP175" i="1"/>
  <c r="AP202" i="1"/>
  <c r="AP147" i="1"/>
  <c r="AP188" i="1"/>
  <c r="AP173" i="1"/>
  <c r="AP160" i="1"/>
  <c r="AP192" i="1"/>
  <c r="AP154" i="1"/>
  <c r="AP150" i="1"/>
  <c r="AP162" i="1"/>
  <c r="AP157" i="1"/>
  <c r="AP185" i="1"/>
  <c r="AP165" i="1"/>
  <c r="AP178" i="1"/>
  <c r="AP155" i="1"/>
  <c r="AP144" i="1"/>
  <c r="AP186" i="1"/>
  <c r="AP172" i="1"/>
  <c r="AP169" i="1"/>
  <c r="AP195" i="1"/>
  <c r="AP187" i="1"/>
  <c r="AP174" i="1"/>
  <c r="CG153" i="1"/>
  <c r="EB146" i="1"/>
  <c r="EB162" i="1"/>
  <c r="CG162" i="1"/>
  <c r="CV168" i="1"/>
  <c r="EG142" i="1"/>
  <c r="EG143" i="1" s="1"/>
  <c r="CG190" i="1"/>
  <c r="CV191" i="1"/>
  <c r="EB177" i="1"/>
  <c r="CG195" i="1"/>
  <c r="CV172" i="1"/>
  <c r="EB191" i="1"/>
  <c r="CG196" i="1"/>
  <c r="Y142" i="1"/>
  <c r="Y143" i="1" s="1"/>
  <c r="EB145" i="1"/>
  <c r="CG164" i="1"/>
  <c r="CV187" i="1"/>
  <c r="CV190" i="1"/>
  <c r="CV173" i="1"/>
  <c r="CV158" i="1"/>
  <c r="CV186" i="1"/>
  <c r="CG165" i="1"/>
  <c r="T142" i="1"/>
  <c r="T143" i="1" s="1"/>
  <c r="CV184" i="1"/>
  <c r="CG176" i="1"/>
  <c r="CG200" i="1"/>
  <c r="CG146" i="1"/>
  <c r="EB173" i="1"/>
  <c r="CG147" i="1"/>
  <c r="CG191" i="1"/>
  <c r="DH189" i="1"/>
  <c r="DH187" i="1"/>
  <c r="DH155" i="1"/>
  <c r="DH197" i="1"/>
  <c r="DH159" i="1"/>
  <c r="DH193" i="1"/>
  <c r="DH182" i="1"/>
  <c r="DH202" i="1"/>
  <c r="DH195" i="1"/>
  <c r="DH165" i="1"/>
  <c r="CG151" i="1"/>
  <c r="CV176" i="1"/>
  <c r="CG194" i="1"/>
  <c r="EB181" i="1"/>
  <c r="DH191" i="1"/>
  <c r="CG202" i="1"/>
  <c r="CG157" i="1"/>
  <c r="ED193" i="1"/>
  <c r="ED175" i="1"/>
  <c r="EO142" i="1"/>
  <c r="EO143" i="1" s="1"/>
  <c r="BG142" i="1"/>
  <c r="BG143" i="1" s="1"/>
  <c r="EP201" i="1"/>
  <c r="EP167" i="1"/>
  <c r="EP200" i="1"/>
  <c r="EB188" i="1"/>
  <c r="CG188" i="1"/>
  <c r="CG148" i="1"/>
  <c r="DI188" i="1"/>
  <c r="DI174" i="1"/>
  <c r="DI161" i="1"/>
  <c r="DI157" i="1"/>
  <c r="DI189" i="1"/>
  <c r="DI190" i="1"/>
  <c r="DI154" i="1"/>
  <c r="DI150" i="1"/>
  <c r="DI175" i="1"/>
  <c r="DI200" i="1"/>
  <c r="DI164" i="1"/>
  <c r="DI162" i="1"/>
  <c r="DI159" i="1"/>
  <c r="DI176" i="1"/>
  <c r="DI179" i="1"/>
  <c r="DI186" i="1"/>
  <c r="DI180" i="1"/>
  <c r="DI168" i="1"/>
  <c r="DI194" i="1"/>
  <c r="DI197" i="1"/>
  <c r="DI171" i="1"/>
  <c r="DI199" i="1"/>
  <c r="DI203" i="1"/>
  <c r="DI177" i="1"/>
  <c r="DI193" i="1"/>
  <c r="DI191" i="1"/>
  <c r="DI145" i="1"/>
  <c r="DI181" i="1"/>
  <c r="DI202" i="1"/>
  <c r="DI144" i="1"/>
  <c r="DI172" i="1"/>
  <c r="DI152" i="1"/>
  <c r="DI165" i="1"/>
  <c r="DI198" i="1"/>
  <c r="DI170" i="1"/>
  <c r="DI155" i="1"/>
  <c r="DI196" i="1"/>
  <c r="DI185" i="1"/>
  <c r="DI160" i="1"/>
  <c r="DI178" i="1"/>
  <c r="DI173" i="1"/>
  <c r="DI192" i="1"/>
  <c r="DE200" i="1"/>
  <c r="DE165" i="1"/>
  <c r="DE147" i="1"/>
  <c r="DE152" i="1"/>
  <c r="DE169" i="1"/>
  <c r="DE199" i="1"/>
  <c r="DE156" i="1"/>
  <c r="DE203" i="1"/>
  <c r="DE171" i="1"/>
  <c r="DE170" i="1"/>
  <c r="DE191" i="1"/>
  <c r="DE172" i="1"/>
  <c r="DE158" i="1"/>
  <c r="DE166" i="1"/>
  <c r="DE159" i="1"/>
  <c r="DE194" i="1"/>
  <c r="DE175" i="1"/>
  <c r="DJ144" i="1"/>
  <c r="DJ164" i="1"/>
  <c r="EJ192" i="1"/>
  <c r="EJ166" i="1"/>
  <c r="CR145" i="1"/>
  <c r="AI155" i="1"/>
  <c r="AI202" i="1"/>
  <c r="AI198" i="1"/>
  <c r="AI153" i="1"/>
  <c r="AI181" i="1"/>
  <c r="AI184" i="1"/>
  <c r="AI179" i="1"/>
  <c r="CQ171" i="1"/>
  <c r="CF162" i="1"/>
  <c r="CF188" i="1"/>
  <c r="AH142" i="1"/>
  <c r="AH143" i="1" s="1"/>
  <c r="DE192" i="1"/>
  <c r="DI167" i="1"/>
  <c r="DI163" i="1"/>
  <c r="DI146" i="1"/>
  <c r="DI195" i="1"/>
  <c r="DI148" i="1"/>
  <c r="DI149" i="1"/>
  <c r="DI183" i="1"/>
  <c r="EJ153" i="1"/>
  <c r="EJ178" i="1"/>
  <c r="EF142" i="1"/>
  <c r="EF143" i="1" s="1"/>
  <c r="DI166" i="1"/>
  <c r="EJ184" i="1"/>
  <c r="EJ162" i="1"/>
  <c r="CR171" i="1"/>
  <c r="CQ195" i="1"/>
  <c r="DI201" i="1"/>
  <c r="DJ160" i="1"/>
  <c r="DJ184" i="1"/>
  <c r="EJ176" i="1"/>
  <c r="EJ146" i="1"/>
  <c r="EA142" i="1"/>
  <c r="EA143" i="1" s="1"/>
  <c r="CR186" i="1"/>
  <c r="CF157" i="1"/>
  <c r="CF173" i="1"/>
  <c r="CF159" i="1"/>
  <c r="CF201" i="1"/>
  <c r="CF189" i="1"/>
  <c r="CF165" i="1"/>
  <c r="CF168" i="1"/>
  <c r="CF148" i="1"/>
  <c r="CF153" i="1"/>
  <c r="CF176" i="1"/>
  <c r="CF164" i="1"/>
  <c r="CF196" i="1"/>
  <c r="CF150" i="1"/>
  <c r="CF145" i="1"/>
  <c r="DI158" i="1"/>
  <c r="AC157" i="1"/>
  <c r="AC150" i="1"/>
  <c r="AC185" i="1"/>
  <c r="AC201" i="1"/>
  <c r="AC171" i="1"/>
  <c r="AC146" i="1"/>
  <c r="AC145" i="1"/>
  <c r="AC181" i="1"/>
  <c r="AC188" i="1"/>
  <c r="AC153" i="1"/>
  <c r="AC190" i="1"/>
  <c r="AC156" i="1"/>
  <c r="AC147" i="1"/>
  <c r="AC149" i="1"/>
  <c r="AC197" i="1"/>
  <c r="AC199" i="1"/>
  <c r="AC160" i="1"/>
  <c r="AC186" i="1"/>
  <c r="AC151" i="1"/>
  <c r="AC180" i="1"/>
  <c r="AC174" i="1"/>
  <c r="AC191" i="1"/>
  <c r="AC189" i="1"/>
  <c r="AC177" i="1"/>
  <c r="AC155" i="1"/>
  <c r="AC154" i="1"/>
  <c r="AC173" i="1"/>
  <c r="AC166" i="1"/>
  <c r="AC183" i="1"/>
  <c r="AC184" i="1"/>
  <c r="AC158" i="1"/>
  <c r="AC159" i="1"/>
  <c r="AC172" i="1"/>
  <c r="AC144" i="1"/>
  <c r="AC203" i="1"/>
  <c r="AC169" i="1"/>
  <c r="AC179" i="1"/>
  <c r="AC202" i="1"/>
  <c r="AC187" i="1"/>
  <c r="AC164" i="1"/>
  <c r="AC178" i="1"/>
  <c r="AC200" i="1"/>
  <c r="AC176" i="1"/>
  <c r="AC194" i="1"/>
  <c r="AC148" i="1"/>
  <c r="AC162" i="1"/>
  <c r="AC165" i="1"/>
  <c r="AC196" i="1"/>
  <c r="AC168" i="1"/>
  <c r="AC182" i="1"/>
  <c r="AC152" i="1"/>
  <c r="AC193" i="1"/>
  <c r="AC163" i="1"/>
  <c r="AC167" i="1"/>
  <c r="AC161" i="1"/>
  <c r="AC175" i="1"/>
  <c r="AC198" i="1"/>
  <c r="AC195" i="1"/>
  <c r="AC170" i="1"/>
  <c r="BV142" i="1"/>
  <c r="BV143" i="1" s="1"/>
  <c r="DJ181" i="1"/>
  <c r="DJ145" i="1"/>
  <c r="EJ144" i="1"/>
  <c r="EJ193" i="1"/>
  <c r="CR153" i="1"/>
  <c r="CQ187" i="1"/>
  <c r="CF199" i="1"/>
  <c r="DI187" i="1"/>
  <c r="DI184" i="1"/>
  <c r="CR175" i="1"/>
  <c r="DI153" i="1"/>
  <c r="CJ142" i="1"/>
  <c r="CJ143" i="1" s="1"/>
  <c r="CQ185" i="1"/>
  <c r="CF191" i="1"/>
  <c r="Q158" i="1"/>
  <c r="Q180" i="1"/>
  <c r="DE190" i="1"/>
  <c r="DI169" i="1"/>
  <c r="CR181" i="1"/>
  <c r="CR168" i="1"/>
  <c r="CQ167" i="1"/>
  <c r="CF166" i="1"/>
  <c r="CF180" i="1"/>
  <c r="DI182" i="1"/>
  <c r="DJ200" i="1"/>
  <c r="DJ156" i="1"/>
  <c r="EJ203" i="1"/>
  <c r="BZ142" i="1"/>
  <c r="BZ143" i="1" s="1"/>
  <c r="CR170" i="1"/>
  <c r="CR146" i="1"/>
  <c r="CQ166" i="1"/>
  <c r="CF181" i="1"/>
  <c r="CF174" i="1"/>
  <c r="DE185" i="1"/>
  <c r="DI147" i="1"/>
  <c r="DJ175" i="1"/>
  <c r="DJ193" i="1"/>
  <c r="AG142" i="1"/>
  <c r="AG143" i="1" s="1"/>
  <c r="EJ168" i="1"/>
  <c r="CR193" i="1"/>
  <c r="CF187" i="1"/>
  <c r="CF179" i="1"/>
  <c r="CQ169" i="1"/>
  <c r="CQ181" i="1"/>
  <c r="CQ193" i="1"/>
  <c r="CQ183" i="1"/>
  <c r="CQ188" i="1"/>
  <c r="CQ178" i="1"/>
  <c r="CQ194" i="1"/>
  <c r="CQ155" i="1"/>
  <c r="CQ189" i="1"/>
  <c r="CQ200" i="1"/>
  <c r="CQ154" i="1"/>
  <c r="CQ156" i="1"/>
  <c r="CQ158" i="1"/>
  <c r="CQ164" i="1"/>
  <c r="CQ179" i="1"/>
  <c r="EN142" i="1"/>
  <c r="EN143" i="1" s="1"/>
  <c r="DI151" i="1"/>
  <c r="U142" i="1"/>
  <c r="U143" i="1" s="1"/>
  <c r="DJ189" i="1"/>
  <c r="DJ158" i="1"/>
  <c r="EJ171" i="1"/>
  <c r="EJ199" i="1"/>
  <c r="CR202" i="1"/>
  <c r="CR148" i="1"/>
  <c r="CR176" i="1"/>
  <c r="CR164" i="1"/>
  <c r="CR188" i="1"/>
  <c r="CR169" i="1"/>
  <c r="CR183" i="1"/>
  <c r="CR177" i="1"/>
  <c r="DE164" i="1"/>
  <c r="AF142" i="1"/>
  <c r="AF143" i="1" s="1"/>
  <c r="DJ192" i="1"/>
  <c r="DJ179" i="1"/>
  <c r="EJ202" i="1"/>
  <c r="EJ183" i="1"/>
  <c r="CR165" i="1"/>
  <c r="CR191" i="1"/>
  <c r="CQ182" i="1"/>
  <c r="CF177" i="1"/>
  <c r="CF154" i="1"/>
  <c r="CP190" i="1"/>
  <c r="CP181" i="1"/>
  <c r="DE184" i="1"/>
  <c r="AC192" i="1"/>
  <c r="EJ170" i="1"/>
  <c r="EJ167" i="1"/>
  <c r="DE149" i="1"/>
  <c r="DJ180" i="1"/>
  <c r="EJ201" i="1"/>
  <c r="CR182" i="1"/>
  <c r="CR150" i="1"/>
  <c r="CQ174" i="1"/>
  <c r="CF144" i="1"/>
  <c r="CF171" i="1"/>
  <c r="BH142" i="1"/>
  <c r="BH143" i="1" s="1"/>
  <c r="EL202" i="1"/>
  <c r="CI184" i="1"/>
  <c r="CI166" i="1"/>
  <c r="EQ178" i="1"/>
  <c r="EQ187" i="1"/>
  <c r="CA175" i="1"/>
  <c r="CA184" i="1"/>
  <c r="V163" i="1"/>
  <c r="V188" i="1"/>
  <c r="CB183" i="1"/>
  <c r="AQ190" i="1"/>
  <c r="AQ146" i="1"/>
  <c r="P142" i="1"/>
  <c r="P143" i="1" s="1"/>
  <c r="CW142" i="1"/>
  <c r="CW143" i="1" s="1"/>
  <c r="BR142" i="1"/>
  <c r="BR143" i="1" s="1"/>
  <c r="BT142" i="1"/>
  <c r="BT143" i="1" s="1"/>
  <c r="CO142" i="1"/>
  <c r="CO143" i="1" s="1"/>
  <c r="CI190" i="1"/>
  <c r="CI172" i="1"/>
  <c r="EQ169" i="1"/>
  <c r="EQ148" i="1"/>
  <c r="V177" i="1"/>
  <c r="CB184" i="1"/>
  <c r="CB188" i="1"/>
  <c r="AQ178" i="1"/>
  <c r="AQ153" i="1"/>
  <c r="EI156" i="1"/>
  <c r="EI175" i="1"/>
  <c r="CA190" i="1"/>
  <c r="V192" i="1"/>
  <c r="CB152" i="1"/>
  <c r="CB172" i="1"/>
  <c r="AQ177" i="1"/>
  <c r="AQ197" i="1"/>
  <c r="EI179" i="1"/>
  <c r="EI157" i="1"/>
  <c r="CB180" i="1"/>
  <c r="CB156" i="1"/>
  <c r="AQ147" i="1"/>
  <c r="AQ171" i="1"/>
  <c r="EI189" i="1"/>
  <c r="EI178" i="1"/>
  <c r="CA158" i="1"/>
  <c r="V197" i="1"/>
  <c r="V183" i="1"/>
  <c r="CB194" i="1"/>
  <c r="CB181" i="1"/>
  <c r="AQ169" i="1"/>
  <c r="AQ159" i="1"/>
  <c r="AE142" i="1"/>
  <c r="AE143" i="1" s="1"/>
  <c r="EL160" i="1"/>
  <c r="EL203" i="1"/>
  <c r="CI159" i="1"/>
  <c r="CI189" i="1"/>
  <c r="EQ179" i="1"/>
  <c r="EQ193" i="1"/>
  <c r="CA172" i="1"/>
  <c r="CA191" i="1"/>
  <c r="V196" i="1"/>
  <c r="V151" i="1"/>
  <c r="CB148" i="1"/>
  <c r="CB203" i="1"/>
  <c r="AQ157" i="1"/>
  <c r="AQ183" i="1"/>
  <c r="EI191" i="1"/>
  <c r="EI200" i="1"/>
  <c r="CI161" i="1"/>
  <c r="CI203" i="1"/>
  <c r="EQ156" i="1"/>
  <c r="EQ155" i="1"/>
  <c r="BN142" i="1"/>
  <c r="BN143" i="1" s="1"/>
  <c r="CA159" i="1"/>
  <c r="CA165" i="1"/>
  <c r="V195" i="1"/>
  <c r="V182" i="1"/>
  <c r="CB162" i="1"/>
  <c r="CB195" i="1"/>
  <c r="AQ186" i="1"/>
  <c r="AQ156" i="1"/>
  <c r="EI194" i="1"/>
  <c r="EI146" i="1"/>
  <c r="CH166" i="1"/>
  <c r="AB142" i="1"/>
  <c r="AB143" i="1" s="1"/>
  <c r="CI199" i="1"/>
  <c r="CI155" i="1"/>
  <c r="EQ157" i="1"/>
  <c r="EQ182" i="1"/>
  <c r="V194" i="1"/>
  <c r="V150" i="1"/>
  <c r="CB179" i="1"/>
  <c r="CB187" i="1"/>
  <c r="AQ170" i="1"/>
  <c r="AQ172" i="1"/>
  <c r="EL194" i="1"/>
  <c r="EL180" i="1"/>
  <c r="CI200" i="1"/>
  <c r="CI152" i="1"/>
  <c r="EQ189" i="1"/>
  <c r="EQ149" i="1"/>
  <c r="CA163" i="1"/>
  <c r="CA145" i="1"/>
  <c r="V193" i="1"/>
  <c r="V191" i="1"/>
  <c r="CB193" i="1"/>
  <c r="CB149" i="1"/>
  <c r="AQ191" i="1"/>
  <c r="AQ181" i="1"/>
  <c r="EI197" i="1"/>
  <c r="EI144" i="1"/>
  <c r="CI195" i="1"/>
  <c r="W142" i="1"/>
  <c r="W143" i="1" s="1"/>
  <c r="EQ188" i="1"/>
  <c r="EQ195" i="1"/>
  <c r="CA195" i="1"/>
  <c r="CA160" i="1"/>
  <c r="V176" i="1"/>
  <c r="V159" i="1"/>
  <c r="CB147" i="1"/>
  <c r="CB171" i="1"/>
  <c r="AQ185" i="1"/>
  <c r="AQ188" i="1"/>
  <c r="EQ150" i="1"/>
  <c r="EQ199" i="1"/>
  <c r="CA164" i="1"/>
  <c r="CA170" i="1"/>
  <c r="V166" i="1"/>
  <c r="V158" i="1"/>
  <c r="CB178" i="1"/>
  <c r="CB155" i="1"/>
  <c r="AQ154" i="1"/>
  <c r="AQ144" i="1"/>
  <c r="EI199" i="1"/>
  <c r="EI165" i="1"/>
  <c r="EQ190" i="1"/>
  <c r="CA203" i="1"/>
  <c r="V165" i="1"/>
  <c r="CB192" i="1"/>
  <c r="AQ179" i="1"/>
  <c r="AQ158" i="1"/>
  <c r="EI188" i="1"/>
  <c r="EI203" i="1"/>
  <c r="AQ165" i="1"/>
  <c r="CS142" i="1"/>
  <c r="CS143" i="1" s="1"/>
  <c r="EI186" i="1"/>
  <c r="N64" i="1"/>
  <c r="N60" i="1"/>
  <c r="N52" i="1"/>
  <c r="N48" i="1"/>
  <c r="N40" i="1"/>
  <c r="N36" i="1"/>
  <c r="EB44" i="1"/>
  <c r="EQ36" i="1"/>
  <c r="CI40" i="1"/>
  <c r="AH36" i="1"/>
  <c r="AI40" i="1"/>
  <c r="H279" i="1"/>
  <c r="CD281" i="1"/>
  <c r="O36" i="1"/>
  <c r="BR36" i="1"/>
  <c r="CP44" i="1"/>
  <c r="EG44" i="1"/>
  <c r="EH32" i="1"/>
  <c r="R48" i="1"/>
  <c r="AH44" i="1"/>
  <c r="H47" i="1"/>
  <c r="DI32" i="1"/>
  <c r="AH40" i="1"/>
  <c r="DW48" i="1"/>
  <c r="CL52" i="1"/>
  <c r="EI36" i="1"/>
  <c r="CC48" i="1"/>
  <c r="CI36" i="1"/>
  <c r="H31" i="1"/>
  <c r="CD32" i="1"/>
  <c r="H51" i="1"/>
  <c r="DY40" i="1"/>
  <c r="DW32" i="1"/>
  <c r="EB40" i="1"/>
  <c r="CQ32" i="1"/>
  <c r="BB71" i="1"/>
  <c r="BB210" i="1" s="1"/>
  <c r="BA71" i="1"/>
  <c r="BA210" i="1" s="1"/>
  <c r="EM52" i="1"/>
  <c r="EP40" i="1"/>
  <c r="EM40" i="1"/>
  <c r="EM44" i="1"/>
  <c r="DY32" i="1"/>
  <c r="DE36" i="1"/>
  <c r="EJ52" i="1"/>
  <c r="EJ32" i="1"/>
  <c r="CJ40" i="1"/>
  <c r="AE52" i="1"/>
  <c r="CD48" i="1"/>
  <c r="BN52" i="1"/>
  <c r="CS40" i="1"/>
  <c r="DU52" i="1"/>
  <c r="AG44" i="1"/>
  <c r="ED44" i="1"/>
  <c r="EG52" i="1"/>
  <c r="AE48" i="1"/>
  <c r="DE52" i="1"/>
  <c r="BO40" i="1"/>
  <c r="BZ32" i="1"/>
  <c r="S60" i="1"/>
  <c r="AA48" i="1"/>
  <c r="AG64" i="1"/>
  <c r="CM52" i="1"/>
  <c r="AI64" i="1"/>
  <c r="EG48" i="1"/>
  <c r="CO44" i="1"/>
  <c r="L60" i="1"/>
  <c r="AO60" i="1"/>
  <c r="DZ60" i="1"/>
  <c r="AB32" i="1"/>
  <c r="AA64" i="1"/>
  <c r="DF48" i="1"/>
  <c r="ED60" i="1"/>
  <c r="DF64" i="1"/>
  <c r="CD40" i="1"/>
  <c r="H39" i="1"/>
  <c r="DI52" i="1"/>
  <c r="L40" i="1"/>
  <c r="CA56" i="1"/>
  <c r="CR32" i="1"/>
  <c r="CN56" i="1"/>
  <c r="DG32" i="1"/>
  <c r="BG60" i="1"/>
  <c r="DW44" i="1"/>
  <c r="CL36" i="1"/>
  <c r="DV48" i="1"/>
  <c r="CS60" i="1"/>
  <c r="AG40" i="1"/>
  <c r="DJ52" i="1"/>
  <c r="EK44" i="1"/>
  <c r="AP60" i="1"/>
  <c r="BR64" i="1"/>
  <c r="V64" i="1"/>
  <c r="Y36" i="1"/>
  <c r="AF56" i="1"/>
  <c r="AF52" i="1"/>
  <c r="EH40" i="1"/>
  <c r="BN56" i="1"/>
  <c r="CR64" i="1"/>
  <c r="DF60" i="1"/>
  <c r="W56" i="1"/>
  <c r="EN36" i="1"/>
  <c r="EG36" i="1"/>
  <c r="DF36" i="1"/>
  <c r="CE36" i="1"/>
  <c r="DF56" i="1"/>
  <c r="AQ40" i="1"/>
  <c r="BT64" i="1"/>
  <c r="CE56" i="1"/>
  <c r="CS64" i="1"/>
  <c r="X48" i="1"/>
  <c r="DZ64" i="1"/>
  <c r="DY60" i="1"/>
  <c r="EP56" i="1"/>
  <c r="V52" i="1"/>
  <c r="X56" i="1"/>
  <c r="CU52" i="1"/>
  <c r="CG40" i="1"/>
  <c r="O48" i="1"/>
  <c r="AG36" i="1"/>
  <c r="AA36" i="1"/>
  <c r="U56" i="1"/>
  <c r="AC48" i="1"/>
  <c r="EF64" i="1"/>
  <c r="BH52" i="1"/>
  <c r="DE60" i="1"/>
  <c r="CS52" i="1"/>
  <c r="BV64" i="1"/>
  <c r="AI32" i="1"/>
  <c r="EA44" i="1"/>
  <c r="DI60" i="1"/>
  <c r="CF56" i="1"/>
  <c r="AP36" i="1"/>
  <c r="AP56" i="1"/>
  <c r="DG44" i="1"/>
  <c r="W32" i="1"/>
  <c r="DJ64" i="1"/>
  <c r="DF32" i="1"/>
  <c r="AH60" i="1"/>
  <c r="Y44" i="1"/>
  <c r="DE48" i="1"/>
  <c r="T60" i="1"/>
  <c r="BZ44" i="1"/>
  <c r="DG56" i="1"/>
  <c r="AI52" i="1"/>
  <c r="EE56" i="1"/>
  <c r="AQ52" i="1"/>
  <c r="AD36" i="1"/>
  <c r="AA56" i="1"/>
  <c r="CS56" i="1"/>
  <c r="CB52" i="1"/>
  <c r="Z40" i="1"/>
  <c r="CJ52" i="1"/>
  <c r="CD60" i="1"/>
  <c r="U60" i="1"/>
  <c r="CD64" i="1"/>
  <c r="CB44" i="1"/>
  <c r="BV40" i="1"/>
  <c r="EP48" i="1"/>
  <c r="DW52" i="1"/>
  <c r="CV60" i="1"/>
  <c r="BV36" i="1"/>
  <c r="CY60" i="1"/>
  <c r="CW36" i="1"/>
  <c r="AP40" i="1"/>
  <c r="AI56" i="1"/>
  <c r="S48" i="1"/>
  <c r="AC56" i="1"/>
  <c r="EG60" i="1"/>
  <c r="AI36" i="1"/>
  <c r="S32" i="1"/>
  <c r="EI60" i="1"/>
  <c r="EN44" i="1"/>
  <c r="EE64" i="1"/>
  <c r="CR36" i="1"/>
  <c r="CU60" i="1"/>
  <c r="CP48" i="1"/>
  <c r="CH44" i="1"/>
  <c r="DJ40" i="1"/>
  <c r="AG52" i="1"/>
  <c r="CM36" i="1"/>
  <c r="ED56" i="1"/>
  <c r="AD52" i="1"/>
  <c r="BG40" i="1"/>
  <c r="EP44" i="1"/>
  <c r="EE36" i="1"/>
  <c r="W44" i="1"/>
  <c r="DI40" i="1"/>
  <c r="BZ60" i="1"/>
  <c r="CF48" i="1"/>
  <c r="DE32" i="1"/>
  <c r="CJ32" i="1"/>
  <c r="CE52" i="1"/>
  <c r="CY40" i="1"/>
  <c r="CY36" i="1"/>
  <c r="CF40" i="1"/>
  <c r="BH40" i="1"/>
  <c r="AI48" i="1"/>
  <c r="EA48" i="1"/>
  <c r="CM44" i="1"/>
  <c r="BS32" i="1"/>
  <c r="CK64" i="1"/>
  <c r="EL64" i="1"/>
  <c r="DH44" i="1"/>
  <c r="EH44" i="1"/>
  <c r="BG52" i="1"/>
  <c r="CA36" i="1"/>
  <c r="CL48" i="1"/>
  <c r="DV52" i="1"/>
  <c r="DI36" i="1"/>
  <c r="AG56" i="1"/>
  <c r="AO52" i="1"/>
  <c r="AH56" i="1"/>
  <c r="DH40" i="1"/>
  <c r="CM56" i="1"/>
  <c r="H59" i="1"/>
  <c r="BY60" i="1"/>
  <c r="CD52" i="1"/>
  <c r="CW40" i="1"/>
  <c r="CM32" i="1"/>
  <c r="H63" i="1"/>
  <c r="BY64" i="1"/>
  <c r="ED40" i="1"/>
  <c r="DH36" i="1"/>
  <c r="EI48" i="1"/>
  <c r="AG60" i="1"/>
  <c r="L48" i="1"/>
  <c r="DY64" i="1"/>
  <c r="DZ44" i="1"/>
  <c r="BV60" i="1"/>
  <c r="Y32" i="1"/>
  <c r="EO60" i="1"/>
  <c r="Y40" i="1"/>
  <c r="EN40" i="1"/>
  <c r="AE64" i="1"/>
  <c r="AB44" i="1"/>
  <c r="CN40" i="1"/>
  <c r="CU44" i="1"/>
  <c r="ED52" i="1"/>
  <c r="CO36" i="1"/>
  <c r="AD48" i="1"/>
  <c r="EM36" i="1"/>
  <c r="Z64" i="1"/>
  <c r="CP40" i="1"/>
  <c r="P32" i="1"/>
  <c r="CJ64" i="1"/>
  <c r="T56" i="1"/>
  <c r="CN64" i="1"/>
  <c r="CW60" i="1"/>
  <c r="Z44" i="1"/>
  <c r="CV48" i="1"/>
  <c r="BV44" i="1"/>
  <c r="DY56" i="1"/>
  <c r="Q64" i="1"/>
  <c r="CI64" i="1"/>
  <c r="CH48" i="1"/>
  <c r="CN44" i="1"/>
  <c r="DE64" i="1"/>
  <c r="CB36" i="1"/>
  <c r="ED48" i="1"/>
  <c r="AE40" i="1"/>
  <c r="BT36" i="1"/>
  <c r="DG40" i="1"/>
  <c r="CY52" i="1"/>
  <c r="CA44" i="1"/>
  <c r="EO64" i="1"/>
  <c r="AD56" i="1"/>
  <c r="EQ52" i="1"/>
  <c r="T32" i="1"/>
  <c r="EJ60" i="1"/>
  <c r="CQ60" i="1"/>
  <c r="DY36" i="1"/>
  <c r="DV36" i="1"/>
  <c r="AP48" i="1"/>
  <c r="CS48" i="1"/>
  <c r="AP32" i="1"/>
  <c r="CC40" i="1"/>
  <c r="DG64" i="1"/>
  <c r="EJ64" i="1"/>
  <c r="CM60" i="1"/>
  <c r="L64" i="1"/>
  <c r="CI48" i="1"/>
  <c r="AC32" i="1"/>
  <c r="CP32" i="1"/>
  <c r="BV56" i="1"/>
  <c r="CL64" i="1"/>
  <c r="CV52" i="1"/>
  <c r="DE56" i="1"/>
  <c r="EJ48" i="1"/>
  <c r="AE56" i="1"/>
  <c r="CR48" i="1"/>
  <c r="CQ36" i="1"/>
  <c r="CR40" i="1"/>
  <c r="EK64" i="1"/>
  <c r="AQ56" i="1"/>
  <c r="AA52" i="1"/>
  <c r="EI40" i="1"/>
  <c r="CT48" i="1"/>
  <c r="EF52" i="1"/>
  <c r="AF40" i="1"/>
  <c r="AA40" i="1"/>
  <c r="S36" i="1"/>
  <c r="BU32" i="1"/>
  <c r="R56" i="1"/>
  <c r="EE60" i="1"/>
  <c r="EE48" i="1"/>
  <c r="AB52" i="1"/>
  <c r="BU44" i="1"/>
  <c r="BO56" i="1"/>
  <c r="AO56" i="1"/>
  <c r="AB48" i="1"/>
  <c r="EF40" i="1"/>
  <c r="EE52" i="1"/>
  <c r="EG64" i="1"/>
  <c r="CH52" i="1"/>
  <c r="EL40" i="1"/>
  <c r="CC56" i="1"/>
  <c r="Y64" i="1"/>
  <c r="AP52" i="1"/>
  <c r="AH52" i="1"/>
  <c r="BO60" i="1"/>
  <c r="EF56" i="1"/>
  <c r="CJ36" i="1"/>
  <c r="BO64" i="1"/>
  <c r="CV44" i="1"/>
  <c r="DZ56" i="1"/>
  <c r="CE32" i="1"/>
  <c r="V60" i="1"/>
  <c r="DI44" i="1"/>
  <c r="CQ64" i="1"/>
  <c r="BG64" i="1"/>
  <c r="O60" i="1"/>
  <c r="BO32" i="1"/>
  <c r="BG32" i="1"/>
  <c r="BS44" i="1"/>
  <c r="CL44" i="1"/>
  <c r="BR48" i="1"/>
  <c r="CW32" i="1"/>
  <c r="CT32" i="1"/>
  <c r="EA36" i="1"/>
  <c r="CR52" i="1"/>
  <c r="CB48" i="1"/>
  <c r="DH64" i="1"/>
  <c r="CD56" i="1"/>
  <c r="DJ32" i="1"/>
  <c r="EA60" i="1"/>
  <c r="DU64" i="1"/>
  <c r="CN32" i="1"/>
  <c r="BR40" i="1"/>
  <c r="BS48" i="1"/>
  <c r="CE64" i="1"/>
  <c r="EQ56" i="1"/>
  <c r="ED36" i="1"/>
  <c r="BV52" i="1"/>
  <c r="V48" i="1"/>
  <c r="Z56" i="1"/>
  <c r="EH64" i="1"/>
  <c r="EO48" i="1"/>
  <c r="EI32" i="1"/>
  <c r="AD44" i="1"/>
  <c r="CI52" i="1"/>
  <c r="EB60" i="1"/>
  <c r="EO52" i="1"/>
  <c r="BT44" i="1"/>
  <c r="EO40" i="1"/>
  <c r="EA40" i="1"/>
  <c r="CI60" i="1"/>
  <c r="DV44" i="1"/>
  <c r="EN64" i="1"/>
  <c r="CO52" i="1"/>
  <c r="BU60" i="1"/>
  <c r="CW56" i="1"/>
  <c r="U36" i="1"/>
  <c r="L36" i="1"/>
  <c r="CK36" i="1"/>
  <c r="Q36" i="1"/>
  <c r="T48" i="1"/>
  <c r="CU40" i="1"/>
  <c r="EN48" i="1"/>
  <c r="EP64" i="1"/>
  <c r="BT40" i="1"/>
  <c r="CH56" i="1"/>
  <c r="CG56" i="1"/>
  <c r="T64" i="1"/>
  <c r="CV64" i="1"/>
  <c r="T40" i="1"/>
  <c r="EB64" i="1"/>
  <c r="P48" i="1"/>
  <c r="BN60" i="1"/>
  <c r="CA52" i="1"/>
  <c r="EB52" i="1"/>
  <c r="BU52" i="1"/>
  <c r="Y60" i="1"/>
  <c r="AB60" i="1"/>
  <c r="EF32" i="1"/>
  <c r="CQ44" i="1"/>
  <c r="AQ60" i="1"/>
  <c r="CG52" i="1"/>
  <c r="CR44" i="1"/>
  <c r="BH60" i="1"/>
  <c r="CK48" i="1"/>
  <c r="CU56" i="1"/>
  <c r="EG32" i="1"/>
  <c r="CJ60" i="1"/>
  <c r="EJ40" i="1"/>
  <c r="CW48" i="1"/>
  <c r="R64" i="1"/>
  <c r="P56" i="1"/>
  <c r="DH32" i="1"/>
  <c r="Z36" i="1"/>
  <c r="CY32" i="1"/>
  <c r="CA48" i="1"/>
  <c r="BN48" i="1"/>
  <c r="ED32" i="1"/>
  <c r="R44" i="1"/>
  <c r="BZ36" i="1"/>
  <c r="EK60" i="1"/>
  <c r="CY64" i="1"/>
  <c r="CA40" i="1"/>
  <c r="BT48" i="1"/>
  <c r="Q56" i="1"/>
  <c r="BS40" i="1"/>
  <c r="Z32" i="1"/>
  <c r="EH56" i="1"/>
  <c r="DJ56" i="1"/>
  <c r="AI44" i="1"/>
  <c r="AO32" i="1"/>
  <c r="P64" i="1"/>
  <c r="O40" i="1"/>
  <c r="AC64" i="1"/>
  <c r="U52" i="1"/>
  <c r="AG32" i="1"/>
  <c r="EP52" i="1"/>
  <c r="BN44" i="1"/>
  <c r="X40" i="1"/>
  <c r="CG32" i="1"/>
  <c r="AC36" i="1"/>
  <c r="AF32" i="1"/>
  <c r="CA60" i="1"/>
  <c r="CO60" i="1"/>
  <c r="AA44" i="1"/>
  <c r="CA32" i="1"/>
  <c r="CJ56" i="1"/>
  <c r="CU64" i="1"/>
  <c r="CF32" i="1"/>
  <c r="CP60" i="1"/>
  <c r="CP64" i="1"/>
  <c r="AH48" i="1"/>
  <c r="EB56" i="1"/>
  <c r="AI60" i="1"/>
  <c r="AQ64" i="1"/>
  <c r="AD64" i="1"/>
  <c r="BZ48" i="1"/>
  <c r="EA64" i="1"/>
  <c r="DU60" i="1"/>
  <c r="CQ40" i="1"/>
  <c r="EF36" i="1"/>
  <c r="CY44" i="1"/>
  <c r="EH48" i="1"/>
  <c r="DE40" i="1"/>
  <c r="W52" i="1"/>
  <c r="P44" i="1"/>
  <c r="BR44" i="1"/>
  <c r="EK52" i="1"/>
  <c r="AO36" i="1"/>
  <c r="BN40" i="1"/>
  <c r="AE44" i="1"/>
  <c r="BO48" i="1"/>
  <c r="CL40" i="1"/>
  <c r="DY52" i="1"/>
  <c r="AB56" i="1"/>
  <c r="DU32" i="1"/>
  <c r="R40" i="1"/>
  <c r="DJ44" i="1"/>
  <c r="CG36" i="1"/>
  <c r="DY48" i="1"/>
  <c r="CF64" i="1"/>
  <c r="CT64" i="1"/>
  <c r="DI48" i="1"/>
  <c r="BU56" i="1"/>
  <c r="AP44" i="1"/>
  <c r="EE44" i="1"/>
  <c r="CA64" i="1"/>
  <c r="CH36" i="1"/>
  <c r="BS60" i="1"/>
  <c r="CN36" i="1"/>
  <c r="EI64" i="1"/>
  <c r="V36" i="1"/>
  <c r="AF36" i="1"/>
  <c r="EJ44" i="1"/>
  <c r="CP56" i="1"/>
  <c r="CO32" i="1"/>
  <c r="EM48" i="1"/>
  <c r="DU48" i="1"/>
  <c r="CH60" i="1"/>
  <c r="DH48" i="1"/>
  <c r="AD32" i="1"/>
  <c r="DH52" i="1"/>
  <c r="DW36" i="1"/>
  <c r="CG60" i="1"/>
  <c r="BU36" i="1"/>
  <c r="S44" i="1"/>
  <c r="BT32" i="1"/>
  <c r="EN52" i="1"/>
  <c r="BZ40" i="1"/>
  <c r="EQ40" i="1"/>
  <c r="CK32" i="1"/>
  <c r="CB60" i="1"/>
  <c r="CE44" i="1"/>
  <c r="EL36" i="1"/>
  <c r="CT40" i="1"/>
  <c r="EG40" i="1"/>
  <c r="R32" i="1"/>
  <c r="S64" i="1"/>
  <c r="EI44" i="1"/>
  <c r="DW60" i="1"/>
  <c r="X52" i="1"/>
  <c r="CN52" i="1"/>
  <c r="AF44" i="1"/>
  <c r="CI56" i="1"/>
  <c r="W64" i="1"/>
  <c r="BR60" i="1"/>
  <c r="EK48" i="1"/>
  <c r="CO48" i="1"/>
  <c r="EE40" i="1"/>
  <c r="EJ36" i="1"/>
  <c r="X32" i="1"/>
  <c r="AE60" i="1"/>
  <c r="EL60" i="1"/>
  <c r="DG48" i="1"/>
  <c r="CU48" i="1"/>
  <c r="BS64" i="1"/>
  <c r="DI56" i="1"/>
  <c r="CB40" i="1"/>
  <c r="EH36" i="1"/>
  <c r="EM56" i="1"/>
  <c r="BO52" i="1"/>
  <c r="AQ44" i="1"/>
  <c r="V44" i="1"/>
  <c r="H55" i="1"/>
  <c r="BY56" i="1"/>
  <c r="P40" i="1"/>
  <c r="AF60" i="1"/>
  <c r="EI52" i="1"/>
  <c r="O64" i="1"/>
  <c r="AB64" i="1"/>
  <c r="AA60" i="1"/>
  <c r="BN32" i="1"/>
  <c r="Q48" i="1"/>
  <c r="BH36" i="1"/>
  <c r="BH44" i="1"/>
  <c r="CO64" i="1"/>
  <c r="AC40" i="1"/>
  <c r="EM60" i="1"/>
  <c r="AQ36" i="1"/>
  <c r="EP60" i="1"/>
  <c r="AO48" i="1"/>
  <c r="S40" i="1"/>
  <c r="P60" i="1"/>
  <c r="EL44" i="1"/>
  <c r="EA56" i="1"/>
  <c r="EB36" i="1"/>
  <c r="CF44" i="1"/>
  <c r="AF48" i="1"/>
  <c r="CQ56" i="1"/>
  <c r="DJ36" i="1"/>
  <c r="Y52" i="1"/>
  <c r="CK56" i="1"/>
  <c r="AQ32" i="1"/>
  <c r="AC60" i="1"/>
  <c r="CW44" i="1"/>
  <c r="DY44" i="1"/>
  <c r="W40" i="1"/>
  <c r="EO44" i="1"/>
  <c r="U64" i="1"/>
  <c r="CC60" i="1"/>
  <c r="CC32" i="1"/>
  <c r="Q32" i="1"/>
  <c r="CF60" i="1"/>
  <c r="CG48" i="1"/>
  <c r="CH32" i="1"/>
  <c r="EN60" i="1"/>
  <c r="V40" i="1"/>
  <c r="CI44" i="1"/>
  <c r="Q44" i="1"/>
  <c r="AC44" i="1"/>
  <c r="BU40" i="1"/>
  <c r="EP36" i="1"/>
  <c r="AO44" i="1"/>
  <c r="BS56" i="1"/>
  <c r="V56" i="1"/>
  <c r="DH60" i="1"/>
  <c r="AH64" i="1"/>
  <c r="AA32" i="1"/>
  <c r="CV40" i="1"/>
  <c r="BS36" i="1"/>
  <c r="DU36" i="1"/>
  <c r="U32" i="1"/>
  <c r="CB64" i="1"/>
  <c r="CL56" i="1"/>
  <c r="CU36" i="1"/>
  <c r="Q40" i="1"/>
  <c r="Z60" i="1"/>
  <c r="DW64" i="1"/>
  <c r="EL56" i="1"/>
  <c r="EI56" i="1"/>
  <c r="DU56" i="1"/>
  <c r="BO44" i="1"/>
  <c r="AB36" i="1"/>
  <c r="CV32" i="1"/>
  <c r="CO40" i="1"/>
  <c r="CG44" i="1"/>
  <c r="Z52" i="1"/>
  <c r="CM40" i="1"/>
  <c r="DG60" i="1"/>
  <c r="BZ56" i="1"/>
  <c r="EG56" i="1"/>
  <c r="R36" i="1"/>
  <c r="X44" i="1"/>
  <c r="EO36" i="1"/>
  <c r="U48" i="1"/>
  <c r="CJ44" i="1"/>
  <c r="DU44" i="1"/>
  <c r="CW64" i="1"/>
  <c r="EK56" i="1"/>
  <c r="R60" i="1"/>
  <c r="W60" i="1"/>
  <c r="CV56" i="1"/>
  <c r="DG52" i="1"/>
  <c r="O52" i="1"/>
  <c r="DF52" i="1"/>
  <c r="CC36" i="1"/>
  <c r="CO56" i="1"/>
  <c r="CL32" i="1"/>
  <c r="ED64" i="1"/>
  <c r="CC64" i="1"/>
  <c r="X60" i="1"/>
  <c r="CU32" i="1"/>
  <c r="CT60" i="1"/>
  <c r="CN48" i="1"/>
  <c r="CH64" i="1"/>
  <c r="Z48" i="1"/>
  <c r="BH64" i="1"/>
  <c r="CN60" i="1"/>
  <c r="DJ60" i="1"/>
  <c r="W36" i="1"/>
  <c r="CG64" i="1"/>
  <c r="AD60" i="1"/>
  <c r="CB56" i="1"/>
  <c r="R52" i="1"/>
  <c r="AE32" i="1"/>
  <c r="CY56" i="1"/>
  <c r="BN36" i="1"/>
  <c r="P52" i="1"/>
  <c r="DE44" i="1"/>
  <c r="EH60" i="1"/>
  <c r="EQ60" i="1"/>
  <c r="CQ52" i="1"/>
  <c r="CL60" i="1"/>
  <c r="DH56" i="1"/>
  <c r="BN64" i="1"/>
  <c r="CC52" i="1"/>
  <c r="CE40" i="1"/>
  <c r="CR60" i="1"/>
  <c r="BT52" i="1"/>
  <c r="DZ52" i="1"/>
  <c r="BU48" i="1"/>
  <c r="AF64" i="1"/>
  <c r="BH56" i="1"/>
  <c r="AD40" i="1"/>
  <c r="T44" i="1"/>
  <c r="Y56" i="1"/>
  <c r="AP64" i="1"/>
  <c r="BT56" i="1"/>
  <c r="AQ48" i="1"/>
  <c r="DW40" i="1"/>
  <c r="Q52" i="1"/>
  <c r="DF40" i="1"/>
  <c r="CM64" i="1"/>
  <c r="BU64" i="1"/>
  <c r="CD44" i="1"/>
  <c r="H43" i="1"/>
  <c r="CE60" i="1"/>
  <c r="DZ48" i="1"/>
  <c r="BH32" i="1"/>
  <c r="EN56" i="1"/>
  <c r="CT56" i="1"/>
  <c r="T52" i="1"/>
  <c r="CM48" i="1"/>
  <c r="BH48" i="1"/>
  <c r="BG56" i="1"/>
  <c r="EM64" i="1"/>
  <c r="Q60" i="1"/>
  <c r="BT60" i="1"/>
  <c r="BG36" i="1"/>
  <c r="BO36" i="1"/>
  <c r="BR32" i="1"/>
  <c r="CR56" i="1"/>
  <c r="CS44" i="1"/>
  <c r="BG44" i="1"/>
  <c r="CS36" i="1"/>
  <c r="CK60" i="1"/>
  <c r="EF60" i="1"/>
  <c r="W48" i="1"/>
  <c r="BR56" i="1"/>
  <c r="AO64" i="1"/>
  <c r="L52" i="1"/>
  <c r="BZ64" i="1"/>
  <c r="EO56" i="1"/>
  <c r="DU40" i="1"/>
  <c r="S56" i="1"/>
  <c r="CE48" i="1"/>
  <c r="EJ56" i="1"/>
  <c r="DZ36" i="1"/>
  <c r="EQ64" i="1"/>
  <c r="X64" i="1"/>
  <c r="DW56" i="1"/>
  <c r="DI64" i="1"/>
  <c r="EH52" i="1"/>
  <c r="AO144" i="1" l="1"/>
  <c r="AO173" i="1"/>
  <c r="AO151" i="1"/>
  <c r="CK200" i="1"/>
  <c r="CP161" i="1"/>
  <c r="AO196" i="1"/>
  <c r="AO203" i="1"/>
  <c r="AO185" i="1"/>
  <c r="CP184" i="1"/>
  <c r="AO194" i="1"/>
  <c r="CP191" i="1"/>
  <c r="AO181" i="1"/>
  <c r="AO175" i="1"/>
  <c r="AO167" i="1"/>
  <c r="AO187" i="1"/>
  <c r="AO158" i="1"/>
  <c r="CP183" i="1"/>
  <c r="CP175" i="1"/>
  <c r="AO179" i="1"/>
  <c r="AO149" i="1"/>
  <c r="AO202" i="1"/>
  <c r="AO180" i="1"/>
  <c r="AO200" i="1"/>
  <c r="CK154" i="1"/>
  <c r="AO148" i="1"/>
  <c r="AO154" i="1"/>
  <c r="CH169" i="1"/>
  <c r="AO174" i="1"/>
  <c r="AO177" i="1"/>
  <c r="CH198" i="1"/>
  <c r="AO165" i="1"/>
  <c r="AO162" i="1"/>
  <c r="AO145" i="1"/>
  <c r="AO171" i="1"/>
  <c r="AO199" i="1"/>
  <c r="CK201" i="1"/>
  <c r="CK193" i="1"/>
  <c r="AO186" i="1"/>
  <c r="AO192" i="1"/>
  <c r="AO191" i="1"/>
  <c r="AO166" i="1"/>
  <c r="AO172" i="1"/>
  <c r="AO193" i="1"/>
  <c r="CH180" i="1"/>
  <c r="CH189" i="1"/>
  <c r="CP168" i="1"/>
  <c r="CK156" i="1"/>
  <c r="AO152" i="1"/>
  <c r="AO182" i="1"/>
  <c r="AO146" i="1"/>
  <c r="CP180" i="1"/>
  <c r="AO183" i="1"/>
  <c r="AO176" i="1"/>
  <c r="AO160" i="1"/>
  <c r="AO169" i="1"/>
  <c r="CK197" i="1"/>
  <c r="AO159" i="1"/>
  <c r="CK151" i="1"/>
  <c r="AO161" i="1"/>
  <c r="AO190" i="1"/>
  <c r="CK169" i="1"/>
  <c r="AO157" i="1"/>
  <c r="AO178" i="1"/>
  <c r="AO189" i="1"/>
  <c r="AO147" i="1"/>
  <c r="AO150" i="1"/>
  <c r="CH181" i="1"/>
  <c r="AO195" i="1"/>
  <c r="AO197" i="1"/>
  <c r="CH196" i="1"/>
  <c r="AO168" i="1"/>
  <c r="AO198" i="1"/>
  <c r="AO184" i="1"/>
  <c r="AO153" i="1"/>
  <c r="AO201" i="1"/>
  <c r="CH203" i="1"/>
  <c r="AO170" i="1"/>
  <c r="DE162" i="1"/>
  <c r="DE153" i="1"/>
  <c r="DE201" i="1"/>
  <c r="DE161" i="1"/>
  <c r="DE154" i="1"/>
  <c r="DE146" i="1"/>
  <c r="V157" i="1"/>
  <c r="DY188" i="1"/>
  <c r="DZ173" i="1"/>
  <c r="DZ149" i="1"/>
  <c r="CA194" i="1"/>
  <c r="V202" i="1"/>
  <c r="Q193" i="1"/>
  <c r="S202" i="1"/>
  <c r="V156" i="1"/>
  <c r="ED166" i="1"/>
  <c r="S194" i="1"/>
  <c r="V148" i="1"/>
  <c r="V154" i="1"/>
  <c r="CQ180" i="1"/>
  <c r="V153" i="1"/>
  <c r="S186" i="1"/>
  <c r="V181" i="1"/>
  <c r="V155" i="1"/>
  <c r="V190" i="1"/>
  <c r="V160" i="1"/>
  <c r="V162" i="1"/>
  <c r="V203" i="1"/>
  <c r="V173" i="1"/>
  <c r="BU182" i="1"/>
  <c r="BU158" i="1"/>
  <c r="BU160" i="1"/>
  <c r="CK166" i="1"/>
  <c r="CK183" i="1"/>
  <c r="CK161" i="1"/>
  <c r="CK170" i="1"/>
  <c r="CK180" i="1"/>
  <c r="CK203" i="1"/>
  <c r="CK182" i="1"/>
  <c r="CK196" i="1"/>
  <c r="CK199" i="1"/>
  <c r="CK181" i="1"/>
  <c r="CK144" i="1"/>
  <c r="CK177" i="1"/>
  <c r="CK198" i="1"/>
  <c r="CK146" i="1"/>
  <c r="CK179" i="1"/>
  <c r="CK165" i="1"/>
  <c r="CK195" i="1"/>
  <c r="CK202" i="1"/>
  <c r="CK185" i="1"/>
  <c r="CK159" i="1"/>
  <c r="CK190" i="1"/>
  <c r="CK162" i="1"/>
  <c r="CK172" i="1"/>
  <c r="CK152" i="1"/>
  <c r="CK148" i="1"/>
  <c r="CK186" i="1"/>
  <c r="CK150" i="1"/>
  <c r="CK175" i="1"/>
  <c r="CK147" i="1"/>
  <c r="CK188" i="1"/>
  <c r="CK191" i="1"/>
  <c r="CK158" i="1"/>
  <c r="CK160" i="1"/>
  <c r="CK192" i="1"/>
  <c r="AO163" i="1"/>
  <c r="CK167" i="1"/>
  <c r="CK173" i="1"/>
  <c r="CK164" i="1"/>
  <c r="CK178" i="1"/>
  <c r="CK171" i="1"/>
  <c r="CK145" i="1"/>
  <c r="CK163" i="1"/>
  <c r="CK157" i="1"/>
  <c r="CK176" i="1"/>
  <c r="CK184" i="1"/>
  <c r="CK194" i="1"/>
  <c r="CK189" i="1"/>
  <c r="CK187" i="1"/>
  <c r="EQ172" i="1"/>
  <c r="EQ165" i="1"/>
  <c r="CK174" i="1"/>
  <c r="EQ166" i="1"/>
  <c r="EI184" i="1"/>
  <c r="EI168" i="1"/>
  <c r="EI192" i="1"/>
  <c r="EI159" i="1"/>
  <c r="EI201" i="1"/>
  <c r="EI202" i="1"/>
  <c r="EI187" i="1"/>
  <c r="EI177" i="1"/>
  <c r="EQ191" i="1"/>
  <c r="EQ159" i="1"/>
  <c r="BU159" i="1"/>
  <c r="DV194" i="1"/>
  <c r="EH201" i="1"/>
  <c r="DY146" i="1"/>
  <c r="DY203" i="1"/>
  <c r="BU167" i="1"/>
  <c r="BU181" i="1"/>
  <c r="CH154" i="1"/>
  <c r="DV182" i="1"/>
  <c r="BU165" i="1"/>
  <c r="CE177" i="1"/>
  <c r="EH202" i="1"/>
  <c r="DY162" i="1"/>
  <c r="BU172" i="1"/>
  <c r="BU156" i="1"/>
  <c r="CH201" i="1"/>
  <c r="EH192" i="1"/>
  <c r="CE152" i="1"/>
  <c r="DY192" i="1"/>
  <c r="BU185" i="1"/>
  <c r="BU203" i="1"/>
  <c r="CH148" i="1"/>
  <c r="BU173" i="1"/>
  <c r="DV197" i="1"/>
  <c r="EH150" i="1"/>
  <c r="CH167" i="1"/>
  <c r="DY165" i="1"/>
  <c r="DY166" i="1"/>
  <c r="BU171" i="1"/>
  <c r="BU187" i="1"/>
  <c r="CH159" i="1"/>
  <c r="BU189" i="1"/>
  <c r="BU188" i="1"/>
  <c r="CH199" i="1"/>
  <c r="CH188" i="1"/>
  <c r="CH184" i="1"/>
  <c r="DY180" i="1"/>
  <c r="DY144" i="1"/>
  <c r="BU166" i="1"/>
  <c r="BU149" i="1"/>
  <c r="CH175" i="1"/>
  <c r="DY200" i="1"/>
  <c r="DY197" i="1"/>
  <c r="DY202" i="1"/>
  <c r="DY159" i="1"/>
  <c r="BU170" i="1"/>
  <c r="BU155" i="1"/>
  <c r="CH182" i="1"/>
  <c r="BU157" i="1"/>
  <c r="DY161" i="1"/>
  <c r="EE202" i="1"/>
  <c r="BU153" i="1"/>
  <c r="BU202" i="1"/>
  <c r="CH193" i="1"/>
  <c r="BU174" i="1"/>
  <c r="DY187" i="1"/>
  <c r="BU198" i="1"/>
  <c r="BU147" i="1"/>
  <c r="EH178" i="1"/>
  <c r="DY177" i="1"/>
  <c r="CU199" i="1"/>
  <c r="BU184" i="1"/>
  <c r="BU180" i="1"/>
  <c r="CH194" i="1"/>
  <c r="DY182" i="1"/>
  <c r="DY181" i="1"/>
  <c r="BU197" i="1"/>
  <c r="BU178" i="1"/>
  <c r="CH183" i="1"/>
  <c r="DY185" i="1"/>
  <c r="DY168" i="1"/>
  <c r="DY199" i="1"/>
  <c r="BU164" i="1"/>
  <c r="BU201" i="1"/>
  <c r="DY198" i="1"/>
  <c r="BU196" i="1"/>
  <c r="BU146" i="1"/>
  <c r="CH144" i="1"/>
  <c r="BU199" i="1"/>
  <c r="DY178" i="1"/>
  <c r="BU152" i="1"/>
  <c r="BU148" i="1"/>
  <c r="BU195" i="1"/>
  <c r="BU177" i="1"/>
  <c r="BU200" i="1"/>
  <c r="CH171" i="1"/>
  <c r="CH172" i="1"/>
  <c r="BU163" i="1"/>
  <c r="BU145" i="1"/>
  <c r="CH160" i="1"/>
  <c r="CH191" i="1"/>
  <c r="DY145" i="1"/>
  <c r="BU183" i="1"/>
  <c r="BU179" i="1"/>
  <c r="CE188" i="1"/>
  <c r="DY170" i="1"/>
  <c r="BU193" i="1"/>
  <c r="BU176" i="1"/>
  <c r="CH146" i="1"/>
  <c r="BU194" i="1"/>
  <c r="BU162" i="1"/>
  <c r="BU144" i="1"/>
  <c r="CH152" i="1"/>
  <c r="CH153" i="1"/>
  <c r="BU192" i="1"/>
  <c r="BU169" i="1"/>
  <c r="CH161" i="1"/>
  <c r="BU150" i="1"/>
  <c r="CH179" i="1"/>
  <c r="DY150" i="1"/>
  <c r="BU151" i="1"/>
  <c r="BU186" i="1"/>
  <c r="CH174" i="1"/>
  <c r="CH178" i="1"/>
  <c r="DY169" i="1"/>
  <c r="BU175" i="1"/>
  <c r="BU191" i="1"/>
  <c r="CH200" i="1"/>
  <c r="DY186" i="1"/>
  <c r="CE172" i="1"/>
  <c r="DY174" i="1"/>
  <c r="DY147" i="1"/>
  <c r="DY152" i="1"/>
  <c r="BU161" i="1"/>
  <c r="BU168" i="1"/>
  <c r="CH163" i="1"/>
  <c r="BU154" i="1"/>
  <c r="DY201" i="1"/>
  <c r="DY179" i="1"/>
  <c r="CH195" i="1"/>
  <c r="CK153" i="1"/>
  <c r="EQ162" i="1"/>
  <c r="EQ192" i="1"/>
  <c r="EQ201" i="1"/>
  <c r="EQ153" i="1"/>
  <c r="EQ151" i="1"/>
  <c r="EQ152" i="1"/>
  <c r="DY190" i="1"/>
  <c r="CU173" i="1"/>
  <c r="CP151" i="1"/>
  <c r="CH177" i="1"/>
  <c r="EQ184" i="1"/>
  <c r="EI158" i="1"/>
  <c r="EI167" i="1"/>
  <c r="EI147" i="1"/>
  <c r="EI162" i="1"/>
  <c r="EI195" i="1"/>
  <c r="EI173" i="1"/>
  <c r="EI164" i="1"/>
  <c r="CU169" i="1"/>
  <c r="CU202" i="1"/>
  <c r="EI198" i="1"/>
  <c r="CU160" i="1"/>
  <c r="CU153" i="1"/>
  <c r="EI183" i="1"/>
  <c r="EI174" i="1"/>
  <c r="DY167" i="1"/>
  <c r="EQ171" i="1"/>
  <c r="EQ180" i="1"/>
  <c r="EQ167" i="1"/>
  <c r="EQ183" i="1"/>
  <c r="CH190" i="1"/>
  <c r="EQ146" i="1"/>
  <c r="EQ175" i="1"/>
  <c r="EQ168" i="1"/>
  <c r="EQ154" i="1"/>
  <c r="EQ197" i="1"/>
  <c r="EQ160" i="1"/>
  <c r="CH149" i="1"/>
  <c r="CH187" i="1"/>
  <c r="EQ181" i="1"/>
  <c r="DY155" i="1"/>
  <c r="EQ176" i="1"/>
  <c r="CE154" i="1"/>
  <c r="DY189" i="1"/>
  <c r="AI170" i="1"/>
  <c r="AI161" i="1"/>
  <c r="EQ147" i="1"/>
  <c r="EQ202" i="1"/>
  <c r="CH165" i="1"/>
  <c r="AI199" i="1"/>
  <c r="DJ151" i="1"/>
  <c r="DJ176" i="1"/>
  <c r="DJ165" i="1"/>
  <c r="DJ173" i="1"/>
  <c r="EQ174" i="1"/>
  <c r="EQ164" i="1"/>
  <c r="DJ159" i="1"/>
  <c r="CH164" i="1"/>
  <c r="DY172" i="1"/>
  <c r="EQ161" i="1"/>
  <c r="CH157" i="1"/>
  <c r="EQ158" i="1"/>
  <c r="EQ185" i="1"/>
  <c r="DF145" i="1"/>
  <c r="CU159" i="1"/>
  <c r="X169" i="1"/>
  <c r="DF153" i="1"/>
  <c r="DF163" i="1"/>
  <c r="CA154" i="1"/>
  <c r="DF167" i="1"/>
  <c r="CH197" i="1"/>
  <c r="CH185" i="1"/>
  <c r="CH158" i="1"/>
  <c r="CH151" i="1"/>
  <c r="CH173" i="1"/>
  <c r="AI168" i="1"/>
  <c r="BS183" i="1"/>
  <c r="BS152" i="1"/>
  <c r="BS153" i="1"/>
  <c r="DV168" i="1"/>
  <c r="CA171" i="1"/>
  <c r="CA149" i="1"/>
  <c r="X182" i="1"/>
  <c r="EI196" i="1"/>
  <c r="CU177" i="1"/>
  <c r="EI150" i="1"/>
  <c r="EI163" i="1"/>
  <c r="X186" i="1"/>
  <c r="EI180" i="1"/>
  <c r="EI155" i="1"/>
  <c r="EI182" i="1"/>
  <c r="CA200" i="1"/>
  <c r="CB165" i="1"/>
  <c r="CB168" i="1"/>
  <c r="EI148" i="1"/>
  <c r="CA193" i="1"/>
  <c r="X157" i="1"/>
  <c r="EI169" i="1"/>
  <c r="CU198" i="1"/>
  <c r="S152" i="1"/>
  <c r="CA179" i="1"/>
  <c r="CA148" i="1"/>
  <c r="S193" i="1"/>
  <c r="CB186" i="1"/>
  <c r="CP160" i="1"/>
  <c r="AI176" i="1"/>
  <c r="DY194" i="1"/>
  <c r="BS189" i="1"/>
  <c r="BS176" i="1"/>
  <c r="CH176" i="1"/>
  <c r="CY171" i="1"/>
  <c r="CY145" i="1"/>
  <c r="DJ197" i="1"/>
  <c r="BS158" i="1"/>
  <c r="DJ194" i="1"/>
  <c r="BS168" i="1"/>
  <c r="AI185" i="1"/>
  <c r="BS195" i="1"/>
  <c r="CE189" i="1"/>
  <c r="CP150" i="1"/>
  <c r="DJ174" i="1"/>
  <c r="CH170" i="1"/>
  <c r="BS178" i="1"/>
  <c r="DJ150" i="1"/>
  <c r="AI180" i="1"/>
  <c r="EQ194" i="1"/>
  <c r="DJ201" i="1"/>
  <c r="AI175" i="1"/>
  <c r="CH186" i="1"/>
  <c r="DJ167" i="1"/>
  <c r="CY149" i="1"/>
  <c r="CY165" i="1"/>
  <c r="DJ153" i="1"/>
  <c r="CH192" i="1"/>
  <c r="AI191" i="1"/>
  <c r="CY175" i="1"/>
  <c r="DJ169" i="1"/>
  <c r="BS145" i="1"/>
  <c r="DJ202" i="1"/>
  <c r="AI169" i="1"/>
  <c r="CY155" i="1"/>
  <c r="CP163" i="1"/>
  <c r="CY192" i="1"/>
  <c r="CY195" i="1"/>
  <c r="BS144" i="1"/>
  <c r="CP173" i="1"/>
  <c r="CY156" i="1"/>
  <c r="CY153" i="1"/>
  <c r="DJ161" i="1"/>
  <c r="EH186" i="1"/>
  <c r="DJ166" i="1"/>
  <c r="DJ186" i="1"/>
  <c r="CY180" i="1"/>
  <c r="EQ163" i="1"/>
  <c r="CY178" i="1"/>
  <c r="CY176" i="1"/>
  <c r="DS190" i="1"/>
  <c r="DS148" i="1"/>
  <c r="DJ185" i="1"/>
  <c r="CH150" i="1"/>
  <c r="DS158" i="1"/>
  <c r="DJ149" i="1"/>
  <c r="DS201" i="1"/>
  <c r="CH155" i="1"/>
  <c r="DS189" i="1"/>
  <c r="EH175" i="1"/>
  <c r="DJ168" i="1"/>
  <c r="DS179" i="1"/>
  <c r="CY166" i="1"/>
  <c r="BS182" i="1"/>
  <c r="DS157" i="1"/>
  <c r="DS182" i="1"/>
  <c r="BO166" i="1"/>
  <c r="AI183" i="1"/>
  <c r="EI151" i="1"/>
  <c r="EI172" i="1"/>
  <c r="DS164" i="1"/>
  <c r="EM181" i="1"/>
  <c r="DY154" i="1"/>
  <c r="DS152" i="1"/>
  <c r="EM149" i="1"/>
  <c r="DJ177" i="1"/>
  <c r="CK155" i="1"/>
  <c r="CY187" i="1"/>
  <c r="EI166" i="1"/>
  <c r="EI170" i="1"/>
  <c r="DS174" i="1"/>
  <c r="DJ198" i="1"/>
  <c r="BS166" i="1"/>
  <c r="EI190" i="1"/>
  <c r="DS163" i="1"/>
  <c r="AI146" i="1"/>
  <c r="DJ163" i="1"/>
  <c r="DS173" i="1"/>
  <c r="CE190" i="1"/>
  <c r="EE192" i="1"/>
  <c r="EI160" i="1"/>
  <c r="DS151" i="1"/>
  <c r="CP179" i="1"/>
  <c r="CH202" i="1"/>
  <c r="EI185" i="1"/>
  <c r="DS177" i="1"/>
  <c r="CH162" i="1"/>
  <c r="DS172" i="1"/>
  <c r="BS181" i="1"/>
  <c r="EI153" i="1"/>
  <c r="DS162" i="1"/>
  <c r="BO186" i="1"/>
  <c r="CU161" i="1"/>
  <c r="EE183" i="1"/>
  <c r="CY177" i="1"/>
  <c r="BS150" i="1"/>
  <c r="EI145" i="1"/>
  <c r="EI154" i="1"/>
  <c r="DS171" i="1"/>
  <c r="DU177" i="1"/>
  <c r="DJ196" i="1"/>
  <c r="BS187" i="1"/>
  <c r="DU174" i="1"/>
  <c r="DS169" i="1"/>
  <c r="CE165" i="1"/>
  <c r="DS150" i="1"/>
  <c r="DJ182" i="1"/>
  <c r="BS160" i="1"/>
  <c r="DS200" i="1"/>
  <c r="DS175" i="1"/>
  <c r="DZ147" i="1"/>
  <c r="DZ165" i="1"/>
  <c r="CP146" i="1"/>
  <c r="BS169" i="1"/>
  <c r="AI200" i="1"/>
  <c r="DS188" i="1"/>
  <c r="DS202" i="1"/>
  <c r="DV152" i="1"/>
  <c r="CE166" i="1"/>
  <c r="CE195" i="1"/>
  <c r="DJ199" i="1"/>
  <c r="AI174" i="1"/>
  <c r="CH156" i="1"/>
  <c r="EQ198" i="1"/>
  <c r="DY183" i="1"/>
  <c r="DS147" i="1"/>
  <c r="DV176" i="1"/>
  <c r="CY173" i="1"/>
  <c r="CY183" i="1"/>
  <c r="CE186" i="1"/>
  <c r="CP164" i="1"/>
  <c r="CP154" i="1"/>
  <c r="BS159" i="1"/>
  <c r="CH147" i="1"/>
  <c r="DY176" i="1"/>
  <c r="DS156" i="1"/>
  <c r="DV150" i="1"/>
  <c r="DV158" i="1"/>
  <c r="DZ184" i="1"/>
  <c r="CY147" i="1"/>
  <c r="CP193" i="1"/>
  <c r="DJ170" i="1"/>
  <c r="AI178" i="1"/>
  <c r="DS199" i="1"/>
  <c r="DV148" i="1"/>
  <c r="DZ192" i="1"/>
  <c r="BS147" i="1"/>
  <c r="CP178" i="1"/>
  <c r="DS187" i="1"/>
  <c r="DV155" i="1"/>
  <c r="DZ146" i="1"/>
  <c r="CY185" i="1"/>
  <c r="AI156" i="1"/>
  <c r="AI163" i="1"/>
  <c r="AI166" i="1"/>
  <c r="DJ162" i="1"/>
  <c r="BS174" i="1"/>
  <c r="BS194" i="1"/>
  <c r="DS178" i="1"/>
  <c r="DV169" i="1"/>
  <c r="DV161" i="1"/>
  <c r="DZ180" i="1"/>
  <c r="AI144" i="1"/>
  <c r="CY146" i="1"/>
  <c r="CP169" i="1"/>
  <c r="BS202" i="1"/>
  <c r="CE150" i="1"/>
  <c r="BS197" i="1"/>
  <c r="DS166" i="1"/>
  <c r="DV165" i="1"/>
  <c r="DV198" i="1"/>
  <c r="DZ177" i="1"/>
  <c r="CY164" i="1"/>
  <c r="DJ183" i="1"/>
  <c r="DJ188" i="1"/>
  <c r="DU166" i="1"/>
  <c r="DY160" i="1"/>
  <c r="CE202" i="1"/>
  <c r="DS184" i="1"/>
  <c r="DV202" i="1"/>
  <c r="DV177" i="1"/>
  <c r="DZ161" i="1"/>
  <c r="CY182" i="1"/>
  <c r="DJ178" i="1"/>
  <c r="DJ195" i="1"/>
  <c r="BS155" i="1"/>
  <c r="DY173" i="1"/>
  <c r="DS165" i="1"/>
  <c r="DV160" i="1"/>
  <c r="DZ199" i="1"/>
  <c r="CY199" i="1"/>
  <c r="CY189" i="1"/>
  <c r="BS164" i="1"/>
  <c r="DS176" i="1"/>
  <c r="DV200" i="1"/>
  <c r="CY167" i="1"/>
  <c r="DY158" i="1"/>
  <c r="CE145" i="1"/>
  <c r="DS144" i="1"/>
  <c r="DV180" i="1"/>
  <c r="CP167" i="1"/>
  <c r="CY198" i="1"/>
  <c r="CE175" i="1"/>
  <c r="DV175" i="1"/>
  <c r="CP153" i="1"/>
  <c r="BS200" i="1"/>
  <c r="DJ203" i="1"/>
  <c r="BS171" i="1"/>
  <c r="CE164" i="1"/>
  <c r="DS191" i="1"/>
  <c r="DV164" i="1"/>
  <c r="BS180" i="1"/>
  <c r="BS196" i="1"/>
  <c r="DY171" i="1"/>
  <c r="DY149" i="1"/>
  <c r="DS183" i="1"/>
  <c r="DV149" i="1"/>
  <c r="BO158" i="1"/>
  <c r="BO200" i="1"/>
  <c r="EM174" i="1"/>
  <c r="BO181" i="1"/>
  <c r="EM196" i="1"/>
  <c r="EM197" i="1"/>
  <c r="EM148" i="1"/>
  <c r="BO153" i="1"/>
  <c r="EM186" i="1"/>
  <c r="EM187" i="1"/>
  <c r="BO149" i="1"/>
  <c r="EM191" i="1"/>
  <c r="EM147" i="1"/>
  <c r="EM183" i="1"/>
  <c r="EM185" i="1"/>
  <c r="EM151" i="1"/>
  <c r="BO160" i="1"/>
  <c r="EM168" i="1"/>
  <c r="EM176" i="1"/>
  <c r="BO146" i="1"/>
  <c r="BO201" i="1"/>
  <c r="EM153" i="1"/>
  <c r="BO183" i="1"/>
  <c r="BO195" i="1"/>
  <c r="BO203" i="1"/>
  <c r="EM200" i="1"/>
  <c r="BO178" i="1"/>
  <c r="BO184" i="1"/>
  <c r="BO172" i="1"/>
  <c r="BO193" i="1"/>
  <c r="BO147" i="1"/>
  <c r="BO202" i="1"/>
  <c r="EM156" i="1"/>
  <c r="EM202" i="1"/>
  <c r="BO165" i="1"/>
  <c r="BO154" i="1"/>
  <c r="EM162" i="1"/>
  <c r="BO190" i="1"/>
  <c r="BO194" i="1"/>
  <c r="BO161" i="1"/>
  <c r="BO185" i="1"/>
  <c r="EM158" i="1"/>
  <c r="EM144" i="1"/>
  <c r="EM145" i="1"/>
  <c r="BO144" i="1"/>
  <c r="BO168" i="1"/>
  <c r="BO159" i="1"/>
  <c r="EM166" i="1"/>
  <c r="EM198" i="1"/>
  <c r="EM146" i="1"/>
  <c r="BO173" i="1"/>
  <c r="BO197" i="1"/>
  <c r="EM192" i="1"/>
  <c r="BO176" i="1"/>
  <c r="EM165" i="1"/>
  <c r="EM169" i="1"/>
  <c r="BO192" i="1"/>
  <c r="BO148" i="1"/>
  <c r="BO151" i="1"/>
  <c r="EM164" i="1"/>
  <c r="EM155" i="1"/>
  <c r="BO169" i="1"/>
  <c r="EM184" i="1"/>
  <c r="BO157" i="1"/>
  <c r="BO152" i="1"/>
  <c r="EM180" i="1"/>
  <c r="EM170" i="1"/>
  <c r="EM173" i="1"/>
  <c r="EM171" i="1"/>
  <c r="BO174" i="1"/>
  <c r="BO187" i="1"/>
  <c r="CE178" i="1"/>
  <c r="CP170" i="1"/>
  <c r="BS165" i="1"/>
  <c r="BS192" i="1"/>
  <c r="DS155" i="1"/>
  <c r="DS181" i="1"/>
  <c r="DV162" i="1"/>
  <c r="DV187" i="1"/>
  <c r="CP165" i="1"/>
  <c r="DJ187" i="1"/>
  <c r="DJ148" i="1"/>
  <c r="CY203" i="1"/>
  <c r="BS191" i="1"/>
  <c r="BS162" i="1"/>
  <c r="BS203" i="1"/>
  <c r="EM152" i="1"/>
  <c r="DS198" i="1"/>
  <c r="DS196" i="1"/>
  <c r="DV193" i="1"/>
  <c r="DV170" i="1"/>
  <c r="CY201" i="1"/>
  <c r="BS184" i="1"/>
  <c r="EE148" i="1"/>
  <c r="DJ157" i="1"/>
  <c r="BS163" i="1"/>
  <c r="CE170" i="1"/>
  <c r="DS186" i="1"/>
  <c r="DS159" i="1"/>
  <c r="DV188" i="1"/>
  <c r="DV163" i="1"/>
  <c r="BO162" i="1"/>
  <c r="EM175" i="1"/>
  <c r="CY158" i="1"/>
  <c r="BS148" i="1"/>
  <c r="DJ146" i="1"/>
  <c r="BS188" i="1"/>
  <c r="CE192" i="1"/>
  <c r="EM195" i="1"/>
  <c r="CK149" i="1"/>
  <c r="DS146" i="1"/>
  <c r="DS161" i="1"/>
  <c r="DV185" i="1"/>
  <c r="DV151" i="1"/>
  <c r="BO189" i="1"/>
  <c r="BO171" i="1"/>
  <c r="EM159" i="1"/>
  <c r="EM203" i="1"/>
  <c r="EM172" i="1"/>
  <c r="CE196" i="1"/>
  <c r="DJ154" i="1"/>
  <c r="BS198" i="1"/>
  <c r="BS185" i="1"/>
  <c r="DS154" i="1"/>
  <c r="DS185" i="1"/>
  <c r="DV144" i="1"/>
  <c r="DV174" i="1"/>
  <c r="BO145" i="1"/>
  <c r="EM199" i="1"/>
  <c r="EM161" i="1"/>
  <c r="EM193" i="1"/>
  <c r="EM194" i="1"/>
  <c r="CE201" i="1"/>
  <c r="AI171" i="1"/>
  <c r="CP147" i="1"/>
  <c r="DZ185" i="1"/>
  <c r="BS161" i="1"/>
  <c r="CE183" i="1"/>
  <c r="EM178" i="1"/>
  <c r="DS197" i="1"/>
  <c r="DS195" i="1"/>
  <c r="DV146" i="1"/>
  <c r="DV145" i="1"/>
  <c r="EM160" i="1"/>
  <c r="EM201" i="1"/>
  <c r="EE153" i="1"/>
  <c r="AI189" i="1"/>
  <c r="BS177" i="1"/>
  <c r="BS154" i="1"/>
  <c r="DS153" i="1"/>
  <c r="DS149" i="1"/>
  <c r="DV191" i="1"/>
  <c r="DV201" i="1"/>
  <c r="EM177" i="1"/>
  <c r="EM154" i="1"/>
  <c r="BO179" i="1"/>
  <c r="BS157" i="1"/>
  <c r="BS179" i="1"/>
  <c r="CE160" i="1"/>
  <c r="CE157" i="1"/>
  <c r="DS145" i="1"/>
  <c r="DS194" i="1"/>
  <c r="DV159" i="1"/>
  <c r="H252" i="1"/>
  <c r="BO196" i="1"/>
  <c r="EM182" i="1"/>
  <c r="DU167" i="1"/>
  <c r="DJ191" i="1"/>
  <c r="BS167" i="1"/>
  <c r="BS149" i="1"/>
  <c r="BS201" i="1"/>
  <c r="CE148" i="1"/>
  <c r="CE179" i="1"/>
  <c r="BS156" i="1"/>
  <c r="DV172" i="1"/>
  <c r="BO167" i="1"/>
  <c r="BO150" i="1"/>
  <c r="EM190" i="1"/>
  <c r="CY144" i="1"/>
  <c r="BO182" i="1"/>
  <c r="DJ147" i="1"/>
  <c r="BO180" i="1"/>
  <c r="EM179" i="1"/>
  <c r="BS172" i="1"/>
  <c r="BS151" i="1"/>
  <c r="BS193" i="1"/>
  <c r="CE199" i="1"/>
  <c r="DS193" i="1"/>
  <c r="DV153" i="1"/>
  <c r="BO191" i="1"/>
  <c r="BO199" i="1"/>
  <c r="BO170" i="1"/>
  <c r="BO156" i="1"/>
  <c r="EM167" i="1"/>
  <c r="DJ155" i="1"/>
  <c r="CP189" i="1"/>
  <c r="DJ190" i="1"/>
  <c r="BS173" i="1"/>
  <c r="DS192" i="1"/>
  <c r="DV190" i="1"/>
  <c r="BO163" i="1"/>
  <c r="BO177" i="1"/>
  <c r="EM188" i="1"/>
  <c r="DJ172" i="1"/>
  <c r="BS190" i="1"/>
  <c r="BS186" i="1"/>
  <c r="EM150" i="1"/>
  <c r="BO175" i="1"/>
  <c r="EM163" i="1"/>
  <c r="DZ168" i="1"/>
  <c r="BO155" i="1"/>
  <c r="BO198" i="1"/>
  <c r="EM189" i="1"/>
  <c r="BO188" i="1"/>
  <c r="AI164" i="1"/>
  <c r="DJ171" i="1"/>
  <c r="BS146" i="1"/>
  <c r="BS199" i="1"/>
  <c r="BS170" i="1"/>
  <c r="CE171" i="1"/>
  <c r="EP189" i="1"/>
  <c r="EE201" i="1"/>
  <c r="DZ178" i="1"/>
  <c r="DZ203" i="1"/>
  <c r="AI195" i="1"/>
  <c r="S169" i="1"/>
  <c r="AI147" i="1"/>
  <c r="EK182" i="1"/>
  <c r="EP154" i="1"/>
  <c r="DZ179" i="1"/>
  <c r="AI160" i="1"/>
  <c r="DZ190" i="1"/>
  <c r="EK176" i="1"/>
  <c r="EP170" i="1"/>
  <c r="CU171" i="1"/>
  <c r="EH157" i="1"/>
  <c r="CU203" i="1"/>
  <c r="AI149" i="1"/>
  <c r="EP178" i="1"/>
  <c r="EE177" i="1"/>
  <c r="EE182" i="1"/>
  <c r="DZ187" i="1"/>
  <c r="EK170" i="1"/>
  <c r="EK201" i="1"/>
  <c r="EP155" i="1"/>
  <c r="EE144" i="1"/>
  <c r="AI201" i="1"/>
  <c r="EH159" i="1"/>
  <c r="EH152" i="1"/>
  <c r="DU170" i="1"/>
  <c r="EK187" i="1"/>
  <c r="EK203" i="1"/>
  <c r="EP176" i="1"/>
  <c r="EE158" i="1"/>
  <c r="AI192" i="1"/>
  <c r="DZ188" i="1"/>
  <c r="S184" i="1"/>
  <c r="DY163" i="1"/>
  <c r="EK196" i="1"/>
  <c r="EK194" i="1"/>
  <c r="EP191" i="1"/>
  <c r="EE175" i="1"/>
  <c r="CU181" i="1"/>
  <c r="DZ193" i="1"/>
  <c r="AI188" i="1"/>
  <c r="AI157" i="1"/>
  <c r="Q178" i="1"/>
  <c r="EK154" i="1"/>
  <c r="EK172" i="1"/>
  <c r="EP161" i="1"/>
  <c r="CU175" i="1"/>
  <c r="EE189" i="1"/>
  <c r="CU146" i="1"/>
  <c r="DZ164" i="1"/>
  <c r="EK169" i="1"/>
  <c r="EK149" i="1"/>
  <c r="AI194" i="1"/>
  <c r="EP196" i="1"/>
  <c r="CU144" i="1"/>
  <c r="EE152" i="1"/>
  <c r="AI182" i="1"/>
  <c r="EP147" i="1"/>
  <c r="CU200" i="1"/>
  <c r="EE155" i="1"/>
  <c r="Q200" i="1"/>
  <c r="DZ167" i="1"/>
  <c r="EK147" i="1"/>
  <c r="EK151" i="1"/>
  <c r="AI151" i="1"/>
  <c r="EP202" i="1"/>
  <c r="CU176" i="1"/>
  <c r="AI173" i="1"/>
  <c r="CU150" i="1"/>
  <c r="AI165" i="1"/>
  <c r="DZ186" i="1"/>
  <c r="Q162" i="1"/>
  <c r="DZ195" i="1"/>
  <c r="DF151" i="1"/>
  <c r="AI148" i="1"/>
  <c r="EP193" i="1"/>
  <c r="CU170" i="1"/>
  <c r="CU166" i="1"/>
  <c r="CU154" i="1"/>
  <c r="AI172" i="1"/>
  <c r="EE186" i="1"/>
  <c r="DF202" i="1"/>
  <c r="EK165" i="1"/>
  <c r="EK186" i="1"/>
  <c r="AI152" i="1"/>
  <c r="EP187" i="1"/>
  <c r="CU174" i="1"/>
  <c r="EH172" i="1"/>
  <c r="EH189" i="1"/>
  <c r="DU161" i="1"/>
  <c r="DU183" i="1"/>
  <c r="DF160" i="1"/>
  <c r="EK173" i="1"/>
  <c r="EK192" i="1"/>
  <c r="AI196" i="1"/>
  <c r="EP180" i="1"/>
  <c r="CU201" i="1"/>
  <c r="EH188" i="1"/>
  <c r="AI145" i="1"/>
  <c r="DZ181" i="1"/>
  <c r="AI162" i="1"/>
  <c r="EK202" i="1"/>
  <c r="EK144" i="1"/>
  <c r="AI167" i="1"/>
  <c r="EP177" i="1"/>
  <c r="CU149" i="1"/>
  <c r="AI197" i="1"/>
  <c r="EH145" i="1"/>
  <c r="EK161" i="1"/>
  <c r="EK171" i="1"/>
  <c r="S175" i="1"/>
  <c r="EE159" i="1"/>
  <c r="DZ170" i="1"/>
  <c r="DF194" i="1"/>
  <c r="EP197" i="1"/>
  <c r="EP179" i="1"/>
  <c r="DU189" i="1"/>
  <c r="EE180" i="1"/>
  <c r="EH161" i="1"/>
  <c r="Q186" i="1"/>
  <c r="AI158" i="1"/>
  <c r="DF180" i="1"/>
  <c r="DV157" i="1"/>
  <c r="DV203" i="1"/>
  <c r="DV189" i="1"/>
  <c r="EP190" i="1"/>
  <c r="EP182" i="1"/>
  <c r="DU190" i="1"/>
  <c r="S165" i="1"/>
  <c r="EH158" i="1"/>
  <c r="AI150" i="1"/>
  <c r="AI154" i="1"/>
  <c r="DF149" i="1"/>
  <c r="DV178" i="1"/>
  <c r="DV167" i="1"/>
  <c r="S176" i="1"/>
  <c r="EP153" i="1"/>
  <c r="EP150" i="1"/>
  <c r="DU157" i="1"/>
  <c r="EH183" i="1"/>
  <c r="DZ196" i="1"/>
  <c r="AI193" i="1"/>
  <c r="Q184" i="1"/>
  <c r="DU198" i="1"/>
  <c r="DF198" i="1"/>
  <c r="DV166" i="1"/>
  <c r="DV147" i="1"/>
  <c r="DU159" i="1"/>
  <c r="S159" i="1"/>
  <c r="EP166" i="1"/>
  <c r="EP171" i="1"/>
  <c r="DU185" i="1"/>
  <c r="EH162" i="1"/>
  <c r="EH171" i="1"/>
  <c r="DZ153" i="1"/>
  <c r="DZ162" i="1"/>
  <c r="DU172" i="1"/>
  <c r="Q187" i="1"/>
  <c r="S145" i="1"/>
  <c r="S154" i="1"/>
  <c r="DF150" i="1"/>
  <c r="DV184" i="1"/>
  <c r="DV156" i="1"/>
  <c r="EP158" i="1"/>
  <c r="EP162" i="1"/>
  <c r="DU188" i="1"/>
  <c r="Q155" i="1"/>
  <c r="DZ157" i="1"/>
  <c r="EH193" i="1"/>
  <c r="DZ166" i="1"/>
  <c r="DF159" i="1"/>
  <c r="DF200" i="1"/>
  <c r="DV199" i="1"/>
  <c r="EP152" i="1"/>
  <c r="EP156" i="1"/>
  <c r="DU153" i="1"/>
  <c r="DF187" i="1"/>
  <c r="DF182" i="1"/>
  <c r="DV171" i="1"/>
  <c r="EP149" i="1"/>
  <c r="EE168" i="1"/>
  <c r="Q188" i="1"/>
  <c r="DF183" i="1"/>
  <c r="DF188" i="1"/>
  <c r="DV196" i="1"/>
  <c r="DU202" i="1"/>
  <c r="EP198" i="1"/>
  <c r="EE181" i="1"/>
  <c r="S148" i="1"/>
  <c r="AI203" i="1"/>
  <c r="DF193" i="1"/>
  <c r="DV181" i="1"/>
  <c r="EP199" i="1"/>
  <c r="EE149" i="1"/>
  <c r="DU154" i="1"/>
  <c r="DU187" i="1"/>
  <c r="EE157" i="1"/>
  <c r="AI177" i="1"/>
  <c r="DV186" i="1"/>
  <c r="EP185" i="1"/>
  <c r="DZ151" i="1"/>
  <c r="EE199" i="1"/>
  <c r="DU151" i="1"/>
  <c r="Q171" i="1"/>
  <c r="EP194" i="1"/>
  <c r="DZ169" i="1"/>
  <c r="EE163" i="1"/>
  <c r="DU144" i="1"/>
  <c r="AI190" i="1"/>
  <c r="DF152" i="1"/>
  <c r="DV183" i="1"/>
  <c r="EE178" i="1"/>
  <c r="DU181" i="1"/>
  <c r="EP144" i="1"/>
  <c r="EE172" i="1"/>
  <c r="EE146" i="1"/>
  <c r="DZ197" i="1"/>
  <c r="DV154" i="1"/>
  <c r="S173" i="1"/>
  <c r="EP173" i="1"/>
  <c r="EE145" i="1"/>
  <c r="EE197" i="1"/>
  <c r="DZ201" i="1"/>
  <c r="Q173" i="1"/>
  <c r="AI159" i="1"/>
  <c r="DV173" i="1"/>
  <c r="DU163" i="1"/>
  <c r="EP195" i="1"/>
  <c r="EE160" i="1"/>
  <c r="DZ150" i="1"/>
  <c r="DU173" i="1"/>
  <c r="Q146" i="1"/>
  <c r="AI186" i="1"/>
  <c r="DF154" i="1"/>
  <c r="DV195" i="1"/>
  <c r="EE147" i="1"/>
  <c r="H256" i="1"/>
  <c r="DF155" i="1"/>
  <c r="S185" i="1"/>
  <c r="DU149" i="1"/>
  <c r="EH199" i="1"/>
  <c r="EP168" i="1"/>
  <c r="DU155" i="1"/>
  <c r="S192" i="1"/>
  <c r="DZ163" i="1"/>
  <c r="EE174" i="1"/>
  <c r="CV200" i="1"/>
  <c r="EH144" i="1"/>
  <c r="S180" i="1"/>
  <c r="DU184" i="1"/>
  <c r="DU147" i="1"/>
  <c r="DF203" i="1"/>
  <c r="DF185" i="1"/>
  <c r="DZ144" i="1"/>
  <c r="S157" i="1"/>
  <c r="EH195" i="1"/>
  <c r="EP159" i="1"/>
  <c r="EE162" i="1"/>
  <c r="DU168" i="1"/>
  <c r="S167" i="1"/>
  <c r="EE167" i="1"/>
  <c r="DZ174" i="1"/>
  <c r="EH155" i="1"/>
  <c r="S177" i="1"/>
  <c r="S146" i="1"/>
  <c r="EE200" i="1"/>
  <c r="DZ159" i="1"/>
  <c r="DZ183" i="1"/>
  <c r="EE169" i="1"/>
  <c r="DF147" i="1"/>
  <c r="DF186" i="1"/>
  <c r="DU162" i="1"/>
  <c r="EH168" i="1"/>
  <c r="DZ202" i="1"/>
  <c r="EP157" i="1"/>
  <c r="DU148" i="1"/>
  <c r="S170" i="1"/>
  <c r="CV148" i="1"/>
  <c r="EE173" i="1"/>
  <c r="CV194" i="1"/>
  <c r="DU196" i="1"/>
  <c r="DU203" i="1"/>
  <c r="DZ152" i="1"/>
  <c r="EE170" i="1"/>
  <c r="DF164" i="1"/>
  <c r="DF196" i="1"/>
  <c r="EH164" i="1"/>
  <c r="Q159" i="1"/>
  <c r="DZ145" i="1"/>
  <c r="EP181" i="1"/>
  <c r="DU164" i="1"/>
  <c r="S164" i="1"/>
  <c r="CV183" i="1"/>
  <c r="EE184" i="1"/>
  <c r="DU176" i="1"/>
  <c r="Q197" i="1"/>
  <c r="S153" i="1"/>
  <c r="DU150" i="1"/>
  <c r="DZ148" i="1"/>
  <c r="DF184" i="1"/>
  <c r="DF181" i="1"/>
  <c r="EE203" i="1"/>
  <c r="EP188" i="1"/>
  <c r="EP175" i="1"/>
  <c r="DU199" i="1"/>
  <c r="DU146" i="1"/>
  <c r="S198" i="1"/>
  <c r="CV180" i="1"/>
  <c r="EE188" i="1"/>
  <c r="Q147" i="1"/>
  <c r="DZ176" i="1"/>
  <c r="DZ155" i="1"/>
  <c r="EH173" i="1"/>
  <c r="S155" i="1"/>
  <c r="EE190" i="1"/>
  <c r="DF144" i="1"/>
  <c r="DF165" i="1"/>
  <c r="DF201" i="1"/>
  <c r="EH191" i="1"/>
  <c r="EP151" i="1"/>
  <c r="EP169" i="1"/>
  <c r="DU195" i="1"/>
  <c r="S163" i="1"/>
  <c r="CV179" i="1"/>
  <c r="EE191" i="1"/>
  <c r="S168" i="1"/>
  <c r="EE165" i="1"/>
  <c r="DU180" i="1"/>
  <c r="S201" i="1"/>
  <c r="DZ175" i="1"/>
  <c r="CV167" i="1"/>
  <c r="S188" i="1"/>
  <c r="EE151" i="1"/>
  <c r="DF169" i="1"/>
  <c r="DF190" i="1"/>
  <c r="EH194" i="1"/>
  <c r="EH148" i="1"/>
  <c r="EP160" i="1"/>
  <c r="EP146" i="1"/>
  <c r="DU145" i="1"/>
  <c r="S197" i="1"/>
  <c r="EE187" i="1"/>
  <c r="DU186" i="1"/>
  <c r="S172" i="1"/>
  <c r="DU200" i="1"/>
  <c r="Q149" i="1"/>
  <c r="DF157" i="1"/>
  <c r="DF173" i="1"/>
  <c r="S160" i="1"/>
  <c r="DZ191" i="1"/>
  <c r="Q177" i="1"/>
  <c r="EP148" i="1"/>
  <c r="EP186" i="1"/>
  <c r="DZ158" i="1"/>
  <c r="DU178" i="1"/>
  <c r="S151" i="1"/>
  <c r="EE156" i="1"/>
  <c r="CV153" i="1"/>
  <c r="EH197" i="1"/>
  <c r="EE198" i="1"/>
  <c r="Q169" i="1"/>
  <c r="DZ182" i="1"/>
  <c r="DU152" i="1"/>
  <c r="DF170" i="1"/>
  <c r="DF195" i="1"/>
  <c r="Q145" i="1"/>
  <c r="EP165" i="1"/>
  <c r="EP172" i="1"/>
  <c r="DZ160" i="1"/>
  <c r="DU193" i="1"/>
  <c r="S162" i="1"/>
  <c r="EE196" i="1"/>
  <c r="EE195" i="1"/>
  <c r="DU171" i="1"/>
  <c r="S179" i="1"/>
  <c r="DU201" i="1"/>
  <c r="DZ189" i="1"/>
  <c r="S156" i="1"/>
  <c r="DF158" i="1"/>
  <c r="DF166" i="1"/>
  <c r="H232" i="1"/>
  <c r="EE176" i="1"/>
  <c r="DU175" i="1"/>
  <c r="EE185" i="1"/>
  <c r="EH169" i="1"/>
  <c r="EP183" i="1"/>
  <c r="EP145" i="1"/>
  <c r="S161" i="1"/>
  <c r="DU194" i="1"/>
  <c r="CV156" i="1"/>
  <c r="EE154" i="1"/>
  <c r="S190" i="1"/>
  <c r="S171" i="1"/>
  <c r="DU197" i="1"/>
  <c r="DZ198" i="1"/>
  <c r="S182" i="1"/>
  <c r="DF171" i="1"/>
  <c r="DF161" i="1"/>
  <c r="EH170" i="1"/>
  <c r="EP203" i="1"/>
  <c r="EP192" i="1"/>
  <c r="S174" i="1"/>
  <c r="DU192" i="1"/>
  <c r="EE150" i="1"/>
  <c r="CV197" i="1"/>
  <c r="CV150" i="1"/>
  <c r="DZ194" i="1"/>
  <c r="EE193" i="1"/>
  <c r="DZ156" i="1"/>
  <c r="DU179" i="1"/>
  <c r="DF178" i="1"/>
  <c r="DF179" i="1"/>
  <c r="EH177" i="1"/>
  <c r="EP163" i="1"/>
  <c r="EP164" i="1"/>
  <c r="DU160" i="1"/>
  <c r="CV161" i="1"/>
  <c r="EE161" i="1"/>
  <c r="S189" i="1"/>
  <c r="DZ200" i="1"/>
  <c r="EE166" i="1"/>
  <c r="DU165" i="1"/>
  <c r="DU191" i="1"/>
  <c r="DF177" i="1"/>
  <c r="DF174" i="1"/>
  <c r="EE194" i="1"/>
  <c r="DF156" i="1"/>
  <c r="DU182" i="1"/>
  <c r="DF199" i="1"/>
  <c r="EH180" i="1"/>
  <c r="EP184" i="1"/>
  <c r="DU158" i="1"/>
  <c r="DZ172" i="1"/>
  <c r="EE164" i="1"/>
  <c r="CU145" i="1"/>
  <c r="DZ171" i="1"/>
  <c r="DU156" i="1"/>
  <c r="EE171" i="1"/>
  <c r="BY241" i="1"/>
  <c r="DZ245" i="1"/>
  <c r="CN261" i="1"/>
  <c r="CF241" i="1"/>
  <c r="CW237" i="1"/>
  <c r="CF257" i="1"/>
  <c r="DF261" i="1"/>
  <c r="AO261" i="1"/>
  <c r="CQ233" i="1"/>
  <c r="EQ245" i="1"/>
  <c r="BY245" i="1"/>
  <c r="AC253" i="1"/>
  <c r="CP253" i="1"/>
  <c r="BZ253" i="1"/>
  <c r="H260" i="1"/>
  <c r="Z253" i="1"/>
  <c r="DZ261" i="1"/>
  <c r="AQ265" i="1"/>
  <c r="DI261" i="1"/>
  <c r="CR265" i="1"/>
  <c r="EB241" i="1"/>
  <c r="CY249" i="1"/>
  <c r="BN261" i="1"/>
  <c r="AB265" i="1"/>
  <c r="BN257" i="1"/>
  <c r="CO245" i="1"/>
  <c r="EH265" i="1"/>
  <c r="CS233" i="1"/>
  <c r="EK261" i="1"/>
  <c r="DY241" i="1"/>
  <c r="CH233" i="1"/>
  <c r="BS261" i="1"/>
  <c r="ED241" i="1"/>
  <c r="AP237" i="1"/>
  <c r="BY249" i="1"/>
  <c r="EL237" i="1"/>
  <c r="H248" i="1"/>
  <c r="AE241" i="1"/>
  <c r="EB249" i="1"/>
  <c r="X253" i="1"/>
  <c r="Q249" i="1"/>
  <c r="T237" i="1"/>
  <c r="CK245" i="1"/>
  <c r="BZ249" i="1"/>
  <c r="BH241" i="1"/>
  <c r="EF245" i="1"/>
  <c r="W257" i="1"/>
  <c r="DJ261" i="1"/>
  <c r="AP241" i="1"/>
  <c r="CV245" i="1"/>
  <c r="EM265" i="1"/>
  <c r="DH257" i="1"/>
  <c r="CV257" i="1"/>
  <c r="BS237" i="1"/>
  <c r="AF249" i="1"/>
  <c r="BS265" i="1"/>
  <c r="CG261" i="1"/>
  <c r="BO249" i="1"/>
  <c r="CG233" i="1"/>
  <c r="CJ261" i="1"/>
  <c r="CW257" i="1"/>
  <c r="EA237" i="1"/>
  <c r="BU245" i="1"/>
  <c r="AP233" i="1"/>
  <c r="CP241" i="1"/>
  <c r="AO253" i="1"/>
  <c r="AG253" i="1"/>
  <c r="AD237" i="1"/>
  <c r="X257" i="1"/>
  <c r="DU253" i="1"/>
  <c r="R249" i="1"/>
  <c r="EL164" i="1"/>
  <c r="EL162" i="1"/>
  <c r="EH182" i="1"/>
  <c r="CE187" i="1"/>
  <c r="CP192" i="1"/>
  <c r="Q195" i="1"/>
  <c r="DE197" i="1"/>
  <c r="CV162" i="1"/>
  <c r="CU151" i="1"/>
  <c r="CU195" i="1"/>
  <c r="CU168" i="1"/>
  <c r="CP177" i="1"/>
  <c r="CY194" i="1"/>
  <c r="CU178" i="1"/>
  <c r="S181" i="1"/>
  <c r="Q203" i="1"/>
  <c r="EL198" i="1"/>
  <c r="S200" i="1"/>
  <c r="DY175" i="1"/>
  <c r="DS237" i="1"/>
  <c r="EK237" i="1"/>
  <c r="DY265" i="1"/>
  <c r="CO241" i="1"/>
  <c r="EA245" i="1"/>
  <c r="EB257" i="1"/>
  <c r="EI253" i="1"/>
  <c r="AI265" i="1"/>
  <c r="CG257" i="1"/>
  <c r="AF257" i="1"/>
  <c r="ED233" i="1"/>
  <c r="BT241" i="1"/>
  <c r="AF265" i="1"/>
  <c r="CC249" i="1"/>
  <c r="Z261" i="1"/>
  <c r="W245" i="1"/>
  <c r="EA261" i="1"/>
  <c r="CL253" i="1"/>
  <c r="AQ233" i="1"/>
  <c r="EE253" i="1"/>
  <c r="EN253" i="1"/>
  <c r="DY253" i="1"/>
  <c r="DH241" i="1"/>
  <c r="Q261" i="1"/>
  <c r="CR253" i="1"/>
  <c r="BG257" i="1"/>
  <c r="CL261" i="1"/>
  <c r="W261" i="1"/>
  <c r="CV241" i="1"/>
  <c r="CF245" i="1"/>
  <c r="CU249" i="1"/>
  <c r="AE245" i="1"/>
  <c r="X241" i="1"/>
  <c r="EG233" i="1"/>
  <c r="BU261" i="1"/>
  <c r="CT233" i="1"/>
  <c r="AB253" i="1"/>
  <c r="CS249" i="1"/>
  <c r="Z265" i="1"/>
  <c r="AG257" i="1"/>
  <c r="DJ241" i="1"/>
  <c r="AQ253" i="1"/>
  <c r="V253" i="1"/>
  <c r="BG261" i="1"/>
  <c r="CS241" i="1"/>
  <c r="EH233" i="1"/>
  <c r="EL159" i="1"/>
  <c r="EL201" i="1"/>
  <c r="EL157" i="1"/>
  <c r="CE158" i="1"/>
  <c r="CP155" i="1"/>
  <c r="Q157" i="1"/>
  <c r="DE155" i="1"/>
  <c r="CV155" i="1"/>
  <c r="CU152" i="1"/>
  <c r="EL185" i="1"/>
  <c r="DY164" i="1"/>
  <c r="EH198" i="1"/>
  <c r="CY154" i="1"/>
  <c r="CP149" i="1"/>
  <c r="CP187" i="1"/>
  <c r="CV188" i="1"/>
  <c r="CE167" i="1"/>
  <c r="CY184" i="1"/>
  <c r="CE173" i="1"/>
  <c r="DS265" i="1"/>
  <c r="Q257" i="1"/>
  <c r="T241" i="1"/>
  <c r="BR257" i="1"/>
  <c r="EI249" i="1"/>
  <c r="CN249" i="1"/>
  <c r="DE257" i="1"/>
  <c r="CE265" i="1"/>
  <c r="CK261" i="1"/>
  <c r="CH257" i="1"/>
  <c r="BV241" i="1"/>
  <c r="Y237" i="1"/>
  <c r="BR241" i="1"/>
  <c r="BR265" i="1"/>
  <c r="CY233" i="1"/>
  <c r="AQ245" i="1"/>
  <c r="CD261" i="1"/>
  <c r="AA237" i="1"/>
  <c r="EM257" i="1"/>
  <c r="EF241" i="1"/>
  <c r="AE249" i="1"/>
  <c r="AB249" i="1"/>
  <c r="ED245" i="1"/>
  <c r="EJ241" i="1"/>
  <c r="AH245" i="1"/>
  <c r="CV163" i="1"/>
  <c r="BH249" i="1"/>
  <c r="CQ253" i="1"/>
  <c r="R261" i="1"/>
  <c r="AA233" i="1"/>
  <c r="EB237" i="1"/>
  <c r="DG249" i="1"/>
  <c r="DH253" i="1"/>
  <c r="BN241" i="1"/>
  <c r="BN245" i="1"/>
  <c r="CU257" i="1"/>
  <c r="CO253" i="1"/>
  <c r="CW233" i="1"/>
  <c r="EE249" i="1"/>
  <c r="AP249" i="1"/>
  <c r="EM237" i="1"/>
  <c r="DI237" i="1"/>
  <c r="CH245" i="1"/>
  <c r="EE257" i="1"/>
  <c r="EP257" i="1"/>
  <c r="DG233" i="1"/>
  <c r="BN253" i="1"/>
  <c r="EG245" i="1"/>
  <c r="CE174" i="1"/>
  <c r="CE185" i="1"/>
  <c r="CA188" i="1"/>
  <c r="CE155" i="1"/>
  <c r="CA186" i="1"/>
  <c r="CP174" i="1"/>
  <c r="DE198" i="1"/>
  <c r="Q152" i="1"/>
  <c r="DE150" i="1"/>
  <c r="CU156" i="1"/>
  <c r="CU196" i="1"/>
  <c r="CU147" i="1"/>
  <c r="EH179" i="1"/>
  <c r="EL150" i="1"/>
  <c r="CU148" i="1"/>
  <c r="CU179" i="1"/>
  <c r="CE144" i="1"/>
  <c r="CY148" i="1"/>
  <c r="CP159" i="1"/>
  <c r="EH185" i="1"/>
  <c r="CA183" i="1"/>
  <c r="EL145" i="1"/>
  <c r="DY151" i="1"/>
  <c r="DS245" i="1"/>
  <c r="BN233" i="1"/>
  <c r="CY261" i="1"/>
  <c r="AI261" i="1"/>
  <c r="AI233" i="1"/>
  <c r="CC261" i="1"/>
  <c r="CH249" i="1"/>
  <c r="DU257" i="1"/>
  <c r="DE233" i="1"/>
  <c r="EO245" i="1"/>
  <c r="Q265" i="1"/>
  <c r="EL257" i="1"/>
  <c r="BZ261" i="1"/>
  <c r="CC265" i="1"/>
  <c r="S261" i="1"/>
  <c r="CS245" i="1"/>
  <c r="AC233" i="1"/>
  <c r="CR257" i="1"/>
  <c r="DH233" i="1"/>
  <c r="EP245" i="1"/>
  <c r="CD257" i="1"/>
  <c r="CB265" i="1"/>
  <c r="EJ265" i="1"/>
  <c r="CB241" i="1"/>
  <c r="DU237" i="1"/>
  <c r="AH257" i="1"/>
  <c r="EL165" i="1"/>
  <c r="CM249" i="1"/>
  <c r="EQ261" i="1"/>
  <c r="EK257" i="1"/>
  <c r="AH265" i="1"/>
  <c r="EA257" i="1"/>
  <c r="EL261" i="1"/>
  <c r="AD233" i="1"/>
  <c r="AO237" i="1"/>
  <c r="EP253" i="1"/>
  <c r="CK249" i="1"/>
  <c r="EN265" i="1"/>
  <c r="BR249" i="1"/>
  <c r="EE261" i="1"/>
  <c r="DV237" i="1"/>
  <c r="H237" i="1" s="1"/>
  <c r="AD249" i="1"/>
  <c r="DV253" i="1"/>
  <c r="CP249" i="1"/>
  <c r="AI253" i="1"/>
  <c r="DY261" i="1"/>
  <c r="CN257" i="1"/>
  <c r="CD249" i="1"/>
  <c r="CP245" i="1"/>
  <c r="CE146" i="1"/>
  <c r="CA199" i="1"/>
  <c r="CE156" i="1"/>
  <c r="Q168" i="1"/>
  <c r="DE195" i="1"/>
  <c r="CU194" i="1"/>
  <c r="CU167" i="1"/>
  <c r="EL153" i="1"/>
  <c r="CY150" i="1"/>
  <c r="CP152" i="1"/>
  <c r="EL191" i="1"/>
  <c r="CY200" i="1"/>
  <c r="S147" i="1"/>
  <c r="EH203" i="1"/>
  <c r="Q192" i="1"/>
  <c r="EL144" i="1"/>
  <c r="CE180" i="1"/>
  <c r="CE163" i="1"/>
  <c r="DE144" i="1"/>
  <c r="CA180" i="1"/>
  <c r="DS257" i="1"/>
  <c r="EA233" i="1"/>
  <c r="CR241" i="1"/>
  <c r="CG245" i="1"/>
  <c r="EB265" i="1"/>
  <c r="Z249" i="1"/>
  <c r="DE265" i="1"/>
  <c r="CH265" i="1"/>
  <c r="EJ249" i="1"/>
  <c r="EG241" i="1"/>
  <c r="AF253" i="1"/>
  <c r="T245" i="1"/>
  <c r="AP253" i="1"/>
  <c r="CM253" i="1"/>
  <c r="Y265" i="1"/>
  <c r="CF265" i="1"/>
  <c r="V265" i="1"/>
  <c r="CA249" i="1"/>
  <c r="EF265" i="1"/>
  <c r="CG237" i="1"/>
  <c r="EQ241" i="1"/>
  <c r="U257" i="1"/>
  <c r="BT253" i="1"/>
  <c r="CJ253" i="1"/>
  <c r="R265" i="1"/>
  <c r="CS261" i="1"/>
  <c r="CB249" i="1"/>
  <c r="DV249" i="1"/>
  <c r="BN265" i="1"/>
  <c r="CC241" i="1"/>
  <c r="CV149" i="1"/>
  <c r="T253" i="1"/>
  <c r="EH261" i="1"/>
  <c r="CW265" i="1"/>
  <c r="DH261" i="1"/>
  <c r="EL245" i="1"/>
  <c r="AE261" i="1"/>
  <c r="DH249" i="1"/>
  <c r="EK253" i="1"/>
  <c r="AG233" i="1"/>
  <c r="BH261" i="1"/>
  <c r="DV245" i="1"/>
  <c r="CL245" i="1"/>
  <c r="R257" i="1"/>
  <c r="DY237" i="1"/>
  <c r="CO237" i="1"/>
  <c r="CL249" i="1"/>
  <c r="CU261" i="1"/>
  <c r="DG257" i="1"/>
  <c r="DZ265" i="1"/>
  <c r="CR233" i="1"/>
  <c r="AE253" i="1"/>
  <c r="BR237" i="1"/>
  <c r="Q182" i="1"/>
  <c r="DE163" i="1"/>
  <c r="CU155" i="1"/>
  <c r="CA202" i="1"/>
  <c r="CE184" i="1"/>
  <c r="CY179" i="1"/>
  <c r="EH190" i="1"/>
  <c r="DY157" i="1"/>
  <c r="CE197" i="1"/>
  <c r="EH160" i="1"/>
  <c r="EH147" i="1"/>
  <c r="CV171" i="1"/>
  <c r="S196" i="1"/>
  <c r="EL169" i="1"/>
  <c r="CA146" i="1"/>
  <c r="EL152" i="1"/>
  <c r="CE149" i="1"/>
  <c r="S149" i="1"/>
  <c r="DE173" i="1"/>
  <c r="Q185" i="1"/>
  <c r="DS261" i="1"/>
  <c r="EA253" i="1"/>
  <c r="BT249" i="1"/>
  <c r="AA261" i="1"/>
  <c r="BT257" i="1"/>
  <c r="AG261" i="1"/>
  <c r="CV265" i="1"/>
  <c r="W249" i="1"/>
  <c r="CP265" i="1"/>
  <c r="AD241" i="1"/>
  <c r="CT265" i="1"/>
  <c r="BV257" i="1"/>
  <c r="DY245" i="1"/>
  <c r="CN233" i="1"/>
  <c r="AC249" i="1"/>
  <c r="Q241" i="1"/>
  <c r="EG265" i="1"/>
  <c r="EK245" i="1"/>
  <c r="CU237" i="1"/>
  <c r="CC237" i="1"/>
  <c r="CO261" i="1"/>
  <c r="Z241" i="1"/>
  <c r="EH237" i="1"/>
  <c r="AO257" i="1"/>
  <c r="EH253" i="1"/>
  <c r="CT257" i="1"/>
  <c r="DE245" i="1"/>
  <c r="DU245" i="1"/>
  <c r="V257" i="1"/>
  <c r="P261" i="1"/>
  <c r="X233" i="1"/>
  <c r="CH261" i="1"/>
  <c r="BR245" i="1"/>
  <c r="U253" i="1"/>
  <c r="CR245" i="1"/>
  <c r="CI261" i="1"/>
  <c r="BS245" i="1"/>
  <c r="BU233" i="1"/>
  <c r="CQ261" i="1"/>
  <c r="ED253" i="1"/>
  <c r="CA237" i="1"/>
  <c r="CR237" i="1"/>
  <c r="BZ245" i="1"/>
  <c r="X249" i="1"/>
  <c r="CA257" i="1"/>
  <c r="CJ241" i="1"/>
  <c r="CA176" i="1"/>
  <c r="DE160" i="1"/>
  <c r="Q167" i="1"/>
  <c r="DE202" i="1"/>
  <c r="CV160" i="1"/>
  <c r="CU158" i="1"/>
  <c r="CP158" i="1"/>
  <c r="CV145" i="1"/>
  <c r="CP162" i="1"/>
  <c r="EH187" i="1"/>
  <c r="CU183" i="1"/>
  <c r="S203" i="1"/>
  <c r="Q156" i="1"/>
  <c r="Q176" i="1"/>
  <c r="CE168" i="1"/>
  <c r="EL151" i="1"/>
  <c r="CV201" i="1"/>
  <c r="EL147" i="1"/>
  <c r="DY184" i="1"/>
  <c r="DY195" i="1"/>
  <c r="DF191" i="1"/>
  <c r="DS249" i="1"/>
  <c r="P249" i="1"/>
  <c r="EI245" i="1"/>
  <c r="EF257" i="1"/>
  <c r="AP245" i="1"/>
  <c r="AH253" i="1"/>
  <c r="CT241" i="1"/>
  <c r="CS253" i="1"/>
  <c r="BY265" i="1"/>
  <c r="CF233" i="1"/>
  <c r="DY249" i="1"/>
  <c r="EN249" i="1"/>
  <c r="CU241" i="1"/>
  <c r="BZ241" i="1"/>
  <c r="P257" i="1"/>
  <c r="CW249" i="1"/>
  <c r="BO257" i="1"/>
  <c r="S241" i="1"/>
  <c r="T261" i="1"/>
  <c r="Q191" i="1"/>
  <c r="DE183" i="1"/>
  <c r="CV196" i="1"/>
  <c r="CU197" i="1"/>
  <c r="CV177" i="1"/>
  <c r="EH176" i="1"/>
  <c r="CY157" i="1"/>
  <c r="CP171" i="1"/>
  <c r="CE191" i="1"/>
  <c r="Q174" i="1"/>
  <c r="CA174" i="1"/>
  <c r="CE203" i="1"/>
  <c r="CE162" i="1"/>
  <c r="DS241" i="1"/>
  <c r="DZ241" i="1"/>
  <c r="Q253" i="1"/>
  <c r="ED249" i="1"/>
  <c r="CA265" i="1"/>
  <c r="BV237" i="1"/>
  <c r="R233" i="1"/>
  <c r="ED237" i="1"/>
  <c r="BO245" i="1"/>
  <c r="DH237" i="1"/>
  <c r="CT261" i="1"/>
  <c r="CI265" i="1"/>
  <c r="CU265" i="1"/>
  <c r="ED265" i="1"/>
  <c r="CV249" i="1"/>
  <c r="DZ253" i="1"/>
  <c r="Z245" i="1"/>
  <c r="BR233" i="1"/>
  <c r="T249" i="1"/>
  <c r="DE253" i="1"/>
  <c r="CL257" i="1"/>
  <c r="CE241" i="1"/>
  <c r="CA261" i="1"/>
  <c r="CM257" i="1"/>
  <c r="AF233" i="1"/>
  <c r="DI257" i="1"/>
  <c r="AA257" i="1"/>
  <c r="CV202" i="1"/>
  <c r="DI265" i="1"/>
  <c r="EJ237" i="1"/>
  <c r="EA241" i="1"/>
  <c r="EE265" i="1"/>
  <c r="U249" i="1"/>
  <c r="AO245" i="1"/>
  <c r="AO249" i="1"/>
  <c r="EE241" i="1"/>
  <c r="EM249" i="1"/>
  <c r="W253" i="1"/>
  <c r="AQ261" i="1"/>
  <c r="EO241" i="1"/>
  <c r="BO233" i="1"/>
  <c r="AA241" i="1"/>
  <c r="T233" i="1"/>
  <c r="CN241" i="1"/>
  <c r="EH245" i="1"/>
  <c r="EN245" i="1"/>
  <c r="DE249" i="1"/>
  <c r="CE257" i="1"/>
  <c r="DI253" i="1"/>
  <c r="EJ253" i="1"/>
  <c r="EL199" i="1"/>
  <c r="Q160" i="1"/>
  <c r="Q166" i="1"/>
  <c r="DE179" i="1"/>
  <c r="CV165" i="1"/>
  <c r="CV164" i="1"/>
  <c r="CU164" i="1"/>
  <c r="CV203" i="1"/>
  <c r="EH149" i="1"/>
  <c r="CA201" i="1"/>
  <c r="CU163" i="1"/>
  <c r="CY151" i="1"/>
  <c r="CV146" i="1"/>
  <c r="CY196" i="1"/>
  <c r="CP182" i="1"/>
  <c r="S191" i="1"/>
  <c r="CP186" i="1"/>
  <c r="CY169" i="1"/>
  <c r="CY181" i="1"/>
  <c r="EL173" i="1"/>
  <c r="DE196" i="1"/>
  <c r="EH151" i="1"/>
  <c r="CE161" i="1"/>
  <c r="DF189" i="1"/>
  <c r="DF162" i="1"/>
  <c r="DS253" i="1"/>
  <c r="DJ249" i="1"/>
  <c r="CW253" i="1"/>
  <c r="BZ265" i="1"/>
  <c r="AD265" i="1"/>
  <c r="CJ237" i="1"/>
  <c r="AO265" i="1"/>
  <c r="CY265" i="1"/>
  <c r="CE253" i="1"/>
  <c r="Y257" i="1"/>
  <c r="EQ257" i="1"/>
  <c r="DI249" i="1"/>
  <c r="CP261" i="1"/>
  <c r="DE261" i="1"/>
  <c r="X261" i="1"/>
  <c r="CB245" i="1"/>
  <c r="BG245" i="1"/>
  <c r="CP233" i="1"/>
  <c r="CK233" i="1"/>
  <c r="BZ233" i="1"/>
  <c r="Z237" i="1"/>
  <c r="BO253" i="1"/>
  <c r="CW261" i="1"/>
  <c r="CN265" i="1"/>
  <c r="U233" i="1"/>
  <c r="BS257" i="1"/>
  <c r="CG253" i="1"/>
  <c r="CU245" i="1"/>
  <c r="EJ233" i="1"/>
  <c r="BN237" i="1"/>
  <c r="X265" i="1"/>
  <c r="DZ249" i="1"/>
  <c r="CY257" i="1"/>
  <c r="EO237" i="1"/>
  <c r="EP237" i="1"/>
  <c r="EP261" i="1"/>
  <c r="CO249" i="1"/>
  <c r="CO233" i="1"/>
  <c r="DE241" i="1"/>
  <c r="P265" i="1"/>
  <c r="CQ245" i="1"/>
  <c r="BT245" i="1"/>
  <c r="AF241" i="1"/>
  <c r="EQ253" i="1"/>
  <c r="AB245" i="1"/>
  <c r="DH245" i="1"/>
  <c r="EI261" i="1"/>
  <c r="Y245" i="1"/>
  <c r="BT265" i="1"/>
  <c r="DE237" i="1"/>
  <c r="AI241" i="1"/>
  <c r="EH167" i="1"/>
  <c r="EH146" i="1"/>
  <c r="EL186" i="1"/>
  <c r="CE159" i="1"/>
  <c r="CP145" i="1"/>
  <c r="Q150" i="1"/>
  <c r="DE168" i="1"/>
  <c r="CU172" i="1"/>
  <c r="CV195" i="1"/>
  <c r="EL176" i="1"/>
  <c r="CV157" i="1"/>
  <c r="CY162" i="1"/>
  <c r="EH166" i="1"/>
  <c r="CY161" i="1"/>
  <c r="EH174" i="1"/>
  <c r="CV193" i="1"/>
  <c r="S158" i="1"/>
  <c r="CE181" i="1"/>
  <c r="CE169" i="1"/>
  <c r="DY196" i="1"/>
  <c r="CE151" i="1"/>
  <c r="DF146" i="1"/>
  <c r="CT253" i="1"/>
  <c r="EL253" i="1"/>
  <c r="Z257" i="1"/>
  <c r="AQ249" i="1"/>
  <c r="CA241" i="1"/>
  <c r="CY241" i="1"/>
  <c r="CC233" i="1"/>
  <c r="BO261" i="1"/>
  <c r="T265" i="1"/>
  <c r="CU233" i="1"/>
  <c r="BY257" i="1"/>
  <c r="DY257" i="1"/>
  <c r="EL241" i="1"/>
  <c r="BU249" i="1"/>
  <c r="DU265" i="1"/>
  <c r="EI237" i="1"/>
  <c r="AA245" i="1"/>
  <c r="Q237" i="1"/>
  <c r="BG237" i="1"/>
  <c r="AB257" i="1"/>
  <c r="AD253" i="1"/>
  <c r="CJ265" i="1"/>
  <c r="CQ257" i="1"/>
  <c r="CM237" i="1"/>
  <c r="EL154" i="1"/>
  <c r="DE181" i="1"/>
  <c r="P245" i="1"/>
  <c r="BG253" i="1"/>
  <c r="BH233" i="1"/>
  <c r="EQ265" i="1"/>
  <c r="CE261" i="1"/>
  <c r="AE233" i="1"/>
  <c r="X245" i="1"/>
  <c r="BU241" i="1"/>
  <c r="AQ237" i="1"/>
  <c r="EK249" i="1"/>
  <c r="CP257" i="1"/>
  <c r="EH249" i="1"/>
  <c r="AO233" i="1"/>
  <c r="EF233" i="1"/>
  <c r="EO253" i="1"/>
  <c r="BG265" i="1"/>
  <c r="EF253" i="1"/>
  <c r="AD257" i="1"/>
  <c r="AE265" i="1"/>
  <c r="EL265" i="1"/>
  <c r="S233" i="1"/>
  <c r="AH261" i="1"/>
  <c r="AQ241" i="1"/>
  <c r="CD241" i="1"/>
  <c r="DY233" i="1"/>
  <c r="AH237" i="1"/>
  <c r="EH163" i="1"/>
  <c r="EH181" i="1"/>
  <c r="EL178" i="1"/>
  <c r="CE193" i="1"/>
  <c r="DE186" i="1"/>
  <c r="Q165" i="1"/>
  <c r="DE188" i="1"/>
  <c r="CV144" i="1"/>
  <c r="CV152" i="1"/>
  <c r="CU162" i="1"/>
  <c r="CV189" i="1"/>
  <c r="EL197" i="1"/>
  <c r="CA161" i="1"/>
  <c r="CY191" i="1"/>
  <c r="CY152" i="1"/>
  <c r="EH154" i="1"/>
  <c r="S199" i="1"/>
  <c r="CA189" i="1"/>
  <c r="Q144" i="1"/>
  <c r="CV178" i="1"/>
  <c r="CA185" i="1"/>
  <c r="DY156" i="1"/>
  <c r="DF172" i="1"/>
  <c r="U245" i="1"/>
  <c r="CT245" i="1"/>
  <c r="BO265" i="1"/>
  <c r="BH265" i="1"/>
  <c r="AF261" i="1"/>
  <c r="CV253" i="1"/>
  <c r="EP249" i="1"/>
  <c r="CL265" i="1"/>
  <c r="BH257" i="1"/>
  <c r="CC257" i="1"/>
  <c r="CM233" i="1"/>
  <c r="V245" i="1"/>
  <c r="U261" i="1"/>
  <c r="DJ245" i="1"/>
  <c r="DJ233" i="1"/>
  <c r="CR261" i="1"/>
  <c r="AG241" i="1"/>
  <c r="DJ237" i="1"/>
  <c r="DG265" i="1"/>
  <c r="DG253" i="1"/>
  <c r="P233" i="1"/>
  <c r="DU249" i="1"/>
  <c r="R253" i="1"/>
  <c r="R237" i="1"/>
  <c r="AC245" i="1"/>
  <c r="EM261" i="1"/>
  <c r="BR261" i="1"/>
  <c r="EJ245" i="1"/>
  <c r="CY245" i="1"/>
  <c r="AI245" i="1"/>
  <c r="AB261" i="1"/>
  <c r="EB261" i="1"/>
  <c r="CQ265" i="1"/>
  <c r="CT249" i="1"/>
  <c r="EO265" i="1"/>
  <c r="EN241" i="1"/>
  <c r="CK265" i="1"/>
  <c r="AI237" i="1"/>
  <c r="DF233" i="1"/>
  <c r="DF257" i="1"/>
  <c r="DF265" i="1"/>
  <c r="EM245" i="1"/>
  <c r="CI241" i="1"/>
  <c r="CE147" i="1"/>
  <c r="EH200" i="1"/>
  <c r="Q148" i="1"/>
  <c r="Q198" i="1"/>
  <c r="DE178" i="1"/>
  <c r="CV147" i="1"/>
  <c r="CU157" i="1"/>
  <c r="CE176" i="1"/>
  <c r="CU165" i="1"/>
  <c r="CY186" i="1"/>
  <c r="DE157" i="1"/>
  <c r="S195" i="1"/>
  <c r="Q170" i="1"/>
  <c r="CY168" i="1"/>
  <c r="EL148" i="1"/>
  <c r="CY193" i="1"/>
  <c r="DE174" i="1"/>
  <c r="CJ249" i="1"/>
  <c r="Y249" i="1"/>
  <c r="H264" i="1"/>
  <c r="CB237" i="1"/>
  <c r="BV253" i="1"/>
  <c r="AB237" i="1"/>
  <c r="EG249" i="1"/>
  <c r="U265" i="1"/>
  <c r="P241" i="1"/>
  <c r="CF249" i="1"/>
  <c r="AG265" i="1"/>
  <c r="W241" i="1"/>
  <c r="AA249" i="1"/>
  <c r="BV245" i="1"/>
  <c r="CJ257" i="1"/>
  <c r="CA233" i="1"/>
  <c r="EE237" i="1"/>
  <c r="DJ253" i="1"/>
  <c r="CK257" i="1"/>
  <c r="CM261" i="1"/>
  <c r="AH241" i="1"/>
  <c r="BT233" i="1"/>
  <c r="CB253" i="1"/>
  <c r="S245" i="1"/>
  <c r="ED257" i="1"/>
  <c r="BU237" i="1"/>
  <c r="CU253" i="1"/>
  <c r="P253" i="1"/>
  <c r="AC265" i="1"/>
  <c r="EJ261" i="1"/>
  <c r="CS265" i="1"/>
  <c r="Q199" i="1"/>
  <c r="EJ257" i="1"/>
  <c r="CD245" i="1"/>
  <c r="CB257" i="1"/>
  <c r="EG257" i="1"/>
  <c r="Q245" i="1"/>
  <c r="AC241" i="1"/>
  <c r="W265" i="1"/>
  <c r="AF237" i="1"/>
  <c r="EF237" i="1"/>
  <c r="DJ257" i="1"/>
  <c r="Y261" i="1"/>
  <c r="CI253" i="1"/>
  <c r="DI245" i="1"/>
  <c r="EI241" i="1"/>
  <c r="CA245" i="1"/>
  <c r="Y241" i="1"/>
  <c r="BS233" i="1"/>
  <c r="EG261" i="1"/>
  <c r="DJ265" i="1"/>
  <c r="CE237" i="1"/>
  <c r="ED261" i="1"/>
  <c r="EM241" i="1"/>
  <c r="EQ237" i="1"/>
  <c r="CE200" i="1"/>
  <c r="EH196" i="1"/>
  <c r="EH153" i="1"/>
  <c r="Q189" i="1"/>
  <c r="Q164" i="1"/>
  <c r="DE148" i="1"/>
  <c r="DE167" i="1"/>
  <c r="CP172" i="1"/>
  <c r="CY172" i="1"/>
  <c r="EL195" i="1"/>
  <c r="CA169" i="1"/>
  <c r="CY202" i="1"/>
  <c r="CA173" i="1"/>
  <c r="CA198" i="1"/>
  <c r="CV185" i="1"/>
  <c r="CY170" i="1"/>
  <c r="CP188" i="1"/>
  <c r="CV166" i="1"/>
  <c r="S150" i="1"/>
  <c r="DY193" i="1"/>
  <c r="DY153" i="1"/>
  <c r="DF197" i="1"/>
  <c r="DF192" i="1"/>
  <c r="DV265" i="1"/>
  <c r="CG249" i="1"/>
  <c r="CY237" i="1"/>
  <c r="EE245" i="1"/>
  <c r="EH241" i="1"/>
  <c r="BU257" i="1"/>
  <c r="CE245" i="1"/>
  <c r="BH253" i="1"/>
  <c r="CD265" i="1"/>
  <c r="CW245" i="1"/>
  <c r="AP261" i="1"/>
  <c r="R241" i="1"/>
  <c r="BY261" i="1"/>
  <c r="AG237" i="1"/>
  <c r="Y253" i="1"/>
  <c r="T257" i="1"/>
  <c r="BT261" i="1"/>
  <c r="CS257" i="1"/>
  <c r="CL241" i="1"/>
  <c r="CL237" i="1"/>
  <c r="CJ245" i="1"/>
  <c r="S237" i="1"/>
  <c r="CE249" i="1"/>
  <c r="BU265" i="1"/>
  <c r="AD261" i="1"/>
  <c r="BZ257" i="1"/>
  <c r="CI245" i="1"/>
  <c r="CO265" i="1"/>
  <c r="CI257" i="1"/>
  <c r="V237" i="1"/>
  <c r="CQ241" i="1"/>
  <c r="EH257" i="1"/>
  <c r="BU253" i="1"/>
  <c r="AD245" i="1"/>
  <c r="V261" i="1"/>
  <c r="AA253" i="1"/>
  <c r="CY253" i="1"/>
  <c r="EO261" i="1"/>
  <c r="CM245" i="1"/>
  <c r="AC257" i="1"/>
  <c r="W233" i="1"/>
  <c r="DF237" i="1"/>
  <c r="DF249" i="1"/>
  <c r="EP241" i="1"/>
  <c r="EB245" i="1"/>
  <c r="EH165" i="1"/>
  <c r="Q181" i="1"/>
  <c r="DE176" i="1"/>
  <c r="DE182" i="1"/>
  <c r="DY191" i="1"/>
  <c r="CY197" i="1"/>
  <c r="S166" i="1"/>
  <c r="EL168" i="1"/>
  <c r="CE182" i="1"/>
  <c r="CY190" i="1"/>
  <c r="CY159" i="1"/>
  <c r="CA147" i="1"/>
  <c r="Q154" i="1"/>
  <c r="CP157" i="1"/>
  <c r="CA167" i="1"/>
  <c r="S144" i="1"/>
  <c r="CF253" i="1"/>
  <c r="DV257" i="1"/>
  <c r="EO257" i="1"/>
  <c r="CQ237" i="1"/>
  <c r="V249" i="1"/>
  <c r="Q233" i="1"/>
  <c r="AE257" i="1"/>
  <c r="AP265" i="1"/>
  <c r="CN245" i="1"/>
  <c r="AH249" i="1"/>
  <c r="BV265" i="1"/>
  <c r="EF261" i="1"/>
  <c r="R245" i="1"/>
  <c r="CD233" i="1"/>
  <c r="H233" i="1" s="1"/>
  <c r="BS249" i="1"/>
  <c r="BN249" i="1"/>
  <c r="CI237" i="1"/>
  <c r="CB261" i="1"/>
  <c r="DI241" i="1"/>
  <c r="CH253" i="1"/>
  <c r="CL233" i="1"/>
  <c r="CD253" i="1"/>
  <c r="DF253" i="1"/>
  <c r="CK237" i="1"/>
  <c r="EG253" i="1"/>
  <c r="AC237" i="1"/>
  <c r="AG245" i="1"/>
  <c r="CV181" i="1"/>
  <c r="EN257" i="1"/>
  <c r="BG233" i="1"/>
  <c r="DZ237" i="1"/>
  <c r="S257" i="1"/>
  <c r="CM265" i="1"/>
  <c r="CG265" i="1"/>
  <c r="DG261" i="1"/>
  <c r="V241" i="1"/>
  <c r="BH245" i="1"/>
  <c r="AF245" i="1"/>
  <c r="EI265" i="1"/>
  <c r="DU261" i="1"/>
  <c r="Z233" i="1"/>
  <c r="EB253" i="1"/>
  <c r="EI233" i="1"/>
  <c r="CE233" i="1"/>
  <c r="AQ257" i="1"/>
  <c r="DG241" i="1"/>
  <c r="Y233" i="1"/>
  <c r="EA249" i="1"/>
  <c r="S249" i="1"/>
  <c r="DG245" i="1"/>
  <c r="EG237" i="1"/>
  <c r="AA265" i="1"/>
  <c r="EM253" i="1"/>
  <c r="Q161" i="1"/>
  <c r="DE193" i="1"/>
  <c r="DE145" i="1"/>
  <c r="CU182" i="1"/>
  <c r="CE194" i="1"/>
  <c r="CP176" i="1"/>
  <c r="CY163" i="1"/>
  <c r="EH156" i="1"/>
  <c r="CV170" i="1"/>
  <c r="CP148" i="1"/>
  <c r="CP166" i="1"/>
  <c r="Q172" i="1"/>
  <c r="S187" i="1"/>
  <c r="CA155" i="1"/>
  <c r="Q201" i="1"/>
  <c r="S178" i="1"/>
  <c r="EL184" i="1"/>
  <c r="CE153" i="1"/>
  <c r="DF148" i="1"/>
  <c r="AE237" i="1"/>
  <c r="DV261" i="1"/>
  <c r="H240" i="1"/>
  <c r="CH237" i="1"/>
  <c r="CF261" i="1"/>
  <c r="CR249" i="1"/>
  <c r="CV233" i="1"/>
  <c r="S265" i="1"/>
  <c r="CV261" i="1"/>
  <c r="BZ237" i="1"/>
  <c r="CJ233" i="1"/>
  <c r="EI257" i="1"/>
  <c r="CS237" i="1"/>
  <c r="EP265" i="1"/>
  <c r="CW241" i="1"/>
  <c r="AC261" i="1"/>
  <c r="CI249" i="1"/>
  <c r="BO241" i="1"/>
  <c r="CO257" i="1"/>
  <c r="BO237" i="1"/>
  <c r="DU233" i="1"/>
  <c r="BG241" i="1"/>
  <c r="DH265" i="1"/>
  <c r="DI233" i="1"/>
  <c r="CC253" i="1"/>
  <c r="CG241" i="1"/>
  <c r="U237" i="1"/>
  <c r="CY188" i="1"/>
  <c r="DU241" i="1"/>
  <c r="DF241" i="1"/>
  <c r="W237" i="1"/>
  <c r="CM241" i="1"/>
  <c r="EN261" i="1"/>
  <c r="BH237" i="1"/>
  <c r="CN253" i="1"/>
  <c r="CN237" i="1"/>
  <c r="EA265" i="1"/>
  <c r="BS241" i="1"/>
  <c r="CA253" i="1"/>
  <c r="EO249" i="1"/>
  <c r="DZ257" i="1"/>
  <c r="EK265" i="1"/>
  <c r="BT237" i="1"/>
  <c r="BV261" i="1"/>
  <c r="AI249" i="1"/>
  <c r="AI257" i="1"/>
  <c r="AP257" i="1"/>
  <c r="EN237" i="1"/>
  <c r="AB233" i="1"/>
  <c r="Q196" i="1"/>
  <c r="DE187" i="1"/>
  <c r="CV182" i="1"/>
  <c r="CP144" i="1"/>
  <c r="CY174" i="1"/>
  <c r="Q163" i="1"/>
  <c r="Q190" i="1"/>
  <c r="CP156" i="1"/>
  <c r="Q151" i="1"/>
  <c r="EL183" i="1"/>
  <c r="BG249" i="1"/>
  <c r="H244" i="1"/>
  <c r="I31" i="1"/>
  <c r="AQ290" i="1"/>
  <c r="AQ291" i="1" s="1"/>
  <c r="AQ292" i="1" s="1"/>
  <c r="AQ293" i="1" s="1"/>
  <c r="AQ294" i="1" s="1"/>
  <c r="AQ295" i="1" s="1"/>
  <c r="AQ296" i="1" s="1"/>
  <c r="AQ297" i="1" s="1"/>
  <c r="AQ298" i="1" s="1"/>
  <c r="AQ299" i="1" s="1"/>
  <c r="AQ300" i="1" s="1"/>
  <c r="AQ301" i="1" s="1"/>
  <c r="AQ302" i="1" s="1"/>
  <c r="AQ303" i="1" s="1"/>
  <c r="AQ304" i="1" s="1"/>
  <c r="AQ305" i="1" s="1"/>
  <c r="AQ306" i="1" s="1"/>
  <c r="AQ307" i="1" s="1"/>
  <c r="AQ308" i="1" s="1"/>
  <c r="AQ309" i="1" s="1"/>
  <c r="AQ310" i="1" s="1"/>
  <c r="AQ311" i="1" s="1"/>
  <c r="AQ312" i="1" s="1"/>
  <c r="CV290" i="1"/>
  <c r="CV291" i="1" s="1"/>
  <c r="CV292" i="1" s="1"/>
  <c r="CV293" i="1" s="1"/>
  <c r="CV294" i="1" s="1"/>
  <c r="CV295" i="1" s="1"/>
  <c r="CV296" i="1" s="1"/>
  <c r="CV297" i="1" s="1"/>
  <c r="CV298" i="1" s="1"/>
  <c r="CV299" i="1" s="1"/>
  <c r="CV300" i="1" s="1"/>
  <c r="CV301" i="1" s="1"/>
  <c r="CV302" i="1" s="1"/>
  <c r="CV303" i="1" s="1"/>
  <c r="CV304" i="1" s="1"/>
  <c r="CV305" i="1" s="1"/>
  <c r="CV306" i="1" s="1"/>
  <c r="CV307" i="1" s="1"/>
  <c r="CV308" i="1" s="1"/>
  <c r="CV309" i="1" s="1"/>
  <c r="CV310" i="1" s="1"/>
  <c r="CV311" i="1" s="1"/>
  <c r="CV312" i="1" s="1"/>
  <c r="EG290" i="1"/>
  <c r="EG291" i="1" s="1"/>
  <c r="EG292" i="1" s="1"/>
  <c r="EG293" i="1" s="1"/>
  <c r="EG294" i="1" s="1"/>
  <c r="EG295" i="1" s="1"/>
  <c r="EG296" i="1" s="1"/>
  <c r="EG297" i="1" s="1"/>
  <c r="EG298" i="1" s="1"/>
  <c r="EG299" i="1" s="1"/>
  <c r="EG300" i="1" s="1"/>
  <c r="EG301" i="1" s="1"/>
  <c r="EG302" i="1" s="1"/>
  <c r="EG303" i="1" s="1"/>
  <c r="EG304" i="1" s="1"/>
  <c r="EG305" i="1" s="1"/>
  <c r="EG306" i="1" s="1"/>
  <c r="EG307" i="1" s="1"/>
  <c r="EG308" i="1" s="1"/>
  <c r="EG309" i="1" s="1"/>
  <c r="EG310" i="1" s="1"/>
  <c r="EG311" i="1" s="1"/>
  <c r="EG312" i="1" s="1"/>
  <c r="CT290" i="1"/>
  <c r="CT291" i="1" s="1"/>
  <c r="CT292" i="1" s="1"/>
  <c r="CT293" i="1" s="1"/>
  <c r="CT294" i="1" s="1"/>
  <c r="CT295" i="1" s="1"/>
  <c r="CT296" i="1" s="1"/>
  <c r="CT297" i="1" s="1"/>
  <c r="CT298" i="1" s="1"/>
  <c r="CT299" i="1" s="1"/>
  <c r="CT300" i="1" s="1"/>
  <c r="CT301" i="1" s="1"/>
  <c r="CT302" i="1" s="1"/>
  <c r="CT303" i="1" s="1"/>
  <c r="CT304" i="1" s="1"/>
  <c r="CT305" i="1" s="1"/>
  <c r="CT306" i="1" s="1"/>
  <c r="CT307" i="1" s="1"/>
  <c r="CT308" i="1" s="1"/>
  <c r="CT309" i="1" s="1"/>
  <c r="CT310" i="1" s="1"/>
  <c r="CT311" i="1" s="1"/>
  <c r="CT312" i="1" s="1"/>
  <c r="S290" i="1"/>
  <c r="S291" i="1" s="1"/>
  <c r="S292" i="1" s="1"/>
  <c r="S293" i="1" s="1"/>
  <c r="S294" i="1" s="1"/>
  <c r="S295" i="1" s="1"/>
  <c r="S296" i="1" s="1"/>
  <c r="S297" i="1" s="1"/>
  <c r="S298" i="1" s="1"/>
  <c r="S299" i="1" s="1"/>
  <c r="S300" i="1" s="1"/>
  <c r="S301" i="1" s="1"/>
  <c r="S302" i="1" s="1"/>
  <c r="S303" i="1" s="1"/>
  <c r="S304" i="1" s="1"/>
  <c r="S305" i="1" s="1"/>
  <c r="S306" i="1" s="1"/>
  <c r="S307" i="1" s="1"/>
  <c r="S308" i="1" s="1"/>
  <c r="S309" i="1" s="1"/>
  <c r="S310" i="1" s="1"/>
  <c r="S311" i="1" s="1"/>
  <c r="S312" i="1" s="1"/>
  <c r="BZ290" i="1"/>
  <c r="BZ291" i="1" s="1"/>
  <c r="BZ292" i="1" s="1"/>
  <c r="BZ293" i="1" s="1"/>
  <c r="BZ294" i="1" s="1"/>
  <c r="BZ295" i="1" s="1"/>
  <c r="BZ296" i="1" s="1"/>
  <c r="BZ297" i="1" s="1"/>
  <c r="BZ298" i="1" s="1"/>
  <c r="BZ299" i="1" s="1"/>
  <c r="BZ300" i="1" s="1"/>
  <c r="BZ301" i="1" s="1"/>
  <c r="BZ302" i="1" s="1"/>
  <c r="BZ303" i="1" s="1"/>
  <c r="BZ304" i="1" s="1"/>
  <c r="BZ305" i="1" s="1"/>
  <c r="BZ306" i="1" s="1"/>
  <c r="BZ307" i="1" s="1"/>
  <c r="BZ308" i="1" s="1"/>
  <c r="BZ309" i="1" s="1"/>
  <c r="BZ310" i="1" s="1"/>
  <c r="BZ311" i="1" s="1"/>
  <c r="BZ312" i="1" s="1"/>
  <c r="BN290" i="1"/>
  <c r="BN291" i="1" s="1"/>
  <c r="BN292" i="1" s="1"/>
  <c r="BN293" i="1" s="1"/>
  <c r="BN294" i="1" s="1"/>
  <c r="BN295" i="1" s="1"/>
  <c r="BN296" i="1" s="1"/>
  <c r="BN297" i="1" s="1"/>
  <c r="BN298" i="1" s="1"/>
  <c r="BN299" i="1" s="1"/>
  <c r="BN300" i="1" s="1"/>
  <c r="BN301" i="1" s="1"/>
  <c r="BN302" i="1" s="1"/>
  <c r="BN303" i="1" s="1"/>
  <c r="BN304" i="1" s="1"/>
  <c r="BN305" i="1" s="1"/>
  <c r="BN306" i="1" s="1"/>
  <c r="BN307" i="1" s="1"/>
  <c r="BN308" i="1" s="1"/>
  <c r="BN309" i="1" s="1"/>
  <c r="BN310" i="1" s="1"/>
  <c r="BN311" i="1" s="1"/>
  <c r="BN312" i="1" s="1"/>
  <c r="CK290" i="1"/>
  <c r="CK291" i="1" s="1"/>
  <c r="CK292" i="1" s="1"/>
  <c r="CK293" i="1" s="1"/>
  <c r="CK294" i="1" s="1"/>
  <c r="CK295" i="1" s="1"/>
  <c r="CK296" i="1" s="1"/>
  <c r="CK297" i="1" s="1"/>
  <c r="CK298" i="1" s="1"/>
  <c r="CK299" i="1" s="1"/>
  <c r="CK300" i="1" s="1"/>
  <c r="CK301" i="1" s="1"/>
  <c r="CK302" i="1" s="1"/>
  <c r="CK303" i="1" s="1"/>
  <c r="CK304" i="1" s="1"/>
  <c r="CK305" i="1" s="1"/>
  <c r="CK306" i="1" s="1"/>
  <c r="CK307" i="1" s="1"/>
  <c r="CK308" i="1" s="1"/>
  <c r="CK309" i="1" s="1"/>
  <c r="CK310" i="1" s="1"/>
  <c r="CK311" i="1" s="1"/>
  <c r="CK312" i="1" s="1"/>
  <c r="EP290" i="1"/>
  <c r="EP291" i="1" s="1"/>
  <c r="EP292" i="1" s="1"/>
  <c r="EP293" i="1" s="1"/>
  <c r="EP294" i="1" s="1"/>
  <c r="EP295" i="1" s="1"/>
  <c r="EP296" i="1" s="1"/>
  <c r="EP297" i="1" s="1"/>
  <c r="EP298" i="1" s="1"/>
  <c r="EP299" i="1" s="1"/>
  <c r="EP300" i="1" s="1"/>
  <c r="EP301" i="1" s="1"/>
  <c r="EP302" i="1" s="1"/>
  <c r="EP303" i="1" s="1"/>
  <c r="EP304" i="1" s="1"/>
  <c r="EP305" i="1" s="1"/>
  <c r="EP306" i="1" s="1"/>
  <c r="EP307" i="1" s="1"/>
  <c r="EP308" i="1" s="1"/>
  <c r="EP309" i="1" s="1"/>
  <c r="EP310" i="1" s="1"/>
  <c r="EP311" i="1" s="1"/>
  <c r="EP312" i="1" s="1"/>
  <c r="DG290" i="1"/>
  <c r="DG291" i="1" s="1"/>
  <c r="DG292" i="1" s="1"/>
  <c r="DG293" i="1" s="1"/>
  <c r="DG294" i="1" s="1"/>
  <c r="DG295" i="1" s="1"/>
  <c r="DG296" i="1" s="1"/>
  <c r="DG297" i="1" s="1"/>
  <c r="DG298" i="1" s="1"/>
  <c r="DG299" i="1" s="1"/>
  <c r="DG300" i="1" s="1"/>
  <c r="DG301" i="1" s="1"/>
  <c r="DG302" i="1" s="1"/>
  <c r="DG303" i="1" s="1"/>
  <c r="DG304" i="1" s="1"/>
  <c r="DG305" i="1" s="1"/>
  <c r="DG306" i="1" s="1"/>
  <c r="DG307" i="1" s="1"/>
  <c r="DG308" i="1" s="1"/>
  <c r="DG309" i="1" s="1"/>
  <c r="DG310" i="1" s="1"/>
  <c r="DG311" i="1" s="1"/>
  <c r="DG312" i="1" s="1"/>
  <c r="L290" i="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EN290" i="1"/>
  <c r="EN291" i="1" s="1"/>
  <c r="EN292" i="1" s="1"/>
  <c r="EN293" i="1" s="1"/>
  <c r="EN294" i="1" s="1"/>
  <c r="EN295" i="1" s="1"/>
  <c r="EN296" i="1" s="1"/>
  <c r="EN297" i="1" s="1"/>
  <c r="EN298" i="1" s="1"/>
  <c r="EN299" i="1" s="1"/>
  <c r="EN300" i="1" s="1"/>
  <c r="EN301" i="1" s="1"/>
  <c r="EN302" i="1" s="1"/>
  <c r="EN303" i="1" s="1"/>
  <c r="EN304" i="1" s="1"/>
  <c r="EN305" i="1" s="1"/>
  <c r="EN306" i="1" s="1"/>
  <c r="EN307" i="1" s="1"/>
  <c r="EN308" i="1" s="1"/>
  <c r="EN309" i="1" s="1"/>
  <c r="EN310" i="1" s="1"/>
  <c r="EN311" i="1" s="1"/>
  <c r="EN312" i="1" s="1"/>
  <c r="X290" i="1"/>
  <c r="X291" i="1" s="1"/>
  <c r="X292" i="1" s="1"/>
  <c r="X293" i="1" s="1"/>
  <c r="X294" i="1" s="1"/>
  <c r="X295" i="1" s="1"/>
  <c r="X296" i="1" s="1"/>
  <c r="X297" i="1" s="1"/>
  <c r="X298" i="1" s="1"/>
  <c r="X299" i="1" s="1"/>
  <c r="X300" i="1" s="1"/>
  <c r="X301" i="1" s="1"/>
  <c r="X302" i="1" s="1"/>
  <c r="X303" i="1" s="1"/>
  <c r="X304" i="1" s="1"/>
  <c r="X305" i="1" s="1"/>
  <c r="X306" i="1" s="1"/>
  <c r="X307" i="1" s="1"/>
  <c r="X308" i="1" s="1"/>
  <c r="X309" i="1" s="1"/>
  <c r="X310" i="1" s="1"/>
  <c r="X311" i="1" s="1"/>
  <c r="X312" i="1" s="1"/>
  <c r="CP290" i="1"/>
  <c r="CP291" i="1" s="1"/>
  <c r="CP292" i="1" s="1"/>
  <c r="CP293" i="1" s="1"/>
  <c r="CP294" i="1" s="1"/>
  <c r="CP295" i="1" s="1"/>
  <c r="CP296" i="1" s="1"/>
  <c r="CP297" i="1" s="1"/>
  <c r="CP298" i="1" s="1"/>
  <c r="CP299" i="1" s="1"/>
  <c r="CP300" i="1" s="1"/>
  <c r="CP301" i="1" s="1"/>
  <c r="CP302" i="1" s="1"/>
  <c r="CP303" i="1" s="1"/>
  <c r="CP304" i="1" s="1"/>
  <c r="CP305" i="1" s="1"/>
  <c r="CP306" i="1" s="1"/>
  <c r="CP307" i="1" s="1"/>
  <c r="CP308" i="1" s="1"/>
  <c r="CP309" i="1" s="1"/>
  <c r="CP310" i="1" s="1"/>
  <c r="CP311" i="1" s="1"/>
  <c r="CP312" i="1" s="1"/>
  <c r="CI290" i="1"/>
  <c r="CI291" i="1" s="1"/>
  <c r="CI292" i="1" s="1"/>
  <c r="CI293" i="1" s="1"/>
  <c r="CI294" i="1" s="1"/>
  <c r="CI295" i="1" s="1"/>
  <c r="CI296" i="1" s="1"/>
  <c r="CI297" i="1" s="1"/>
  <c r="CI298" i="1" s="1"/>
  <c r="CI299" i="1" s="1"/>
  <c r="CI300" i="1" s="1"/>
  <c r="CI301" i="1" s="1"/>
  <c r="CI302" i="1" s="1"/>
  <c r="CI303" i="1" s="1"/>
  <c r="CI304" i="1" s="1"/>
  <c r="CI305" i="1" s="1"/>
  <c r="CI306" i="1" s="1"/>
  <c r="CI307" i="1" s="1"/>
  <c r="CI308" i="1" s="1"/>
  <c r="CI309" i="1" s="1"/>
  <c r="CI310" i="1" s="1"/>
  <c r="CI311" i="1" s="1"/>
  <c r="CI312" i="1" s="1"/>
  <c r="EH313" i="1"/>
  <c r="EH314" i="1" s="1"/>
  <c r="EH315" i="1" s="1"/>
  <c r="EH316" i="1" s="1"/>
  <c r="EH317" i="1" s="1"/>
  <c r="EH318" i="1" s="1"/>
  <c r="EH319" i="1" s="1"/>
  <c r="EH320" i="1" s="1"/>
  <c r="EH321" i="1" s="1"/>
  <c r="EH322" i="1" s="1"/>
  <c r="EH323" i="1" s="1"/>
  <c r="EH324" i="1" s="1"/>
  <c r="EH325" i="1" s="1"/>
  <c r="EH326" i="1" s="1"/>
  <c r="EH327" i="1" s="1"/>
  <c r="EH328" i="1" s="1"/>
  <c r="Y313" i="1"/>
  <c r="Y314" i="1" s="1"/>
  <c r="Y315" i="1" s="1"/>
  <c r="Y316" i="1" s="1"/>
  <c r="Y317" i="1" s="1"/>
  <c r="Y318" i="1" s="1"/>
  <c r="Y319" i="1" s="1"/>
  <c r="Y320" i="1" s="1"/>
  <c r="Y321" i="1" s="1"/>
  <c r="Y322" i="1" s="1"/>
  <c r="Y323" i="1" s="1"/>
  <c r="Y324" i="1" s="1"/>
  <c r="Y325" i="1" s="1"/>
  <c r="Y326" i="1" s="1"/>
  <c r="Y327" i="1" s="1"/>
  <c r="Y328" i="1" s="1"/>
  <c r="DW313" i="1"/>
  <c r="DW314" i="1" s="1"/>
  <c r="DW315" i="1" s="1"/>
  <c r="DW316" i="1" s="1"/>
  <c r="DW317" i="1" s="1"/>
  <c r="DW318" i="1" s="1"/>
  <c r="DW319" i="1" s="1"/>
  <c r="DW320" i="1" s="1"/>
  <c r="DW321" i="1" s="1"/>
  <c r="DW322" i="1" s="1"/>
  <c r="DW323" i="1" s="1"/>
  <c r="DW324" i="1" s="1"/>
  <c r="DW325" i="1" s="1"/>
  <c r="DW326" i="1" s="1"/>
  <c r="DW327" i="1" s="1"/>
  <c r="DW328" i="1" s="1"/>
  <c r="CN313" i="1"/>
  <c r="CN314" i="1" s="1"/>
  <c r="CN315" i="1" s="1"/>
  <c r="CN316" i="1" s="1"/>
  <c r="CN317" i="1" s="1"/>
  <c r="CN318" i="1" s="1"/>
  <c r="CN319" i="1" s="1"/>
  <c r="CN320" i="1" s="1"/>
  <c r="CN321" i="1" s="1"/>
  <c r="CN322" i="1" s="1"/>
  <c r="CN323" i="1" s="1"/>
  <c r="CN324" i="1" s="1"/>
  <c r="CN325" i="1" s="1"/>
  <c r="CN326" i="1" s="1"/>
  <c r="CN327" i="1" s="1"/>
  <c r="CN328" i="1" s="1"/>
  <c r="EF313" i="1"/>
  <c r="EF314" i="1" s="1"/>
  <c r="EF315" i="1" s="1"/>
  <c r="EF316" i="1" s="1"/>
  <c r="EF317" i="1" s="1"/>
  <c r="EF318" i="1" s="1"/>
  <c r="EF319" i="1" s="1"/>
  <c r="EF320" i="1" s="1"/>
  <c r="EF321" i="1" s="1"/>
  <c r="EF322" i="1" s="1"/>
  <c r="EF323" i="1" s="1"/>
  <c r="EF324" i="1" s="1"/>
  <c r="EF325" i="1" s="1"/>
  <c r="EF326" i="1" s="1"/>
  <c r="EF327" i="1" s="1"/>
  <c r="EF328" i="1" s="1"/>
  <c r="Z313" i="1"/>
  <c r="Z314" i="1" s="1"/>
  <c r="Z315" i="1" s="1"/>
  <c r="Z316" i="1" s="1"/>
  <c r="Z317" i="1" s="1"/>
  <c r="Z318" i="1" s="1"/>
  <c r="Z319" i="1" s="1"/>
  <c r="Z320" i="1" s="1"/>
  <c r="Z321" i="1" s="1"/>
  <c r="Z322" i="1" s="1"/>
  <c r="Z323" i="1" s="1"/>
  <c r="Z324" i="1" s="1"/>
  <c r="Z325" i="1" s="1"/>
  <c r="Z326" i="1" s="1"/>
  <c r="Z327" i="1" s="1"/>
  <c r="Z328" i="1" s="1"/>
  <c r="CM313" i="1"/>
  <c r="CM314" i="1" s="1"/>
  <c r="CM315" i="1" s="1"/>
  <c r="CM316" i="1" s="1"/>
  <c r="CM317" i="1" s="1"/>
  <c r="CM318" i="1" s="1"/>
  <c r="CM319" i="1" s="1"/>
  <c r="CM320" i="1" s="1"/>
  <c r="CM321" i="1" s="1"/>
  <c r="CM322" i="1" s="1"/>
  <c r="CM323" i="1" s="1"/>
  <c r="CM324" i="1" s="1"/>
  <c r="CM325" i="1" s="1"/>
  <c r="CM326" i="1" s="1"/>
  <c r="CM327" i="1" s="1"/>
  <c r="CM328" i="1" s="1"/>
  <c r="AO313" i="1"/>
  <c r="AO314" i="1" s="1"/>
  <c r="AO315" i="1" s="1"/>
  <c r="AO316" i="1" s="1"/>
  <c r="AO317" i="1" s="1"/>
  <c r="AO318" i="1" s="1"/>
  <c r="AO319" i="1" s="1"/>
  <c r="AO320" i="1" s="1"/>
  <c r="AO321" i="1" s="1"/>
  <c r="AO322" i="1" s="1"/>
  <c r="AO323" i="1" s="1"/>
  <c r="AO324" i="1" s="1"/>
  <c r="AO325" i="1" s="1"/>
  <c r="AO326" i="1" s="1"/>
  <c r="AO327" i="1" s="1"/>
  <c r="AO328" i="1" s="1"/>
  <c r="DV313" i="1"/>
  <c r="DV314" i="1" s="1"/>
  <c r="DV315" i="1" s="1"/>
  <c r="DV316" i="1" s="1"/>
  <c r="DV317" i="1" s="1"/>
  <c r="DV318" i="1" s="1"/>
  <c r="DV319" i="1" s="1"/>
  <c r="DV320" i="1" s="1"/>
  <c r="DV321" i="1" s="1"/>
  <c r="DV322" i="1" s="1"/>
  <c r="DV323" i="1" s="1"/>
  <c r="DV324" i="1" s="1"/>
  <c r="DV325" i="1" s="1"/>
  <c r="DV326" i="1" s="1"/>
  <c r="DV327" i="1" s="1"/>
  <c r="DV328" i="1" s="1"/>
  <c r="CH313" i="1"/>
  <c r="CH314" i="1" s="1"/>
  <c r="CH315" i="1" s="1"/>
  <c r="CH316" i="1" s="1"/>
  <c r="CH317" i="1" s="1"/>
  <c r="CH318" i="1" s="1"/>
  <c r="CH319" i="1" s="1"/>
  <c r="CH320" i="1" s="1"/>
  <c r="CH321" i="1" s="1"/>
  <c r="CH322" i="1" s="1"/>
  <c r="CH323" i="1" s="1"/>
  <c r="CH324" i="1" s="1"/>
  <c r="CH325" i="1" s="1"/>
  <c r="CH326" i="1" s="1"/>
  <c r="CH327" i="1" s="1"/>
  <c r="CH328" i="1" s="1"/>
  <c r="CQ313" i="1"/>
  <c r="CQ314" i="1" s="1"/>
  <c r="CQ315" i="1" s="1"/>
  <c r="CQ316" i="1" s="1"/>
  <c r="CQ317" i="1" s="1"/>
  <c r="CQ318" i="1" s="1"/>
  <c r="CQ319" i="1" s="1"/>
  <c r="CQ320" i="1" s="1"/>
  <c r="CQ321" i="1" s="1"/>
  <c r="CQ322" i="1" s="1"/>
  <c r="CQ323" i="1" s="1"/>
  <c r="CQ324" i="1" s="1"/>
  <c r="CQ325" i="1" s="1"/>
  <c r="CQ326" i="1" s="1"/>
  <c r="CQ327" i="1" s="1"/>
  <c r="CQ328" i="1" s="1"/>
  <c r="EM313" i="1"/>
  <c r="EM314" i="1" s="1"/>
  <c r="EM315" i="1" s="1"/>
  <c r="EM316" i="1" s="1"/>
  <c r="EM317" i="1" s="1"/>
  <c r="EM318" i="1" s="1"/>
  <c r="EM319" i="1" s="1"/>
  <c r="EM320" i="1" s="1"/>
  <c r="EM321" i="1" s="1"/>
  <c r="EM322" i="1" s="1"/>
  <c r="EM323" i="1" s="1"/>
  <c r="EM324" i="1" s="1"/>
  <c r="EM325" i="1" s="1"/>
  <c r="EM326" i="1" s="1"/>
  <c r="EM327" i="1" s="1"/>
  <c r="EM328" i="1" s="1"/>
  <c r="DZ313" i="1"/>
  <c r="DZ314" i="1" s="1"/>
  <c r="DZ315" i="1" s="1"/>
  <c r="DZ316" i="1" s="1"/>
  <c r="DZ317" i="1" s="1"/>
  <c r="DZ318" i="1" s="1"/>
  <c r="DZ319" i="1" s="1"/>
  <c r="DZ320" i="1" s="1"/>
  <c r="DZ321" i="1" s="1"/>
  <c r="DZ322" i="1" s="1"/>
  <c r="DZ323" i="1" s="1"/>
  <c r="DZ324" i="1" s="1"/>
  <c r="DZ325" i="1" s="1"/>
  <c r="DZ326" i="1" s="1"/>
  <c r="DZ327" i="1" s="1"/>
  <c r="DZ328" i="1" s="1"/>
  <c r="CO313" i="1"/>
  <c r="CO314" i="1" s="1"/>
  <c r="CO315" i="1" s="1"/>
  <c r="CO316" i="1" s="1"/>
  <c r="CO317" i="1" s="1"/>
  <c r="CO318" i="1" s="1"/>
  <c r="CO319" i="1" s="1"/>
  <c r="CO320" i="1" s="1"/>
  <c r="CO321" i="1" s="1"/>
  <c r="CO322" i="1" s="1"/>
  <c r="CO323" i="1" s="1"/>
  <c r="CO324" i="1" s="1"/>
  <c r="CO325" i="1" s="1"/>
  <c r="CO326" i="1" s="1"/>
  <c r="CO327" i="1" s="1"/>
  <c r="CO328" i="1" s="1"/>
  <c r="EL313" i="1"/>
  <c r="EL314" i="1" s="1"/>
  <c r="EL315" i="1" s="1"/>
  <c r="EL316" i="1" s="1"/>
  <c r="EL317" i="1" s="1"/>
  <c r="EL318" i="1" s="1"/>
  <c r="EL319" i="1" s="1"/>
  <c r="EL320" i="1" s="1"/>
  <c r="EL321" i="1" s="1"/>
  <c r="EL322" i="1" s="1"/>
  <c r="EL323" i="1" s="1"/>
  <c r="EL324" i="1" s="1"/>
  <c r="EL325" i="1" s="1"/>
  <c r="EL326" i="1" s="1"/>
  <c r="EL327" i="1" s="1"/>
  <c r="EL328" i="1" s="1"/>
  <c r="EQ313" i="1"/>
  <c r="EQ314" i="1" s="1"/>
  <c r="EQ315" i="1" s="1"/>
  <c r="EQ316" i="1" s="1"/>
  <c r="EQ317" i="1" s="1"/>
  <c r="EQ318" i="1" s="1"/>
  <c r="EQ319" i="1" s="1"/>
  <c r="EQ320" i="1" s="1"/>
  <c r="EQ321" i="1" s="1"/>
  <c r="EQ322" i="1" s="1"/>
  <c r="EQ323" i="1" s="1"/>
  <c r="EQ324" i="1" s="1"/>
  <c r="EQ325" i="1" s="1"/>
  <c r="EQ326" i="1" s="1"/>
  <c r="EQ327" i="1" s="1"/>
  <c r="EQ328" i="1" s="1"/>
  <c r="CY313" i="1"/>
  <c r="CY314" i="1" s="1"/>
  <c r="CY315" i="1" s="1"/>
  <c r="CY316" i="1" s="1"/>
  <c r="CY317" i="1" s="1"/>
  <c r="CY318" i="1" s="1"/>
  <c r="CY319" i="1" s="1"/>
  <c r="CY320" i="1" s="1"/>
  <c r="CY321" i="1" s="1"/>
  <c r="CY322" i="1" s="1"/>
  <c r="CY323" i="1" s="1"/>
  <c r="CY324" i="1" s="1"/>
  <c r="CY325" i="1" s="1"/>
  <c r="CY326" i="1" s="1"/>
  <c r="CY327" i="1" s="1"/>
  <c r="CY328" i="1" s="1"/>
  <c r="DJ313" i="1"/>
  <c r="DJ314" i="1" s="1"/>
  <c r="DJ315" i="1" s="1"/>
  <c r="DJ316" i="1" s="1"/>
  <c r="DJ317" i="1" s="1"/>
  <c r="DJ318" i="1" s="1"/>
  <c r="DJ319" i="1" s="1"/>
  <c r="DJ320" i="1" s="1"/>
  <c r="DJ321" i="1" s="1"/>
  <c r="DJ322" i="1" s="1"/>
  <c r="DJ323" i="1" s="1"/>
  <c r="DJ324" i="1" s="1"/>
  <c r="DJ325" i="1" s="1"/>
  <c r="DJ326" i="1" s="1"/>
  <c r="DJ327" i="1" s="1"/>
  <c r="DJ328" i="1" s="1"/>
  <c r="CL313" i="1"/>
  <c r="CL314" i="1" s="1"/>
  <c r="CL315" i="1" s="1"/>
  <c r="CL316" i="1" s="1"/>
  <c r="CL317" i="1" s="1"/>
  <c r="CL318" i="1" s="1"/>
  <c r="CL319" i="1" s="1"/>
  <c r="CL320" i="1" s="1"/>
  <c r="CL321" i="1" s="1"/>
  <c r="CL322" i="1" s="1"/>
  <c r="CL323" i="1" s="1"/>
  <c r="CL324" i="1" s="1"/>
  <c r="CL325" i="1" s="1"/>
  <c r="CL326" i="1" s="1"/>
  <c r="CL327" i="1" s="1"/>
  <c r="CL328" i="1" s="1"/>
  <c r="AE313" i="1"/>
  <c r="AE314" i="1" s="1"/>
  <c r="AE315" i="1" s="1"/>
  <c r="AE316" i="1" s="1"/>
  <c r="AE317" i="1" s="1"/>
  <c r="AE318" i="1" s="1"/>
  <c r="AE319" i="1" s="1"/>
  <c r="AE320" i="1" s="1"/>
  <c r="AE321" i="1" s="1"/>
  <c r="AE322" i="1" s="1"/>
  <c r="AE323" i="1" s="1"/>
  <c r="AE324" i="1" s="1"/>
  <c r="AE325" i="1" s="1"/>
  <c r="AE326" i="1" s="1"/>
  <c r="AE327" i="1" s="1"/>
  <c r="AE328" i="1" s="1"/>
  <c r="CG313" i="1"/>
  <c r="CG314" i="1" s="1"/>
  <c r="CG315" i="1" s="1"/>
  <c r="CG316" i="1" s="1"/>
  <c r="CG317" i="1" s="1"/>
  <c r="CG318" i="1" s="1"/>
  <c r="CG319" i="1" s="1"/>
  <c r="CG320" i="1" s="1"/>
  <c r="CG321" i="1" s="1"/>
  <c r="CG322" i="1" s="1"/>
  <c r="CG323" i="1" s="1"/>
  <c r="CG324" i="1" s="1"/>
  <c r="CG325" i="1" s="1"/>
  <c r="CG326" i="1" s="1"/>
  <c r="CG327" i="1" s="1"/>
  <c r="CG328" i="1" s="1"/>
  <c r="BG313" i="1"/>
  <c r="BG314" i="1" s="1"/>
  <c r="BG315" i="1" s="1"/>
  <c r="BG316" i="1" s="1"/>
  <c r="BG317" i="1" s="1"/>
  <c r="BG318" i="1" s="1"/>
  <c r="BG319" i="1" s="1"/>
  <c r="BG320" i="1" s="1"/>
  <c r="BG321" i="1" s="1"/>
  <c r="BG322" i="1" s="1"/>
  <c r="BG323" i="1" s="1"/>
  <c r="BG324" i="1" s="1"/>
  <c r="BG325" i="1" s="1"/>
  <c r="BG326" i="1" s="1"/>
  <c r="BG327" i="1" s="1"/>
  <c r="BG328" i="1" s="1"/>
  <c r="T313" i="1"/>
  <c r="T314" i="1" s="1"/>
  <c r="T315" i="1" s="1"/>
  <c r="T316" i="1" s="1"/>
  <c r="T317" i="1" s="1"/>
  <c r="T318" i="1" s="1"/>
  <c r="T319" i="1" s="1"/>
  <c r="T320" i="1" s="1"/>
  <c r="T321" i="1" s="1"/>
  <c r="T322" i="1" s="1"/>
  <c r="T323" i="1" s="1"/>
  <c r="T324" i="1" s="1"/>
  <c r="T325" i="1" s="1"/>
  <c r="T326" i="1" s="1"/>
  <c r="T327" i="1" s="1"/>
  <c r="T328" i="1" s="1"/>
  <c r="CC313" i="1"/>
  <c r="CC314" i="1" s="1"/>
  <c r="CC315" i="1" s="1"/>
  <c r="CC316" i="1" s="1"/>
  <c r="CC317" i="1" s="1"/>
  <c r="CC318" i="1" s="1"/>
  <c r="CC319" i="1" s="1"/>
  <c r="CC320" i="1" s="1"/>
  <c r="CC321" i="1" s="1"/>
  <c r="CC322" i="1" s="1"/>
  <c r="CC323" i="1" s="1"/>
  <c r="CC324" i="1" s="1"/>
  <c r="CC325" i="1" s="1"/>
  <c r="CC326" i="1" s="1"/>
  <c r="CC327" i="1" s="1"/>
  <c r="CC328" i="1" s="1"/>
  <c r="AF313" i="1"/>
  <c r="AF314" i="1" s="1"/>
  <c r="AF315" i="1" s="1"/>
  <c r="AF316" i="1" s="1"/>
  <c r="AF317" i="1" s="1"/>
  <c r="AF318" i="1" s="1"/>
  <c r="AF319" i="1" s="1"/>
  <c r="AF320" i="1" s="1"/>
  <c r="AF321" i="1" s="1"/>
  <c r="AF322" i="1" s="1"/>
  <c r="AF323" i="1" s="1"/>
  <c r="AF324" i="1" s="1"/>
  <c r="AF325" i="1" s="1"/>
  <c r="AF326" i="1" s="1"/>
  <c r="AF327" i="1" s="1"/>
  <c r="AF328" i="1" s="1"/>
  <c r="DE313" i="1"/>
  <c r="DE314" i="1" s="1"/>
  <c r="DE315" i="1" s="1"/>
  <c r="DE316" i="1" s="1"/>
  <c r="DE317" i="1" s="1"/>
  <c r="DE318" i="1" s="1"/>
  <c r="DE319" i="1" s="1"/>
  <c r="DE320" i="1" s="1"/>
  <c r="DE321" i="1" s="1"/>
  <c r="DE322" i="1" s="1"/>
  <c r="DE323" i="1" s="1"/>
  <c r="DE324" i="1" s="1"/>
  <c r="DE325" i="1" s="1"/>
  <c r="DE326" i="1" s="1"/>
  <c r="DE327" i="1" s="1"/>
  <c r="DE328" i="1" s="1"/>
  <c r="CR313" i="1"/>
  <c r="CR314" i="1" s="1"/>
  <c r="CR315" i="1" s="1"/>
  <c r="CR316" i="1" s="1"/>
  <c r="CR317" i="1" s="1"/>
  <c r="CR318" i="1" s="1"/>
  <c r="CR319" i="1" s="1"/>
  <c r="CR320" i="1" s="1"/>
  <c r="CR321" i="1" s="1"/>
  <c r="CR322" i="1" s="1"/>
  <c r="CR323" i="1" s="1"/>
  <c r="CR324" i="1" s="1"/>
  <c r="CR325" i="1" s="1"/>
  <c r="CR326" i="1" s="1"/>
  <c r="CR327" i="1" s="1"/>
  <c r="CR328" i="1" s="1"/>
  <c r="CS313" i="1"/>
  <c r="CS314" i="1" s="1"/>
  <c r="CS315" i="1" s="1"/>
  <c r="CS316" i="1" s="1"/>
  <c r="CS317" i="1" s="1"/>
  <c r="CS318" i="1" s="1"/>
  <c r="CS319" i="1" s="1"/>
  <c r="CS320" i="1" s="1"/>
  <c r="CS321" i="1" s="1"/>
  <c r="CS322" i="1" s="1"/>
  <c r="CS323" i="1" s="1"/>
  <c r="CS324" i="1" s="1"/>
  <c r="CS325" i="1" s="1"/>
  <c r="CS326" i="1" s="1"/>
  <c r="CS327" i="1" s="1"/>
  <c r="CS328" i="1" s="1"/>
  <c r="BH313" i="1"/>
  <c r="BH314" i="1" s="1"/>
  <c r="BH315" i="1" s="1"/>
  <c r="BH316" i="1" s="1"/>
  <c r="BH317" i="1" s="1"/>
  <c r="BH318" i="1" s="1"/>
  <c r="BH319" i="1" s="1"/>
  <c r="BH320" i="1" s="1"/>
  <c r="BH321" i="1" s="1"/>
  <c r="BH322" i="1" s="1"/>
  <c r="BH323" i="1" s="1"/>
  <c r="BH324" i="1" s="1"/>
  <c r="BH325" i="1" s="1"/>
  <c r="BH326" i="1" s="1"/>
  <c r="BH327" i="1" s="1"/>
  <c r="BH328" i="1" s="1"/>
  <c r="BO313" i="1"/>
  <c r="BO314" i="1" s="1"/>
  <c r="BO315" i="1" s="1"/>
  <c r="BO316" i="1" s="1"/>
  <c r="BO317" i="1" s="1"/>
  <c r="BO318" i="1" s="1"/>
  <c r="BO319" i="1" s="1"/>
  <c r="BO320" i="1" s="1"/>
  <c r="BO321" i="1" s="1"/>
  <c r="BO322" i="1" s="1"/>
  <c r="BO323" i="1" s="1"/>
  <c r="BO324" i="1" s="1"/>
  <c r="BO325" i="1" s="1"/>
  <c r="BO326" i="1" s="1"/>
  <c r="BO327" i="1" s="1"/>
  <c r="BO328" i="1" s="1"/>
  <c r="CA313" i="1"/>
  <c r="CA314" i="1" s="1"/>
  <c r="CA315" i="1" s="1"/>
  <c r="CA316" i="1" s="1"/>
  <c r="CA317" i="1" s="1"/>
  <c r="CA318" i="1" s="1"/>
  <c r="CA319" i="1" s="1"/>
  <c r="CA320" i="1" s="1"/>
  <c r="CA321" i="1" s="1"/>
  <c r="CA322" i="1" s="1"/>
  <c r="CA323" i="1" s="1"/>
  <c r="CA324" i="1" s="1"/>
  <c r="CA325" i="1" s="1"/>
  <c r="CA326" i="1" s="1"/>
  <c r="CA327" i="1" s="1"/>
  <c r="CA328" i="1" s="1"/>
  <c r="DU313" i="1"/>
  <c r="DU314" i="1" s="1"/>
  <c r="DU315" i="1" s="1"/>
  <c r="DU316" i="1" s="1"/>
  <c r="DU317" i="1" s="1"/>
  <c r="DU318" i="1" s="1"/>
  <c r="DU319" i="1" s="1"/>
  <c r="DU320" i="1" s="1"/>
  <c r="DU321" i="1" s="1"/>
  <c r="DU322" i="1" s="1"/>
  <c r="DU323" i="1" s="1"/>
  <c r="DU324" i="1" s="1"/>
  <c r="DU325" i="1" s="1"/>
  <c r="DU326" i="1" s="1"/>
  <c r="DU327" i="1" s="1"/>
  <c r="DU328" i="1" s="1"/>
  <c r="AP313" i="1"/>
  <c r="AP314" i="1" s="1"/>
  <c r="AP315" i="1" s="1"/>
  <c r="AP316" i="1" s="1"/>
  <c r="AP317" i="1" s="1"/>
  <c r="AP318" i="1" s="1"/>
  <c r="AP319" i="1" s="1"/>
  <c r="AP320" i="1" s="1"/>
  <c r="AP321" i="1" s="1"/>
  <c r="AP322" i="1" s="1"/>
  <c r="AP323" i="1" s="1"/>
  <c r="AP324" i="1" s="1"/>
  <c r="AP325" i="1" s="1"/>
  <c r="AP326" i="1" s="1"/>
  <c r="AP327" i="1" s="1"/>
  <c r="AP328" i="1" s="1"/>
  <c r="DH313" i="1"/>
  <c r="DH314" i="1" s="1"/>
  <c r="DH315" i="1" s="1"/>
  <c r="DH316" i="1" s="1"/>
  <c r="DH317" i="1" s="1"/>
  <c r="DH318" i="1" s="1"/>
  <c r="DH319" i="1" s="1"/>
  <c r="DH320" i="1" s="1"/>
  <c r="DH321" i="1" s="1"/>
  <c r="DH322" i="1" s="1"/>
  <c r="DH323" i="1" s="1"/>
  <c r="DH324" i="1" s="1"/>
  <c r="DH325" i="1" s="1"/>
  <c r="DH326" i="1" s="1"/>
  <c r="DH327" i="1" s="1"/>
  <c r="DH328" i="1" s="1"/>
  <c r="AM313" i="1"/>
  <c r="AM314" i="1" s="1"/>
  <c r="AM315" i="1" s="1"/>
  <c r="AM316" i="1" s="1"/>
  <c r="AM317" i="1" s="1"/>
  <c r="AM318" i="1" s="1"/>
  <c r="AM319" i="1" s="1"/>
  <c r="AM320" i="1" s="1"/>
  <c r="AM321" i="1" s="1"/>
  <c r="AM322" i="1" s="1"/>
  <c r="AM323" i="1" s="1"/>
  <c r="AM324" i="1" s="1"/>
  <c r="AM325" i="1" s="1"/>
  <c r="AM326" i="1" s="1"/>
  <c r="AM327" i="1" s="1"/>
  <c r="AM328" i="1" s="1"/>
  <c r="CU313" i="1"/>
  <c r="CU314" i="1" s="1"/>
  <c r="CU315" i="1" s="1"/>
  <c r="CU316" i="1" s="1"/>
  <c r="CU317" i="1" s="1"/>
  <c r="CU318" i="1" s="1"/>
  <c r="CU319" i="1" s="1"/>
  <c r="CU320" i="1" s="1"/>
  <c r="CU321" i="1" s="1"/>
  <c r="CU322" i="1" s="1"/>
  <c r="CU323" i="1" s="1"/>
  <c r="CU324" i="1" s="1"/>
  <c r="CU325" i="1" s="1"/>
  <c r="CU326" i="1" s="1"/>
  <c r="CU327" i="1" s="1"/>
  <c r="CU328" i="1" s="1"/>
  <c r="CF313" i="1"/>
  <c r="CF314" i="1" s="1"/>
  <c r="CF315" i="1" s="1"/>
  <c r="CF316" i="1" s="1"/>
  <c r="CF317" i="1" s="1"/>
  <c r="CF318" i="1" s="1"/>
  <c r="CF319" i="1" s="1"/>
  <c r="CF320" i="1" s="1"/>
  <c r="CF321" i="1" s="1"/>
  <c r="CF322" i="1" s="1"/>
  <c r="CF323" i="1" s="1"/>
  <c r="CF324" i="1" s="1"/>
  <c r="CF325" i="1" s="1"/>
  <c r="CF326" i="1" s="1"/>
  <c r="CF327" i="1" s="1"/>
  <c r="CF328" i="1" s="1"/>
  <c r="AJ313" i="1"/>
  <c r="AJ314" i="1" s="1"/>
  <c r="AJ315" i="1" s="1"/>
  <c r="AJ316" i="1" s="1"/>
  <c r="AJ317" i="1" s="1"/>
  <c r="AJ318" i="1" s="1"/>
  <c r="AJ319" i="1" s="1"/>
  <c r="AJ320" i="1" s="1"/>
  <c r="AJ321" i="1" s="1"/>
  <c r="AJ322" i="1" s="1"/>
  <c r="AJ323" i="1" s="1"/>
  <c r="AJ324" i="1" s="1"/>
  <c r="AJ325" i="1" s="1"/>
  <c r="AJ326" i="1" s="1"/>
  <c r="AJ327" i="1" s="1"/>
  <c r="AJ328" i="1" s="1"/>
  <c r="EO313" i="1"/>
  <c r="EO314" i="1" s="1"/>
  <c r="EO315" i="1" s="1"/>
  <c r="EO316" i="1" s="1"/>
  <c r="EO317" i="1" s="1"/>
  <c r="EO318" i="1" s="1"/>
  <c r="EO319" i="1" s="1"/>
  <c r="EO320" i="1" s="1"/>
  <c r="EO321" i="1" s="1"/>
  <c r="EO322" i="1" s="1"/>
  <c r="EO323" i="1" s="1"/>
  <c r="EO324" i="1" s="1"/>
  <c r="EO325" i="1" s="1"/>
  <c r="EO326" i="1" s="1"/>
  <c r="EO327" i="1" s="1"/>
  <c r="EO328" i="1" s="1"/>
  <c r="DY313" i="1"/>
  <c r="DY314" i="1" s="1"/>
  <c r="DY315" i="1" s="1"/>
  <c r="DY316" i="1" s="1"/>
  <c r="DY317" i="1" s="1"/>
  <c r="DY318" i="1" s="1"/>
  <c r="DY319" i="1" s="1"/>
  <c r="DY320" i="1" s="1"/>
  <c r="DY321" i="1" s="1"/>
  <c r="DY322" i="1" s="1"/>
  <c r="DY323" i="1" s="1"/>
  <c r="DY324" i="1" s="1"/>
  <c r="DY325" i="1" s="1"/>
  <c r="DY326" i="1" s="1"/>
  <c r="DY327" i="1" s="1"/>
  <c r="DY328" i="1" s="1"/>
  <c r="O313" i="1"/>
  <c r="O314" i="1" s="1"/>
  <c r="O315" i="1" s="1"/>
  <c r="O316" i="1" s="1"/>
  <c r="O317" i="1" s="1"/>
  <c r="O318" i="1" s="1"/>
  <c r="O319" i="1" s="1"/>
  <c r="O320" i="1" s="1"/>
  <c r="O321" i="1" s="1"/>
  <c r="O322" i="1" s="1"/>
  <c r="O323" i="1" s="1"/>
  <c r="O324" i="1" s="1"/>
  <c r="O325" i="1" s="1"/>
  <c r="O326" i="1" s="1"/>
  <c r="O327" i="1" s="1"/>
  <c r="O328" i="1" s="1"/>
  <c r="EI313" i="1"/>
  <c r="EI314" i="1" s="1"/>
  <c r="EI315" i="1" s="1"/>
  <c r="EI316" i="1" s="1"/>
  <c r="EI317" i="1" s="1"/>
  <c r="EI318" i="1" s="1"/>
  <c r="EI319" i="1" s="1"/>
  <c r="EI320" i="1" s="1"/>
  <c r="EI321" i="1" s="1"/>
  <c r="EI322" i="1" s="1"/>
  <c r="EI323" i="1" s="1"/>
  <c r="EI324" i="1" s="1"/>
  <c r="EI325" i="1" s="1"/>
  <c r="EI326" i="1" s="1"/>
  <c r="EI327" i="1" s="1"/>
  <c r="EI328" i="1" s="1"/>
  <c r="CJ313" i="1"/>
  <c r="CJ314" i="1" s="1"/>
  <c r="CJ315" i="1" s="1"/>
  <c r="CJ316" i="1" s="1"/>
  <c r="CJ317" i="1" s="1"/>
  <c r="CJ318" i="1" s="1"/>
  <c r="CJ319" i="1" s="1"/>
  <c r="CJ320" i="1" s="1"/>
  <c r="CJ321" i="1" s="1"/>
  <c r="CJ322" i="1" s="1"/>
  <c r="CJ323" i="1" s="1"/>
  <c r="CJ324" i="1" s="1"/>
  <c r="CJ325" i="1" s="1"/>
  <c r="CJ326" i="1" s="1"/>
  <c r="CJ327" i="1" s="1"/>
  <c r="CJ328" i="1" s="1"/>
  <c r="DF313" i="1"/>
  <c r="DF314" i="1" s="1"/>
  <c r="DF315" i="1" s="1"/>
  <c r="DF316" i="1" s="1"/>
  <c r="DF317" i="1" s="1"/>
  <c r="DF318" i="1" s="1"/>
  <c r="DF319" i="1" s="1"/>
  <c r="DF320" i="1" s="1"/>
  <c r="DF321" i="1" s="1"/>
  <c r="DF322" i="1" s="1"/>
  <c r="DF323" i="1" s="1"/>
  <c r="DF324" i="1" s="1"/>
  <c r="DF325" i="1" s="1"/>
  <c r="DF326" i="1" s="1"/>
  <c r="DF327" i="1" s="1"/>
  <c r="DF328" i="1" s="1"/>
  <c r="BY160" i="1"/>
  <c r="BY194" i="1"/>
  <c r="BY168" i="1"/>
  <c r="BY200" i="1"/>
  <c r="BY191" i="1"/>
  <c r="BY177" i="1"/>
  <c r="BY151" i="1"/>
  <c r="BY163" i="1"/>
  <c r="BY158" i="1"/>
  <c r="BY180" i="1"/>
  <c r="BY182" i="1"/>
  <c r="BY183" i="1"/>
  <c r="BY189" i="1"/>
  <c r="BY145" i="1"/>
  <c r="BY166" i="1"/>
  <c r="BY155" i="1"/>
  <c r="BY203" i="1"/>
  <c r="H143" i="1"/>
  <c r="BY169" i="1"/>
  <c r="BY149" i="1"/>
  <c r="BY202" i="1"/>
  <c r="BY154" i="1"/>
  <c r="BY196" i="1"/>
  <c r="BY148" i="1"/>
  <c r="BY170" i="1"/>
  <c r="BY185" i="1"/>
  <c r="BY181" i="1"/>
  <c r="BY165" i="1"/>
  <c r="BY199" i="1"/>
  <c r="BY190" i="1"/>
  <c r="BY174" i="1"/>
  <c r="BY184" i="1"/>
  <c r="BY153" i="1"/>
  <c r="BY193" i="1"/>
  <c r="BY179" i="1"/>
  <c r="BY144" i="1"/>
  <c r="BY167" i="1"/>
  <c r="BY178" i="1"/>
  <c r="BY187" i="1"/>
  <c r="BY146" i="1"/>
  <c r="BY186" i="1"/>
  <c r="BY162" i="1"/>
  <c r="BY150" i="1"/>
  <c r="BY157" i="1"/>
  <c r="BY198" i="1"/>
  <c r="BY175" i="1"/>
  <c r="BY161" i="1"/>
  <c r="BY188" i="1"/>
  <c r="BY201" i="1"/>
  <c r="BY159" i="1"/>
  <c r="BY147" i="1"/>
  <c r="BY176" i="1"/>
  <c r="BY197" i="1"/>
  <c r="BY156" i="1"/>
  <c r="BY192" i="1"/>
  <c r="BY172" i="1"/>
  <c r="BY152" i="1"/>
  <c r="BY173" i="1"/>
  <c r="BY164" i="1"/>
  <c r="BY171" i="1"/>
  <c r="BY288" i="1"/>
  <c r="BY289" i="1" s="1"/>
  <c r="DI287" i="1"/>
  <c r="DI288" i="1" s="1"/>
  <c r="DI289" i="1" s="1"/>
  <c r="CW287" i="1"/>
  <c r="CW288" i="1" s="1"/>
  <c r="CW289" i="1" s="1"/>
  <c r="V287" i="1"/>
  <c r="V288" i="1" s="1"/>
  <c r="V289" i="1" s="1"/>
  <c r="CB287" i="1"/>
  <c r="CB288" i="1" s="1"/>
  <c r="CB289" i="1" s="1"/>
  <c r="EK287" i="1"/>
  <c r="EK288" i="1" s="1"/>
  <c r="EK289" i="1" s="1"/>
  <c r="CE287" i="1"/>
  <c r="CE288" i="1" s="1"/>
  <c r="CE289" i="1" s="1"/>
  <c r="W287" i="1"/>
  <c r="W288" i="1" s="1"/>
  <c r="W289" i="1" s="1"/>
  <c r="U287" i="1"/>
  <c r="U288" i="1" s="1"/>
  <c r="U289" i="1" s="1"/>
  <c r="R287" i="1"/>
  <c r="R288" i="1" s="1"/>
  <c r="R289" i="1" s="1"/>
  <c r="AH201" i="1"/>
  <c r="AH192" i="1"/>
  <c r="AH179" i="1"/>
  <c r="AH200" i="1"/>
  <c r="AH188" i="1"/>
  <c r="AH160" i="1"/>
  <c r="AH180" i="1"/>
  <c r="AH149" i="1"/>
  <c r="AH198" i="1"/>
  <c r="AH155" i="1"/>
  <c r="AH169" i="1"/>
  <c r="AH145" i="1"/>
  <c r="AH157" i="1"/>
  <c r="AH174" i="1"/>
  <c r="AH152" i="1"/>
  <c r="AH195" i="1"/>
  <c r="AH165" i="1"/>
  <c r="AH159" i="1"/>
  <c r="AH146" i="1"/>
  <c r="AH190" i="1"/>
  <c r="AH176" i="1"/>
  <c r="AH199" i="1"/>
  <c r="AH164" i="1"/>
  <c r="AH150" i="1"/>
  <c r="AH194" i="1"/>
  <c r="AH170" i="1"/>
  <c r="AH172" i="1"/>
  <c r="AH184" i="1"/>
  <c r="AH156" i="1"/>
  <c r="AH175" i="1"/>
  <c r="AH161" i="1"/>
  <c r="AH203" i="1"/>
  <c r="AH181" i="1"/>
  <c r="AH158" i="1"/>
  <c r="AH168" i="1"/>
  <c r="AH163" i="1"/>
  <c r="AH202" i="1"/>
  <c r="AH183" i="1"/>
  <c r="AH144" i="1"/>
  <c r="AH177" i="1"/>
  <c r="AH162" i="1"/>
  <c r="AH191" i="1"/>
  <c r="AH189" i="1"/>
  <c r="AH166" i="1"/>
  <c r="AH182" i="1"/>
  <c r="AH173" i="1"/>
  <c r="AH148" i="1"/>
  <c r="AH197" i="1"/>
  <c r="AH154" i="1"/>
  <c r="AH147" i="1"/>
  <c r="AH193" i="1"/>
  <c r="AH186" i="1"/>
  <c r="AH171" i="1"/>
  <c r="AH178" i="1"/>
  <c r="AH167" i="1"/>
  <c r="AH185" i="1"/>
  <c r="AH196" i="1"/>
  <c r="AH187" i="1"/>
  <c r="AH151" i="1"/>
  <c r="AH153" i="1"/>
  <c r="DG151" i="1"/>
  <c r="DG175" i="1"/>
  <c r="DG152" i="1"/>
  <c r="DG184" i="1"/>
  <c r="DG168" i="1"/>
  <c r="DG161" i="1"/>
  <c r="DG165" i="1"/>
  <c r="DG189" i="1"/>
  <c r="DG202" i="1"/>
  <c r="DG188" i="1"/>
  <c r="DG191" i="1"/>
  <c r="DG201" i="1"/>
  <c r="DG174" i="1"/>
  <c r="DG190" i="1"/>
  <c r="DG166" i="1"/>
  <c r="DG148" i="1"/>
  <c r="DG193" i="1"/>
  <c r="DG199" i="1"/>
  <c r="DG144" i="1"/>
  <c r="DG203" i="1"/>
  <c r="DG146" i="1"/>
  <c r="DG171" i="1"/>
  <c r="DG169" i="1"/>
  <c r="DG158" i="1"/>
  <c r="DG149" i="1"/>
  <c r="DG160" i="1"/>
  <c r="DG181" i="1"/>
  <c r="DG162" i="1"/>
  <c r="DG147" i="1"/>
  <c r="DG180" i="1"/>
  <c r="DG172" i="1"/>
  <c r="DG176" i="1"/>
  <c r="DG182" i="1"/>
  <c r="DG195" i="1"/>
  <c r="DG156" i="1"/>
  <c r="DG197" i="1"/>
  <c r="DG196" i="1"/>
  <c r="DG150" i="1"/>
  <c r="DG194" i="1"/>
  <c r="DG187" i="1"/>
  <c r="DG163" i="1"/>
  <c r="DG186" i="1"/>
  <c r="DG167" i="1"/>
  <c r="DG145" i="1"/>
  <c r="DG159" i="1"/>
  <c r="DG153" i="1"/>
  <c r="DG177" i="1"/>
  <c r="DG198" i="1"/>
  <c r="DG155" i="1"/>
  <c r="DG173" i="1"/>
  <c r="DG178" i="1"/>
  <c r="DG183" i="1"/>
  <c r="DG192" i="1"/>
  <c r="DG157" i="1"/>
  <c r="DG164" i="1"/>
  <c r="DG200" i="1"/>
  <c r="DG154" i="1"/>
  <c r="DG170" i="1"/>
  <c r="DG179" i="1"/>
  <c r="DG185" i="1"/>
  <c r="AG189" i="1"/>
  <c r="AG172" i="1"/>
  <c r="AG187" i="1"/>
  <c r="AG160" i="1"/>
  <c r="AG178" i="1"/>
  <c r="AG154" i="1"/>
  <c r="AG165" i="1"/>
  <c r="AG173" i="1"/>
  <c r="AG162" i="1"/>
  <c r="AG147" i="1"/>
  <c r="AG191" i="1"/>
  <c r="AG175" i="1"/>
  <c r="AG197" i="1"/>
  <c r="AG167" i="1"/>
  <c r="AG198" i="1"/>
  <c r="AG166" i="1"/>
  <c r="AG183" i="1"/>
  <c r="AG177" i="1"/>
  <c r="AG199" i="1"/>
  <c r="AG161" i="1"/>
  <c r="AG181" i="1"/>
  <c r="AG157" i="1"/>
  <c r="AG185" i="1"/>
  <c r="AG156" i="1"/>
  <c r="AG155" i="1"/>
  <c r="AG192" i="1"/>
  <c r="AG144" i="1"/>
  <c r="AG201" i="1"/>
  <c r="AG158" i="1"/>
  <c r="AG145" i="1"/>
  <c r="AG180" i="1"/>
  <c r="AG203" i="1"/>
  <c r="AG194" i="1"/>
  <c r="AG174" i="1"/>
  <c r="AG188" i="1"/>
  <c r="AG164" i="1"/>
  <c r="AG186" i="1"/>
  <c r="AG196" i="1"/>
  <c r="AG176" i="1"/>
  <c r="AG202" i="1"/>
  <c r="AG146" i="1"/>
  <c r="AG179" i="1"/>
  <c r="AG200" i="1"/>
  <c r="AG184" i="1"/>
  <c r="AG171" i="1"/>
  <c r="AG152" i="1"/>
  <c r="AG170" i="1"/>
  <c r="AG149" i="1"/>
  <c r="AG169" i="1"/>
  <c r="AG168" i="1"/>
  <c r="AG159" i="1"/>
  <c r="AG151" i="1"/>
  <c r="AG150" i="1"/>
  <c r="AG148" i="1"/>
  <c r="AG182" i="1"/>
  <c r="AG193" i="1"/>
  <c r="AG163" i="1"/>
  <c r="AG153" i="1"/>
  <c r="AG190" i="1"/>
  <c r="AG195" i="1"/>
  <c r="CJ149" i="1"/>
  <c r="CJ145" i="1"/>
  <c r="CJ194" i="1"/>
  <c r="CJ147" i="1"/>
  <c r="CJ148" i="1"/>
  <c r="CJ176" i="1"/>
  <c r="CJ150" i="1"/>
  <c r="CJ188" i="1"/>
  <c r="CJ197" i="1"/>
  <c r="CJ173" i="1"/>
  <c r="CJ161" i="1"/>
  <c r="CJ196" i="1"/>
  <c r="CJ151" i="1"/>
  <c r="CJ181" i="1"/>
  <c r="CJ159" i="1"/>
  <c r="CJ172" i="1"/>
  <c r="CJ157" i="1"/>
  <c r="CJ152" i="1"/>
  <c r="CJ186" i="1"/>
  <c r="CJ193" i="1"/>
  <c r="CJ190" i="1"/>
  <c r="CJ158" i="1"/>
  <c r="CJ198" i="1"/>
  <c r="CJ199" i="1"/>
  <c r="CJ170" i="1"/>
  <c r="CJ171" i="1"/>
  <c r="CJ183" i="1"/>
  <c r="CJ155" i="1"/>
  <c r="CJ179" i="1"/>
  <c r="CJ154" i="1"/>
  <c r="CJ178" i="1"/>
  <c r="CJ182" i="1"/>
  <c r="CJ165" i="1"/>
  <c r="CJ164" i="1"/>
  <c r="CJ156" i="1"/>
  <c r="CJ187" i="1"/>
  <c r="CJ167" i="1"/>
  <c r="CJ174" i="1"/>
  <c r="CJ163" i="1"/>
  <c r="CJ203" i="1"/>
  <c r="CJ189" i="1"/>
  <c r="CJ201" i="1"/>
  <c r="CJ153" i="1"/>
  <c r="CJ166" i="1"/>
  <c r="CJ146" i="1"/>
  <c r="CJ202" i="1"/>
  <c r="CJ185" i="1"/>
  <c r="CJ177" i="1"/>
  <c r="CJ180" i="1"/>
  <c r="CJ162" i="1"/>
  <c r="CJ169" i="1"/>
  <c r="CJ144" i="1"/>
  <c r="CJ175" i="1"/>
  <c r="CJ195" i="1"/>
  <c r="CJ192" i="1"/>
  <c r="CJ200" i="1"/>
  <c r="CJ160" i="1"/>
  <c r="CJ184" i="1"/>
  <c r="CJ191" i="1"/>
  <c r="CJ168" i="1"/>
  <c r="EF177" i="1"/>
  <c r="EF160" i="1"/>
  <c r="EF200" i="1"/>
  <c r="EF176" i="1"/>
  <c r="EF153" i="1"/>
  <c r="EF145" i="1"/>
  <c r="EF146" i="1"/>
  <c r="EF196" i="1"/>
  <c r="EF169" i="1"/>
  <c r="EF149" i="1"/>
  <c r="EF162" i="1"/>
  <c r="EF165" i="1"/>
  <c r="EF185" i="1"/>
  <c r="EF181" i="1"/>
  <c r="EF170" i="1"/>
  <c r="EF151" i="1"/>
  <c r="EF163" i="1"/>
  <c r="EF167" i="1"/>
  <c r="EF186" i="1"/>
  <c r="EF183" i="1"/>
  <c r="EF202" i="1"/>
  <c r="EF152" i="1"/>
  <c r="EF155" i="1"/>
  <c r="EF172" i="1"/>
  <c r="EF148" i="1"/>
  <c r="EF188" i="1"/>
  <c r="EF171" i="1"/>
  <c r="EF157" i="1"/>
  <c r="EF164" i="1"/>
  <c r="EF189" i="1"/>
  <c r="EF190" i="1"/>
  <c r="EF174" i="1"/>
  <c r="EF159" i="1"/>
  <c r="EF161" i="1"/>
  <c r="EF191" i="1"/>
  <c r="EF150" i="1"/>
  <c r="EF166" i="1"/>
  <c r="EF182" i="1"/>
  <c r="EF198" i="1"/>
  <c r="EF199" i="1"/>
  <c r="EF156" i="1"/>
  <c r="EF158" i="1"/>
  <c r="EF173" i="1"/>
  <c r="EF184" i="1"/>
  <c r="EF193" i="1"/>
  <c r="EF178" i="1"/>
  <c r="EF201" i="1"/>
  <c r="EF147" i="1"/>
  <c r="EF179" i="1"/>
  <c r="EF195" i="1"/>
  <c r="EF187" i="1"/>
  <c r="EF180" i="1"/>
  <c r="EF203" i="1"/>
  <c r="EF144" i="1"/>
  <c r="EF192" i="1"/>
  <c r="EF197" i="1"/>
  <c r="EF168" i="1"/>
  <c r="EF194" i="1"/>
  <c r="EF154" i="1"/>
  <c r="EF175" i="1"/>
  <c r="CM159" i="1"/>
  <c r="CM174" i="1"/>
  <c r="CM168" i="1"/>
  <c r="CM163" i="1"/>
  <c r="CM152" i="1"/>
  <c r="CM178" i="1"/>
  <c r="CM145" i="1"/>
  <c r="CM198" i="1"/>
  <c r="CM149" i="1"/>
  <c r="CM171" i="1"/>
  <c r="CM150" i="1"/>
  <c r="CM162" i="1"/>
  <c r="CM181" i="1"/>
  <c r="CM187" i="1"/>
  <c r="CM176" i="1"/>
  <c r="CM195" i="1"/>
  <c r="CM156" i="1"/>
  <c r="CM146" i="1"/>
  <c r="CM155" i="1"/>
  <c r="CM194" i="1"/>
  <c r="CM191" i="1"/>
  <c r="CM158" i="1"/>
  <c r="CM175" i="1"/>
  <c r="CM165" i="1"/>
  <c r="CM185" i="1"/>
  <c r="CM180" i="1"/>
  <c r="CM201" i="1"/>
  <c r="CM196" i="1"/>
  <c r="CM167" i="1"/>
  <c r="CM179" i="1"/>
  <c r="CM172" i="1"/>
  <c r="CM157" i="1"/>
  <c r="CM151" i="1"/>
  <c r="CM177" i="1"/>
  <c r="CM147" i="1"/>
  <c r="CM193" i="1"/>
  <c r="CM200" i="1"/>
  <c r="CM188" i="1"/>
  <c r="CM169" i="1"/>
  <c r="CM164" i="1"/>
  <c r="CM199" i="1"/>
  <c r="CM186" i="1"/>
  <c r="CM160" i="1"/>
  <c r="CM153" i="1"/>
  <c r="CM148" i="1"/>
  <c r="CM170" i="1"/>
  <c r="CM190" i="1"/>
  <c r="CM203" i="1"/>
  <c r="CM144" i="1"/>
  <c r="CM161" i="1"/>
  <c r="CM184" i="1"/>
  <c r="CM189" i="1"/>
  <c r="CM192" i="1"/>
  <c r="CM166" i="1"/>
  <c r="CM154" i="1"/>
  <c r="CM173" i="1"/>
  <c r="CM182" i="1"/>
  <c r="CM183" i="1"/>
  <c r="CM197" i="1"/>
  <c r="CM202" i="1"/>
  <c r="BV188" i="1"/>
  <c r="BV179" i="1"/>
  <c r="BV196" i="1"/>
  <c r="BV150" i="1"/>
  <c r="BV191" i="1"/>
  <c r="BV167" i="1"/>
  <c r="BV168" i="1"/>
  <c r="BV183" i="1"/>
  <c r="BV160" i="1"/>
  <c r="BV192" i="1"/>
  <c r="BV193" i="1"/>
  <c r="BV166" i="1"/>
  <c r="BV199" i="1"/>
  <c r="BV181" i="1"/>
  <c r="BV162" i="1"/>
  <c r="BV200" i="1"/>
  <c r="BV177" i="1"/>
  <c r="BV201" i="1"/>
  <c r="BV189" i="1"/>
  <c r="BV153" i="1"/>
  <c r="BV169" i="1"/>
  <c r="BV202" i="1"/>
  <c r="BV185" i="1"/>
  <c r="BV203" i="1"/>
  <c r="BV155" i="1"/>
  <c r="BV173" i="1"/>
  <c r="BV180" i="1"/>
  <c r="BV170" i="1"/>
  <c r="BV144" i="1"/>
  <c r="BV154" i="1"/>
  <c r="BV178" i="1"/>
  <c r="BV164" i="1"/>
  <c r="BV171" i="1"/>
  <c r="BV165" i="1"/>
  <c r="BV186" i="1"/>
  <c r="BV197" i="1"/>
  <c r="BV172" i="1"/>
  <c r="BV148" i="1"/>
  <c r="BV161" i="1"/>
  <c r="BV163" i="1"/>
  <c r="BV198" i="1"/>
  <c r="BV146" i="1"/>
  <c r="BV187" i="1"/>
  <c r="BV147" i="1"/>
  <c r="BV174" i="1"/>
  <c r="BV175" i="1"/>
  <c r="BV149" i="1"/>
  <c r="BV157" i="1"/>
  <c r="BV194" i="1"/>
  <c r="BV158" i="1"/>
  <c r="BV195" i="1"/>
  <c r="BV156" i="1"/>
  <c r="BV190" i="1"/>
  <c r="BV176" i="1"/>
  <c r="BV182" i="1"/>
  <c r="BV151" i="1"/>
  <c r="BV159" i="1"/>
  <c r="BV152" i="1"/>
  <c r="BV145" i="1"/>
  <c r="BV184" i="1"/>
  <c r="T157" i="1"/>
  <c r="T146" i="1"/>
  <c r="T174" i="1"/>
  <c r="T150" i="1"/>
  <c r="T177" i="1"/>
  <c r="T153" i="1"/>
  <c r="T191" i="1"/>
  <c r="T185" i="1"/>
  <c r="T170" i="1"/>
  <c r="T145" i="1"/>
  <c r="T156" i="1"/>
  <c r="T147" i="1"/>
  <c r="T171" i="1"/>
  <c r="T188" i="1"/>
  <c r="T172" i="1"/>
  <c r="T184" i="1"/>
  <c r="T148" i="1"/>
  <c r="T182" i="1"/>
  <c r="T183" i="1"/>
  <c r="T189" i="1"/>
  <c r="T158" i="1"/>
  <c r="T162" i="1"/>
  <c r="T175" i="1"/>
  <c r="T165" i="1"/>
  <c r="T167" i="1"/>
  <c r="T190" i="1"/>
  <c r="T166" i="1"/>
  <c r="T176" i="1"/>
  <c r="T159" i="1"/>
  <c r="T199" i="1"/>
  <c r="T180" i="1"/>
  <c r="T193" i="1"/>
  <c r="T178" i="1"/>
  <c r="T200" i="1"/>
  <c r="T160" i="1"/>
  <c r="T201" i="1"/>
  <c r="T179" i="1"/>
  <c r="T192" i="1"/>
  <c r="T194" i="1"/>
  <c r="T202" i="1"/>
  <c r="T154" i="1"/>
  <c r="T161" i="1"/>
  <c r="T197" i="1"/>
  <c r="T198" i="1"/>
  <c r="T163" i="1"/>
  <c r="T195" i="1"/>
  <c r="T164" i="1"/>
  <c r="T186" i="1"/>
  <c r="T196" i="1"/>
  <c r="T168" i="1"/>
  <c r="T149" i="1"/>
  <c r="T181" i="1"/>
  <c r="T155" i="1"/>
  <c r="T169" i="1"/>
  <c r="T203" i="1"/>
  <c r="T187" i="1"/>
  <c r="T144" i="1"/>
  <c r="T151" i="1"/>
  <c r="T173" i="1"/>
  <c r="T152" i="1"/>
  <c r="BH181" i="1"/>
  <c r="BH148" i="1"/>
  <c r="BH150" i="1"/>
  <c r="BH162" i="1"/>
  <c r="BH198" i="1"/>
  <c r="BH159" i="1"/>
  <c r="BH195" i="1"/>
  <c r="BH192" i="1"/>
  <c r="BH193" i="1"/>
  <c r="BH173" i="1"/>
  <c r="BH175" i="1"/>
  <c r="BH184" i="1"/>
  <c r="BH154" i="1"/>
  <c r="BH166" i="1"/>
  <c r="BH187" i="1"/>
  <c r="BH170" i="1"/>
  <c r="BH168" i="1"/>
  <c r="BH152" i="1"/>
  <c r="BH191" i="1"/>
  <c r="BH188" i="1"/>
  <c r="BH164" i="1"/>
  <c r="BH149" i="1"/>
  <c r="BH178" i="1"/>
  <c r="BH146" i="1"/>
  <c r="BH203" i="1"/>
  <c r="BH190" i="1"/>
  <c r="BH161" i="1"/>
  <c r="BH196" i="1"/>
  <c r="BH167" i="1"/>
  <c r="BH189" i="1"/>
  <c r="BH174" i="1"/>
  <c r="BH147" i="1"/>
  <c r="BH156" i="1"/>
  <c r="BH160" i="1"/>
  <c r="BH157" i="1"/>
  <c r="BH172" i="1"/>
  <c r="BH144" i="1"/>
  <c r="BH199" i="1"/>
  <c r="BH163" i="1"/>
  <c r="BH180" i="1"/>
  <c r="BH177" i="1"/>
  <c r="BH200" i="1"/>
  <c r="BH194" i="1"/>
  <c r="BH179" i="1"/>
  <c r="BH158" i="1"/>
  <c r="BH201" i="1"/>
  <c r="BH186" i="1"/>
  <c r="BH151" i="1"/>
  <c r="BH171" i="1"/>
  <c r="BH176" i="1"/>
  <c r="BH155" i="1"/>
  <c r="BH183" i="1"/>
  <c r="BH197" i="1"/>
  <c r="BH185" i="1"/>
  <c r="BH182" i="1"/>
  <c r="BH153" i="1"/>
  <c r="BH145" i="1"/>
  <c r="BH169" i="1"/>
  <c r="BH165" i="1"/>
  <c r="BH202" i="1"/>
  <c r="U178" i="1"/>
  <c r="U158" i="1"/>
  <c r="U184" i="1"/>
  <c r="U186" i="1"/>
  <c r="U198" i="1"/>
  <c r="U163" i="1"/>
  <c r="U203" i="1"/>
  <c r="U154" i="1"/>
  <c r="U162" i="1"/>
  <c r="U174" i="1"/>
  <c r="U177" i="1"/>
  <c r="U157" i="1"/>
  <c r="U152" i="1"/>
  <c r="U168" i="1"/>
  <c r="U171" i="1"/>
  <c r="U153" i="1"/>
  <c r="U181" i="1"/>
  <c r="U192" i="1"/>
  <c r="U193" i="1"/>
  <c r="U197" i="1"/>
  <c r="U188" i="1"/>
  <c r="U150" i="1"/>
  <c r="U148" i="1"/>
  <c r="U149" i="1"/>
  <c r="U201" i="1"/>
  <c r="U166" i="1"/>
  <c r="U161" i="1"/>
  <c r="U151" i="1"/>
  <c r="U202" i="1"/>
  <c r="U165" i="1"/>
  <c r="U189" i="1"/>
  <c r="U179" i="1"/>
  <c r="U156" i="1"/>
  <c r="U147" i="1"/>
  <c r="U190" i="1"/>
  <c r="U167" i="1"/>
  <c r="U170" i="1"/>
  <c r="U191" i="1"/>
  <c r="U155" i="1"/>
  <c r="U146" i="1"/>
  <c r="U169" i="1"/>
  <c r="U185" i="1"/>
  <c r="U196" i="1"/>
  <c r="U172" i="1"/>
  <c r="U145" i="1"/>
  <c r="U159" i="1"/>
  <c r="U176" i="1"/>
  <c r="U164" i="1"/>
  <c r="U199" i="1"/>
  <c r="U182" i="1"/>
  <c r="U144" i="1"/>
  <c r="U195" i="1"/>
  <c r="U175" i="1"/>
  <c r="U200" i="1"/>
  <c r="U194" i="1"/>
  <c r="U187" i="1"/>
  <c r="U183" i="1"/>
  <c r="U160" i="1"/>
  <c r="U180" i="1"/>
  <c r="U173" i="1"/>
  <c r="AB198" i="1"/>
  <c r="AB188" i="1"/>
  <c r="AB202" i="1"/>
  <c r="AB181" i="1"/>
  <c r="AB197" i="1"/>
  <c r="AB177" i="1"/>
  <c r="AB149" i="1"/>
  <c r="AB163" i="1"/>
  <c r="AB196" i="1"/>
  <c r="AB162" i="1"/>
  <c r="AB178" i="1"/>
  <c r="AB144" i="1"/>
  <c r="AB195" i="1"/>
  <c r="AB203" i="1"/>
  <c r="AB151" i="1"/>
  <c r="AB165" i="1"/>
  <c r="AB159" i="1"/>
  <c r="AB194" i="1"/>
  <c r="AB157" i="1"/>
  <c r="AB191" i="1"/>
  <c r="AB148" i="1"/>
  <c r="AB183" i="1"/>
  <c r="AB146" i="1"/>
  <c r="AB199" i="1"/>
  <c r="AB193" i="1"/>
  <c r="AB167" i="1"/>
  <c r="AB169" i="1"/>
  <c r="AB185" i="1"/>
  <c r="AB187" i="1"/>
  <c r="AB147" i="1"/>
  <c r="AB145" i="1"/>
  <c r="AB186" i="1"/>
  <c r="AB182" i="1"/>
  <c r="AB171" i="1"/>
  <c r="AB155" i="1"/>
  <c r="AB164" i="1"/>
  <c r="AB189" i="1"/>
  <c r="AB158" i="1"/>
  <c r="AB153" i="1"/>
  <c r="AB172" i="1"/>
  <c r="AB174" i="1"/>
  <c r="AB175" i="1"/>
  <c r="AB173" i="1"/>
  <c r="AB160" i="1"/>
  <c r="AB200" i="1"/>
  <c r="AB179" i="1"/>
  <c r="AB190" i="1"/>
  <c r="AB161" i="1"/>
  <c r="AB154" i="1"/>
  <c r="AB192" i="1"/>
  <c r="AB168" i="1"/>
  <c r="AB184" i="1"/>
  <c r="AB152" i="1"/>
  <c r="AB176" i="1"/>
  <c r="AB201" i="1"/>
  <c r="AB180" i="1"/>
  <c r="AB166" i="1"/>
  <c r="AB156" i="1"/>
  <c r="AB170" i="1"/>
  <c r="AB150" i="1"/>
  <c r="EN152" i="1"/>
  <c r="EN157" i="1"/>
  <c r="EN156" i="1"/>
  <c r="EN144" i="1"/>
  <c r="EN188" i="1"/>
  <c r="EN171" i="1"/>
  <c r="EN160" i="1"/>
  <c r="EN159" i="1"/>
  <c r="EN193" i="1"/>
  <c r="EN155" i="1"/>
  <c r="EN158" i="1"/>
  <c r="EN181" i="1"/>
  <c r="EN149" i="1"/>
  <c r="EN148" i="1"/>
  <c r="EN198" i="1"/>
  <c r="EN190" i="1"/>
  <c r="EN194" i="1"/>
  <c r="EN197" i="1"/>
  <c r="EN179" i="1"/>
  <c r="EN166" i="1"/>
  <c r="EN154" i="1"/>
  <c r="EN169" i="1"/>
  <c r="EN168" i="1"/>
  <c r="EN165" i="1"/>
  <c r="EN182" i="1"/>
  <c r="EN150" i="1"/>
  <c r="EN170" i="1"/>
  <c r="EN187" i="1"/>
  <c r="EN184" i="1"/>
  <c r="EN195" i="1"/>
  <c r="EN196" i="1"/>
  <c r="EN163" i="1"/>
  <c r="EN201" i="1"/>
  <c r="EN176" i="1"/>
  <c r="EN147" i="1"/>
  <c r="EN189" i="1"/>
  <c r="EN180" i="1"/>
  <c r="EN145" i="1"/>
  <c r="EN174" i="1"/>
  <c r="EN191" i="1"/>
  <c r="EN167" i="1"/>
  <c r="EN192" i="1"/>
  <c r="EN186" i="1"/>
  <c r="EN151" i="1"/>
  <c r="EN146" i="1"/>
  <c r="EN173" i="1"/>
  <c r="EN202" i="1"/>
  <c r="EN200" i="1"/>
  <c r="EN161" i="1"/>
  <c r="EN183" i="1"/>
  <c r="EN153" i="1"/>
  <c r="EN199" i="1"/>
  <c r="EN172" i="1"/>
  <c r="EN162" i="1"/>
  <c r="EN177" i="1"/>
  <c r="EN175" i="1"/>
  <c r="EN185" i="1"/>
  <c r="EN178" i="1"/>
  <c r="EN203" i="1"/>
  <c r="EN164" i="1"/>
  <c r="R196" i="1"/>
  <c r="R168" i="1"/>
  <c r="R177" i="1"/>
  <c r="R183" i="1"/>
  <c r="R178" i="1"/>
  <c r="R185" i="1"/>
  <c r="R181" i="1"/>
  <c r="R200" i="1"/>
  <c r="R191" i="1"/>
  <c r="R156" i="1"/>
  <c r="R154" i="1"/>
  <c r="R176" i="1"/>
  <c r="R151" i="1"/>
  <c r="R188" i="1"/>
  <c r="R152" i="1"/>
  <c r="R147" i="1"/>
  <c r="R192" i="1"/>
  <c r="R161" i="1"/>
  <c r="R150" i="1"/>
  <c r="R182" i="1"/>
  <c r="R166" i="1"/>
  <c r="R160" i="1"/>
  <c r="R146" i="1"/>
  <c r="R148" i="1"/>
  <c r="R179" i="1"/>
  <c r="R149" i="1"/>
  <c r="R193" i="1"/>
  <c r="R157" i="1"/>
  <c r="R162" i="1"/>
  <c r="R155" i="1"/>
  <c r="R189" i="1"/>
  <c r="R184" i="1"/>
  <c r="R158" i="1"/>
  <c r="R174" i="1"/>
  <c r="R172" i="1"/>
  <c r="R190" i="1"/>
  <c r="R195" i="1"/>
  <c r="R194" i="1"/>
  <c r="R159" i="1"/>
  <c r="R167" i="1"/>
  <c r="R163" i="1"/>
  <c r="R173" i="1"/>
  <c r="R199" i="1"/>
  <c r="R186" i="1"/>
  <c r="R175" i="1"/>
  <c r="R187" i="1"/>
  <c r="R164" i="1"/>
  <c r="R144" i="1"/>
  <c r="R145" i="1"/>
  <c r="R165" i="1"/>
  <c r="R197" i="1"/>
  <c r="R180" i="1"/>
  <c r="R198" i="1"/>
  <c r="R169" i="1"/>
  <c r="R201" i="1"/>
  <c r="R170" i="1"/>
  <c r="R202" i="1"/>
  <c r="R171" i="1"/>
  <c r="R203" i="1"/>
  <c r="R153" i="1"/>
  <c r="CO185" i="1"/>
  <c r="CO158" i="1"/>
  <c r="CO193" i="1"/>
  <c r="CO197" i="1"/>
  <c r="CO146" i="1"/>
  <c r="CO150" i="1"/>
  <c r="CO154" i="1"/>
  <c r="CO174" i="1"/>
  <c r="CO162" i="1"/>
  <c r="CO166" i="1"/>
  <c r="CO170" i="1"/>
  <c r="CO159" i="1"/>
  <c r="CO178" i="1"/>
  <c r="CO182" i="1"/>
  <c r="CO147" i="1"/>
  <c r="CO151" i="1"/>
  <c r="CO163" i="1"/>
  <c r="CO167" i="1"/>
  <c r="CO171" i="1"/>
  <c r="CO183" i="1"/>
  <c r="CO179" i="1"/>
  <c r="CO199" i="1"/>
  <c r="CO195" i="1"/>
  <c r="CO152" i="1"/>
  <c r="CO148" i="1"/>
  <c r="CO156" i="1"/>
  <c r="CO164" i="1"/>
  <c r="CO172" i="1"/>
  <c r="CO200" i="1"/>
  <c r="CO173" i="1"/>
  <c r="CO145" i="1"/>
  <c r="CO149" i="1"/>
  <c r="CO153" i="1"/>
  <c r="CO157" i="1"/>
  <c r="CO169" i="1"/>
  <c r="CO189" i="1"/>
  <c r="CO188" i="1"/>
  <c r="CO196" i="1"/>
  <c r="CO165" i="1"/>
  <c r="CO181" i="1"/>
  <c r="CO190" i="1"/>
  <c r="CO175" i="1"/>
  <c r="CO198" i="1"/>
  <c r="CO191" i="1"/>
  <c r="CO144" i="1"/>
  <c r="CO160" i="1"/>
  <c r="CO168" i="1"/>
  <c r="CO176" i="1"/>
  <c r="CO184" i="1"/>
  <c r="CO161" i="1"/>
  <c r="CO177" i="1"/>
  <c r="CO201" i="1"/>
  <c r="CO186" i="1"/>
  <c r="CO194" i="1"/>
  <c r="CO202" i="1"/>
  <c r="CO187" i="1"/>
  <c r="CO203" i="1"/>
  <c r="CO180" i="1"/>
  <c r="CO192" i="1"/>
  <c r="CO155" i="1"/>
  <c r="BT145" i="1"/>
  <c r="BT198" i="1"/>
  <c r="BT162" i="1"/>
  <c r="BT167" i="1"/>
  <c r="BT194" i="1"/>
  <c r="BT168" i="1"/>
  <c r="BT201" i="1"/>
  <c r="BT200" i="1"/>
  <c r="BT170" i="1"/>
  <c r="BT169" i="1"/>
  <c r="BT146" i="1"/>
  <c r="BT202" i="1"/>
  <c r="BT178" i="1"/>
  <c r="BT203" i="1"/>
  <c r="BT179" i="1"/>
  <c r="BT172" i="1"/>
  <c r="BT180" i="1"/>
  <c r="BT188" i="1"/>
  <c r="BT149" i="1"/>
  <c r="BT151" i="1"/>
  <c r="BT181" i="1"/>
  <c r="BT157" i="1"/>
  <c r="BT150" i="1"/>
  <c r="BT189" i="1"/>
  <c r="BT182" i="1"/>
  <c r="BT183" i="1"/>
  <c r="BT184" i="1"/>
  <c r="BT190" i="1"/>
  <c r="BT153" i="1"/>
  <c r="BT159" i="1"/>
  <c r="BT185" i="1"/>
  <c r="BT173" i="1"/>
  <c r="BT154" i="1"/>
  <c r="BT191" i="1"/>
  <c r="BT186" i="1"/>
  <c r="BT175" i="1"/>
  <c r="BT195" i="1"/>
  <c r="BT192" i="1"/>
  <c r="BT164" i="1"/>
  <c r="BT144" i="1"/>
  <c r="BT196" i="1"/>
  <c r="BT176" i="1"/>
  <c r="BT197" i="1"/>
  <c r="BT187" i="1"/>
  <c r="BT156" i="1"/>
  <c r="BT158" i="1"/>
  <c r="BT174" i="1"/>
  <c r="BT160" i="1"/>
  <c r="BT161" i="1"/>
  <c r="BT193" i="1"/>
  <c r="BT177" i="1"/>
  <c r="BT171" i="1"/>
  <c r="BT147" i="1"/>
  <c r="BT148" i="1"/>
  <c r="BT152" i="1"/>
  <c r="BT155" i="1"/>
  <c r="BT163" i="1"/>
  <c r="BT165" i="1"/>
  <c r="BT166" i="1"/>
  <c r="BT199" i="1"/>
  <c r="BZ186" i="1"/>
  <c r="BZ192" i="1"/>
  <c r="BZ159" i="1"/>
  <c r="BZ155" i="1"/>
  <c r="BZ203" i="1"/>
  <c r="BZ193" i="1"/>
  <c r="BZ146" i="1"/>
  <c r="BZ149" i="1"/>
  <c r="BZ196" i="1"/>
  <c r="BZ147" i="1"/>
  <c r="BZ160" i="1"/>
  <c r="BZ199" i="1"/>
  <c r="BZ148" i="1"/>
  <c r="BZ175" i="1"/>
  <c r="BZ169" i="1"/>
  <c r="BZ176" i="1"/>
  <c r="BZ195" i="1"/>
  <c r="BZ191" i="1"/>
  <c r="BZ166" i="1"/>
  <c r="BZ177" i="1"/>
  <c r="BZ144" i="1"/>
  <c r="BZ167" i="1"/>
  <c r="BZ153" i="1"/>
  <c r="BZ187" i="1"/>
  <c r="BZ156" i="1"/>
  <c r="BZ168" i="1"/>
  <c r="BZ178" i="1"/>
  <c r="BZ197" i="1"/>
  <c r="BZ189" i="1"/>
  <c r="BZ200" i="1"/>
  <c r="BZ179" i="1"/>
  <c r="BZ201" i="1"/>
  <c r="BZ164" i="1"/>
  <c r="BZ180" i="1"/>
  <c r="BZ170" i="1"/>
  <c r="BZ150" i="1"/>
  <c r="BZ171" i="1"/>
  <c r="BZ190" i="1"/>
  <c r="BZ172" i="1"/>
  <c r="BZ151" i="1"/>
  <c r="BZ157" i="1"/>
  <c r="BZ173" i="1"/>
  <c r="BZ182" i="1"/>
  <c r="BZ188" i="1"/>
  <c r="BZ181" i="1"/>
  <c r="BZ152" i="1"/>
  <c r="BZ165" i="1"/>
  <c r="BZ161" i="1"/>
  <c r="BZ194" i="1"/>
  <c r="BZ198" i="1"/>
  <c r="BZ183" i="1"/>
  <c r="BZ185" i="1"/>
  <c r="BZ154" i="1"/>
  <c r="BZ145" i="1"/>
  <c r="BZ202" i="1"/>
  <c r="BZ162" i="1"/>
  <c r="BZ158" i="1"/>
  <c r="BZ174" i="1"/>
  <c r="BZ184" i="1"/>
  <c r="BZ163" i="1"/>
  <c r="BG174" i="1"/>
  <c r="BG173" i="1"/>
  <c r="BG178" i="1"/>
  <c r="BG183" i="1"/>
  <c r="BG203" i="1"/>
  <c r="BG149" i="1"/>
  <c r="BG180" i="1"/>
  <c r="BG187" i="1"/>
  <c r="BG161" i="1"/>
  <c r="BG146" i="1"/>
  <c r="BG184" i="1"/>
  <c r="BG144" i="1"/>
  <c r="BG145" i="1"/>
  <c r="BG186" i="1"/>
  <c r="BG181" i="1"/>
  <c r="BG190" i="1"/>
  <c r="BG176" i="1"/>
  <c r="BG148" i="1"/>
  <c r="BG156" i="1"/>
  <c r="BG171" i="1"/>
  <c r="BG175" i="1"/>
  <c r="BG191" i="1"/>
  <c r="BG167" i="1"/>
  <c r="BG195" i="1"/>
  <c r="BG172" i="1"/>
  <c r="BG200" i="1"/>
  <c r="BG158" i="1"/>
  <c r="BG163" i="1"/>
  <c r="BG201" i="1"/>
  <c r="BG162" i="1"/>
  <c r="BG197" i="1"/>
  <c r="BG160" i="1"/>
  <c r="BG168" i="1"/>
  <c r="BG188" i="1"/>
  <c r="BG169" i="1"/>
  <c r="BG202" i="1"/>
  <c r="BG177" i="1"/>
  <c r="BG165" i="1"/>
  <c r="BG193" i="1"/>
  <c r="BG198" i="1"/>
  <c r="BG192" i="1"/>
  <c r="BG166" i="1"/>
  <c r="BG159" i="1"/>
  <c r="BG170" i="1"/>
  <c r="BG199" i="1"/>
  <c r="BG179" i="1"/>
  <c r="BG194" i="1"/>
  <c r="BG189" i="1"/>
  <c r="BG155" i="1"/>
  <c r="BG151" i="1"/>
  <c r="BG147" i="1"/>
  <c r="BG182" i="1"/>
  <c r="BG164" i="1"/>
  <c r="BG157" i="1"/>
  <c r="BG154" i="1"/>
  <c r="BG185" i="1"/>
  <c r="BG152" i="1"/>
  <c r="BG196" i="1"/>
  <c r="BG150" i="1"/>
  <c r="BG153" i="1"/>
  <c r="Y172" i="1"/>
  <c r="Y159" i="1"/>
  <c r="Y196" i="1"/>
  <c r="Y162" i="1"/>
  <c r="Y151" i="1"/>
  <c r="Y146" i="1"/>
  <c r="Y176" i="1"/>
  <c r="Y178" i="1"/>
  <c r="Y197" i="1"/>
  <c r="Y147" i="1"/>
  <c r="Y153" i="1"/>
  <c r="Y175" i="1"/>
  <c r="Y179" i="1"/>
  <c r="Y150" i="1"/>
  <c r="Y148" i="1"/>
  <c r="Y144" i="1"/>
  <c r="Y152" i="1"/>
  <c r="Y145" i="1"/>
  <c r="Y177" i="1"/>
  <c r="Y157" i="1"/>
  <c r="Y154" i="1"/>
  <c r="Y180" i="1"/>
  <c r="Y200" i="1"/>
  <c r="Y149" i="1"/>
  <c r="Y181" i="1"/>
  <c r="Y182" i="1"/>
  <c r="Y202" i="1"/>
  <c r="Y183" i="1"/>
  <c r="Y166" i="1"/>
  <c r="Y198" i="1"/>
  <c r="Y188" i="1"/>
  <c r="Y165" i="1"/>
  <c r="Y191" i="1"/>
  <c r="Y186" i="1"/>
  <c r="Y156" i="1"/>
  <c r="Y169" i="1"/>
  <c r="Y184" i="1"/>
  <c r="Y189" i="1"/>
  <c r="Y185" i="1"/>
  <c r="Y201" i="1"/>
  <c r="Y190" i="1"/>
  <c r="Y187" i="1"/>
  <c r="Y155" i="1"/>
  <c r="Y170" i="1"/>
  <c r="Y192" i="1"/>
  <c r="Y158" i="1"/>
  <c r="Y171" i="1"/>
  <c r="Y160" i="1"/>
  <c r="Y193" i="1"/>
  <c r="Y161" i="1"/>
  <c r="Y203" i="1"/>
  <c r="Y163" i="1"/>
  <c r="Y194" i="1"/>
  <c r="Y164" i="1"/>
  <c r="Y167" i="1"/>
  <c r="Y195" i="1"/>
  <c r="Y173" i="1"/>
  <c r="Y199" i="1"/>
  <c r="Y174" i="1"/>
  <c r="Y168" i="1"/>
  <c r="CS185" i="1"/>
  <c r="CS149" i="1"/>
  <c r="CS174" i="1"/>
  <c r="CS157" i="1"/>
  <c r="CS152" i="1"/>
  <c r="CS148" i="1"/>
  <c r="CS151" i="1"/>
  <c r="CS153" i="1"/>
  <c r="CS176" i="1"/>
  <c r="CS190" i="1"/>
  <c r="CS191" i="1"/>
  <c r="CS158" i="1"/>
  <c r="CS160" i="1"/>
  <c r="CS177" i="1"/>
  <c r="CS193" i="1"/>
  <c r="CS201" i="1"/>
  <c r="CS178" i="1"/>
  <c r="CS199" i="1"/>
  <c r="CS179" i="1"/>
  <c r="CS183" i="1"/>
  <c r="CS180" i="1"/>
  <c r="CS144" i="1"/>
  <c r="CS186" i="1"/>
  <c r="CS154" i="1"/>
  <c r="CS187" i="1"/>
  <c r="CS184" i="1"/>
  <c r="CS188" i="1"/>
  <c r="CS161" i="1"/>
  <c r="CS189" i="1"/>
  <c r="CS202" i="1"/>
  <c r="CS194" i="1"/>
  <c r="CS150" i="1"/>
  <c r="CS197" i="1"/>
  <c r="CS147" i="1"/>
  <c r="CS145" i="1"/>
  <c r="CS163" i="1"/>
  <c r="CS198" i="1"/>
  <c r="CS192" i="1"/>
  <c r="CS156" i="1"/>
  <c r="CS196" i="1"/>
  <c r="CS181" i="1"/>
  <c r="CS195" i="1"/>
  <c r="CS182" i="1"/>
  <c r="CS155" i="1"/>
  <c r="CS146" i="1"/>
  <c r="CS162" i="1"/>
  <c r="CS200" i="1"/>
  <c r="CS203" i="1"/>
  <c r="CS175" i="1"/>
  <c r="CS159" i="1"/>
  <c r="BR174" i="1"/>
  <c r="BR203" i="1"/>
  <c r="BR191" i="1"/>
  <c r="BR144" i="1"/>
  <c r="BR160" i="1"/>
  <c r="BR146" i="1"/>
  <c r="BR176" i="1"/>
  <c r="BR147" i="1"/>
  <c r="BR192" i="1"/>
  <c r="BR148" i="1"/>
  <c r="BR177" i="1"/>
  <c r="BR165" i="1"/>
  <c r="BR161" i="1"/>
  <c r="BR166" i="1"/>
  <c r="BR194" i="1"/>
  <c r="BR182" i="1"/>
  <c r="BR197" i="1"/>
  <c r="BR151" i="1"/>
  <c r="BR163" i="1"/>
  <c r="BR183" i="1"/>
  <c r="BR195" i="1"/>
  <c r="BR184" i="1"/>
  <c r="BR196" i="1"/>
  <c r="BR185" i="1"/>
  <c r="BR199" i="1"/>
  <c r="BR154" i="1"/>
  <c r="BR186" i="1"/>
  <c r="BR155" i="1"/>
  <c r="BR171" i="1"/>
  <c r="BR157" i="1"/>
  <c r="BR158" i="1"/>
  <c r="BR149" i="1"/>
  <c r="BR172" i="1"/>
  <c r="BR181" i="1"/>
  <c r="BR173" i="1"/>
  <c r="BR201" i="1"/>
  <c r="BR189" i="1"/>
  <c r="BR190" i="1"/>
  <c r="BR159" i="1"/>
  <c r="BR175" i="1"/>
  <c r="BR178" i="1"/>
  <c r="BR193" i="1"/>
  <c r="BR179" i="1"/>
  <c r="BR180" i="1"/>
  <c r="BR198" i="1"/>
  <c r="BR164" i="1"/>
  <c r="BR187" i="1"/>
  <c r="BR200" i="1"/>
  <c r="BR202" i="1"/>
  <c r="BR145" i="1"/>
  <c r="BR167" i="1"/>
  <c r="BR168" i="1"/>
  <c r="BR169" i="1"/>
  <c r="BR150" i="1"/>
  <c r="BR152" i="1"/>
  <c r="BR153" i="1"/>
  <c r="BR162" i="1"/>
  <c r="BR156" i="1"/>
  <c r="BR188" i="1"/>
  <c r="BR170" i="1"/>
  <c r="EG189" i="1"/>
  <c r="EG159" i="1"/>
  <c r="EG155" i="1"/>
  <c r="EG180" i="1"/>
  <c r="EG148" i="1"/>
  <c r="EG150" i="1"/>
  <c r="EG203" i="1"/>
  <c r="EG194" i="1"/>
  <c r="EG144" i="1"/>
  <c r="EG158" i="1"/>
  <c r="EG174" i="1"/>
  <c r="EG151" i="1"/>
  <c r="EG154" i="1"/>
  <c r="EG197" i="1"/>
  <c r="EG192" i="1"/>
  <c r="EG149" i="1"/>
  <c r="EG187" i="1"/>
  <c r="EG184" i="1"/>
  <c r="EG201" i="1"/>
  <c r="EG202" i="1"/>
  <c r="EG164" i="1"/>
  <c r="EG195" i="1"/>
  <c r="EG198" i="1"/>
  <c r="EG157" i="1"/>
  <c r="EG156" i="1"/>
  <c r="EG181" i="1"/>
  <c r="EG170" i="1"/>
  <c r="EG152" i="1"/>
  <c r="EG200" i="1"/>
  <c r="EG183" i="1"/>
  <c r="EG179" i="1"/>
  <c r="EG191" i="1"/>
  <c r="EG160" i="1"/>
  <c r="EG162" i="1"/>
  <c r="EG165" i="1"/>
  <c r="EG168" i="1"/>
  <c r="EG178" i="1"/>
  <c r="EG193" i="1"/>
  <c r="EG182" i="1"/>
  <c r="EG177" i="1"/>
  <c r="EG169" i="1"/>
  <c r="EG167" i="1"/>
  <c r="EG147" i="1"/>
  <c r="EG146" i="1"/>
  <c r="EG199" i="1"/>
  <c r="EG176" i="1"/>
  <c r="EG186" i="1"/>
  <c r="EG185" i="1"/>
  <c r="EG188" i="1"/>
  <c r="EG175" i="1"/>
  <c r="EG161" i="1"/>
  <c r="EG172" i="1"/>
  <c r="EG171" i="1"/>
  <c r="EG190" i="1"/>
  <c r="EG145" i="1"/>
  <c r="EG153" i="1"/>
  <c r="EG163" i="1"/>
  <c r="EG166" i="1"/>
  <c r="EG173" i="1"/>
  <c r="EG196" i="1"/>
  <c r="CC178" i="1"/>
  <c r="CC176" i="1"/>
  <c r="CC201" i="1"/>
  <c r="CC192" i="1"/>
  <c r="CC194" i="1"/>
  <c r="CC145" i="1"/>
  <c r="CC154" i="1"/>
  <c r="CC161" i="1"/>
  <c r="CC170" i="1"/>
  <c r="CC181" i="1"/>
  <c r="CC155" i="1"/>
  <c r="CC151" i="1"/>
  <c r="CC148" i="1"/>
  <c r="CC167" i="1"/>
  <c r="CC164" i="1"/>
  <c r="CC199" i="1"/>
  <c r="CC169" i="1"/>
  <c r="CC191" i="1"/>
  <c r="CC149" i="1"/>
  <c r="CC173" i="1"/>
  <c r="CC174" i="1"/>
  <c r="CC157" i="1"/>
  <c r="CC189" i="1"/>
  <c r="CC158" i="1"/>
  <c r="CC190" i="1"/>
  <c r="CC159" i="1"/>
  <c r="CC175" i="1"/>
  <c r="CC144" i="1"/>
  <c r="CC160" i="1"/>
  <c r="CC165" i="1"/>
  <c r="CC184" i="1"/>
  <c r="CC197" i="1"/>
  <c r="CC177" i="1"/>
  <c r="CC150" i="1"/>
  <c r="CC193" i="1"/>
  <c r="CC200" i="1"/>
  <c r="CC166" i="1"/>
  <c r="CC182" i="1"/>
  <c r="CC153" i="1"/>
  <c r="CC198" i="1"/>
  <c r="CC146" i="1"/>
  <c r="CC183" i="1"/>
  <c r="CC162" i="1"/>
  <c r="CC152" i="1"/>
  <c r="CC185" i="1"/>
  <c r="CC168" i="1"/>
  <c r="CC147" i="1"/>
  <c r="CC172" i="1"/>
  <c r="CC163" i="1"/>
  <c r="CC188" i="1"/>
  <c r="CC186" i="1"/>
  <c r="CC179" i="1"/>
  <c r="CC202" i="1"/>
  <c r="CC195" i="1"/>
  <c r="CC171" i="1"/>
  <c r="CC187" i="1"/>
  <c r="CC180" i="1"/>
  <c r="CC203" i="1"/>
  <c r="CC196" i="1"/>
  <c r="CC156" i="1"/>
  <c r="CW147" i="1"/>
  <c r="CW156" i="1"/>
  <c r="CW194" i="1"/>
  <c r="CW170" i="1"/>
  <c r="CW176" i="1"/>
  <c r="CW193" i="1"/>
  <c r="CW173" i="1"/>
  <c r="CW192" i="1"/>
  <c r="CW150" i="1"/>
  <c r="CW201" i="1"/>
  <c r="CW172" i="1"/>
  <c r="CW191" i="1"/>
  <c r="CW175" i="1"/>
  <c r="CW164" i="1"/>
  <c r="CW171" i="1"/>
  <c r="CW190" i="1"/>
  <c r="CW149" i="1"/>
  <c r="CW185" i="1"/>
  <c r="CW197" i="1"/>
  <c r="CW160" i="1"/>
  <c r="CW184" i="1"/>
  <c r="CW155" i="1"/>
  <c r="CW174" i="1"/>
  <c r="CW183" i="1"/>
  <c r="CW145" i="1"/>
  <c r="CW196" i="1"/>
  <c r="CW200" i="1"/>
  <c r="CW154" i="1"/>
  <c r="CW199" i="1"/>
  <c r="CW182" i="1"/>
  <c r="CW198" i="1"/>
  <c r="CW152" i="1"/>
  <c r="CW165" i="1"/>
  <c r="CW159" i="1"/>
  <c r="CW169" i="1"/>
  <c r="CW180" i="1"/>
  <c r="CW166" i="1"/>
  <c r="CW195" i="1"/>
  <c r="CW202" i="1"/>
  <c r="CW148" i="1"/>
  <c r="CW144" i="1"/>
  <c r="CW179" i="1"/>
  <c r="CW157" i="1"/>
  <c r="CW188" i="1"/>
  <c r="CW146" i="1"/>
  <c r="CW163" i="1"/>
  <c r="CW187" i="1"/>
  <c r="CW186" i="1"/>
  <c r="CW151" i="1"/>
  <c r="CW181" i="1"/>
  <c r="CW177" i="1"/>
  <c r="CW153" i="1"/>
  <c r="CW178" i="1"/>
  <c r="CW189" i="1"/>
  <c r="CW162" i="1"/>
  <c r="CW161" i="1"/>
  <c r="CW203" i="1"/>
  <c r="CW168" i="1"/>
  <c r="CW167" i="1"/>
  <c r="CW158" i="1"/>
  <c r="EO168" i="1"/>
  <c r="EO180" i="1"/>
  <c r="EO186" i="1"/>
  <c r="EO195" i="1"/>
  <c r="EO162" i="1"/>
  <c r="EO194" i="1"/>
  <c r="EO152" i="1"/>
  <c r="EO187" i="1"/>
  <c r="EO188" i="1"/>
  <c r="EO172" i="1"/>
  <c r="EO202" i="1"/>
  <c r="EO201" i="1"/>
  <c r="EO155" i="1"/>
  <c r="EO169" i="1"/>
  <c r="EO190" i="1"/>
  <c r="EO144" i="1"/>
  <c r="EO199" i="1"/>
  <c r="EO171" i="1"/>
  <c r="EO192" i="1"/>
  <c r="EO179" i="1"/>
  <c r="EO173" i="1"/>
  <c r="EO197" i="1"/>
  <c r="EO182" i="1"/>
  <c r="EO161" i="1"/>
  <c r="EO166" i="1"/>
  <c r="EO185" i="1"/>
  <c r="EO198" i="1"/>
  <c r="EO170" i="1"/>
  <c r="EO193" i="1"/>
  <c r="EO150" i="1"/>
  <c r="EO153" i="1"/>
  <c r="EO191" i="1"/>
  <c r="EO200" i="1"/>
  <c r="EO146" i="1"/>
  <c r="EO183" i="1"/>
  <c r="EO184" i="1"/>
  <c r="EO151" i="1"/>
  <c r="EO160" i="1"/>
  <c r="EO149" i="1"/>
  <c r="EO174" i="1"/>
  <c r="EO154" i="1"/>
  <c r="EO158" i="1"/>
  <c r="EO148" i="1"/>
  <c r="EO167" i="1"/>
  <c r="EO165" i="1"/>
  <c r="EO157" i="1"/>
  <c r="EO163" i="1"/>
  <c r="EO175" i="1"/>
  <c r="EO176" i="1"/>
  <c r="EO178" i="1"/>
  <c r="EO196" i="1"/>
  <c r="EO156" i="1"/>
  <c r="EO164" i="1"/>
  <c r="EO181" i="1"/>
  <c r="EO203" i="1"/>
  <c r="EO177" i="1"/>
  <c r="EO145" i="1"/>
  <c r="EO189" i="1"/>
  <c r="EO147" i="1"/>
  <c r="EO159" i="1"/>
  <c r="EA203" i="1"/>
  <c r="EA189" i="1"/>
  <c r="EA188" i="1"/>
  <c r="EA158" i="1"/>
  <c r="EA172" i="1"/>
  <c r="EA190" i="1"/>
  <c r="EA191" i="1"/>
  <c r="EA159" i="1"/>
  <c r="EA192" i="1"/>
  <c r="EA161" i="1"/>
  <c r="EA165" i="1"/>
  <c r="EA162" i="1"/>
  <c r="EA183" i="1"/>
  <c r="EA195" i="1"/>
  <c r="EA166" i="1"/>
  <c r="EA164" i="1"/>
  <c r="EA198" i="1"/>
  <c r="EA173" i="1"/>
  <c r="EA156" i="1"/>
  <c r="EA150" i="1"/>
  <c r="EA176" i="1"/>
  <c r="EA145" i="1"/>
  <c r="EA146" i="1"/>
  <c r="EA177" i="1"/>
  <c r="EA178" i="1"/>
  <c r="EA151" i="1"/>
  <c r="EA147" i="1"/>
  <c r="EA197" i="1"/>
  <c r="EA179" i="1"/>
  <c r="EA152" i="1"/>
  <c r="EA148" i="1"/>
  <c r="EA184" i="1"/>
  <c r="EA180" i="1"/>
  <c r="EA167" i="1"/>
  <c r="EA149" i="1"/>
  <c r="EA153" i="1"/>
  <c r="EA181" i="1"/>
  <c r="EA157" i="1"/>
  <c r="EA199" i="1"/>
  <c r="EA185" i="1"/>
  <c r="EA182" i="1"/>
  <c r="EA168" i="1"/>
  <c r="EA154" i="1"/>
  <c r="EA200" i="1"/>
  <c r="EA186" i="1"/>
  <c r="EA169" i="1"/>
  <c r="EA155" i="1"/>
  <c r="EA201" i="1"/>
  <c r="EA187" i="1"/>
  <c r="EA170" i="1"/>
  <c r="EA202" i="1"/>
  <c r="EA171" i="1"/>
  <c r="EA160" i="1"/>
  <c r="EA193" i="1"/>
  <c r="EA194" i="1"/>
  <c r="EA163" i="1"/>
  <c r="EA196" i="1"/>
  <c r="EA174" i="1"/>
  <c r="EA175" i="1"/>
  <c r="EA144" i="1"/>
  <c r="P184" i="1"/>
  <c r="P194" i="1"/>
  <c r="P146" i="1"/>
  <c r="P147" i="1"/>
  <c r="P153" i="1"/>
  <c r="P179" i="1"/>
  <c r="P163" i="1"/>
  <c r="P197" i="1"/>
  <c r="P185" i="1"/>
  <c r="P198" i="1"/>
  <c r="P164" i="1"/>
  <c r="P199" i="1"/>
  <c r="P154" i="1"/>
  <c r="P171" i="1"/>
  <c r="P165" i="1"/>
  <c r="P172" i="1"/>
  <c r="P186" i="1"/>
  <c r="P173" i="1"/>
  <c r="P166" i="1"/>
  <c r="P174" i="1"/>
  <c r="P155" i="1"/>
  <c r="P175" i="1"/>
  <c r="P167" i="1"/>
  <c r="P176" i="1"/>
  <c r="P187" i="1"/>
  <c r="P177" i="1"/>
  <c r="P156" i="1"/>
  <c r="P195" i="1"/>
  <c r="P169" i="1"/>
  <c r="P196" i="1"/>
  <c r="P188" i="1"/>
  <c r="P170" i="1"/>
  <c r="P148" i="1"/>
  <c r="P181" i="1"/>
  <c r="P149" i="1"/>
  <c r="P200" i="1"/>
  <c r="P157" i="1"/>
  <c r="P150" i="1"/>
  <c r="P189" i="1"/>
  <c r="P201" i="1"/>
  <c r="P158" i="1"/>
  <c r="P182" i="1"/>
  <c r="P190" i="1"/>
  <c r="P203" i="1"/>
  <c r="P160" i="1"/>
  <c r="P183" i="1"/>
  <c r="P192" i="1"/>
  <c r="P144" i="1"/>
  <c r="P161" i="1"/>
  <c r="P145" i="1"/>
  <c r="P162" i="1"/>
  <c r="P202" i="1"/>
  <c r="P151" i="1"/>
  <c r="P152" i="1"/>
  <c r="P168" i="1"/>
  <c r="P180" i="1"/>
  <c r="P159" i="1"/>
  <c r="P191" i="1"/>
  <c r="P193" i="1"/>
  <c r="P178" i="1"/>
  <c r="AF149" i="1"/>
  <c r="AF178" i="1"/>
  <c r="AF171" i="1"/>
  <c r="AF159" i="1"/>
  <c r="AF158" i="1"/>
  <c r="AF146" i="1"/>
  <c r="AF185" i="1"/>
  <c r="AF162" i="1"/>
  <c r="AF161" i="1"/>
  <c r="AF177" i="1"/>
  <c r="AF200" i="1"/>
  <c r="AF145" i="1"/>
  <c r="AF144" i="1"/>
  <c r="AF201" i="1"/>
  <c r="AF190" i="1"/>
  <c r="AF176" i="1"/>
  <c r="AF154" i="1"/>
  <c r="AF151" i="1"/>
  <c r="AF175" i="1"/>
  <c r="AF197" i="1"/>
  <c r="AF169" i="1"/>
  <c r="AF193" i="1"/>
  <c r="AF168" i="1"/>
  <c r="AF156" i="1"/>
  <c r="AF198" i="1"/>
  <c r="AF188" i="1"/>
  <c r="AF165" i="1"/>
  <c r="AF153" i="1"/>
  <c r="AF163" i="1"/>
  <c r="AF182" i="1"/>
  <c r="AF174" i="1"/>
  <c r="AF170" i="1"/>
  <c r="AF203" i="1"/>
  <c r="AF167" i="1"/>
  <c r="AF173" i="1"/>
  <c r="AF196" i="1"/>
  <c r="AF187" i="1"/>
  <c r="AF189" i="1"/>
  <c r="AF172" i="1"/>
  <c r="AF192" i="1"/>
  <c r="AF191" i="1"/>
  <c r="AF183" i="1"/>
  <c r="AF199" i="1"/>
  <c r="AF195" i="1"/>
  <c r="AF180" i="1"/>
  <c r="AF150" i="1"/>
  <c r="AF194" i="1"/>
  <c r="AF181" i="1"/>
  <c r="AF148" i="1"/>
  <c r="AF157" i="1"/>
  <c r="AF202" i="1"/>
  <c r="AF160" i="1"/>
  <c r="AF186" i="1"/>
  <c r="AF155" i="1"/>
  <c r="AF152" i="1"/>
  <c r="AF184" i="1"/>
  <c r="AF164" i="1"/>
  <c r="AF166" i="1"/>
  <c r="AF179" i="1"/>
  <c r="AF147" i="1"/>
  <c r="H142" i="1"/>
  <c r="AD153" i="1"/>
  <c r="AD157" i="1"/>
  <c r="AD144" i="1"/>
  <c r="AD152" i="1"/>
  <c r="AD178" i="1"/>
  <c r="AD147" i="1"/>
  <c r="AD196" i="1"/>
  <c r="AD191" i="1"/>
  <c r="AD190" i="1"/>
  <c r="AD202" i="1"/>
  <c r="AD172" i="1"/>
  <c r="AD168" i="1"/>
  <c r="AD194" i="1"/>
  <c r="AD200" i="1"/>
  <c r="AD169" i="1"/>
  <c r="AD185" i="1"/>
  <c r="AD199" i="1"/>
  <c r="AD171" i="1"/>
  <c r="AD155" i="1"/>
  <c r="AD161" i="1"/>
  <c r="AD197" i="1"/>
  <c r="AD145" i="1"/>
  <c r="AD162" i="1"/>
  <c r="AD156" i="1"/>
  <c r="AD187" i="1"/>
  <c r="AD175" i="1"/>
  <c r="AD192" i="1"/>
  <c r="AD180" i="1"/>
  <c r="AD183" i="1"/>
  <c r="AD146" i="1"/>
  <c r="AD186" i="1"/>
  <c r="AD160" i="1"/>
  <c r="AD151" i="1"/>
  <c r="AD149" i="1"/>
  <c r="AD182" i="1"/>
  <c r="AD165" i="1"/>
  <c r="AD173" i="1"/>
  <c r="AD193" i="1"/>
  <c r="AD179" i="1"/>
  <c r="AD176" i="1"/>
  <c r="AD159" i="1"/>
  <c r="AD154" i="1"/>
  <c r="AD163" i="1"/>
  <c r="AD188" i="1"/>
  <c r="AD174" i="1"/>
  <c r="AD203" i="1"/>
  <c r="AD181" i="1"/>
  <c r="AD177" i="1"/>
  <c r="AD158" i="1"/>
  <c r="AD195" i="1"/>
  <c r="AD170" i="1"/>
  <c r="AD166" i="1"/>
  <c r="AD167" i="1"/>
  <c r="AD189" i="1"/>
  <c r="AD164" i="1"/>
  <c r="AD150" i="1"/>
  <c r="AD148" i="1"/>
  <c r="AD201" i="1"/>
  <c r="AD184" i="1"/>
  <c r="AD198" i="1"/>
  <c r="BN150" i="1"/>
  <c r="BN177" i="1"/>
  <c r="BN153" i="1"/>
  <c r="BN171" i="1"/>
  <c r="BN192" i="1"/>
  <c r="BN197" i="1"/>
  <c r="BN191" i="1"/>
  <c r="BN158" i="1"/>
  <c r="BN156" i="1"/>
  <c r="BN162" i="1"/>
  <c r="BN164" i="1"/>
  <c r="BN179" i="1"/>
  <c r="BN174" i="1"/>
  <c r="BN165" i="1"/>
  <c r="BN195" i="1"/>
  <c r="BN169" i="1"/>
  <c r="BN157" i="1"/>
  <c r="BN193" i="1"/>
  <c r="BN163" i="1"/>
  <c r="BN147" i="1"/>
  <c r="BN180" i="1"/>
  <c r="BN167" i="1"/>
  <c r="BN194" i="1"/>
  <c r="BN154" i="1"/>
  <c r="BN202" i="1"/>
  <c r="BN182" i="1"/>
  <c r="BN148" i="1"/>
  <c r="BN166" i="1"/>
  <c r="BN187" i="1"/>
  <c r="BN168" i="1"/>
  <c r="BN198" i="1"/>
  <c r="BN196" i="1"/>
  <c r="BN160" i="1"/>
  <c r="BN188" i="1"/>
  <c r="BN172" i="1"/>
  <c r="BN199" i="1"/>
  <c r="BN145" i="1"/>
  <c r="BN161" i="1"/>
  <c r="BN159" i="1"/>
  <c r="BN186" i="1"/>
  <c r="BN185" i="1"/>
  <c r="BN178" i="1"/>
  <c r="BN176" i="1"/>
  <c r="BN190" i="1"/>
  <c r="BN144" i="1"/>
  <c r="BN175" i="1"/>
  <c r="BN189" i="1"/>
  <c r="BN181" i="1"/>
  <c r="BN149" i="1"/>
  <c r="BN203" i="1"/>
  <c r="BN184" i="1"/>
  <c r="BN146" i="1"/>
  <c r="BN173" i="1"/>
  <c r="BN183" i="1"/>
  <c r="BN201" i="1"/>
  <c r="BN151" i="1"/>
  <c r="BN155" i="1"/>
  <c r="BN200" i="1"/>
  <c r="BN170" i="1"/>
  <c r="BN152" i="1"/>
  <c r="CD154" i="1"/>
  <c r="CD145" i="1"/>
  <c r="CD181" i="1"/>
  <c r="CD147" i="1"/>
  <c r="CD146" i="1"/>
  <c r="CD190" i="1"/>
  <c r="CD199" i="1"/>
  <c r="CD156" i="1"/>
  <c r="CD165" i="1"/>
  <c r="CD166" i="1"/>
  <c r="CD183" i="1"/>
  <c r="CD188" i="1"/>
  <c r="CD151" i="1"/>
  <c r="CD152" i="1"/>
  <c r="CD197" i="1"/>
  <c r="CD144" i="1"/>
  <c r="CD172" i="1"/>
  <c r="CD191" i="1"/>
  <c r="CD187" i="1"/>
  <c r="CD196" i="1"/>
  <c r="CD185" i="1"/>
  <c r="CD171" i="1"/>
  <c r="CD180" i="1"/>
  <c r="CD177" i="1"/>
  <c r="CD175" i="1"/>
  <c r="CD202" i="1"/>
  <c r="CD155" i="1"/>
  <c r="CD200" i="1"/>
  <c r="CD192" i="1"/>
  <c r="CD194" i="1"/>
  <c r="CD164" i="1"/>
  <c r="CD174" i="1"/>
  <c r="CD201" i="1"/>
  <c r="CD186" i="1"/>
  <c r="CD161" i="1"/>
  <c r="CD149" i="1"/>
  <c r="CD159" i="1"/>
  <c r="CD178" i="1"/>
  <c r="CD153" i="1"/>
  <c r="CD168" i="1"/>
  <c r="CD195" i="1"/>
  <c r="CD189" i="1"/>
  <c r="CD163" i="1"/>
  <c r="CD170" i="1"/>
  <c r="CD198" i="1"/>
  <c r="CD173" i="1"/>
  <c r="CD150" i="1"/>
  <c r="CD162" i="1"/>
  <c r="CD158" i="1"/>
  <c r="CD176" i="1"/>
  <c r="CD182" i="1"/>
  <c r="CD157" i="1"/>
  <c r="CD203" i="1"/>
  <c r="CD160" i="1"/>
  <c r="CD193" i="1"/>
  <c r="CD169" i="1"/>
  <c r="CD167" i="1"/>
  <c r="CD148" i="1"/>
  <c r="CD184" i="1"/>
  <c r="CD179" i="1"/>
  <c r="W156" i="1"/>
  <c r="W189" i="1"/>
  <c r="W183" i="1"/>
  <c r="W192" i="1"/>
  <c r="W158" i="1"/>
  <c r="W193" i="1"/>
  <c r="W152" i="1"/>
  <c r="W194" i="1"/>
  <c r="W159" i="1"/>
  <c r="W195" i="1"/>
  <c r="W184" i="1"/>
  <c r="W163" i="1"/>
  <c r="W172" i="1"/>
  <c r="W155" i="1"/>
  <c r="W187" i="1"/>
  <c r="W144" i="1"/>
  <c r="W176" i="1"/>
  <c r="W145" i="1"/>
  <c r="W177" i="1"/>
  <c r="W154" i="1"/>
  <c r="W178" i="1"/>
  <c r="W186" i="1"/>
  <c r="W196" i="1"/>
  <c r="W171" i="1"/>
  <c r="W147" i="1"/>
  <c r="W203" i="1"/>
  <c r="W197" i="1"/>
  <c r="W167" i="1"/>
  <c r="W179" i="1"/>
  <c r="W168" i="1"/>
  <c r="W198" i="1"/>
  <c r="W169" i="1"/>
  <c r="W148" i="1"/>
  <c r="W170" i="1"/>
  <c r="W199" i="1"/>
  <c r="W188" i="1"/>
  <c r="W180" i="1"/>
  <c r="W190" i="1"/>
  <c r="W149" i="1"/>
  <c r="W164" i="1"/>
  <c r="W201" i="1"/>
  <c r="W165" i="1"/>
  <c r="W202" i="1"/>
  <c r="W151" i="1"/>
  <c r="W157" i="1"/>
  <c r="W160" i="1"/>
  <c r="W161" i="1"/>
  <c r="W185" i="1"/>
  <c r="W173" i="1"/>
  <c r="W174" i="1"/>
  <c r="W175" i="1"/>
  <c r="W200" i="1"/>
  <c r="W181" i="1"/>
  <c r="W150" i="1"/>
  <c r="W182" i="1"/>
  <c r="W153" i="1"/>
  <c r="W162" i="1"/>
  <c r="W146" i="1"/>
  <c r="W191" i="1"/>
  <c r="W166" i="1"/>
  <c r="AE146" i="1"/>
  <c r="AE197" i="1"/>
  <c r="AE183" i="1"/>
  <c r="AE178" i="1"/>
  <c r="AE199" i="1"/>
  <c r="AE156" i="1"/>
  <c r="AE169" i="1"/>
  <c r="AE192" i="1"/>
  <c r="AE147" i="1"/>
  <c r="AE162" i="1"/>
  <c r="AE180" i="1"/>
  <c r="AE174" i="1"/>
  <c r="AE144" i="1"/>
  <c r="AE186" i="1"/>
  <c r="AE176" i="1"/>
  <c r="AE187" i="1"/>
  <c r="AE158" i="1"/>
  <c r="AE177" i="1"/>
  <c r="AE151" i="1"/>
  <c r="AE185" i="1"/>
  <c r="AE161" i="1"/>
  <c r="AE155" i="1"/>
  <c r="AE190" i="1"/>
  <c r="AE191" i="1"/>
  <c r="AE168" i="1"/>
  <c r="AE203" i="1"/>
  <c r="AE167" i="1"/>
  <c r="AE152" i="1"/>
  <c r="AE164" i="1"/>
  <c r="AE150" i="1"/>
  <c r="AE184" i="1"/>
  <c r="AE148" i="1"/>
  <c r="AE175" i="1"/>
  <c r="AE195" i="1"/>
  <c r="AE181" i="1"/>
  <c r="AE145" i="1"/>
  <c r="AE163" i="1"/>
  <c r="AE193" i="1"/>
  <c r="AE198" i="1"/>
  <c r="AE173" i="1"/>
  <c r="AE166" i="1"/>
  <c r="AE170" i="1"/>
  <c r="AE194" i="1"/>
  <c r="AE159" i="1"/>
  <c r="AE165" i="1"/>
  <c r="AE172" i="1"/>
  <c r="AE153" i="1"/>
  <c r="AE149" i="1"/>
  <c r="AE179" i="1"/>
  <c r="AE171" i="1"/>
  <c r="AE202" i="1"/>
  <c r="AE160" i="1"/>
  <c r="AE157" i="1"/>
  <c r="AE196" i="1"/>
  <c r="AE182" i="1"/>
  <c r="AE154" i="1"/>
  <c r="AE200" i="1"/>
  <c r="AE188" i="1"/>
  <c r="AE189" i="1"/>
  <c r="AE201" i="1"/>
  <c r="CN149" i="1"/>
  <c r="CN196" i="1"/>
  <c r="CN159" i="1"/>
  <c r="CN200" i="1"/>
  <c r="CN177" i="1"/>
  <c r="CN145" i="1"/>
  <c r="CN164" i="1"/>
  <c r="CN178" i="1"/>
  <c r="CN189" i="1"/>
  <c r="CN169" i="1"/>
  <c r="CN146" i="1"/>
  <c r="CN181" i="1"/>
  <c r="CN203" i="1"/>
  <c r="CN156" i="1"/>
  <c r="CN171" i="1"/>
  <c r="CN165" i="1"/>
  <c r="CN192" i="1"/>
  <c r="CN151" i="1"/>
  <c r="CN154" i="1"/>
  <c r="CN194" i="1"/>
  <c r="CN183" i="1"/>
  <c r="CN174" i="1"/>
  <c r="CN168" i="1"/>
  <c r="CN195" i="1"/>
  <c r="CN158" i="1"/>
  <c r="CN187" i="1"/>
  <c r="CN191" i="1"/>
  <c r="CN201" i="1"/>
  <c r="CN190" i="1"/>
  <c r="CN160" i="1"/>
  <c r="CN172" i="1"/>
  <c r="CN176" i="1"/>
  <c r="CN167" i="1"/>
  <c r="CN155" i="1"/>
  <c r="CN150" i="1"/>
  <c r="CN185" i="1"/>
  <c r="CN147" i="1"/>
  <c r="CN184" i="1"/>
  <c r="CN198" i="1"/>
  <c r="CN152" i="1"/>
  <c r="CN166" i="1"/>
  <c r="CN186" i="1"/>
  <c r="CN175" i="1"/>
  <c r="CN162" i="1"/>
  <c r="CN173" i="1"/>
  <c r="CN179" i="1"/>
  <c r="CN193" i="1"/>
  <c r="CN188" i="1"/>
  <c r="CN153" i="1"/>
  <c r="CN180" i="1"/>
  <c r="CN202" i="1"/>
  <c r="CN199" i="1"/>
  <c r="CN144" i="1"/>
  <c r="CN161" i="1"/>
  <c r="CN148" i="1"/>
  <c r="CN197" i="1"/>
  <c r="CN163" i="1"/>
  <c r="CN170" i="1"/>
  <c r="CN157" i="1"/>
  <c r="CN182" i="1"/>
  <c r="H281" i="1"/>
  <c r="CD282" i="1"/>
  <c r="H32" i="1"/>
  <c r="H48" i="1"/>
  <c r="H52" i="1"/>
  <c r="H44" i="1"/>
  <c r="H36" i="1"/>
  <c r="H56" i="1"/>
  <c r="H40" i="1"/>
  <c r="H60" i="1"/>
  <c r="H64" i="1"/>
  <c r="H253" i="1" l="1"/>
  <c r="H241" i="1"/>
  <c r="H265" i="1"/>
  <c r="I36" i="1"/>
  <c r="H261" i="1"/>
  <c r="H257" i="1"/>
  <c r="H249" i="1"/>
  <c r="H245" i="1"/>
  <c r="I92" i="1"/>
  <c r="I40" i="1"/>
  <c r="I56" i="1"/>
  <c r="I109" i="1"/>
  <c r="I89" i="1"/>
  <c r="I32" i="1"/>
  <c r="I47" i="1"/>
  <c r="I50" i="1"/>
  <c r="I43" i="1"/>
  <c r="I34" i="1"/>
  <c r="I35" i="1"/>
  <c r="I141" i="1"/>
  <c r="I76" i="1"/>
  <c r="I57" i="1"/>
  <c r="I77" i="1"/>
  <c r="I55" i="1"/>
  <c r="I58" i="1"/>
  <c r="I71" i="1"/>
  <c r="I41" i="1"/>
  <c r="I59" i="1"/>
  <c r="I54" i="1"/>
  <c r="I38" i="1"/>
  <c r="I62" i="1"/>
  <c r="I37" i="1"/>
  <c r="I49" i="1"/>
  <c r="I53" i="1"/>
  <c r="I46" i="1"/>
  <c r="I74" i="1"/>
  <c r="I45" i="1"/>
  <c r="I72" i="1"/>
  <c r="I75" i="1"/>
  <c r="I73" i="1"/>
  <c r="I63" i="1"/>
  <c r="I61" i="1"/>
  <c r="I33" i="1"/>
  <c r="I78" i="1"/>
  <c r="I42" i="1"/>
  <c r="I70" i="1"/>
  <c r="I86" i="1"/>
  <c r="I130" i="1"/>
  <c r="I39" i="1"/>
  <c r="I44" i="1"/>
  <c r="I118" i="1"/>
  <c r="I97" i="1"/>
  <c r="I52" i="1"/>
  <c r="I98" i="1"/>
  <c r="I48" i="1"/>
  <c r="I112" i="1"/>
  <c r="I102" i="1"/>
  <c r="I140" i="1"/>
  <c r="I142" i="1"/>
  <c r="I64" i="1"/>
  <c r="I65" i="1"/>
  <c r="I66" i="1"/>
  <c r="I67" i="1"/>
  <c r="I68" i="1"/>
  <c r="I79" i="1"/>
  <c r="I90" i="1"/>
  <c r="I88" i="1"/>
  <c r="I83" i="1"/>
  <c r="I128" i="1"/>
  <c r="I93" i="1"/>
  <c r="I104" i="1"/>
  <c r="I129" i="1"/>
  <c r="I111" i="1"/>
  <c r="I113" i="1"/>
  <c r="I139" i="1"/>
  <c r="I124" i="1"/>
  <c r="I101" i="1"/>
  <c r="I115" i="1"/>
  <c r="I106" i="1"/>
  <c r="I122" i="1"/>
  <c r="I87" i="1"/>
  <c r="I81" i="1"/>
  <c r="I137" i="1"/>
  <c r="I94" i="1"/>
  <c r="I126" i="1"/>
  <c r="I107" i="1"/>
  <c r="I127" i="1"/>
  <c r="I135" i="1"/>
  <c r="I120" i="1"/>
  <c r="I103" i="1"/>
  <c r="I132" i="1"/>
  <c r="I119" i="1"/>
  <c r="I108" i="1"/>
  <c r="I116" i="1"/>
  <c r="I96" i="1"/>
  <c r="I125" i="1"/>
  <c r="I121" i="1"/>
  <c r="I99" i="1"/>
  <c r="I114" i="1"/>
  <c r="I84" i="1"/>
  <c r="I80" i="1"/>
  <c r="I131" i="1"/>
  <c r="I110" i="1"/>
  <c r="I117" i="1"/>
  <c r="I100" i="1"/>
  <c r="I133" i="1"/>
  <c r="I138" i="1"/>
  <c r="I82" i="1"/>
  <c r="I123" i="1"/>
  <c r="I136" i="1"/>
  <c r="I91" i="1"/>
  <c r="I105" i="1"/>
  <c r="I85" i="1"/>
  <c r="I134" i="1"/>
  <c r="I143" i="1"/>
  <c r="I95" i="1"/>
  <c r="I69" i="1"/>
  <c r="I60" i="1"/>
  <c r="I51" i="1"/>
  <c r="R290" i="1"/>
  <c r="R291" i="1" s="1"/>
  <c r="R292" i="1" s="1"/>
  <c r="R293" i="1" s="1"/>
  <c r="R294" i="1" s="1"/>
  <c r="R295" i="1" s="1"/>
  <c r="R296" i="1" s="1"/>
  <c r="R297" i="1" s="1"/>
  <c r="R298" i="1" s="1"/>
  <c r="R299" i="1" s="1"/>
  <c r="R300" i="1" s="1"/>
  <c r="R301" i="1" s="1"/>
  <c r="R302" i="1" s="1"/>
  <c r="R303" i="1" s="1"/>
  <c r="R304" i="1" s="1"/>
  <c r="R305" i="1" s="1"/>
  <c r="R306" i="1" s="1"/>
  <c r="R307" i="1" s="1"/>
  <c r="R308" i="1" s="1"/>
  <c r="R309" i="1" s="1"/>
  <c r="R310" i="1" s="1"/>
  <c r="R311" i="1" s="1"/>
  <c r="R312" i="1" s="1"/>
  <c r="U290" i="1"/>
  <c r="U291" i="1" s="1"/>
  <c r="U292" i="1" s="1"/>
  <c r="U293" i="1" s="1"/>
  <c r="U294" i="1" s="1"/>
  <c r="U295" i="1" s="1"/>
  <c r="U296" i="1" s="1"/>
  <c r="U297" i="1" s="1"/>
  <c r="U298" i="1" s="1"/>
  <c r="U299" i="1" s="1"/>
  <c r="U300" i="1" s="1"/>
  <c r="U301" i="1" s="1"/>
  <c r="U302" i="1" s="1"/>
  <c r="U303" i="1" s="1"/>
  <c r="U304" i="1" s="1"/>
  <c r="U305" i="1" s="1"/>
  <c r="U306" i="1" s="1"/>
  <c r="U307" i="1" s="1"/>
  <c r="U308" i="1" s="1"/>
  <c r="U309" i="1" s="1"/>
  <c r="U310" i="1" s="1"/>
  <c r="U311" i="1" s="1"/>
  <c r="U312" i="1" s="1"/>
  <c r="W290" i="1"/>
  <c r="W291" i="1" s="1"/>
  <c r="W292" i="1" s="1"/>
  <c r="W293" i="1" s="1"/>
  <c r="W294" i="1" s="1"/>
  <c r="W295" i="1" s="1"/>
  <c r="W296" i="1" s="1"/>
  <c r="W297" i="1" s="1"/>
  <c r="W298" i="1" s="1"/>
  <c r="W299" i="1" s="1"/>
  <c r="W300" i="1" s="1"/>
  <c r="W301" i="1" s="1"/>
  <c r="W302" i="1" s="1"/>
  <c r="W303" i="1" s="1"/>
  <c r="W304" i="1" s="1"/>
  <c r="W305" i="1" s="1"/>
  <c r="W306" i="1" s="1"/>
  <c r="W307" i="1" s="1"/>
  <c r="W308" i="1" s="1"/>
  <c r="W309" i="1" s="1"/>
  <c r="W310" i="1" s="1"/>
  <c r="W311" i="1" s="1"/>
  <c r="W312" i="1" s="1"/>
  <c r="CE290" i="1"/>
  <c r="CE291" i="1" s="1"/>
  <c r="CE292" i="1" s="1"/>
  <c r="CE293" i="1" s="1"/>
  <c r="CE294" i="1" s="1"/>
  <c r="CE295" i="1" s="1"/>
  <c r="CE296" i="1" s="1"/>
  <c r="CE297" i="1" s="1"/>
  <c r="CE298" i="1" s="1"/>
  <c r="CE299" i="1" s="1"/>
  <c r="CE300" i="1" s="1"/>
  <c r="CE301" i="1" s="1"/>
  <c r="CE302" i="1" s="1"/>
  <c r="CE303" i="1" s="1"/>
  <c r="CE304" i="1" s="1"/>
  <c r="CE305" i="1" s="1"/>
  <c r="CE306" i="1" s="1"/>
  <c r="CE307" i="1" s="1"/>
  <c r="CE308" i="1" s="1"/>
  <c r="CE309" i="1" s="1"/>
  <c r="CE310" i="1" s="1"/>
  <c r="CE311" i="1" s="1"/>
  <c r="CE312" i="1" s="1"/>
  <c r="EK290" i="1"/>
  <c r="EK291" i="1" s="1"/>
  <c r="EK292" i="1" s="1"/>
  <c r="EK293" i="1" s="1"/>
  <c r="EK294" i="1" s="1"/>
  <c r="EK295" i="1" s="1"/>
  <c r="EK296" i="1" s="1"/>
  <c r="EK297" i="1" s="1"/>
  <c r="EK298" i="1" s="1"/>
  <c r="EK299" i="1" s="1"/>
  <c r="EK300" i="1" s="1"/>
  <c r="EK301" i="1" s="1"/>
  <c r="EK302" i="1" s="1"/>
  <c r="EK303" i="1" s="1"/>
  <c r="EK304" i="1" s="1"/>
  <c r="EK305" i="1" s="1"/>
  <c r="EK306" i="1" s="1"/>
  <c r="EK307" i="1" s="1"/>
  <c r="EK308" i="1" s="1"/>
  <c r="EK309" i="1" s="1"/>
  <c r="EK310" i="1" s="1"/>
  <c r="EK311" i="1" s="1"/>
  <c r="EK312" i="1" s="1"/>
  <c r="CB290" i="1"/>
  <c r="CB291" i="1" s="1"/>
  <c r="CB292" i="1" s="1"/>
  <c r="CB293" i="1" s="1"/>
  <c r="CB294" i="1" s="1"/>
  <c r="CB295" i="1" s="1"/>
  <c r="CB296" i="1" s="1"/>
  <c r="CB297" i="1" s="1"/>
  <c r="CB298" i="1" s="1"/>
  <c r="CB299" i="1" s="1"/>
  <c r="CB300" i="1" s="1"/>
  <c r="CB301" i="1" s="1"/>
  <c r="CB302" i="1" s="1"/>
  <c r="CB303" i="1" s="1"/>
  <c r="CB304" i="1" s="1"/>
  <c r="CB305" i="1" s="1"/>
  <c r="CB306" i="1" s="1"/>
  <c r="CB307" i="1" s="1"/>
  <c r="CB308" i="1" s="1"/>
  <c r="CB309" i="1" s="1"/>
  <c r="CB310" i="1" s="1"/>
  <c r="CB311" i="1" s="1"/>
  <c r="CB312" i="1" s="1"/>
  <c r="V290" i="1"/>
  <c r="V291" i="1" s="1"/>
  <c r="V292" i="1" s="1"/>
  <c r="V293" i="1" s="1"/>
  <c r="V294" i="1" s="1"/>
  <c r="V295" i="1" s="1"/>
  <c r="V296" i="1" s="1"/>
  <c r="V297" i="1" s="1"/>
  <c r="V298" i="1" s="1"/>
  <c r="V299" i="1" s="1"/>
  <c r="V300" i="1" s="1"/>
  <c r="V301" i="1" s="1"/>
  <c r="V302" i="1" s="1"/>
  <c r="V303" i="1" s="1"/>
  <c r="V304" i="1" s="1"/>
  <c r="V305" i="1" s="1"/>
  <c r="V306" i="1" s="1"/>
  <c r="V307" i="1" s="1"/>
  <c r="V308" i="1" s="1"/>
  <c r="V309" i="1" s="1"/>
  <c r="V310" i="1" s="1"/>
  <c r="V311" i="1" s="1"/>
  <c r="V312" i="1" s="1"/>
  <c r="CW290" i="1"/>
  <c r="CW291" i="1" s="1"/>
  <c r="CW292" i="1" s="1"/>
  <c r="CW293" i="1" s="1"/>
  <c r="CW294" i="1" s="1"/>
  <c r="CW295" i="1" s="1"/>
  <c r="CW296" i="1" s="1"/>
  <c r="CW297" i="1" s="1"/>
  <c r="CW298" i="1" s="1"/>
  <c r="CW299" i="1" s="1"/>
  <c r="CW300" i="1" s="1"/>
  <c r="CW301" i="1" s="1"/>
  <c r="CW302" i="1" s="1"/>
  <c r="CW303" i="1" s="1"/>
  <c r="CW304" i="1" s="1"/>
  <c r="CW305" i="1" s="1"/>
  <c r="CW306" i="1" s="1"/>
  <c r="CW307" i="1" s="1"/>
  <c r="CW308" i="1" s="1"/>
  <c r="CW309" i="1" s="1"/>
  <c r="CW310" i="1" s="1"/>
  <c r="CW311" i="1" s="1"/>
  <c r="CW312" i="1" s="1"/>
  <c r="DI290" i="1"/>
  <c r="DI291" i="1" s="1"/>
  <c r="DI292" i="1" s="1"/>
  <c r="DI293" i="1" s="1"/>
  <c r="DI294" i="1" s="1"/>
  <c r="DI295" i="1" s="1"/>
  <c r="DI296" i="1" s="1"/>
  <c r="DI297" i="1" s="1"/>
  <c r="DI298" i="1" s="1"/>
  <c r="DI299" i="1" s="1"/>
  <c r="DI300" i="1" s="1"/>
  <c r="DI301" i="1" s="1"/>
  <c r="DI302" i="1" s="1"/>
  <c r="DI303" i="1" s="1"/>
  <c r="DI304" i="1" s="1"/>
  <c r="DI305" i="1" s="1"/>
  <c r="DI306" i="1" s="1"/>
  <c r="DI307" i="1" s="1"/>
  <c r="DI308" i="1" s="1"/>
  <c r="DI309" i="1" s="1"/>
  <c r="DI310" i="1" s="1"/>
  <c r="DI311" i="1" s="1"/>
  <c r="DI312" i="1" s="1"/>
  <c r="BY290" i="1"/>
  <c r="BY291" i="1" s="1"/>
  <c r="BY292" i="1" s="1"/>
  <c r="BY293" i="1" s="1"/>
  <c r="BY294" i="1" s="1"/>
  <c r="BY295" i="1" s="1"/>
  <c r="BY296" i="1" s="1"/>
  <c r="BY297" i="1" s="1"/>
  <c r="BY298" i="1" s="1"/>
  <c r="BY299" i="1" s="1"/>
  <c r="BY300" i="1" s="1"/>
  <c r="CS329" i="1"/>
  <c r="CS330" i="1" s="1"/>
  <c r="CS331" i="1" s="1"/>
  <c r="CS332" i="1" s="1"/>
  <c r="CS333" i="1" s="1"/>
  <c r="CS334" i="1" s="1"/>
  <c r="CS335" i="1" s="1"/>
  <c r="CS336" i="1" s="1"/>
  <c r="CS337" i="1" s="1"/>
  <c r="CS338" i="1" s="1"/>
  <c r="CS339" i="1" s="1"/>
  <c r="CS340" i="1" s="1"/>
  <c r="CS341" i="1" s="1"/>
  <c r="CS342" i="1" s="1"/>
  <c r="CG329" i="1"/>
  <c r="CG330" i="1" s="1"/>
  <c r="CG331" i="1" s="1"/>
  <c r="CG332" i="1" s="1"/>
  <c r="CG333" i="1" s="1"/>
  <c r="CG334" i="1" s="1"/>
  <c r="CG335" i="1" s="1"/>
  <c r="CG336" i="1" s="1"/>
  <c r="CG337" i="1" s="1"/>
  <c r="CG338" i="1" s="1"/>
  <c r="CG339" i="1" s="1"/>
  <c r="CG340" i="1" s="1"/>
  <c r="CG341" i="1" s="1"/>
  <c r="CG342" i="1" s="1"/>
  <c r="CY329" i="1"/>
  <c r="CY330" i="1" s="1"/>
  <c r="CY331" i="1" s="1"/>
  <c r="CY332" i="1" s="1"/>
  <c r="CY333" i="1" s="1"/>
  <c r="CY334" i="1" s="1"/>
  <c r="CY335" i="1" s="1"/>
  <c r="CY336" i="1" s="1"/>
  <c r="CY337" i="1" s="1"/>
  <c r="CY338" i="1" s="1"/>
  <c r="CY339" i="1" s="1"/>
  <c r="CY340" i="1" s="1"/>
  <c r="CY341" i="1" s="1"/>
  <c r="CY342" i="1" s="1"/>
  <c r="DF329" i="1"/>
  <c r="DF330" i="1" s="1"/>
  <c r="DF331" i="1" s="1"/>
  <c r="DF332" i="1" s="1"/>
  <c r="DF333" i="1" s="1"/>
  <c r="DF334" i="1" s="1"/>
  <c r="DF335" i="1" s="1"/>
  <c r="DF336" i="1" s="1"/>
  <c r="DF337" i="1" s="1"/>
  <c r="DF338" i="1" s="1"/>
  <c r="DF339" i="1" s="1"/>
  <c r="DF340" i="1" s="1"/>
  <c r="DF341" i="1" s="1"/>
  <c r="DF342" i="1" s="1"/>
  <c r="EF329" i="1"/>
  <c r="EF330" i="1" s="1"/>
  <c r="EF331" i="1" s="1"/>
  <c r="EF332" i="1" s="1"/>
  <c r="EF333" i="1" s="1"/>
  <c r="EF334" i="1" s="1"/>
  <c r="EF335" i="1" s="1"/>
  <c r="EF336" i="1" s="1"/>
  <c r="EF337" i="1" s="1"/>
  <c r="EF338" i="1" s="1"/>
  <c r="EF339" i="1" s="1"/>
  <c r="EF340" i="1" s="1"/>
  <c r="EF341" i="1" s="1"/>
  <c r="EF342" i="1" s="1"/>
  <c r="AP329" i="1"/>
  <c r="AP330" i="1" s="1"/>
  <c r="AP331" i="1" s="1"/>
  <c r="AP332" i="1" s="1"/>
  <c r="AP333" i="1" s="1"/>
  <c r="AP334" i="1" s="1"/>
  <c r="AP335" i="1" s="1"/>
  <c r="AP336" i="1" s="1"/>
  <c r="AP337" i="1" s="1"/>
  <c r="AP338" i="1" s="1"/>
  <c r="AP339" i="1" s="1"/>
  <c r="AP340" i="1" s="1"/>
  <c r="AP341" i="1" s="1"/>
  <c r="AP342" i="1" s="1"/>
  <c r="DU329" i="1"/>
  <c r="DU330" i="1" s="1"/>
  <c r="DU331" i="1" s="1"/>
  <c r="DU332" i="1" s="1"/>
  <c r="DU333" i="1" s="1"/>
  <c r="DU334" i="1" s="1"/>
  <c r="DU335" i="1" s="1"/>
  <c r="DU336" i="1" s="1"/>
  <c r="DU337" i="1" s="1"/>
  <c r="DU338" i="1" s="1"/>
  <c r="DU339" i="1" s="1"/>
  <c r="DU340" i="1" s="1"/>
  <c r="DU341" i="1" s="1"/>
  <c r="DU342" i="1" s="1"/>
  <c r="DE329" i="1"/>
  <c r="DE330" i="1" s="1"/>
  <c r="DE331" i="1" s="1"/>
  <c r="DE332" i="1" s="1"/>
  <c r="DE333" i="1" s="1"/>
  <c r="DE334" i="1" s="1"/>
  <c r="DE335" i="1" s="1"/>
  <c r="DE336" i="1" s="1"/>
  <c r="DE337" i="1" s="1"/>
  <c r="DE338" i="1" s="1"/>
  <c r="DE339" i="1" s="1"/>
  <c r="DE340" i="1" s="1"/>
  <c r="DE341" i="1" s="1"/>
  <c r="DE342" i="1" s="1"/>
  <c r="AF329" i="1"/>
  <c r="AF330" i="1" s="1"/>
  <c r="AF331" i="1" s="1"/>
  <c r="AF332" i="1" s="1"/>
  <c r="AF333" i="1" s="1"/>
  <c r="AF334" i="1" s="1"/>
  <c r="AF335" i="1" s="1"/>
  <c r="AF336" i="1" s="1"/>
  <c r="AF337" i="1" s="1"/>
  <c r="AF338" i="1" s="1"/>
  <c r="AF339" i="1" s="1"/>
  <c r="AF340" i="1" s="1"/>
  <c r="AF341" i="1" s="1"/>
  <c r="AF342" i="1" s="1"/>
  <c r="CC329" i="1"/>
  <c r="CC330" i="1" s="1"/>
  <c r="CC331" i="1" s="1"/>
  <c r="CC332" i="1" s="1"/>
  <c r="CC333" i="1" s="1"/>
  <c r="CC334" i="1" s="1"/>
  <c r="CC335" i="1" s="1"/>
  <c r="CC336" i="1" s="1"/>
  <c r="CC337" i="1" s="1"/>
  <c r="CC338" i="1" s="1"/>
  <c r="CC339" i="1" s="1"/>
  <c r="CC340" i="1" s="1"/>
  <c r="CC341" i="1" s="1"/>
  <c r="CC342" i="1" s="1"/>
  <c r="T329" i="1"/>
  <c r="T330" i="1" s="1"/>
  <c r="T331" i="1" s="1"/>
  <c r="T332" i="1" s="1"/>
  <c r="T333" i="1" s="1"/>
  <c r="T334" i="1" s="1"/>
  <c r="T335" i="1" s="1"/>
  <c r="T336" i="1" s="1"/>
  <c r="T337" i="1" s="1"/>
  <c r="T338" i="1" s="1"/>
  <c r="T339" i="1" s="1"/>
  <c r="T340" i="1" s="1"/>
  <c r="T341" i="1" s="1"/>
  <c r="T342" i="1" s="1"/>
  <c r="BG329" i="1"/>
  <c r="BG330" i="1" s="1"/>
  <c r="BG331" i="1" s="1"/>
  <c r="BG332" i="1" s="1"/>
  <c r="BG333" i="1" s="1"/>
  <c r="BG334" i="1" s="1"/>
  <c r="BG335" i="1" s="1"/>
  <c r="BG336" i="1" s="1"/>
  <c r="BG337" i="1" s="1"/>
  <c r="BG338" i="1" s="1"/>
  <c r="BG339" i="1" s="1"/>
  <c r="BG340" i="1" s="1"/>
  <c r="BG341" i="1" s="1"/>
  <c r="BG342" i="1" s="1"/>
  <c r="AE329" i="1"/>
  <c r="AE330" i="1" s="1"/>
  <c r="AE331" i="1" s="1"/>
  <c r="AE332" i="1" s="1"/>
  <c r="AE333" i="1" s="1"/>
  <c r="AE334" i="1" s="1"/>
  <c r="AE335" i="1" s="1"/>
  <c r="AE336" i="1" s="1"/>
  <c r="AE337" i="1" s="1"/>
  <c r="AE338" i="1" s="1"/>
  <c r="AE339" i="1" s="1"/>
  <c r="AE340" i="1" s="1"/>
  <c r="AE341" i="1" s="1"/>
  <c r="AE342" i="1" s="1"/>
  <c r="CL329" i="1"/>
  <c r="CL330" i="1" s="1"/>
  <c r="CL331" i="1" s="1"/>
  <c r="CL332" i="1" s="1"/>
  <c r="CL333" i="1" s="1"/>
  <c r="CL334" i="1" s="1"/>
  <c r="CL335" i="1" s="1"/>
  <c r="CL336" i="1" s="1"/>
  <c r="CL337" i="1" s="1"/>
  <c r="CL338" i="1" s="1"/>
  <c r="CL339" i="1" s="1"/>
  <c r="CL340" i="1" s="1"/>
  <c r="CL341" i="1" s="1"/>
  <c r="CL342" i="1" s="1"/>
  <c r="DJ329" i="1"/>
  <c r="DJ330" i="1" s="1"/>
  <c r="DJ331" i="1" s="1"/>
  <c r="DJ332" i="1" s="1"/>
  <c r="DJ333" i="1" s="1"/>
  <c r="DJ334" i="1" s="1"/>
  <c r="DJ335" i="1" s="1"/>
  <c r="DJ336" i="1" s="1"/>
  <c r="DJ337" i="1" s="1"/>
  <c r="DJ338" i="1" s="1"/>
  <c r="DJ339" i="1" s="1"/>
  <c r="DJ340" i="1" s="1"/>
  <c r="DJ341" i="1" s="1"/>
  <c r="DJ342" i="1" s="1"/>
  <c r="EH329" i="1"/>
  <c r="EH330" i="1" s="1"/>
  <c r="EH331" i="1" s="1"/>
  <c r="EH332" i="1" s="1"/>
  <c r="EH333" i="1" s="1"/>
  <c r="EH334" i="1" s="1"/>
  <c r="EH335" i="1" s="1"/>
  <c r="EH336" i="1" s="1"/>
  <c r="EH337" i="1" s="1"/>
  <c r="EH338" i="1" s="1"/>
  <c r="EH339" i="1" s="1"/>
  <c r="EH340" i="1" s="1"/>
  <c r="EH341" i="1" s="1"/>
  <c r="EH342" i="1" s="1"/>
  <c r="CF329" i="1"/>
  <c r="CF330" i="1" s="1"/>
  <c r="CF331" i="1" s="1"/>
  <c r="CF332" i="1" s="1"/>
  <c r="CF333" i="1" s="1"/>
  <c r="CF334" i="1" s="1"/>
  <c r="CF335" i="1" s="1"/>
  <c r="CF336" i="1" s="1"/>
  <c r="CF337" i="1" s="1"/>
  <c r="CF338" i="1" s="1"/>
  <c r="CF339" i="1" s="1"/>
  <c r="CF340" i="1" s="1"/>
  <c r="CF341" i="1" s="1"/>
  <c r="CF342" i="1" s="1"/>
  <c r="CJ329" i="1"/>
  <c r="CJ330" i="1" s="1"/>
  <c r="CJ331" i="1" s="1"/>
  <c r="CJ332" i="1" s="1"/>
  <c r="CJ333" i="1" s="1"/>
  <c r="CJ334" i="1" s="1"/>
  <c r="CJ335" i="1" s="1"/>
  <c r="CJ336" i="1" s="1"/>
  <c r="CJ337" i="1" s="1"/>
  <c r="CJ338" i="1" s="1"/>
  <c r="CJ339" i="1" s="1"/>
  <c r="CJ340" i="1" s="1"/>
  <c r="CJ341" i="1" s="1"/>
  <c r="CJ342" i="1" s="1"/>
  <c r="EI329" i="1"/>
  <c r="EI330" i="1" s="1"/>
  <c r="EI331" i="1" s="1"/>
  <c r="EI332" i="1" s="1"/>
  <c r="EI333" i="1" s="1"/>
  <c r="EI334" i="1" s="1"/>
  <c r="EI335" i="1" s="1"/>
  <c r="EI336" i="1" s="1"/>
  <c r="EI337" i="1" s="1"/>
  <c r="EI338" i="1" s="1"/>
  <c r="EI339" i="1" s="1"/>
  <c r="EI340" i="1" s="1"/>
  <c r="EI341" i="1" s="1"/>
  <c r="EI342" i="1" s="1"/>
  <c r="EM329" i="1"/>
  <c r="EM330" i="1" s="1"/>
  <c r="EM331" i="1" s="1"/>
  <c r="EM332" i="1" s="1"/>
  <c r="EM333" i="1" s="1"/>
  <c r="EM334" i="1" s="1"/>
  <c r="EM335" i="1" s="1"/>
  <c r="EM336" i="1" s="1"/>
  <c r="EM337" i="1" s="1"/>
  <c r="EM338" i="1" s="1"/>
  <c r="EM339" i="1" s="1"/>
  <c r="EM340" i="1" s="1"/>
  <c r="EM341" i="1" s="1"/>
  <c r="EM342" i="1" s="1"/>
  <c r="O329" i="1"/>
  <c r="O330" i="1" s="1"/>
  <c r="O331" i="1" s="1"/>
  <c r="O332" i="1" s="1"/>
  <c r="O333" i="1" s="1"/>
  <c r="O334" i="1" s="1"/>
  <c r="O335" i="1" s="1"/>
  <c r="O336" i="1" s="1"/>
  <c r="O337" i="1" s="1"/>
  <c r="O338" i="1" s="1"/>
  <c r="O339" i="1" s="1"/>
  <c r="O340" i="1" s="1"/>
  <c r="O341" i="1" s="1"/>
  <c r="O342" i="1" s="1"/>
  <c r="EQ329" i="1"/>
  <c r="EQ330" i="1" s="1"/>
  <c r="EQ331" i="1" s="1"/>
  <c r="EQ332" i="1" s="1"/>
  <c r="EQ333" i="1" s="1"/>
  <c r="EQ334" i="1" s="1"/>
  <c r="EQ335" i="1" s="1"/>
  <c r="EQ336" i="1" s="1"/>
  <c r="EQ337" i="1" s="1"/>
  <c r="EQ338" i="1" s="1"/>
  <c r="EQ339" i="1" s="1"/>
  <c r="EQ340" i="1" s="1"/>
  <c r="EQ341" i="1" s="1"/>
  <c r="EQ342" i="1" s="1"/>
  <c r="DY329" i="1"/>
  <c r="DY330" i="1" s="1"/>
  <c r="DY331" i="1" s="1"/>
  <c r="DY332" i="1" s="1"/>
  <c r="DY333" i="1" s="1"/>
  <c r="DY334" i="1" s="1"/>
  <c r="DY335" i="1" s="1"/>
  <c r="DY336" i="1" s="1"/>
  <c r="DY337" i="1" s="1"/>
  <c r="DY338" i="1" s="1"/>
  <c r="DY339" i="1" s="1"/>
  <c r="DY340" i="1" s="1"/>
  <c r="DY341" i="1" s="1"/>
  <c r="DY342" i="1" s="1"/>
  <c r="EL329" i="1"/>
  <c r="EL330" i="1" s="1"/>
  <c r="EL331" i="1" s="1"/>
  <c r="EL332" i="1" s="1"/>
  <c r="EL333" i="1" s="1"/>
  <c r="EL334" i="1" s="1"/>
  <c r="EL335" i="1" s="1"/>
  <c r="EL336" i="1" s="1"/>
  <c r="EL337" i="1" s="1"/>
  <c r="EL338" i="1" s="1"/>
  <c r="EL339" i="1" s="1"/>
  <c r="EL340" i="1" s="1"/>
  <c r="EL341" i="1" s="1"/>
  <c r="EL342" i="1" s="1"/>
  <c r="EO329" i="1"/>
  <c r="EO330" i="1" s="1"/>
  <c r="EO331" i="1" s="1"/>
  <c r="EO332" i="1" s="1"/>
  <c r="EO333" i="1" s="1"/>
  <c r="EO334" i="1" s="1"/>
  <c r="EO335" i="1" s="1"/>
  <c r="EO336" i="1" s="1"/>
  <c r="EO337" i="1" s="1"/>
  <c r="EO338" i="1" s="1"/>
  <c r="EO339" i="1" s="1"/>
  <c r="EO340" i="1" s="1"/>
  <c r="EO341" i="1" s="1"/>
  <c r="EO342" i="1" s="1"/>
  <c r="CO329" i="1"/>
  <c r="CO330" i="1" s="1"/>
  <c r="CO331" i="1" s="1"/>
  <c r="CO332" i="1" s="1"/>
  <c r="CO333" i="1" s="1"/>
  <c r="CO334" i="1" s="1"/>
  <c r="CO335" i="1" s="1"/>
  <c r="CO336" i="1" s="1"/>
  <c r="CO337" i="1" s="1"/>
  <c r="CO338" i="1" s="1"/>
  <c r="CO339" i="1" s="1"/>
  <c r="CO340" i="1" s="1"/>
  <c r="CO341" i="1" s="1"/>
  <c r="CO342" i="1" s="1"/>
  <c r="AJ329" i="1"/>
  <c r="AJ330" i="1" s="1"/>
  <c r="AJ331" i="1" s="1"/>
  <c r="AJ332" i="1" s="1"/>
  <c r="AJ333" i="1" s="1"/>
  <c r="AJ334" i="1" s="1"/>
  <c r="AJ335" i="1" s="1"/>
  <c r="AJ336" i="1" s="1"/>
  <c r="AJ337" i="1" s="1"/>
  <c r="AJ338" i="1" s="1"/>
  <c r="AJ339" i="1" s="1"/>
  <c r="AJ340" i="1" s="1"/>
  <c r="AJ341" i="1" s="1"/>
  <c r="AJ342" i="1" s="1"/>
  <c r="DZ329" i="1"/>
  <c r="DZ330" i="1" s="1"/>
  <c r="DZ331" i="1" s="1"/>
  <c r="DZ332" i="1" s="1"/>
  <c r="DZ333" i="1" s="1"/>
  <c r="DZ334" i="1" s="1"/>
  <c r="DZ335" i="1" s="1"/>
  <c r="DZ336" i="1" s="1"/>
  <c r="DZ337" i="1" s="1"/>
  <c r="DZ338" i="1" s="1"/>
  <c r="DZ339" i="1" s="1"/>
  <c r="DZ340" i="1" s="1"/>
  <c r="DZ341" i="1" s="1"/>
  <c r="DZ342" i="1" s="1"/>
  <c r="CU329" i="1"/>
  <c r="CU330" i="1" s="1"/>
  <c r="CU331" i="1" s="1"/>
  <c r="CU332" i="1" s="1"/>
  <c r="CU333" i="1" s="1"/>
  <c r="CU334" i="1" s="1"/>
  <c r="CU335" i="1" s="1"/>
  <c r="CU336" i="1" s="1"/>
  <c r="CU337" i="1" s="1"/>
  <c r="CU338" i="1" s="1"/>
  <c r="CU339" i="1" s="1"/>
  <c r="CU340" i="1" s="1"/>
  <c r="CU341" i="1" s="1"/>
  <c r="CU342" i="1" s="1"/>
  <c r="CQ329" i="1"/>
  <c r="CQ330" i="1" s="1"/>
  <c r="CQ331" i="1" s="1"/>
  <c r="CQ332" i="1" s="1"/>
  <c r="CQ333" i="1" s="1"/>
  <c r="CQ334" i="1" s="1"/>
  <c r="CQ335" i="1" s="1"/>
  <c r="CQ336" i="1" s="1"/>
  <c r="CQ337" i="1" s="1"/>
  <c r="CQ338" i="1" s="1"/>
  <c r="CQ339" i="1" s="1"/>
  <c r="CQ340" i="1" s="1"/>
  <c r="CQ341" i="1" s="1"/>
  <c r="CQ342" i="1" s="1"/>
  <c r="AM329" i="1"/>
  <c r="AM330" i="1" s="1"/>
  <c r="AM331" i="1" s="1"/>
  <c r="AM332" i="1" s="1"/>
  <c r="AM333" i="1" s="1"/>
  <c r="AM334" i="1" s="1"/>
  <c r="AM335" i="1" s="1"/>
  <c r="AM336" i="1" s="1"/>
  <c r="AM337" i="1" s="1"/>
  <c r="AM338" i="1" s="1"/>
  <c r="AM339" i="1" s="1"/>
  <c r="AM340" i="1" s="1"/>
  <c r="AM341" i="1" s="1"/>
  <c r="AM342" i="1" s="1"/>
  <c r="CH329" i="1"/>
  <c r="CH330" i="1" s="1"/>
  <c r="CH331" i="1" s="1"/>
  <c r="CH332" i="1" s="1"/>
  <c r="CH333" i="1" s="1"/>
  <c r="CH334" i="1" s="1"/>
  <c r="CH335" i="1" s="1"/>
  <c r="CH336" i="1" s="1"/>
  <c r="CH337" i="1" s="1"/>
  <c r="CH338" i="1" s="1"/>
  <c r="CH339" i="1" s="1"/>
  <c r="CH340" i="1" s="1"/>
  <c r="CH341" i="1" s="1"/>
  <c r="CH342" i="1" s="1"/>
  <c r="DH329" i="1"/>
  <c r="DH330" i="1" s="1"/>
  <c r="DH331" i="1" s="1"/>
  <c r="DH332" i="1" s="1"/>
  <c r="DH333" i="1" s="1"/>
  <c r="DH334" i="1" s="1"/>
  <c r="DH335" i="1" s="1"/>
  <c r="DH336" i="1" s="1"/>
  <c r="DH337" i="1" s="1"/>
  <c r="DH338" i="1" s="1"/>
  <c r="DH339" i="1" s="1"/>
  <c r="DH340" i="1" s="1"/>
  <c r="DH341" i="1" s="1"/>
  <c r="DH342" i="1" s="1"/>
  <c r="DV329" i="1"/>
  <c r="DV330" i="1" s="1"/>
  <c r="DV331" i="1" s="1"/>
  <c r="DV332" i="1" s="1"/>
  <c r="DV333" i="1" s="1"/>
  <c r="DV334" i="1" s="1"/>
  <c r="DV335" i="1" s="1"/>
  <c r="DV336" i="1" s="1"/>
  <c r="DV337" i="1" s="1"/>
  <c r="DV338" i="1" s="1"/>
  <c r="DV339" i="1" s="1"/>
  <c r="DV340" i="1" s="1"/>
  <c r="DV341" i="1" s="1"/>
  <c r="DV342" i="1" s="1"/>
  <c r="AO329" i="1"/>
  <c r="AO330" i="1" s="1"/>
  <c r="AO331" i="1" s="1"/>
  <c r="AO332" i="1" s="1"/>
  <c r="AO333" i="1" s="1"/>
  <c r="AO334" i="1" s="1"/>
  <c r="AO335" i="1" s="1"/>
  <c r="AO336" i="1" s="1"/>
  <c r="AO337" i="1" s="1"/>
  <c r="AO338" i="1" s="1"/>
  <c r="AO339" i="1" s="1"/>
  <c r="AO340" i="1" s="1"/>
  <c r="AO341" i="1" s="1"/>
  <c r="AO342" i="1" s="1"/>
  <c r="CM329" i="1"/>
  <c r="CM330" i="1" s="1"/>
  <c r="CM331" i="1" s="1"/>
  <c r="CM332" i="1" s="1"/>
  <c r="CM333" i="1" s="1"/>
  <c r="CM334" i="1" s="1"/>
  <c r="CM335" i="1" s="1"/>
  <c r="CM336" i="1" s="1"/>
  <c r="CM337" i="1" s="1"/>
  <c r="CM338" i="1" s="1"/>
  <c r="CM339" i="1" s="1"/>
  <c r="CM340" i="1" s="1"/>
  <c r="CM341" i="1" s="1"/>
  <c r="CM342" i="1" s="1"/>
  <c r="Z329" i="1"/>
  <c r="Z330" i="1" s="1"/>
  <c r="Z331" i="1" s="1"/>
  <c r="Z332" i="1" s="1"/>
  <c r="Z333" i="1" s="1"/>
  <c r="Z334" i="1" s="1"/>
  <c r="Z335" i="1" s="1"/>
  <c r="Z336" i="1" s="1"/>
  <c r="Z337" i="1" s="1"/>
  <c r="Z338" i="1" s="1"/>
  <c r="Z339" i="1" s="1"/>
  <c r="Z340" i="1" s="1"/>
  <c r="Z341" i="1" s="1"/>
  <c r="Z342" i="1" s="1"/>
  <c r="CA329" i="1"/>
  <c r="CA330" i="1" s="1"/>
  <c r="CA331" i="1" s="1"/>
  <c r="CA332" i="1" s="1"/>
  <c r="CA333" i="1" s="1"/>
  <c r="CA334" i="1" s="1"/>
  <c r="CA335" i="1" s="1"/>
  <c r="CA336" i="1" s="1"/>
  <c r="CA337" i="1" s="1"/>
  <c r="CA338" i="1" s="1"/>
  <c r="CA339" i="1" s="1"/>
  <c r="CA340" i="1" s="1"/>
  <c r="CA341" i="1" s="1"/>
  <c r="CA342" i="1" s="1"/>
  <c r="BO329" i="1"/>
  <c r="BO330" i="1" s="1"/>
  <c r="BO331" i="1" s="1"/>
  <c r="BO332" i="1" s="1"/>
  <c r="BO333" i="1" s="1"/>
  <c r="BO334" i="1" s="1"/>
  <c r="BO335" i="1" s="1"/>
  <c r="BO336" i="1" s="1"/>
  <c r="BO337" i="1" s="1"/>
  <c r="BO338" i="1" s="1"/>
  <c r="BO339" i="1" s="1"/>
  <c r="BO340" i="1" s="1"/>
  <c r="BO341" i="1" s="1"/>
  <c r="BO342" i="1" s="1"/>
  <c r="CN329" i="1"/>
  <c r="CN330" i="1" s="1"/>
  <c r="CN331" i="1" s="1"/>
  <c r="CN332" i="1" s="1"/>
  <c r="CN333" i="1" s="1"/>
  <c r="CN334" i="1" s="1"/>
  <c r="CN335" i="1" s="1"/>
  <c r="CN336" i="1" s="1"/>
  <c r="CN337" i="1" s="1"/>
  <c r="CN338" i="1" s="1"/>
  <c r="CN339" i="1" s="1"/>
  <c r="CN340" i="1" s="1"/>
  <c r="CN341" i="1" s="1"/>
  <c r="CN342" i="1" s="1"/>
  <c r="BH329" i="1"/>
  <c r="BH330" i="1" s="1"/>
  <c r="BH331" i="1" s="1"/>
  <c r="BH332" i="1" s="1"/>
  <c r="BH333" i="1" s="1"/>
  <c r="BH334" i="1" s="1"/>
  <c r="BH335" i="1" s="1"/>
  <c r="BH336" i="1" s="1"/>
  <c r="BH337" i="1" s="1"/>
  <c r="BH338" i="1" s="1"/>
  <c r="BH339" i="1" s="1"/>
  <c r="BH340" i="1" s="1"/>
  <c r="BH341" i="1" s="1"/>
  <c r="BH342" i="1" s="1"/>
  <c r="DW329" i="1"/>
  <c r="DW330" i="1" s="1"/>
  <c r="DW331" i="1" s="1"/>
  <c r="DW332" i="1" s="1"/>
  <c r="DW333" i="1" s="1"/>
  <c r="DW334" i="1" s="1"/>
  <c r="DW335" i="1" s="1"/>
  <c r="DW336" i="1" s="1"/>
  <c r="DW337" i="1" s="1"/>
  <c r="DW338" i="1" s="1"/>
  <c r="DW339" i="1" s="1"/>
  <c r="DW340" i="1" s="1"/>
  <c r="DW341" i="1" s="1"/>
  <c r="DW342" i="1" s="1"/>
  <c r="Y329" i="1"/>
  <c r="Y330" i="1" s="1"/>
  <c r="Y331" i="1" s="1"/>
  <c r="Y332" i="1" s="1"/>
  <c r="Y333" i="1" s="1"/>
  <c r="Y334" i="1" s="1"/>
  <c r="Y335" i="1" s="1"/>
  <c r="Y336" i="1" s="1"/>
  <c r="Y337" i="1" s="1"/>
  <c r="Y338" i="1" s="1"/>
  <c r="Y339" i="1" s="1"/>
  <c r="Y340" i="1" s="1"/>
  <c r="Y341" i="1" s="1"/>
  <c r="Y342" i="1" s="1"/>
  <c r="CR329" i="1"/>
  <c r="CR330" i="1" s="1"/>
  <c r="CR331" i="1" s="1"/>
  <c r="CR332" i="1" s="1"/>
  <c r="CR333" i="1" s="1"/>
  <c r="CR334" i="1" s="1"/>
  <c r="CR335" i="1" s="1"/>
  <c r="CR336" i="1" s="1"/>
  <c r="CR337" i="1" s="1"/>
  <c r="CR338" i="1" s="1"/>
  <c r="CR339" i="1" s="1"/>
  <c r="CR340" i="1" s="1"/>
  <c r="CR341" i="1" s="1"/>
  <c r="CR342" i="1" s="1"/>
  <c r="BN313" i="1"/>
  <c r="BN314" i="1" s="1"/>
  <c r="BN315" i="1" s="1"/>
  <c r="BN316" i="1" s="1"/>
  <c r="BN317" i="1" s="1"/>
  <c r="BN318" i="1" s="1"/>
  <c r="BN319" i="1" s="1"/>
  <c r="BN320" i="1" s="1"/>
  <c r="BN321" i="1" s="1"/>
  <c r="BN322" i="1" s="1"/>
  <c r="BN323" i="1" s="1"/>
  <c r="BN324" i="1" s="1"/>
  <c r="BN325" i="1" s="1"/>
  <c r="BN326" i="1" s="1"/>
  <c r="BN327" i="1" s="1"/>
  <c r="BN328" i="1" s="1"/>
  <c r="S313" i="1"/>
  <c r="S314" i="1" s="1"/>
  <c r="S315" i="1" s="1"/>
  <c r="S316" i="1" s="1"/>
  <c r="S317" i="1" s="1"/>
  <c r="S318" i="1" s="1"/>
  <c r="S319" i="1" s="1"/>
  <c r="S320" i="1" s="1"/>
  <c r="S321" i="1" s="1"/>
  <c r="S322" i="1" s="1"/>
  <c r="S323" i="1" s="1"/>
  <c r="S324" i="1" s="1"/>
  <c r="S325" i="1" s="1"/>
  <c r="S326" i="1" s="1"/>
  <c r="S327" i="1" s="1"/>
  <c r="S328" i="1" s="1"/>
  <c r="EG313" i="1"/>
  <c r="EG314" i="1" s="1"/>
  <c r="EG315" i="1" s="1"/>
  <c r="EG316" i="1" s="1"/>
  <c r="EG317" i="1" s="1"/>
  <c r="EG318" i="1" s="1"/>
  <c r="EG319" i="1" s="1"/>
  <c r="EG320" i="1" s="1"/>
  <c r="EG321" i="1" s="1"/>
  <c r="EG322" i="1" s="1"/>
  <c r="EG323" i="1" s="1"/>
  <c r="EG324" i="1" s="1"/>
  <c r="EG325" i="1" s="1"/>
  <c r="EG326" i="1" s="1"/>
  <c r="EG327" i="1" s="1"/>
  <c r="EG328" i="1" s="1"/>
  <c r="AQ313" i="1"/>
  <c r="AQ314" i="1" s="1"/>
  <c r="AQ315" i="1" s="1"/>
  <c r="AQ316" i="1" s="1"/>
  <c r="AQ317" i="1" s="1"/>
  <c r="AQ318" i="1" s="1"/>
  <c r="AQ319" i="1" s="1"/>
  <c r="AQ320" i="1" s="1"/>
  <c r="AQ321" i="1" s="1"/>
  <c r="AQ322" i="1" s="1"/>
  <c r="AQ323" i="1" s="1"/>
  <c r="AQ324" i="1" s="1"/>
  <c r="AQ325" i="1" s="1"/>
  <c r="AQ326" i="1" s="1"/>
  <c r="AQ327" i="1" s="1"/>
  <c r="AQ328" i="1" s="1"/>
  <c r="X313" i="1"/>
  <c r="X314" i="1" s="1"/>
  <c r="X315" i="1" s="1"/>
  <c r="X316" i="1" s="1"/>
  <c r="X317" i="1" s="1"/>
  <c r="X318" i="1" s="1"/>
  <c r="X319" i="1" s="1"/>
  <c r="X320" i="1" s="1"/>
  <c r="X321" i="1" s="1"/>
  <c r="X322" i="1" s="1"/>
  <c r="X323" i="1" s="1"/>
  <c r="X324" i="1" s="1"/>
  <c r="X325" i="1" s="1"/>
  <c r="X326" i="1" s="1"/>
  <c r="X327" i="1" s="1"/>
  <c r="X328" i="1" s="1"/>
  <c r="L313" i="1"/>
  <c r="L314" i="1" s="1"/>
  <c r="L315" i="1" s="1"/>
  <c r="L316" i="1" s="1"/>
  <c r="L317" i="1" s="1"/>
  <c r="L318" i="1" s="1"/>
  <c r="L319" i="1" s="1"/>
  <c r="L320" i="1" s="1"/>
  <c r="L321" i="1" s="1"/>
  <c r="L322" i="1" s="1"/>
  <c r="L323" i="1" s="1"/>
  <c r="L324" i="1" s="1"/>
  <c r="L325" i="1" s="1"/>
  <c r="L326" i="1" s="1"/>
  <c r="L327" i="1" s="1"/>
  <c r="L328" i="1" s="1"/>
  <c r="CT313" i="1"/>
  <c r="CT314" i="1" s="1"/>
  <c r="CT315" i="1" s="1"/>
  <c r="CT316" i="1" s="1"/>
  <c r="CT317" i="1" s="1"/>
  <c r="CT318" i="1" s="1"/>
  <c r="CT319" i="1" s="1"/>
  <c r="CT320" i="1" s="1"/>
  <c r="CT321" i="1" s="1"/>
  <c r="CT322" i="1" s="1"/>
  <c r="CT323" i="1" s="1"/>
  <c r="CT324" i="1" s="1"/>
  <c r="CT325" i="1" s="1"/>
  <c r="CT326" i="1" s="1"/>
  <c r="CT327" i="1" s="1"/>
  <c r="CT328" i="1" s="1"/>
  <c r="CV313" i="1"/>
  <c r="CV314" i="1" s="1"/>
  <c r="CV315" i="1" s="1"/>
  <c r="CV316" i="1" s="1"/>
  <c r="CV317" i="1" s="1"/>
  <c r="CV318" i="1" s="1"/>
  <c r="CV319" i="1" s="1"/>
  <c r="CV320" i="1" s="1"/>
  <c r="CV321" i="1" s="1"/>
  <c r="CV322" i="1" s="1"/>
  <c r="CV323" i="1" s="1"/>
  <c r="CV324" i="1" s="1"/>
  <c r="CV325" i="1" s="1"/>
  <c r="CV326" i="1" s="1"/>
  <c r="CV327" i="1" s="1"/>
  <c r="CV328" i="1" s="1"/>
  <c r="CI313" i="1"/>
  <c r="CI314" i="1" s="1"/>
  <c r="CI315" i="1" s="1"/>
  <c r="CI316" i="1" s="1"/>
  <c r="CI317" i="1" s="1"/>
  <c r="CI318" i="1" s="1"/>
  <c r="CI319" i="1" s="1"/>
  <c r="CI320" i="1" s="1"/>
  <c r="CI321" i="1" s="1"/>
  <c r="CI322" i="1" s="1"/>
  <c r="CI323" i="1" s="1"/>
  <c r="CI324" i="1" s="1"/>
  <c r="CI325" i="1" s="1"/>
  <c r="CI326" i="1" s="1"/>
  <c r="CI327" i="1" s="1"/>
  <c r="CI328" i="1" s="1"/>
  <c r="CP313" i="1"/>
  <c r="CP314" i="1" s="1"/>
  <c r="CP315" i="1" s="1"/>
  <c r="CP316" i="1" s="1"/>
  <c r="CP317" i="1" s="1"/>
  <c r="CP318" i="1" s="1"/>
  <c r="CP319" i="1" s="1"/>
  <c r="CP320" i="1" s="1"/>
  <c r="CP321" i="1" s="1"/>
  <c r="CP322" i="1" s="1"/>
  <c r="CP323" i="1" s="1"/>
  <c r="CP324" i="1" s="1"/>
  <c r="CP325" i="1" s="1"/>
  <c r="CP326" i="1" s="1"/>
  <c r="CP327" i="1" s="1"/>
  <c r="CP328" i="1" s="1"/>
  <c r="EN313" i="1"/>
  <c r="EN314" i="1" s="1"/>
  <c r="EN315" i="1" s="1"/>
  <c r="EN316" i="1" s="1"/>
  <c r="EN317" i="1" s="1"/>
  <c r="EN318" i="1" s="1"/>
  <c r="EN319" i="1" s="1"/>
  <c r="EN320" i="1" s="1"/>
  <c r="EN321" i="1" s="1"/>
  <c r="EN322" i="1" s="1"/>
  <c r="EN323" i="1" s="1"/>
  <c r="EN324" i="1" s="1"/>
  <c r="EN325" i="1" s="1"/>
  <c r="EN326" i="1" s="1"/>
  <c r="EN327" i="1" s="1"/>
  <c r="EN328" i="1" s="1"/>
  <c r="DG313" i="1"/>
  <c r="DG314" i="1" s="1"/>
  <c r="DG315" i="1" s="1"/>
  <c r="DG316" i="1" s="1"/>
  <c r="DG317" i="1" s="1"/>
  <c r="DG318" i="1" s="1"/>
  <c r="DG319" i="1" s="1"/>
  <c r="DG320" i="1" s="1"/>
  <c r="DG321" i="1" s="1"/>
  <c r="DG322" i="1" s="1"/>
  <c r="DG323" i="1" s="1"/>
  <c r="DG324" i="1" s="1"/>
  <c r="DG325" i="1" s="1"/>
  <c r="DG326" i="1" s="1"/>
  <c r="DG327" i="1" s="1"/>
  <c r="DG328" i="1" s="1"/>
  <c r="EP313" i="1"/>
  <c r="EP314" i="1" s="1"/>
  <c r="EP315" i="1" s="1"/>
  <c r="EP316" i="1" s="1"/>
  <c r="EP317" i="1" s="1"/>
  <c r="EP318" i="1" s="1"/>
  <c r="EP319" i="1" s="1"/>
  <c r="EP320" i="1" s="1"/>
  <c r="EP321" i="1" s="1"/>
  <c r="EP322" i="1" s="1"/>
  <c r="EP323" i="1" s="1"/>
  <c r="EP324" i="1" s="1"/>
  <c r="EP325" i="1" s="1"/>
  <c r="EP326" i="1" s="1"/>
  <c r="EP327" i="1" s="1"/>
  <c r="EP328" i="1" s="1"/>
  <c r="CK313" i="1"/>
  <c r="CK314" i="1" s="1"/>
  <c r="CK315" i="1" s="1"/>
  <c r="CK316" i="1" s="1"/>
  <c r="CK317" i="1" s="1"/>
  <c r="CK318" i="1" s="1"/>
  <c r="CK319" i="1" s="1"/>
  <c r="CK320" i="1" s="1"/>
  <c r="CK321" i="1" s="1"/>
  <c r="CK322" i="1" s="1"/>
  <c r="CK323" i="1" s="1"/>
  <c r="CK324" i="1" s="1"/>
  <c r="CK325" i="1" s="1"/>
  <c r="CK326" i="1" s="1"/>
  <c r="CK327" i="1" s="1"/>
  <c r="CK328" i="1" s="1"/>
  <c r="BZ313" i="1"/>
  <c r="BZ314" i="1" s="1"/>
  <c r="BZ315" i="1" s="1"/>
  <c r="BZ316" i="1" s="1"/>
  <c r="BZ317" i="1" s="1"/>
  <c r="BZ318" i="1" s="1"/>
  <c r="BZ319" i="1" s="1"/>
  <c r="BZ320" i="1" s="1"/>
  <c r="BZ321" i="1" s="1"/>
  <c r="BZ322" i="1" s="1"/>
  <c r="BZ323" i="1" s="1"/>
  <c r="BZ324" i="1" s="1"/>
  <c r="BZ325" i="1" s="1"/>
  <c r="BZ326" i="1" s="1"/>
  <c r="BZ327" i="1" s="1"/>
  <c r="BZ328" i="1" s="1"/>
  <c r="H144" i="1"/>
  <c r="I144" i="1" s="1"/>
  <c r="H282" i="1"/>
  <c r="CD283" i="1"/>
  <c r="H145" i="1" l="1"/>
  <c r="BN329" i="1"/>
  <c r="BN330" i="1" s="1"/>
  <c r="BN331" i="1" s="1"/>
  <c r="BN332" i="1" s="1"/>
  <c r="BN333" i="1" s="1"/>
  <c r="BN334" i="1" s="1"/>
  <c r="BN335" i="1" s="1"/>
  <c r="BN336" i="1" s="1"/>
  <c r="BN337" i="1" s="1"/>
  <c r="BN338" i="1" s="1"/>
  <c r="BN339" i="1" s="1"/>
  <c r="BN340" i="1" s="1"/>
  <c r="BN341" i="1" s="1"/>
  <c r="BN342" i="1" s="1"/>
  <c r="DG329" i="1"/>
  <c r="DG330" i="1" s="1"/>
  <c r="DG331" i="1" s="1"/>
  <c r="DG332" i="1" s="1"/>
  <c r="DG333" i="1" s="1"/>
  <c r="DG334" i="1" s="1"/>
  <c r="DG335" i="1" s="1"/>
  <c r="DG336" i="1" s="1"/>
  <c r="DG337" i="1" s="1"/>
  <c r="DG338" i="1" s="1"/>
  <c r="DG339" i="1" s="1"/>
  <c r="DG340" i="1" s="1"/>
  <c r="DG341" i="1" s="1"/>
  <c r="DG342" i="1" s="1"/>
  <c r="X329" i="1"/>
  <c r="X330" i="1" s="1"/>
  <c r="X331" i="1" s="1"/>
  <c r="X332" i="1" s="1"/>
  <c r="X333" i="1" s="1"/>
  <c r="X334" i="1" s="1"/>
  <c r="X335" i="1" s="1"/>
  <c r="X336" i="1" s="1"/>
  <c r="X337" i="1" s="1"/>
  <c r="X338" i="1" s="1"/>
  <c r="X339" i="1" s="1"/>
  <c r="X340" i="1" s="1"/>
  <c r="X341" i="1" s="1"/>
  <c r="X342" i="1" s="1"/>
  <c r="AQ329" i="1"/>
  <c r="AQ330" i="1" s="1"/>
  <c r="AQ331" i="1" s="1"/>
  <c r="AQ332" i="1" s="1"/>
  <c r="AQ333" i="1" s="1"/>
  <c r="AQ334" i="1" s="1"/>
  <c r="AQ335" i="1" s="1"/>
  <c r="AQ336" i="1" s="1"/>
  <c r="AQ337" i="1" s="1"/>
  <c r="AQ338" i="1" s="1"/>
  <c r="AQ339" i="1" s="1"/>
  <c r="AQ340" i="1" s="1"/>
  <c r="AQ341" i="1" s="1"/>
  <c r="AQ342" i="1" s="1"/>
  <c r="EG329" i="1"/>
  <c r="EG330" i="1" s="1"/>
  <c r="EG331" i="1" s="1"/>
  <c r="EG332" i="1" s="1"/>
  <c r="EG333" i="1" s="1"/>
  <c r="EG334" i="1" s="1"/>
  <c r="EG335" i="1" s="1"/>
  <c r="EG336" i="1" s="1"/>
  <c r="EG337" i="1" s="1"/>
  <c r="EG338" i="1" s="1"/>
  <c r="EG339" i="1" s="1"/>
  <c r="EG340" i="1" s="1"/>
  <c r="EG341" i="1" s="1"/>
  <c r="EG342" i="1" s="1"/>
  <c r="S329" i="1"/>
  <c r="S330" i="1" s="1"/>
  <c r="S331" i="1" s="1"/>
  <c r="S332" i="1" s="1"/>
  <c r="S333" i="1" s="1"/>
  <c r="S334" i="1" s="1"/>
  <c r="S335" i="1" s="1"/>
  <c r="S336" i="1" s="1"/>
  <c r="S337" i="1" s="1"/>
  <c r="S338" i="1" s="1"/>
  <c r="S339" i="1" s="1"/>
  <c r="S340" i="1" s="1"/>
  <c r="S341" i="1" s="1"/>
  <c r="S342" i="1" s="1"/>
  <c r="L329" i="1"/>
  <c r="L330" i="1" s="1"/>
  <c r="L331" i="1" s="1"/>
  <c r="L332" i="1" s="1"/>
  <c r="L333" i="1" s="1"/>
  <c r="L334" i="1" s="1"/>
  <c r="L335" i="1" s="1"/>
  <c r="L336" i="1" s="1"/>
  <c r="L337" i="1" s="1"/>
  <c r="L338" i="1" s="1"/>
  <c r="L339" i="1" s="1"/>
  <c r="L340" i="1" s="1"/>
  <c r="L341" i="1" s="1"/>
  <c r="L342" i="1" s="1"/>
  <c r="BZ329" i="1"/>
  <c r="BZ330" i="1" s="1"/>
  <c r="BZ331" i="1" s="1"/>
  <c r="BZ332" i="1" s="1"/>
  <c r="BZ333" i="1" s="1"/>
  <c r="BZ334" i="1" s="1"/>
  <c r="BZ335" i="1" s="1"/>
  <c r="BZ336" i="1" s="1"/>
  <c r="BZ337" i="1" s="1"/>
  <c r="BZ338" i="1" s="1"/>
  <c r="BZ339" i="1" s="1"/>
  <c r="BZ340" i="1" s="1"/>
  <c r="BZ341" i="1" s="1"/>
  <c r="BZ342" i="1" s="1"/>
  <c r="CK329" i="1"/>
  <c r="CK330" i="1" s="1"/>
  <c r="CK331" i="1" s="1"/>
  <c r="CK332" i="1" s="1"/>
  <c r="CK333" i="1" s="1"/>
  <c r="CK334" i="1" s="1"/>
  <c r="CK335" i="1" s="1"/>
  <c r="CK336" i="1" s="1"/>
  <c r="CK337" i="1" s="1"/>
  <c r="CK338" i="1" s="1"/>
  <c r="CK339" i="1" s="1"/>
  <c r="CK340" i="1" s="1"/>
  <c r="CK341" i="1" s="1"/>
  <c r="CK342" i="1" s="1"/>
  <c r="EP329" i="1"/>
  <c r="EP330" i="1" s="1"/>
  <c r="EP331" i="1" s="1"/>
  <c r="EP332" i="1" s="1"/>
  <c r="EP333" i="1" s="1"/>
  <c r="EP334" i="1" s="1"/>
  <c r="EP335" i="1" s="1"/>
  <c r="EP336" i="1" s="1"/>
  <c r="EP337" i="1" s="1"/>
  <c r="EP338" i="1" s="1"/>
  <c r="EP339" i="1" s="1"/>
  <c r="EP340" i="1" s="1"/>
  <c r="EP341" i="1" s="1"/>
  <c r="EP342" i="1" s="1"/>
  <c r="EN329" i="1"/>
  <c r="EN330" i="1" s="1"/>
  <c r="EN331" i="1" s="1"/>
  <c r="EN332" i="1" s="1"/>
  <c r="EN333" i="1" s="1"/>
  <c r="EN334" i="1" s="1"/>
  <c r="EN335" i="1" s="1"/>
  <c r="EN336" i="1" s="1"/>
  <c r="EN337" i="1" s="1"/>
  <c r="EN338" i="1" s="1"/>
  <c r="EN339" i="1" s="1"/>
  <c r="EN340" i="1" s="1"/>
  <c r="EN341" i="1" s="1"/>
  <c r="EN342" i="1" s="1"/>
  <c r="CP329" i="1"/>
  <c r="CP330" i="1" s="1"/>
  <c r="CP331" i="1" s="1"/>
  <c r="CP332" i="1" s="1"/>
  <c r="CP333" i="1" s="1"/>
  <c r="CP334" i="1" s="1"/>
  <c r="CP335" i="1" s="1"/>
  <c r="CP336" i="1" s="1"/>
  <c r="CP337" i="1" s="1"/>
  <c r="CP338" i="1" s="1"/>
  <c r="CP339" i="1" s="1"/>
  <c r="CP340" i="1" s="1"/>
  <c r="CP341" i="1" s="1"/>
  <c r="CP342" i="1" s="1"/>
  <c r="CI329" i="1"/>
  <c r="CI330" i="1" s="1"/>
  <c r="CI331" i="1" s="1"/>
  <c r="CI332" i="1" s="1"/>
  <c r="CI333" i="1" s="1"/>
  <c r="CI334" i="1" s="1"/>
  <c r="CI335" i="1" s="1"/>
  <c r="CI336" i="1" s="1"/>
  <c r="CI337" i="1" s="1"/>
  <c r="CI338" i="1" s="1"/>
  <c r="CI339" i="1" s="1"/>
  <c r="CI340" i="1" s="1"/>
  <c r="CI341" i="1" s="1"/>
  <c r="CI342" i="1" s="1"/>
  <c r="CV329" i="1"/>
  <c r="CV330" i="1" s="1"/>
  <c r="CV331" i="1" s="1"/>
  <c r="CV332" i="1" s="1"/>
  <c r="CV333" i="1" s="1"/>
  <c r="CV334" i="1" s="1"/>
  <c r="CV335" i="1" s="1"/>
  <c r="CV336" i="1" s="1"/>
  <c r="CV337" i="1" s="1"/>
  <c r="CV338" i="1" s="1"/>
  <c r="CV339" i="1" s="1"/>
  <c r="CV340" i="1" s="1"/>
  <c r="CV341" i="1" s="1"/>
  <c r="CV342" i="1" s="1"/>
  <c r="CT329" i="1"/>
  <c r="CT330" i="1" s="1"/>
  <c r="CT331" i="1" s="1"/>
  <c r="CT332" i="1" s="1"/>
  <c r="CT333" i="1" s="1"/>
  <c r="CT334" i="1" s="1"/>
  <c r="CT335" i="1" s="1"/>
  <c r="CT336" i="1" s="1"/>
  <c r="CT337" i="1" s="1"/>
  <c r="CT338" i="1" s="1"/>
  <c r="CT339" i="1" s="1"/>
  <c r="CT340" i="1" s="1"/>
  <c r="CT341" i="1" s="1"/>
  <c r="CT342" i="1" s="1"/>
  <c r="CE313" i="1"/>
  <c r="CE314" i="1" s="1"/>
  <c r="CE315" i="1" s="1"/>
  <c r="CE316" i="1" s="1"/>
  <c r="CE317" i="1" s="1"/>
  <c r="CE318" i="1" s="1"/>
  <c r="CE319" i="1" s="1"/>
  <c r="CE320" i="1" s="1"/>
  <c r="CE321" i="1" s="1"/>
  <c r="CE322" i="1" s="1"/>
  <c r="CE323" i="1" s="1"/>
  <c r="CE324" i="1" s="1"/>
  <c r="CE325" i="1" s="1"/>
  <c r="CE326" i="1" s="1"/>
  <c r="CE327" i="1" s="1"/>
  <c r="CE328" i="1" s="1"/>
  <c r="DI313" i="1"/>
  <c r="DI314" i="1" s="1"/>
  <c r="DI315" i="1" s="1"/>
  <c r="DI316" i="1" s="1"/>
  <c r="DI317" i="1" s="1"/>
  <c r="DI318" i="1" s="1"/>
  <c r="DI319" i="1" s="1"/>
  <c r="DI320" i="1" s="1"/>
  <c r="DI321" i="1" s="1"/>
  <c r="DI322" i="1" s="1"/>
  <c r="DI323" i="1" s="1"/>
  <c r="DI324" i="1" s="1"/>
  <c r="DI325" i="1" s="1"/>
  <c r="DI326" i="1" s="1"/>
  <c r="DI327" i="1" s="1"/>
  <c r="DI328" i="1" s="1"/>
  <c r="CW313" i="1"/>
  <c r="CW314" i="1" s="1"/>
  <c r="CW315" i="1" s="1"/>
  <c r="CW316" i="1" s="1"/>
  <c r="CW317" i="1" s="1"/>
  <c r="CW318" i="1" s="1"/>
  <c r="CW319" i="1" s="1"/>
  <c r="CW320" i="1" s="1"/>
  <c r="CW321" i="1" s="1"/>
  <c r="CW322" i="1" s="1"/>
  <c r="CW323" i="1" s="1"/>
  <c r="CW324" i="1" s="1"/>
  <c r="CW325" i="1" s="1"/>
  <c r="CW326" i="1" s="1"/>
  <c r="CW327" i="1" s="1"/>
  <c r="CW328" i="1" s="1"/>
  <c r="V313" i="1"/>
  <c r="V314" i="1" s="1"/>
  <c r="V315" i="1" s="1"/>
  <c r="V316" i="1" s="1"/>
  <c r="V317" i="1" s="1"/>
  <c r="V318" i="1" s="1"/>
  <c r="V319" i="1" s="1"/>
  <c r="V320" i="1" s="1"/>
  <c r="V321" i="1" s="1"/>
  <c r="V322" i="1" s="1"/>
  <c r="V323" i="1" s="1"/>
  <c r="V324" i="1" s="1"/>
  <c r="V325" i="1" s="1"/>
  <c r="V326" i="1" s="1"/>
  <c r="V327" i="1" s="1"/>
  <c r="V328" i="1" s="1"/>
  <c r="CB313" i="1"/>
  <c r="CB314" i="1" s="1"/>
  <c r="CB315" i="1" s="1"/>
  <c r="CB316" i="1" s="1"/>
  <c r="CB317" i="1" s="1"/>
  <c r="CB318" i="1" s="1"/>
  <c r="CB319" i="1" s="1"/>
  <c r="CB320" i="1" s="1"/>
  <c r="CB321" i="1" s="1"/>
  <c r="CB322" i="1" s="1"/>
  <c r="CB323" i="1" s="1"/>
  <c r="CB324" i="1" s="1"/>
  <c r="CB325" i="1" s="1"/>
  <c r="CB326" i="1" s="1"/>
  <c r="CB327" i="1" s="1"/>
  <c r="CB328" i="1" s="1"/>
  <c r="EK313" i="1"/>
  <c r="EK314" i="1" s="1"/>
  <c r="EK315" i="1" s="1"/>
  <c r="EK316" i="1" s="1"/>
  <c r="EK317" i="1" s="1"/>
  <c r="EK318" i="1" s="1"/>
  <c r="EK319" i="1" s="1"/>
  <c r="EK320" i="1" s="1"/>
  <c r="EK321" i="1" s="1"/>
  <c r="EK322" i="1" s="1"/>
  <c r="EK323" i="1" s="1"/>
  <c r="EK324" i="1" s="1"/>
  <c r="EK325" i="1" s="1"/>
  <c r="EK326" i="1" s="1"/>
  <c r="EK327" i="1" s="1"/>
  <c r="EK328" i="1" s="1"/>
  <c r="W313" i="1"/>
  <c r="W314" i="1" s="1"/>
  <c r="W315" i="1" s="1"/>
  <c r="W316" i="1" s="1"/>
  <c r="W317" i="1" s="1"/>
  <c r="W318" i="1" s="1"/>
  <c r="W319" i="1" s="1"/>
  <c r="W320" i="1" s="1"/>
  <c r="W321" i="1" s="1"/>
  <c r="W322" i="1" s="1"/>
  <c r="W323" i="1" s="1"/>
  <c r="W324" i="1" s="1"/>
  <c r="W325" i="1" s="1"/>
  <c r="W326" i="1" s="1"/>
  <c r="W327" i="1" s="1"/>
  <c r="W328" i="1" s="1"/>
  <c r="U313" i="1"/>
  <c r="U314" i="1" s="1"/>
  <c r="U315" i="1" s="1"/>
  <c r="U316" i="1" s="1"/>
  <c r="U317" i="1" s="1"/>
  <c r="U318" i="1" s="1"/>
  <c r="U319" i="1" s="1"/>
  <c r="U320" i="1" s="1"/>
  <c r="U321" i="1" s="1"/>
  <c r="U322" i="1" s="1"/>
  <c r="U323" i="1" s="1"/>
  <c r="U324" i="1" s="1"/>
  <c r="U325" i="1" s="1"/>
  <c r="U326" i="1" s="1"/>
  <c r="U327" i="1" s="1"/>
  <c r="U328" i="1" s="1"/>
  <c r="R313" i="1"/>
  <c r="R314" i="1" s="1"/>
  <c r="R315" i="1" s="1"/>
  <c r="R316" i="1" s="1"/>
  <c r="R317" i="1" s="1"/>
  <c r="R318" i="1" s="1"/>
  <c r="R319" i="1" s="1"/>
  <c r="R320" i="1" s="1"/>
  <c r="R321" i="1" s="1"/>
  <c r="R322" i="1" s="1"/>
  <c r="R323" i="1" s="1"/>
  <c r="R324" i="1" s="1"/>
  <c r="R325" i="1" s="1"/>
  <c r="R326" i="1" s="1"/>
  <c r="R327" i="1" s="1"/>
  <c r="R328" i="1" s="1"/>
  <c r="CD284" i="1"/>
  <c r="H284" i="1" s="1"/>
  <c r="H283" i="1"/>
  <c r="BY301" i="1"/>
  <c r="BY302" i="1" s="1"/>
  <c r="I145" i="1" l="1"/>
  <c r="H146" i="1"/>
  <c r="CB329" i="1"/>
  <c r="CB330" i="1" s="1"/>
  <c r="CB331" i="1" s="1"/>
  <c r="CB332" i="1" s="1"/>
  <c r="CB333" i="1" s="1"/>
  <c r="CB334" i="1" s="1"/>
  <c r="CB335" i="1" s="1"/>
  <c r="CB336" i="1" s="1"/>
  <c r="CB337" i="1" s="1"/>
  <c r="CB338" i="1" s="1"/>
  <c r="CB339" i="1" s="1"/>
  <c r="CB340" i="1" s="1"/>
  <c r="CB341" i="1" s="1"/>
  <c r="CB342" i="1" s="1"/>
  <c r="V329" i="1"/>
  <c r="V330" i="1" s="1"/>
  <c r="V331" i="1" s="1"/>
  <c r="V332" i="1" s="1"/>
  <c r="V333" i="1" s="1"/>
  <c r="V334" i="1" s="1"/>
  <c r="V335" i="1" s="1"/>
  <c r="V336" i="1" s="1"/>
  <c r="V337" i="1" s="1"/>
  <c r="V338" i="1" s="1"/>
  <c r="V339" i="1" s="1"/>
  <c r="V340" i="1" s="1"/>
  <c r="V341" i="1" s="1"/>
  <c r="V342" i="1" s="1"/>
  <c r="CE329" i="1"/>
  <c r="CE330" i="1" s="1"/>
  <c r="CE331" i="1" s="1"/>
  <c r="CE332" i="1" s="1"/>
  <c r="CE333" i="1" s="1"/>
  <c r="CE334" i="1" s="1"/>
  <c r="CE335" i="1" s="1"/>
  <c r="CE336" i="1" s="1"/>
  <c r="CE337" i="1" s="1"/>
  <c r="CE338" i="1" s="1"/>
  <c r="CE339" i="1" s="1"/>
  <c r="CE340" i="1" s="1"/>
  <c r="CE341" i="1" s="1"/>
  <c r="CE342" i="1" s="1"/>
  <c r="R329" i="1"/>
  <c r="R330" i="1" s="1"/>
  <c r="R331" i="1" s="1"/>
  <c r="R332" i="1" s="1"/>
  <c r="R333" i="1" s="1"/>
  <c r="R334" i="1" s="1"/>
  <c r="R335" i="1" s="1"/>
  <c r="R336" i="1" s="1"/>
  <c r="R337" i="1" s="1"/>
  <c r="R338" i="1" s="1"/>
  <c r="R339" i="1" s="1"/>
  <c r="R340" i="1" s="1"/>
  <c r="R341" i="1" s="1"/>
  <c r="R342" i="1" s="1"/>
  <c r="U329" i="1"/>
  <c r="U330" i="1" s="1"/>
  <c r="U331" i="1" s="1"/>
  <c r="U332" i="1" s="1"/>
  <c r="U333" i="1" s="1"/>
  <c r="U334" i="1" s="1"/>
  <c r="U335" i="1" s="1"/>
  <c r="U336" i="1" s="1"/>
  <c r="U337" i="1" s="1"/>
  <c r="U338" i="1" s="1"/>
  <c r="U339" i="1" s="1"/>
  <c r="U340" i="1" s="1"/>
  <c r="U341" i="1" s="1"/>
  <c r="U342" i="1" s="1"/>
  <c r="EK329" i="1"/>
  <c r="EK330" i="1" s="1"/>
  <c r="EK331" i="1" s="1"/>
  <c r="EK332" i="1" s="1"/>
  <c r="EK333" i="1" s="1"/>
  <c r="EK334" i="1" s="1"/>
  <c r="EK335" i="1" s="1"/>
  <c r="EK336" i="1" s="1"/>
  <c r="EK337" i="1" s="1"/>
  <c r="EK338" i="1" s="1"/>
  <c r="EK339" i="1" s="1"/>
  <c r="EK340" i="1" s="1"/>
  <c r="EK341" i="1" s="1"/>
  <c r="EK342" i="1" s="1"/>
  <c r="CW329" i="1"/>
  <c r="CW330" i="1" s="1"/>
  <c r="CW331" i="1" s="1"/>
  <c r="CW332" i="1" s="1"/>
  <c r="CW333" i="1" s="1"/>
  <c r="CW334" i="1" s="1"/>
  <c r="CW335" i="1" s="1"/>
  <c r="CW336" i="1" s="1"/>
  <c r="CW337" i="1" s="1"/>
  <c r="CW338" i="1" s="1"/>
  <c r="CW339" i="1" s="1"/>
  <c r="CW340" i="1" s="1"/>
  <c r="CW341" i="1" s="1"/>
  <c r="CW342" i="1" s="1"/>
  <c r="DI329" i="1"/>
  <c r="DI330" i="1" s="1"/>
  <c r="DI331" i="1" s="1"/>
  <c r="DI332" i="1" s="1"/>
  <c r="DI333" i="1" s="1"/>
  <c r="DI334" i="1" s="1"/>
  <c r="DI335" i="1" s="1"/>
  <c r="DI336" i="1" s="1"/>
  <c r="DI337" i="1" s="1"/>
  <c r="DI338" i="1" s="1"/>
  <c r="DI339" i="1" s="1"/>
  <c r="DI340" i="1" s="1"/>
  <c r="DI341" i="1" s="1"/>
  <c r="DI342" i="1" s="1"/>
  <c r="W329" i="1"/>
  <c r="W330" i="1" s="1"/>
  <c r="W331" i="1" s="1"/>
  <c r="W332" i="1" s="1"/>
  <c r="W333" i="1" s="1"/>
  <c r="W334" i="1" s="1"/>
  <c r="W335" i="1" s="1"/>
  <c r="W336" i="1" s="1"/>
  <c r="W337" i="1" s="1"/>
  <c r="W338" i="1" s="1"/>
  <c r="W339" i="1" s="1"/>
  <c r="W340" i="1" s="1"/>
  <c r="W341" i="1" s="1"/>
  <c r="W342" i="1" s="1"/>
  <c r="CD285" i="1"/>
  <c r="BY303" i="1"/>
  <c r="BY304" i="1" s="1"/>
  <c r="I146" i="1" l="1"/>
  <c r="H147" i="1"/>
  <c r="I147" i="1" s="1"/>
  <c r="H285" i="1"/>
  <c r="CD286" i="1"/>
  <c r="BY305" i="1"/>
  <c r="H148" i="1" l="1"/>
  <c r="CD287" i="1"/>
  <c r="H286" i="1"/>
  <c r="BY306" i="1"/>
  <c r="I148" i="1" l="1"/>
  <c r="H149" i="1"/>
  <c r="H287" i="1"/>
  <c r="CD288" i="1"/>
  <c r="BY307" i="1"/>
  <c r="I149" i="1" l="1"/>
  <c r="H150" i="1"/>
  <c r="H288" i="1"/>
  <c r="CD289" i="1"/>
  <c r="CD290" i="1" s="1"/>
  <c r="H290" i="1" s="1"/>
  <c r="BY308" i="1"/>
  <c r="I150" i="1" l="1"/>
  <c r="H151" i="1"/>
  <c r="I151" i="1" s="1"/>
  <c r="CD291" i="1"/>
  <c r="H289" i="1"/>
  <c r="BY309" i="1"/>
  <c r="BY310" i="1" s="1"/>
  <c r="H152" i="1" l="1"/>
  <c r="H291" i="1"/>
  <c r="CD292" i="1"/>
  <c r="BY311" i="1"/>
  <c r="I152" i="1" l="1"/>
  <c r="H153" i="1"/>
  <c r="CD293" i="1"/>
  <c r="H292" i="1"/>
  <c r="BY312" i="1"/>
  <c r="BY313" i="1" s="1"/>
  <c r="I153" i="1" l="1"/>
  <c r="H154" i="1"/>
  <c r="H293" i="1"/>
  <c r="CD294" i="1"/>
  <c r="BY314" i="1"/>
  <c r="I154" i="1" l="1"/>
  <c r="H155" i="1"/>
  <c r="I155" i="1" s="1"/>
  <c r="H294" i="1"/>
  <c r="CD295" i="1"/>
  <c r="BY315" i="1"/>
  <c r="H156" i="1" l="1"/>
  <c r="I156" i="1" s="1"/>
  <c r="CD296" i="1"/>
  <c r="CD297" i="1" s="1"/>
  <c r="H297" i="1" s="1"/>
  <c r="H295" i="1"/>
  <c r="BY316" i="1"/>
  <c r="H157" i="1" l="1"/>
  <c r="I157" i="1" s="1"/>
  <c r="H296" i="1"/>
  <c r="CD298" i="1"/>
  <c r="BY317" i="1"/>
  <c r="BY318" i="1" s="1"/>
  <c r="H158" i="1" l="1"/>
  <c r="I158" i="1" s="1"/>
  <c r="H298" i="1"/>
  <c r="CD299" i="1"/>
  <c r="BY319" i="1"/>
  <c r="BY320" i="1" s="1"/>
  <c r="H159" i="1" l="1"/>
  <c r="I159" i="1" s="1"/>
  <c r="CD300" i="1"/>
  <c r="H299" i="1"/>
  <c r="BY321" i="1"/>
  <c r="H160" i="1" l="1"/>
  <c r="CD301" i="1"/>
  <c r="CD302" i="1" s="1"/>
  <c r="H302" i="1" s="1"/>
  <c r="H300" i="1"/>
  <c r="BY322" i="1"/>
  <c r="I160" i="1" l="1"/>
  <c r="H161" i="1"/>
  <c r="CD303" i="1"/>
  <c r="H301" i="1"/>
  <c r="BY323" i="1"/>
  <c r="I161" i="1" l="1"/>
  <c r="H162" i="1"/>
  <c r="CD304" i="1"/>
  <c r="H303" i="1"/>
  <c r="BY324" i="1"/>
  <c r="I162" i="1" l="1"/>
  <c r="H163" i="1"/>
  <c r="H304" i="1"/>
  <c r="CD305" i="1"/>
  <c r="BY325" i="1"/>
  <c r="BY326" i="1" s="1"/>
  <c r="I163" i="1" l="1"/>
  <c r="H164" i="1"/>
  <c r="I164" i="1" s="1"/>
  <c r="CD306" i="1"/>
  <c r="H305" i="1"/>
  <c r="BY327" i="1"/>
  <c r="H165" i="1" l="1"/>
  <c r="I165" i="1" s="1"/>
  <c r="CD307" i="1"/>
  <c r="H306" i="1"/>
  <c r="BY328" i="1"/>
  <c r="BY329" i="1" s="1"/>
  <c r="H166" i="1" l="1"/>
  <c r="CD308" i="1"/>
  <c r="H307" i="1"/>
  <c r="BY330" i="1"/>
  <c r="I166" i="1" l="1"/>
  <c r="H167" i="1"/>
  <c r="CD309" i="1"/>
  <c r="H308" i="1"/>
  <c r="BY331" i="1"/>
  <c r="I167" i="1" l="1"/>
  <c r="H168" i="1"/>
  <c r="I168" i="1" s="1"/>
  <c r="H309" i="1"/>
  <c r="CD310" i="1"/>
  <c r="BY332" i="1"/>
  <c r="H169" i="1" l="1"/>
  <c r="CD311" i="1"/>
  <c r="H310" i="1"/>
  <c r="BY333" i="1"/>
  <c r="BY334" i="1" s="1"/>
  <c r="I169" i="1" l="1"/>
  <c r="H170" i="1"/>
  <c r="CD312" i="1"/>
  <c r="CD313" i="1" s="1"/>
  <c r="H313" i="1" s="1"/>
  <c r="H311" i="1"/>
  <c r="BY335" i="1"/>
  <c r="BY336" i="1" s="1"/>
  <c r="I170" i="1" l="1"/>
  <c r="H171" i="1"/>
  <c r="I171" i="1" s="1"/>
  <c r="CD314" i="1"/>
  <c r="H312" i="1"/>
  <c r="BY337" i="1"/>
  <c r="H172" i="1" l="1"/>
  <c r="CD315" i="1"/>
  <c r="H314" i="1"/>
  <c r="BY338" i="1"/>
  <c r="I172" i="1" l="1"/>
  <c r="H173" i="1"/>
  <c r="CD316" i="1"/>
  <c r="H315" i="1"/>
  <c r="BY339" i="1"/>
  <c r="I173" i="1" l="1"/>
  <c r="H174" i="1"/>
  <c r="CD317" i="1"/>
  <c r="CD318" i="1" s="1"/>
  <c r="H318" i="1" s="1"/>
  <c r="H316" i="1"/>
  <c r="BY340" i="1"/>
  <c r="I174" i="1" l="1"/>
  <c r="H175" i="1"/>
  <c r="CD319" i="1"/>
  <c r="H317" i="1"/>
  <c r="BY341" i="1"/>
  <c r="BY342" i="1" s="1"/>
  <c r="H176" i="1" l="1"/>
  <c r="I175" i="1"/>
  <c r="CD320" i="1"/>
  <c r="H319" i="1"/>
  <c r="H177" i="1" l="1"/>
  <c r="H178" i="1" s="1"/>
  <c r="I178" i="1" s="1"/>
  <c r="I176" i="1"/>
  <c r="H320" i="1"/>
  <c r="CD321" i="1"/>
  <c r="I177" i="1" l="1"/>
  <c r="CD322" i="1"/>
  <c r="H321" i="1"/>
  <c r="H179" i="1"/>
  <c r="I179" i="1" s="1"/>
  <c r="CD323" i="1" l="1"/>
  <c r="H322" i="1"/>
  <c r="H180" i="1"/>
  <c r="I180" i="1" l="1"/>
  <c r="CD324" i="1"/>
  <c r="H323" i="1"/>
  <c r="H181" i="1"/>
  <c r="I181" i="1" l="1"/>
  <c r="CD325" i="1"/>
  <c r="H324" i="1"/>
  <c r="H182" i="1"/>
  <c r="I182" i="1" l="1"/>
  <c r="H325" i="1"/>
  <c r="CD326" i="1"/>
  <c r="H183" i="1"/>
  <c r="I183" i="1" l="1"/>
  <c r="CD327" i="1"/>
  <c r="H326" i="1"/>
  <c r="H184" i="1"/>
  <c r="I184" i="1" l="1"/>
  <c r="CD328" i="1"/>
  <c r="CD329" i="1" s="1"/>
  <c r="H329" i="1" s="1"/>
  <c r="H327" i="1"/>
  <c r="H185" i="1"/>
  <c r="I185" i="1" l="1"/>
  <c r="CD330" i="1"/>
  <c r="H328" i="1"/>
  <c r="H186" i="1"/>
  <c r="I186" i="1" s="1"/>
  <c r="CD331" i="1" l="1"/>
  <c r="H330" i="1"/>
  <c r="H187" i="1"/>
  <c r="I187" i="1" l="1"/>
  <c r="CD332" i="1"/>
  <c r="H331" i="1"/>
  <c r="H188" i="1"/>
  <c r="I188" i="1" s="1"/>
  <c r="CD333" i="1" l="1"/>
  <c r="CD334" i="1" s="1"/>
  <c r="H334" i="1" s="1"/>
  <c r="H332" i="1"/>
  <c r="H189" i="1"/>
  <c r="I189" i="1" s="1"/>
  <c r="CD335" i="1" l="1"/>
  <c r="H333" i="1"/>
  <c r="H190" i="1"/>
  <c r="I190" i="1" l="1"/>
  <c r="CD336" i="1"/>
  <c r="H335" i="1"/>
  <c r="H191" i="1"/>
  <c r="I191" i="1" l="1"/>
  <c r="H336" i="1"/>
  <c r="CD337" i="1"/>
  <c r="H192" i="1"/>
  <c r="I192" i="1" l="1"/>
  <c r="CD338" i="1"/>
  <c r="H337" i="1"/>
  <c r="H193" i="1"/>
  <c r="I193" i="1" l="1"/>
  <c r="CD339" i="1"/>
  <c r="H338" i="1"/>
  <c r="H194" i="1"/>
  <c r="I194" i="1" s="1"/>
  <c r="CD340" i="1" l="1"/>
  <c r="H339" i="1"/>
  <c r="H195" i="1"/>
  <c r="I195" i="1" l="1"/>
  <c r="CD341" i="1"/>
  <c r="H340" i="1"/>
  <c r="H196" i="1"/>
  <c r="I196" i="1" s="1"/>
  <c r="H341" i="1" l="1"/>
  <c r="CD342" i="1"/>
  <c r="H342" i="1" s="1"/>
  <c r="H197" i="1"/>
  <c r="I197" i="1" s="1"/>
  <c r="H198" i="1" l="1"/>
  <c r="I198" i="1" l="1"/>
  <c r="H199" i="1"/>
  <c r="I199" i="1" s="1"/>
  <c r="H200" i="1" l="1"/>
  <c r="I200" i="1" s="1"/>
  <c r="H201" i="1" l="1"/>
  <c r="I201" i="1" s="1"/>
  <c r="H202" i="1" l="1"/>
  <c r="I202" i="1" s="1"/>
  <c r="H203" i="1" l="1"/>
  <c r="I204" i="1" l="1"/>
  <c r="I205" i="1"/>
  <c r="I206" i="1"/>
  <c r="I207" i="1"/>
  <c r="I227" i="1"/>
  <c r="I228" i="1"/>
  <c r="I229" i="1"/>
  <c r="I246" i="1"/>
  <c r="I226" i="1"/>
  <c r="I238" i="1"/>
  <c r="I250" i="1"/>
  <c r="I212" i="1"/>
  <c r="I208" i="1"/>
  <c r="I242" i="1"/>
  <c r="I220" i="1"/>
  <c r="I263" i="1"/>
  <c r="I224" i="1"/>
  <c r="I262" i="1"/>
  <c r="I230" i="1"/>
  <c r="I218" i="1"/>
  <c r="I221" i="1"/>
  <c r="I223" i="1"/>
  <c r="I211" i="1"/>
  <c r="I219" i="1"/>
  <c r="I215" i="1"/>
  <c r="I217" i="1"/>
  <c r="I213" i="1"/>
  <c r="I214" i="1"/>
  <c r="I258" i="1"/>
  <c r="I225" i="1"/>
  <c r="I234" i="1"/>
  <c r="I235" i="1"/>
  <c r="I247" i="1"/>
  <c r="I239" i="1"/>
  <c r="I222" i="1"/>
  <c r="I210" i="1"/>
  <c r="I259" i="1"/>
  <c r="I231" i="1"/>
  <c r="I236" i="1"/>
  <c r="I209" i="1"/>
  <c r="I255" i="1"/>
  <c r="I251" i="1"/>
  <c r="I216" i="1"/>
  <c r="I243" i="1"/>
  <c r="I233" i="1"/>
  <c r="I256" i="1"/>
  <c r="I237" i="1"/>
  <c r="I260" i="1"/>
  <c r="I252" i="1"/>
  <c r="I248" i="1"/>
  <c r="I264" i="1"/>
  <c r="I253" i="1"/>
  <c r="I244" i="1"/>
  <c r="I232" i="1"/>
  <c r="I245" i="1"/>
  <c r="I241" i="1"/>
  <c r="I240" i="1"/>
  <c r="I257" i="1"/>
  <c r="I249" i="1"/>
  <c r="I261" i="1"/>
  <c r="I254" i="1"/>
  <c r="I266" i="1"/>
  <c r="I265" i="1"/>
  <c r="I267" i="1"/>
  <c r="I268" i="1"/>
  <c r="I269" i="1"/>
  <c r="I270" i="1"/>
  <c r="I271" i="1"/>
  <c r="I203" i="1"/>
  <c r="F4" i="1" l="1"/>
  <c r="I274" i="1" l="1"/>
  <c r="I273" i="1"/>
  <c r="I275" i="1"/>
  <c r="I280" i="1"/>
  <c r="I298" i="1"/>
  <c r="I311" i="1"/>
  <c r="I334" i="1"/>
  <c r="I315" i="1"/>
  <c r="I345" i="1"/>
  <c r="I346" i="1"/>
  <c r="I354" i="1"/>
  <c r="I344" i="1"/>
  <c r="I294" i="1"/>
  <c r="I352" i="1"/>
  <c r="I322" i="1"/>
  <c r="I324" i="1"/>
  <c r="I331" i="1"/>
  <c r="I284" i="1"/>
  <c r="I282" i="1"/>
  <c r="I330" i="1"/>
  <c r="I303" i="1"/>
  <c r="I307" i="1"/>
  <c r="I313" i="1"/>
  <c r="I317" i="1"/>
  <c r="I285" i="1"/>
  <c r="I335" i="1"/>
  <c r="I288" i="1"/>
  <c r="I337" i="1"/>
  <c r="I299" i="1"/>
  <c r="I319" i="1"/>
  <c r="I287" i="1"/>
  <c r="I293" i="1"/>
  <c r="I336" i="1"/>
  <c r="I333" i="1"/>
  <c r="I281" i="1"/>
  <c r="I301" i="1"/>
  <c r="I326" i="1"/>
  <c r="I314" i="1"/>
  <c r="I283" i="1"/>
  <c r="I353" i="1"/>
  <c r="I306" i="1"/>
  <c r="I347" i="1"/>
  <c r="I332" i="1"/>
  <c r="I292" i="1"/>
  <c r="I309" i="1"/>
  <c r="I329" i="1"/>
  <c r="I295" i="1"/>
  <c r="I342" i="1"/>
  <c r="I318" i="1"/>
  <c r="I290" i="1"/>
  <c r="I297" i="1"/>
  <c r="I348" i="1"/>
  <c r="I349" i="1"/>
  <c r="I312" i="1"/>
  <c r="I305" i="1"/>
  <c r="I304" i="1"/>
  <c r="I323" i="1"/>
  <c r="I291" i="1"/>
  <c r="I325" i="1"/>
  <c r="I320" i="1"/>
  <c r="I278" i="1"/>
  <c r="I321" i="1"/>
  <c r="I310" i="1"/>
  <c r="I350" i="1"/>
  <c r="I286" i="1"/>
  <c r="I308" i="1"/>
  <c r="I289" i="1"/>
  <c r="I351" i="1"/>
  <c r="I277" i="1"/>
  <c r="I302" i="1"/>
  <c r="I343" i="1"/>
  <c r="I279" i="1"/>
  <c r="I300" i="1"/>
  <c r="I340" i="1"/>
  <c r="I339" i="1"/>
  <c r="I316" i="1"/>
  <c r="I296" i="1"/>
  <c r="I276" i="1"/>
  <c r="I328" i="1"/>
  <c r="I341" i="1"/>
  <c r="I327" i="1"/>
  <c r="I338" i="1"/>
  <c r="E4" i="1"/>
  <c r="D4" i="1"/>
  <c r="I272" i="1" l="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P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Q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R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S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K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L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M2" authorId="0" shapeId="0" xr:uid="{E78D51DF-8654-4903-B76F-F074C17EEDEC}">
      <text>
        <r>
          <rPr>
            <b/>
            <sz val="9"/>
            <color indexed="81"/>
            <rFont val="Tahoma"/>
            <family val="2"/>
          </rPr>
          <t>Michael Young:</t>
        </r>
        <r>
          <rPr>
            <sz val="9"/>
            <color indexed="81"/>
            <rFont val="Tahoma"/>
            <family val="2"/>
          </rPr>
          <t xml:space="preserve">
Control if fvp is dvp</t>
        </r>
      </text>
    </comment>
    <comment ref="AN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O2" authorId="0" shapeId="0" xr:uid="{F3BE25F0-A306-41BC-B1FE-05A4EB76F4F0}">
      <text>
        <r>
          <rPr>
            <b/>
            <sz val="9"/>
            <color indexed="81"/>
            <rFont val="Tahoma"/>
            <family val="2"/>
          </rPr>
          <t>Michael Young:</t>
        </r>
        <r>
          <rPr>
            <sz val="9"/>
            <color indexed="81"/>
            <rFont val="Tahoma"/>
            <family val="2"/>
          </rPr>
          <t xml:space="preserve">
Control if fvp is dvp</t>
        </r>
      </text>
    </comment>
    <comment ref="AP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AQ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AR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I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K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BN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BO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BP2" authorId="2" shapeId="0" xr:uid="{ACFCAFBF-2471-464D-8192-248A4B76CF6A}">
      <text>
        <r>
          <rPr>
            <b/>
            <sz val="9"/>
            <color indexed="81"/>
            <rFont val="Tahoma"/>
            <family val="2"/>
          </rPr>
          <t>John:</t>
        </r>
        <r>
          <rPr>
            <sz val="9"/>
            <color indexed="81"/>
            <rFont val="Tahoma"/>
            <family val="2"/>
          </rPr>
          <t xml:space="preserve">
Change the standard feedsupply selected for dams</t>
        </r>
      </text>
    </comment>
    <comment ref="BQ2" authorId="2" shapeId="0" xr:uid="{C74FD231-3763-425D-995C-3140343F0503}">
      <text>
        <r>
          <rPr>
            <b/>
            <sz val="9"/>
            <color indexed="81"/>
            <rFont val="Tahoma"/>
            <family val="2"/>
          </rPr>
          <t>John:</t>
        </r>
        <r>
          <rPr>
            <sz val="9"/>
            <color indexed="81"/>
            <rFont val="Tahoma"/>
            <family val="2"/>
          </rPr>
          <t xml:space="preserve">
Change the standard feedsupply selected for offspring</t>
        </r>
      </text>
    </comment>
    <comment ref="BR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S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T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U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V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W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BX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CF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CL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CO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P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S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T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CW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X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CY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CZ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A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B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DC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DD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DG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DH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DI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DJ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DN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DO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DP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DQ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DR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DS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the code</t>
        </r>
      </text>
    </comment>
    <comment ref="DT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code. Currently set to stop sales in the t[0] slice for v[0:14] i.e. only sell at 5.5yo or older and drys at scanning (t[1] slice).
Stops sale of yearlings as dams (must be sold as offspring).</t>
        </r>
      </text>
    </comment>
    <comment ref="DU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DV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DW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DX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DY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DZ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EA2" authorId="2" shapeId="0" xr:uid="{E2E46921-F039-47A1-A553-4E12DBD871B0}">
      <text>
        <r>
          <rPr>
            <b/>
            <sz val="9"/>
            <color indexed="81"/>
            <rFont val="Tahoma"/>
            <family val="2"/>
          </rPr>
          <t>John:</t>
        </r>
        <r>
          <rPr>
            <sz val="9"/>
            <color indexed="81"/>
            <rFont val="Tahoma"/>
            <family val="2"/>
          </rPr>
          <t xml:space="preserve">
Contract cost of the husbandry operations</t>
        </r>
      </text>
    </comment>
    <comment ref="EB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EC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ED2" authorId="2" shapeId="0" xr:uid="{BEDF0A60-F3A2-4D60-971B-657C13E0C63F}">
      <text>
        <r>
          <rPr>
            <b/>
            <sz val="9"/>
            <color indexed="81"/>
            <rFont val="Tahoma"/>
            <family val="2"/>
          </rPr>
          <t>John:</t>
        </r>
        <r>
          <rPr>
            <sz val="9"/>
            <color indexed="81"/>
            <rFont val="Tahoma"/>
            <family val="2"/>
          </rPr>
          <t xml:space="preserve">
units of the job (h2) carried out per husbandry labour hour of each type (l2)</t>
        </r>
      </text>
    </comment>
    <comment ref="EE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EJ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EL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EL3" authorId="2" shapeId="0" xr:uid="{876077FC-7DF9-4D85-B196-83B0EC4389A0}">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O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R4" authorId="0" shapeId="0" xr:uid="{233C0881-C2E6-46E8-9B55-F380130374E3}">
      <text>
        <r>
          <rPr>
            <sz val="9"/>
            <color indexed="81"/>
            <rFont val="Tahoma"/>
            <family val="2"/>
          </rPr>
          <t>LTW Pad level scalar for singles</t>
        </r>
      </text>
    </comment>
    <comment ref="S4" authorId="0" shapeId="0" xr:uid="{4F4BE100-A741-4A0D-8DBF-2C8F18FAA110}">
      <text>
        <r>
          <rPr>
            <sz val="9"/>
            <color indexed="81"/>
            <rFont val="Tahoma"/>
            <family val="2"/>
          </rPr>
          <t xml:space="preserve">LTW Pad level scalar for multiples
</t>
        </r>
      </text>
    </comment>
    <comment ref="T4" authorId="0" shapeId="0" xr:uid="{F2BDF62F-A2C0-480F-B4A2-37C24BFCFD37}">
      <text>
        <r>
          <rPr>
            <b/>
            <sz val="9"/>
            <color indexed="81"/>
            <rFont val="Tahoma"/>
            <family val="2"/>
          </rPr>
          <t>John:</t>
        </r>
        <r>
          <rPr>
            <sz val="9"/>
            <color indexed="81"/>
            <rFont val="Tahoma"/>
            <family val="2"/>
          </rPr>
          <t xml:space="preserve">
Weaner mortality</t>
        </r>
      </text>
    </comment>
    <comment ref="U4" authorId="0" shapeId="0" xr:uid="{D8F50781-0506-497E-A15D-0AC6218853A7}">
      <text>
        <r>
          <rPr>
            <b/>
            <sz val="9"/>
            <color indexed="81"/>
            <rFont val="Tahoma"/>
            <family val="2"/>
          </rPr>
          <t>John:</t>
        </r>
        <r>
          <rPr>
            <sz val="9"/>
            <color indexed="81"/>
            <rFont val="Tahoma"/>
            <family val="2"/>
          </rPr>
          <t xml:space="preserve">
Dam mortality</t>
        </r>
      </text>
    </comment>
    <comment ref="V4" authorId="0" shapeId="0" xr:uid="{DD1BC7DC-9510-49A0-8CF8-2ACF91E46EB3}">
      <text>
        <r>
          <rPr>
            <sz val="9"/>
            <color indexed="81"/>
            <rFont val="Tahoma"/>
            <family val="2"/>
          </rPr>
          <t>Progeny survival</t>
        </r>
      </text>
    </comment>
    <comment ref="W4" authorId="0" shapeId="0" xr:uid="{3F3DB6C4-DE2F-419B-AD18-07785C231917}">
      <text>
        <r>
          <rPr>
            <sz val="9"/>
            <color indexed="81"/>
            <rFont val="Tahoma"/>
            <family val="2"/>
          </rPr>
          <t>Birth weight</t>
        </r>
      </text>
    </comment>
    <comment ref="X4" authorId="0" shapeId="0" xr:uid="{DA1C078D-AA81-4A78-9DFC-37E0A8AB8B86}">
      <text>
        <r>
          <rPr>
            <sz val="9"/>
            <color indexed="81"/>
            <rFont val="Tahoma"/>
            <family val="2"/>
          </rPr>
          <t>Weaning weight</t>
        </r>
      </text>
    </comment>
    <comment ref="Y4" authorId="0" shapeId="0" xr:uid="{1EC0D7CF-12F9-4F1F-8977-A8F060C09A40}">
      <text>
        <r>
          <rPr>
            <b/>
            <sz val="9"/>
            <color indexed="81"/>
            <rFont val="Tahoma"/>
            <family val="2"/>
          </rPr>
          <t>John:</t>
        </r>
        <r>
          <rPr>
            <sz val="9"/>
            <color indexed="81"/>
            <rFont val="Tahoma"/>
            <family val="2"/>
          </rPr>
          <t xml:space="preserve">
Weaner mortality</t>
        </r>
      </text>
    </comment>
    <comment ref="Z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A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B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C4" authorId="2" shapeId="0" xr:uid="{7393AF12-0094-4F60-A7AB-F5D1266D3A77}">
      <text>
        <r>
          <rPr>
            <b/>
            <sz val="9"/>
            <color indexed="81"/>
            <rFont val="Tahoma"/>
            <family val="2"/>
          </rPr>
          <t>John:</t>
        </r>
        <r>
          <rPr>
            <sz val="9"/>
            <color indexed="81"/>
            <rFont val="Tahoma"/>
            <family val="2"/>
          </rPr>
          <t xml:space="preserve">
CFW</t>
        </r>
      </text>
    </comment>
    <comment ref="AD4" authorId="2" shapeId="0" xr:uid="{771484C3-46D6-45C5-A026-7EE24A81FF53}">
      <text>
        <r>
          <rPr>
            <b/>
            <sz val="9"/>
            <color indexed="81"/>
            <rFont val="Tahoma"/>
            <family val="2"/>
          </rPr>
          <t>John:</t>
        </r>
        <r>
          <rPr>
            <sz val="9"/>
            <color indexed="81"/>
            <rFont val="Tahoma"/>
            <family val="2"/>
          </rPr>
          <t xml:space="preserve">
FD</t>
        </r>
      </text>
    </comment>
    <comment ref="AE4" authorId="2" shapeId="0" xr:uid="{ADC52D4F-7C42-4FA7-9F09-55FB9985AC2F}">
      <text>
        <r>
          <rPr>
            <b/>
            <sz val="9"/>
            <color indexed="81"/>
            <rFont val="Tahoma"/>
            <family val="2"/>
          </rPr>
          <t>John:</t>
        </r>
        <r>
          <rPr>
            <sz val="9"/>
            <color indexed="81"/>
            <rFont val="Tahoma"/>
            <family val="2"/>
          </rPr>
          <t xml:space="preserve">
Conception</t>
        </r>
      </text>
    </comment>
    <comment ref="AF4" authorId="2" shapeId="0" xr:uid="{F27BEBBE-D2F8-4576-8FEC-B287BAC0AE61}">
      <text>
        <r>
          <rPr>
            <b/>
            <sz val="9"/>
            <color indexed="81"/>
            <rFont val="Tahoma"/>
            <family val="2"/>
          </rPr>
          <t>John:</t>
        </r>
        <r>
          <rPr>
            <sz val="9"/>
            <color indexed="81"/>
            <rFont val="Tahoma"/>
            <family val="2"/>
          </rPr>
          <t xml:space="preserve">
Litter Size</t>
        </r>
      </text>
    </comment>
    <comment ref="AG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H4" authorId="2" shapeId="0" xr:uid="{DE7CD090-09BE-40D2-9B12-1E8507B432E6}">
      <text>
        <r>
          <rPr>
            <b/>
            <sz val="9"/>
            <color indexed="81"/>
            <rFont val="Tahoma"/>
            <family val="2"/>
          </rPr>
          <t>John:</t>
        </r>
        <r>
          <rPr>
            <sz val="9"/>
            <color indexed="81"/>
            <rFont val="Tahoma"/>
            <family val="2"/>
          </rPr>
          <t xml:space="preserve">
Mortality</t>
        </r>
      </text>
    </comment>
    <comment ref="AI4" authorId="2" shapeId="0" xr:uid="{6ED1A1EE-0BDB-495F-9681-190BB4699860}">
      <text>
        <r>
          <rPr>
            <b/>
            <sz val="9"/>
            <color indexed="81"/>
            <rFont val="Tahoma"/>
            <family val="2"/>
          </rPr>
          <t>John:</t>
        </r>
        <r>
          <rPr>
            <sz val="9"/>
            <color indexed="81"/>
            <rFont val="Tahoma"/>
            <family val="2"/>
          </rPr>
          <t xml:space="preserve">
LWC (Liveweight change)</t>
        </r>
      </text>
    </comment>
    <comment ref="AJ4" authorId="2" shapeId="0" xr:uid="{6D71D5CB-E7C6-4A81-9736-2A0B30A96F03}">
      <text>
        <r>
          <rPr>
            <b/>
            <sz val="9"/>
            <color indexed="81"/>
            <rFont val="Tahoma"/>
            <family val="2"/>
          </rPr>
          <t>John:</t>
        </r>
        <r>
          <rPr>
            <sz val="9"/>
            <color indexed="81"/>
            <rFont val="Tahoma"/>
            <family val="2"/>
          </rPr>
          <t xml:space="preserve">
Random</t>
        </r>
      </text>
    </comment>
    <comment ref="AK4" authorId="0" shapeId="0" xr:uid="{823CD838-0DE7-46A5-A20C-4967BBB8336D}">
      <text>
        <r>
          <rPr>
            <b/>
            <sz val="9"/>
            <color indexed="81"/>
            <rFont val="Tahoma"/>
            <family val="2"/>
          </rPr>
          <t>Michael Young:</t>
        </r>
        <r>
          <rPr>
            <sz val="9"/>
            <color indexed="81"/>
            <rFont val="Tahoma"/>
            <family val="2"/>
          </rPr>
          <t xml:space="preserve">
1:2 is weaning </t>
        </r>
      </text>
    </comment>
    <comment ref="AL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N4" authorId="0" shapeId="0" xr:uid="{513F7AEA-C2A1-457F-B2C9-E7D72D003C9B}">
      <text>
        <r>
          <rPr>
            <b/>
            <sz val="9"/>
            <color indexed="81"/>
            <rFont val="Tahoma"/>
            <family val="2"/>
          </rPr>
          <t>Michael Young:</t>
        </r>
        <r>
          <rPr>
            <sz val="9"/>
            <color indexed="81"/>
            <rFont val="Tahoma"/>
            <family val="2"/>
          </rPr>
          <t xml:space="preserve">
3:4 is season start FVP</t>
        </r>
      </text>
    </comment>
    <comment ref="AS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AT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AU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AV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AW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BN4" authorId="2" shapeId="0" xr:uid="{2264C0C6-E70D-43D3-B87A-30EDC2A40F34}">
      <text>
        <r>
          <rPr>
            <b/>
            <sz val="9"/>
            <color indexed="81"/>
            <rFont val="Tahoma"/>
            <family val="2"/>
          </rPr>
          <t>John:</t>
        </r>
        <r>
          <rPr>
            <sz val="9"/>
            <color indexed="81"/>
            <rFont val="Tahoma"/>
            <family val="2"/>
          </rPr>
          <t xml:space="preserve">
All dams</t>
        </r>
      </text>
    </comment>
    <comment ref="BO4" authorId="2" shapeId="0" xr:uid="{0C26DBE4-BD27-4C07-A035-AB2C76262933}">
      <text>
        <r>
          <rPr>
            <b/>
            <sz val="9"/>
            <color indexed="81"/>
            <rFont val="Tahoma"/>
            <family val="2"/>
          </rPr>
          <t>John:</t>
        </r>
        <r>
          <rPr>
            <sz val="9"/>
            <color indexed="81"/>
            <rFont val="Tahoma"/>
            <family val="2"/>
          </rPr>
          <t xml:space="preserve">
All offspring</t>
        </r>
      </text>
    </comment>
    <comment ref="BP4" authorId="2" shapeId="0" xr:uid="{1576CCDB-E2FE-45CB-9CBE-76ADEBF9A0DD}">
      <text>
        <r>
          <rPr>
            <b/>
            <sz val="9"/>
            <color indexed="81"/>
            <rFont val="Tahoma"/>
            <family val="2"/>
          </rPr>
          <t>John:</t>
        </r>
        <r>
          <rPr>
            <sz val="9"/>
            <color indexed="81"/>
            <rFont val="Tahoma"/>
            <family val="2"/>
          </rPr>
          <t xml:space="preserve">
All dams</t>
        </r>
      </text>
    </comment>
    <comment ref="BQ4" authorId="2" shapeId="0" xr:uid="{B848A54D-AF8E-4038-A88C-CB7321D394DD}">
      <text>
        <r>
          <rPr>
            <b/>
            <sz val="9"/>
            <color indexed="81"/>
            <rFont val="Tahoma"/>
            <family val="2"/>
          </rPr>
          <t>John:</t>
        </r>
        <r>
          <rPr>
            <sz val="9"/>
            <color indexed="81"/>
            <rFont val="Tahoma"/>
            <family val="2"/>
          </rPr>
          <t xml:space="preserve">
All offspring</t>
        </r>
      </text>
    </comment>
    <comment ref="BR4" authorId="2" shapeId="0" xr:uid="{1FD324B5-731F-4818-8775-5AB906AD49E4}">
      <text>
        <r>
          <rPr>
            <b/>
            <sz val="9"/>
            <color indexed="81"/>
            <rFont val="Tahoma"/>
            <family val="2"/>
          </rPr>
          <t>John:</t>
        </r>
        <r>
          <rPr>
            <sz val="9"/>
            <color indexed="81"/>
            <rFont val="Tahoma"/>
            <family val="2"/>
          </rPr>
          <t xml:space="preserve">
Undifferentiated dams</t>
        </r>
      </text>
    </comment>
    <comment ref="BS4" authorId="2" shapeId="0" xr:uid="{2CCD5A21-A028-4D5C-859A-15011590E0D3}">
      <text>
        <r>
          <rPr>
            <b/>
            <sz val="9"/>
            <color indexed="81"/>
            <rFont val="Tahoma"/>
            <family val="2"/>
          </rPr>
          <t>John:</t>
        </r>
        <r>
          <rPr>
            <sz val="9"/>
            <color indexed="81"/>
            <rFont val="Tahoma"/>
            <family val="2"/>
          </rPr>
          <t xml:space="preserve">
Dry dams </t>
        </r>
      </text>
    </comment>
    <comment ref="BT4" authorId="2" shapeId="0" xr:uid="{CDF6E461-6EFD-4268-BC12-71BD89FEFDD2}">
      <text>
        <r>
          <rPr>
            <b/>
            <sz val="9"/>
            <color indexed="81"/>
            <rFont val="Tahoma"/>
            <family val="2"/>
          </rPr>
          <t>John:</t>
        </r>
        <r>
          <rPr>
            <sz val="9"/>
            <color indexed="81"/>
            <rFont val="Tahoma"/>
            <family val="2"/>
          </rPr>
          <t xml:space="preserve">
Pregnant dams</t>
        </r>
      </text>
    </comment>
    <comment ref="BU4" authorId="2" shapeId="0" xr:uid="{83A44181-CA52-4FE1-8F1C-722C4F31CE68}">
      <text>
        <r>
          <rPr>
            <b/>
            <sz val="9"/>
            <color indexed="81"/>
            <rFont val="Tahoma"/>
            <family val="2"/>
          </rPr>
          <t>John:</t>
        </r>
        <r>
          <rPr>
            <sz val="9"/>
            <color indexed="81"/>
            <rFont val="Tahoma"/>
            <family val="2"/>
          </rPr>
          <t xml:space="preserve">
Single dams</t>
        </r>
      </text>
    </comment>
    <comment ref="BV4" authorId="2" shapeId="0" xr:uid="{4B55BEE9-662E-40B1-815B-DE633A72AFC3}">
      <text>
        <r>
          <rPr>
            <b/>
            <sz val="9"/>
            <color indexed="81"/>
            <rFont val="Tahoma"/>
            <family val="2"/>
          </rPr>
          <t>John:</t>
        </r>
        <r>
          <rPr>
            <sz val="9"/>
            <color indexed="81"/>
            <rFont val="Tahoma"/>
            <family val="2"/>
          </rPr>
          <t xml:space="preserve">
Multiple dams</t>
        </r>
      </text>
    </comment>
    <comment ref="BW4" authorId="2" shapeId="0" xr:uid="{AEB5DD46-8F1F-4D43-AE86-2A2726BC7ED2}">
      <text>
        <r>
          <rPr>
            <b/>
            <sz val="9"/>
            <color indexed="81"/>
            <rFont val="Tahoma"/>
            <family val="2"/>
          </rPr>
          <t>John:</t>
        </r>
        <r>
          <rPr>
            <sz val="9"/>
            <color indexed="81"/>
            <rFont val="Tahoma"/>
            <family val="2"/>
          </rPr>
          <t xml:space="preserve">
Twin dams</t>
        </r>
      </text>
    </comment>
    <comment ref="BX4" authorId="2" shapeId="0" xr:uid="{070358F4-7D23-4E95-A2AB-E657991D714C}">
      <text>
        <r>
          <rPr>
            <b/>
            <sz val="9"/>
            <color indexed="81"/>
            <rFont val="Tahoma"/>
            <family val="2"/>
          </rPr>
          <t>John:</t>
        </r>
        <r>
          <rPr>
            <sz val="9"/>
            <color indexed="81"/>
            <rFont val="Tahoma"/>
            <family val="2"/>
          </rPr>
          <t xml:space="preserve">
Triplet dams</t>
        </r>
      </text>
    </comment>
    <comment ref="CB4" authorId="2" shapeId="0" xr:uid="{EDBA936A-EB3F-47A4-A727-C6F9EF60B6FA}">
      <text>
        <r>
          <rPr>
            <b/>
            <sz val="9"/>
            <color indexed="81"/>
            <rFont val="Tahoma"/>
            <family val="2"/>
          </rPr>
          <t>John:</t>
        </r>
        <r>
          <rPr>
            <sz val="9"/>
            <color indexed="81"/>
            <rFont val="Tahoma"/>
            <family val="2"/>
          </rPr>
          <t xml:space="preserve">
Include BBB</t>
        </r>
      </text>
    </comment>
    <comment ref="CC4" authorId="2" shapeId="0" xr:uid="{8D9B30BF-7807-4CA4-8B4F-461542872E18}">
      <text>
        <r>
          <rPr>
            <b/>
            <sz val="9"/>
            <color indexed="81"/>
            <rFont val="Tahoma"/>
            <family val="2"/>
          </rPr>
          <t>John:</t>
        </r>
        <r>
          <rPr>
            <sz val="9"/>
            <color indexed="81"/>
            <rFont val="Tahoma"/>
            <family val="2"/>
          </rPr>
          <t xml:space="preserve">
Include BBM</t>
        </r>
      </text>
    </comment>
    <comment ref="CD4" authorId="2" shapeId="0" xr:uid="{EA5FCC71-3412-4D05-9092-E3A7BA334AF5}">
      <text>
        <r>
          <rPr>
            <b/>
            <sz val="9"/>
            <color indexed="81"/>
            <rFont val="Tahoma"/>
            <family val="2"/>
          </rPr>
          <t>John:</t>
        </r>
        <r>
          <rPr>
            <sz val="9"/>
            <color indexed="81"/>
            <rFont val="Tahoma"/>
            <family val="2"/>
          </rPr>
          <t xml:space="preserve">
Include BBT</t>
        </r>
      </text>
    </comment>
    <comment ref="CE4" authorId="2" shapeId="0" xr:uid="{FBB5830A-BD65-4BB9-B2EA-685EBA0BC799}">
      <text>
        <r>
          <rPr>
            <b/>
            <sz val="9"/>
            <color indexed="81"/>
            <rFont val="Tahoma"/>
            <family val="2"/>
          </rPr>
          <t>John:</t>
        </r>
        <r>
          <rPr>
            <sz val="9"/>
            <color indexed="81"/>
            <rFont val="Tahoma"/>
            <family val="2"/>
          </rPr>
          <t xml:space="preserve">
Include BMT</t>
        </r>
      </text>
    </comment>
    <comment ref="CH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CO4" authorId="0" shapeId="0" xr:uid="{B4EC4C81-1C22-4365-81E0-6F638C6D847A}">
      <text>
        <r>
          <rPr>
            <sz val="9"/>
            <color indexed="81"/>
            <rFont val="Tahoma"/>
            <family val="2"/>
          </rPr>
          <t>CSIRO lamb survival, 2 young</t>
        </r>
      </text>
    </comment>
    <comment ref="CP4" authorId="0" shapeId="0" xr:uid="{734AA682-3F17-4846-9FE2-E71CA101DE82}">
      <text>
        <r>
          <rPr>
            <sz val="9"/>
            <color indexed="81"/>
            <rFont val="Tahoma"/>
            <family val="2"/>
          </rPr>
          <t xml:space="preserve">LTW lamb survival, 2 young
</t>
        </r>
      </text>
    </comment>
    <comment ref="CS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CT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CU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CY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CZ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DA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DB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DC4" authorId="2" shapeId="0" xr:uid="{6894B36D-9763-43B1-B7B3-D874B037C01A}">
      <text>
        <r>
          <rPr>
            <b/>
            <sz val="9"/>
            <color indexed="81"/>
            <rFont val="Tahoma"/>
            <family val="2"/>
          </rPr>
          <t>John:</t>
        </r>
        <r>
          <rPr>
            <sz val="9"/>
            <color indexed="81"/>
            <rFont val="Tahoma"/>
            <family val="2"/>
          </rPr>
          <t xml:space="preserve">
Singles</t>
        </r>
      </text>
    </comment>
    <comment ref="DD4" authorId="2" shapeId="0" xr:uid="{B8F6071A-7144-4766-AF63-2FB7A8DD7C68}">
      <text>
        <r>
          <rPr>
            <b/>
            <sz val="9"/>
            <color indexed="81"/>
            <rFont val="Tahoma"/>
            <family val="2"/>
          </rPr>
          <t>John:</t>
        </r>
        <r>
          <rPr>
            <sz val="9"/>
            <color indexed="81"/>
            <rFont val="Tahoma"/>
            <family val="2"/>
          </rPr>
          <t xml:space="preserve">
Multiples</t>
        </r>
      </text>
    </comment>
    <comment ref="DH4" authorId="0" shapeId="0" xr:uid="{75BF48CE-723C-411B-9631-014B4D886458}">
      <text>
        <r>
          <rPr>
            <b/>
            <sz val="9"/>
            <color indexed="81"/>
            <rFont val="Tahoma"/>
            <family val="2"/>
          </rPr>
          <t>Michael Young:</t>
        </r>
        <r>
          <rPr>
            <sz val="9"/>
            <color indexed="81"/>
            <rFont val="Tahoma"/>
            <family val="2"/>
          </rPr>
          <t xml:space="preserve">
All pastures</t>
        </r>
      </text>
    </comment>
    <comment ref="DI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J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DK4" authorId="2" shapeId="0" xr:uid="{90C07E8A-2A5C-4510-B26D-109EE346383F}">
      <text>
        <r>
          <rPr>
            <b/>
            <sz val="9"/>
            <color indexed="81"/>
            <rFont val="Tahoma"/>
            <family val="2"/>
          </rPr>
          <t>John:</t>
        </r>
        <r>
          <rPr>
            <sz val="9"/>
            <color indexed="81"/>
            <rFont val="Tahoma"/>
            <family val="2"/>
          </rPr>
          <t xml:space="preserve">
Autumn lambing included</t>
        </r>
      </text>
    </comment>
    <comment ref="DL4" authorId="2" shapeId="0" xr:uid="{DDC4B732-0724-4618-967C-94830644C7C0}">
      <text>
        <r>
          <rPr>
            <b/>
            <sz val="9"/>
            <color indexed="81"/>
            <rFont val="Tahoma"/>
            <family val="2"/>
          </rPr>
          <t>John:</t>
        </r>
        <r>
          <rPr>
            <sz val="9"/>
            <color indexed="81"/>
            <rFont val="Tahoma"/>
            <family val="2"/>
          </rPr>
          <t xml:space="preserve">
Winter lambing included</t>
        </r>
      </text>
    </comment>
    <comment ref="DM4" authorId="2" shapeId="0" xr:uid="{E5BCC9AA-3746-43B7-A671-B947067682D5}">
      <text>
        <r>
          <rPr>
            <b/>
            <sz val="9"/>
            <color indexed="81"/>
            <rFont val="Tahoma"/>
            <family val="2"/>
          </rPr>
          <t>John:</t>
        </r>
        <r>
          <rPr>
            <sz val="9"/>
            <color indexed="81"/>
            <rFont val="Tahoma"/>
            <family val="2"/>
          </rPr>
          <t xml:space="preserve">
Spring lambing included</t>
        </r>
      </text>
    </comment>
    <comment ref="DN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DR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DV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DW4" authorId="0" shapeId="0" xr:uid="{45011FBE-C7D8-4383-8F68-AFF71A3E23F7}">
      <text>
        <r>
          <rPr>
            <b/>
            <sz val="9"/>
            <color indexed="81"/>
            <rFont val="Tahoma"/>
            <family val="2"/>
          </rPr>
          <t xml:space="preserve">John:
</t>
        </r>
        <r>
          <rPr>
            <sz val="9"/>
            <color indexed="81"/>
            <rFont val="Tahoma"/>
            <family val="2"/>
          </rPr>
          <t>1:2, : is maidens of all genotypes</t>
        </r>
      </text>
    </comment>
    <comment ref="DY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DZ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EA4" authorId="2" shapeId="0" xr:uid="{D31248A1-05A2-4EF9-B972-039A44975092}">
      <text>
        <r>
          <rPr>
            <b/>
            <sz val="9"/>
            <color indexed="81"/>
            <rFont val="Tahoma"/>
            <family val="2"/>
          </rPr>
          <t>John:</t>
        </r>
        <r>
          <rPr>
            <sz val="9"/>
            <color indexed="81"/>
            <rFont val="Tahoma"/>
            <family val="2"/>
          </rPr>
          <t xml:space="preserve">
Scanning cost (all levels of scanning) </t>
        </r>
      </text>
    </comment>
    <comment ref="EB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EC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ED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EE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EJ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EL4" authorId="2" shapeId="0" xr:uid="{4B744A13-9CA3-482A-BDB2-BBA73B771797}">
      <text>
        <r>
          <rPr>
            <b/>
            <sz val="9"/>
            <color indexed="81"/>
            <rFont val="Tahoma"/>
            <family val="2"/>
          </rPr>
          <t>John:</t>
        </r>
        <r>
          <rPr>
            <sz val="9"/>
            <color indexed="81"/>
            <rFont val="Tahoma"/>
            <family val="2"/>
          </rPr>
          <t xml:space="preserve">
Break to early spring</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H11"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DK11"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 ref="CQ12" authorId="2" shapeId="0" xr:uid="{88CCDCA4-6D0E-4573-94AC-38CF6720660A}">
      <text>
        <r>
          <rPr>
            <b/>
            <sz val="9"/>
            <color indexed="81"/>
            <rFont val="Tahoma"/>
            <family val="2"/>
          </rPr>
          <t>John:</t>
        </r>
        <r>
          <rPr>
            <sz val="9"/>
            <color indexed="81"/>
            <rFont val="Tahoma"/>
            <family val="2"/>
          </rPr>
          <t xml:space="preserve">
Adjust the adult single ewe GFW to 5.8kg</t>
        </r>
      </text>
    </comment>
    <comment ref="CR12" authorId="2" shapeId="0" xr:uid="{52130278-9DB2-45C8-B12C-6291ADEA746A}">
      <text>
        <r>
          <rPr>
            <b/>
            <sz val="9"/>
            <color indexed="81"/>
            <rFont val="Tahoma"/>
            <family val="2"/>
          </rPr>
          <t>John:</t>
        </r>
        <r>
          <rPr>
            <sz val="9"/>
            <color indexed="81"/>
            <rFont val="Tahoma"/>
            <family val="2"/>
          </rPr>
          <t xml:space="preserve">
FD of adult ewes 19u</t>
        </r>
      </text>
    </comment>
    <comment ref="CS12" authorId="2" shapeId="0" xr:uid="{DCEE26B2-9B2A-4D8F-94D8-F50BA1719B54}">
      <text>
        <r>
          <rPr>
            <b/>
            <sz val="9"/>
            <color indexed="81"/>
            <rFont val="Tahoma"/>
            <family val="2"/>
          </rPr>
          <t>John:</t>
        </r>
        <r>
          <rPr>
            <sz val="9"/>
            <color indexed="81"/>
            <rFont val="Tahoma"/>
            <family val="2"/>
          </rPr>
          <t xml:space="preserve">
Reduce reproduction to scan 130%</t>
        </r>
      </text>
    </comment>
    <comment ref="CT12" authorId="2" shapeId="0" xr:uid="{D153035F-7718-4F39-9A62-D4D6EBF2CE2B}">
      <text>
        <r>
          <rPr>
            <b/>
            <sz val="9"/>
            <color indexed="81"/>
            <rFont val="Tahoma"/>
            <family val="2"/>
          </rPr>
          <t>John:</t>
        </r>
        <r>
          <rPr>
            <sz val="9"/>
            <color indexed="81"/>
            <rFont val="Tahoma"/>
            <family val="2"/>
          </rPr>
          <t xml:space="preserve">
Reduce reproduction to scan 130%</t>
        </r>
      </text>
    </comment>
    <comment ref="BN14" authorId="2" shapeId="0" xr:uid="{C9D71391-E6DA-457B-822B-AC124103381D}">
      <text>
        <r>
          <rPr>
            <b/>
            <sz val="9"/>
            <color indexed="81"/>
            <rFont val="Tahoma"/>
            <family val="2"/>
          </rPr>
          <t>John:</t>
        </r>
        <r>
          <rPr>
            <sz val="9"/>
            <color indexed="81"/>
            <rFont val="Tahoma"/>
            <family val="2"/>
          </rPr>
          <t xml:space="preserve">
Change the FS inputs for the Maternals to be the inputs for the BM dams</t>
        </r>
      </text>
    </comment>
    <comment ref="BO14" authorId="2" shapeId="0" xr:uid="{10A11BF8-1145-4289-AD82-7A3754527A2C}">
      <text>
        <r>
          <rPr>
            <b/>
            <sz val="9"/>
            <color indexed="81"/>
            <rFont val="Tahoma"/>
            <family val="2"/>
          </rPr>
          <t>John:</t>
        </r>
        <r>
          <rPr>
            <sz val="9"/>
            <color indexed="81"/>
            <rFont val="Tahoma"/>
            <family val="2"/>
          </rPr>
          <t xml:space="preserve">
Change the FS inputs for the Maternals to be the inputs for the BMT offspring</t>
        </r>
      </text>
    </comment>
    <comment ref="DV15" authorId="2" shapeId="0" xr:uid="{C8054F6E-BDEC-4601-A8DC-2104FEF009B5}">
      <text>
        <r>
          <rPr>
            <b/>
            <sz val="9"/>
            <color indexed="81"/>
            <rFont val="Tahoma"/>
            <family val="2"/>
          </rPr>
          <t>John:</t>
        </r>
        <r>
          <rPr>
            <sz val="9"/>
            <color indexed="81"/>
            <rFont val="Tahoma"/>
            <family val="2"/>
          </rPr>
          <t xml:space="preserve">
1 doesn't work to force in the joining of yearlings</t>
        </r>
      </text>
    </comment>
    <comment ref="H16" authorId="2" shapeId="0" xr:uid="{79DBC7C0-8AF8-4052-BA24-709C6266B60F}">
      <text>
        <r>
          <rPr>
            <b/>
            <sz val="9"/>
            <color indexed="81"/>
            <rFont val="Tahoma"/>
            <family val="2"/>
          </rPr>
          <t>John:</t>
        </r>
        <r>
          <rPr>
            <sz val="9"/>
            <color indexed="81"/>
            <rFont val="Tahoma"/>
            <family val="2"/>
          </rPr>
          <t xml:space="preserve">
Set up the TOL &amp; Scan levels for each genotype.
Include the impacts of the standard management of drys &amp; standard paddock allocation benefits</t>
        </r>
      </text>
    </comment>
    <comment ref="H65" authorId="2" shapeId="0" xr:uid="{2C300BAA-5E16-4D77-9F46-F59F948B30EA}">
      <text>
        <r>
          <rPr>
            <b/>
            <sz val="9"/>
            <color indexed="81"/>
            <rFont val="Tahoma"/>
            <family val="2"/>
          </rPr>
          <t>John:</t>
        </r>
        <r>
          <rPr>
            <sz val="9"/>
            <color indexed="81"/>
            <rFont val="Tahoma"/>
            <family val="2"/>
          </rPr>
          <t xml:space="preserve">
Set up the flock for calibration. Force in or out required components.
Approximate calibration of the feed supply for the undifferentiated with a small model.</t>
        </r>
      </text>
    </comment>
    <comment ref="CX66" authorId="2" shapeId="0" xr:uid="{0CBAFB08-04F6-4627-A81A-6759A5768E2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CZ66" authorId="2" shapeId="0" xr:uid="{DDB6A61D-3541-4096-8402-FBE7E1D69F77}">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A66" authorId="2" shapeId="0" xr:uid="{29070B5F-B716-414D-9F2D-D248D0BFD66E}">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B66" authorId="2" shapeId="0" xr:uid="{F16C6B4E-43CC-462D-ACAC-52B4B69038BF}">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C66" authorId="2" shapeId="0" xr:uid="{8F4D10EF-92A7-4125-AB0C-D9B31750F169}">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D66" authorId="2" shapeId="0" xr:uid="{0192BE3D-482F-45C6-9680-06FC280D1BB8}">
      <text>
        <r>
          <rPr>
            <b/>
            <sz val="9"/>
            <color indexed="81"/>
            <rFont val="Tahoma"/>
            <family val="2"/>
          </rPr>
          <t>John:</t>
        </r>
        <r>
          <rPr>
            <sz val="9"/>
            <color indexed="81"/>
            <rFont val="Tahoma"/>
            <family val="2"/>
          </rPr>
          <t xml:space="preserve">
Override the selected paddock allocation benefits. (Currently would be none because Scan 0 doesn't allow it, but covering the options)</t>
        </r>
      </text>
    </comment>
    <comment ref="DO66" authorId="2" shapeId="0" xr:uid="{4FC113DA-E036-4D6B-AB0A-67DD39AB1FD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P66" authorId="2" shapeId="0" xr:uid="{C8493367-782E-4AA6-BF39-C0E6F99874E0}">
      <text>
        <r>
          <rPr>
            <b/>
            <sz val="9"/>
            <color indexed="81"/>
            <rFont val="Tahoma"/>
            <family val="2"/>
          </rPr>
          <t>John:</t>
        </r>
        <r>
          <rPr>
            <sz val="9"/>
            <color indexed="81"/>
            <rFont val="Tahoma"/>
            <family val="2"/>
          </rPr>
          <t xml:space="preserve">
Force retention of drys so that a meaningful feed supply is generated</t>
        </r>
      </text>
    </comment>
    <comment ref="DQ66" authorId="2" shapeId="0" xr:uid="{AB99F0A4-AD35-4C1B-B886-6C80666BFD38}">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R66" authorId="2" shapeId="0" xr:uid="{20935810-116D-471C-B13A-0097E62F3AD4}">
      <text>
        <r>
          <rPr>
            <b/>
            <sz val="9"/>
            <color indexed="81"/>
            <rFont val="Tahoma"/>
            <family val="2"/>
          </rPr>
          <t>John:</t>
        </r>
        <r>
          <rPr>
            <sz val="9"/>
            <color indexed="81"/>
            <rFont val="Tahoma"/>
            <family val="2"/>
          </rPr>
          <t xml:space="preserve">
Override the selected optimum management for management of the dry dams. (Currently would be none because Scan 0 doesn't allow it, but covering the options)</t>
        </r>
      </text>
    </comment>
    <comment ref="DW66" authorId="2" shapeId="0" xr:uid="{400A5650-E307-4422-93D7-EC63D907B7C6}">
      <text>
        <r>
          <rPr>
            <b/>
            <sz val="9"/>
            <color indexed="81"/>
            <rFont val="Tahoma"/>
            <family val="2"/>
          </rPr>
          <t>John:</t>
        </r>
        <r>
          <rPr>
            <sz val="9"/>
            <color indexed="81"/>
            <rFont val="Tahoma"/>
            <family val="2"/>
          </rPr>
          <t xml:space="preserve">
Force joining of maidens so that they are calibrated for dry, singles &amp; multiples.</t>
        </r>
      </text>
    </comment>
    <comment ref="DX66" authorId="2" shapeId="0" xr:uid="{27891A12-94DA-44A8-BEC8-B56E340618BE}">
      <text>
        <r>
          <rPr>
            <b/>
            <sz val="9"/>
            <color indexed="81"/>
            <rFont val="Tahoma"/>
            <family val="2"/>
          </rPr>
          <t>John:</t>
        </r>
        <r>
          <rPr>
            <sz val="9"/>
            <color indexed="81"/>
            <rFont val="Tahoma"/>
            <family val="2"/>
          </rPr>
          <t xml:space="preserve">
Force retaining of 6yo.
Not required because if 6yo opt FEC == 0 then use the prior year.</t>
        </r>
      </text>
    </comment>
    <comment ref="DS69" authorId="2" shapeId="0" xr:uid="{67F984D3-9E95-4C64-BBB6-279C81B00C35}">
      <text>
        <r>
          <rPr>
            <b/>
            <sz val="9"/>
            <color indexed="81"/>
            <rFont val="Tahoma"/>
            <family val="2"/>
          </rPr>
          <t>John:</t>
        </r>
        <r>
          <rPr>
            <sz val="9"/>
            <color indexed="81"/>
            <rFont val="Tahoma"/>
            <family val="2"/>
          </rPr>
          <t xml:space="preserve">
Force in a minimum number of BBT in DVP 4:14</t>
        </r>
      </text>
    </comment>
    <comment ref="H78" authorId="2" shapeId="0" xr:uid="{E0C29BA7-40A0-4A9C-A03F-66F216DAC43E}">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79" authorId="2" shapeId="0" xr:uid="{1C1BB753-7C00-4E6C-A0CF-7A66FCF34B4D}">
      <text>
        <r>
          <rPr>
            <b/>
            <sz val="9"/>
            <color indexed="81"/>
            <rFont val="Tahoma"/>
            <family val="2"/>
          </rPr>
          <t>John:</t>
        </r>
        <r>
          <rPr>
            <sz val="9"/>
            <color indexed="81"/>
            <rFont val="Tahoma"/>
            <family val="2"/>
          </rPr>
          <t xml:space="preserve">
Select the scenario to calibrate.
Usually one TOL of MM with Scan 2</t>
        </r>
      </text>
    </comment>
    <comment ref="H79" authorId="2" shapeId="0" xr:uid="{93814C9F-4F64-4E6D-AA7D-DCBA678D7478}">
      <text>
        <r>
          <rPr>
            <b/>
            <sz val="9"/>
            <color indexed="81"/>
            <rFont val="Tahoma"/>
            <family val="2"/>
          </rPr>
          <t xml:space="preserve">John
</t>
        </r>
        <r>
          <rPr>
            <sz val="9"/>
            <color indexed="81"/>
            <rFont val="Tahoma"/>
            <family val="2"/>
          </rPr>
          <t>GEPEP calibration
1. N11 model
2. r1_izg = 6
3. TOL = May (GEPc)</t>
        </r>
      </text>
    </comment>
    <comment ref="H80" authorId="2" shapeId="0" xr:uid="{65E03808-D44E-4041-926A-DF4B7EFE8750}">
      <text>
        <r>
          <rPr>
            <b/>
            <sz val="9"/>
            <color indexed="81"/>
            <rFont val="Tahoma"/>
            <family val="2"/>
          </rPr>
          <t>John:</t>
        </r>
        <r>
          <rPr>
            <sz val="9"/>
            <color indexed="81"/>
            <rFont val="Tahoma"/>
            <family val="2"/>
          </rPr>
          <t xml:space="preserve">
Required for the Exp4 report</t>
        </r>
      </text>
    </comment>
    <comment ref="H141" authorId="2" shapeId="0" xr:uid="{F6D22C47-1982-4ED5-A628-FC0597E05F00}">
      <text>
        <r>
          <rPr>
            <b/>
            <sz val="9"/>
            <color indexed="81"/>
            <rFont val="Tahoma"/>
            <family val="2"/>
          </rPr>
          <t>John:</t>
        </r>
        <r>
          <rPr>
            <sz val="9"/>
            <color indexed="81"/>
            <rFont val="Tahoma"/>
            <family val="2"/>
          </rPr>
          <t xml:space="preserve">
This is set up after the Scan calibration even though it is carried out before the scan calibration. This is so that the scan calibration experiment set up can be used  in this trial design. Because want to use Scan2 so that the k2 axis can be reported</t>
        </r>
      </text>
    </comment>
    <comment ref="B142" authorId="2" shapeId="0" xr:uid="{C73F4AA3-7569-4973-9D64-0451F1071FF4}">
      <text>
        <r>
          <rPr>
            <b/>
            <sz val="9"/>
            <color indexed="81"/>
            <rFont val="Tahoma"/>
            <family val="2"/>
          </rPr>
          <t>John:</t>
        </r>
        <r>
          <rPr>
            <sz val="9"/>
            <color indexed="81"/>
            <rFont val="Tahoma"/>
            <family val="2"/>
          </rPr>
          <t xml:space="preserve">
Select the scenario to calibrate.
Usually one TOL with Scan 2</t>
        </r>
      </text>
    </comment>
    <comment ref="H142" authorId="2" shapeId="0" xr:uid="{DB6154ED-297B-43CB-8CBB-656A43803EA6}">
      <text>
        <r>
          <rPr>
            <b/>
            <sz val="9"/>
            <color indexed="81"/>
            <rFont val="Tahoma"/>
            <family val="2"/>
          </rPr>
          <t xml:space="preserve">John
</t>
        </r>
        <r>
          <rPr>
            <sz val="9"/>
            <color indexed="81"/>
            <rFont val="Tahoma"/>
            <family val="2"/>
          </rPr>
          <t>GEPEP calibration
1. N11 model
2. r1_izg = 6
3. TOL = May (GEPc)</t>
        </r>
      </text>
    </comment>
    <comment ref="H143" authorId="2" shapeId="0" xr:uid="{B95D8688-521B-431D-AED8-4EA1BEEE2868}">
      <text>
        <r>
          <rPr>
            <b/>
            <sz val="9"/>
            <color indexed="81"/>
            <rFont val="Tahoma"/>
            <family val="2"/>
          </rPr>
          <t>John:</t>
        </r>
        <r>
          <rPr>
            <sz val="9"/>
            <color indexed="81"/>
            <rFont val="Tahoma"/>
            <family val="2"/>
          </rPr>
          <t xml:space="preserve">
Required for the Exp4 report</t>
        </r>
      </text>
    </comment>
    <comment ref="H204" authorId="2" shapeId="0" xr:uid="{8AE29CE9-33AF-4711-B382-92F1F970C71D}">
      <text>
        <r>
          <rPr>
            <b/>
            <sz val="9"/>
            <color indexed="81"/>
            <rFont val="Tahoma"/>
            <family val="2"/>
          </rPr>
          <t>John:</t>
        </r>
        <r>
          <rPr>
            <sz val="9"/>
            <color indexed="81"/>
            <rFont val="Tahoma"/>
            <family val="2"/>
          </rPr>
          <t xml:space="preserve">
Based on Exp41 with more detail in number of FVPs. 
Repeat this calibration of the feed supply for the undifferentiated to get it to a reasonable level with extra FVPs</t>
        </r>
      </text>
    </comment>
    <comment ref="H217" authorId="2" shapeId="0" xr:uid="{6F700F38-90EB-4B46-831B-C21B0B6F44C6}">
      <text>
        <r>
          <rPr>
            <b/>
            <sz val="9"/>
            <color indexed="81"/>
            <rFont val="Tahoma"/>
            <family val="2"/>
          </rPr>
          <t>John:</t>
        </r>
        <r>
          <rPr>
            <sz val="9"/>
            <color indexed="81"/>
            <rFont val="Tahoma"/>
            <family val="2"/>
          </rPr>
          <t xml:space="preserve">
Calibrate feed supply for ewes with different LSLN. 
Use high N with low number of FVPs</t>
        </r>
      </text>
    </comment>
    <comment ref="DT276" authorId="2" shapeId="0" xr:uid="{F60804C8-8237-4E03-881A-E3135965348E}">
      <text>
        <r>
          <rPr>
            <b/>
            <sz val="9"/>
            <color indexed="81"/>
            <rFont val="Tahoma"/>
            <family val="2"/>
          </rPr>
          <t>John:</t>
        </r>
        <r>
          <rPr>
            <sz val="9"/>
            <color indexed="81"/>
            <rFont val="Tahoma"/>
            <family val="2"/>
          </rPr>
          <t xml:space="preserve">
No longer used because this bound does 3 jobs (as it is controlled in the code rather than controlling the slices in exp.xl.
 Was used here for separate control of selling at shearing and selling at scanning.
Required the bound in the code to be t[0] v[0:16] (without the exception for v[3:4]</t>
        </r>
      </text>
    </comment>
    <comment ref="B277" authorId="2" shapeId="0" xr:uid="{40E0A811-F234-41D6-8A16-761703DA00E6}">
      <text>
        <r>
          <rPr>
            <b/>
            <sz val="9"/>
            <color indexed="81"/>
            <rFont val="Tahoma"/>
            <family val="2"/>
          </rPr>
          <t>John:</t>
        </r>
        <r>
          <rPr>
            <sz val="9"/>
            <color indexed="81"/>
            <rFont val="Tahoma"/>
            <family val="2"/>
          </rPr>
          <t xml:space="preserve">
Choose the base TOL to test. Point to Scan0, then update the inputs in Data! to align.
Can't be BBT (because not handling the feedoptions_var pointer for the BBB &amp; BBT)</t>
        </r>
      </text>
    </comment>
    <comment ref="DN277" authorId="2" shapeId="0" xr:uid="{08ABC426-45A8-43B0-AB43-C391ECDA0108}">
      <text>
        <r>
          <rPr>
            <b/>
            <sz val="9"/>
            <color indexed="81"/>
            <rFont val="Tahoma"/>
            <family val="2"/>
          </rPr>
          <t>John:</t>
        </r>
        <r>
          <rPr>
            <sz val="9"/>
            <color indexed="81"/>
            <rFont val="Tahoma"/>
            <family val="2"/>
          </rPr>
          <t xml:space="preserve">
This should be Scan0. If not check the formula in C2olumn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27" authorId="0" shapeId="0" xr:uid="{6594E994-6F79-48BF-ABA6-E0AC19DCFE3A}">
      <text>
        <r>
          <rPr>
            <b/>
            <sz val="9"/>
            <color indexed="81"/>
            <rFont val="Tahoma"/>
            <family val="2"/>
          </rPr>
          <t>John:</t>
        </r>
        <r>
          <rPr>
            <sz val="9"/>
            <color indexed="81"/>
            <rFont val="Tahoma"/>
            <family val="2"/>
          </rPr>
          <t xml:space="preserve">
Minimum of the number of twins in the poor paddock or the number of singles in the good paddock</t>
        </r>
      </text>
    </comment>
    <comment ref="G29"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AB29"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30"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F84"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8"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9"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G94"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H9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191" authorId="0" shapeId="0" xr:uid="{2E019B69-E179-45F7-8608-161CEF9B3165}">
      <text>
        <r>
          <rPr>
            <b/>
            <sz val="9"/>
            <color indexed="81"/>
            <rFont val="Tahoma"/>
            <family val="2"/>
          </rPr>
          <t>John:</t>
        </r>
        <r>
          <rPr>
            <sz val="9"/>
            <color indexed="81"/>
            <rFont val="Tahoma"/>
            <family val="2"/>
          </rPr>
          <t xml:space="preserve">
CFW</t>
        </r>
      </text>
    </comment>
    <comment ref="H191" authorId="0" shapeId="0" xr:uid="{04E6214A-77D0-4449-9B09-E911B8B6E7BE}">
      <text>
        <r>
          <rPr>
            <b/>
            <sz val="9"/>
            <color indexed="81"/>
            <rFont val="Tahoma"/>
            <family val="2"/>
          </rPr>
          <t>John:</t>
        </r>
        <r>
          <rPr>
            <sz val="9"/>
            <color indexed="81"/>
            <rFont val="Tahoma"/>
            <family val="2"/>
          </rPr>
          <t xml:space="preserve">
FD</t>
        </r>
      </text>
    </comment>
    <comment ref="I191" authorId="0" shapeId="0" xr:uid="{E3F7B868-6E94-45BE-A94E-9B632AA199CA}">
      <text>
        <r>
          <rPr>
            <b/>
            <sz val="9"/>
            <color indexed="81"/>
            <rFont val="Tahoma"/>
            <family val="2"/>
          </rPr>
          <t>John:</t>
        </r>
        <r>
          <rPr>
            <sz val="9"/>
            <color indexed="81"/>
            <rFont val="Tahoma"/>
            <family val="2"/>
          </rPr>
          <t xml:space="preserve">
ERA (Ewe rearing ability = Lamb survival)</t>
        </r>
      </text>
    </comment>
    <comment ref="J191" authorId="0" shapeId="0" xr:uid="{B3FF20D4-E58C-40C4-9F73-BBAB68307F33}">
      <text>
        <r>
          <rPr>
            <b/>
            <sz val="9"/>
            <color indexed="81"/>
            <rFont val="Tahoma"/>
            <family val="2"/>
          </rPr>
          <t>John:</t>
        </r>
        <r>
          <rPr>
            <sz val="9"/>
            <color indexed="81"/>
            <rFont val="Tahoma"/>
            <family val="2"/>
          </rPr>
          <t xml:space="preserve">
Mortality</t>
        </r>
      </text>
    </comment>
    <comment ref="K191" authorId="0" shapeId="0" xr:uid="{94BE5121-1B0B-4A5D-8B58-835AA07A9C12}">
      <text>
        <r>
          <rPr>
            <b/>
            <sz val="9"/>
            <color indexed="81"/>
            <rFont val="Tahoma"/>
            <family val="2"/>
          </rPr>
          <t>John:</t>
        </r>
        <r>
          <rPr>
            <sz val="9"/>
            <color indexed="81"/>
            <rFont val="Tahoma"/>
            <family val="2"/>
          </rPr>
          <t xml:space="preserve">
LWC (Liveweight change)</t>
        </r>
      </text>
    </comment>
    <comment ref="AD191" authorId="0" shapeId="0" xr:uid="{2FBAB387-CB87-4BF1-95E1-F0FA129BACC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91" authorId="0" shapeId="0" xr:uid="{E5AFF950-07D4-43A4-87AB-DD6FD0CA1EE2}">
      <text>
        <r>
          <rPr>
            <b/>
            <sz val="9"/>
            <color indexed="81"/>
            <rFont val="Tahoma"/>
            <family val="2"/>
          </rPr>
          <t>John:</t>
        </r>
        <r>
          <rPr>
            <sz val="9"/>
            <color indexed="81"/>
            <rFont val="Tahoma"/>
            <family val="2"/>
          </rPr>
          <t xml:space="preserve">
Alter the standard feed supply options (r1)</t>
        </r>
      </text>
    </comment>
    <comment ref="BO191" authorId="0" shapeId="0" xr:uid="{EA877826-D987-444D-A2C4-2B8FA039F7F6}">
      <text>
        <r>
          <rPr>
            <b/>
            <sz val="9"/>
            <color indexed="81"/>
            <rFont val="Tahoma"/>
            <family val="2"/>
          </rPr>
          <t>John:</t>
        </r>
        <r>
          <rPr>
            <sz val="9"/>
            <color indexed="81"/>
            <rFont val="Tahoma"/>
            <family val="2"/>
          </rPr>
          <t xml:space="preserve">
Alter the standard feed supply options (r1)</t>
        </r>
      </text>
    </comment>
    <comment ref="BP191" authorId="0" shapeId="0" xr:uid="{C053C47B-E2D7-446F-9E15-D5FC3D863D78}">
      <text>
        <r>
          <rPr>
            <b/>
            <sz val="9"/>
            <color indexed="81"/>
            <rFont val="Tahoma"/>
            <family val="2"/>
          </rPr>
          <t>John:</t>
        </r>
        <r>
          <rPr>
            <sz val="9"/>
            <color indexed="81"/>
            <rFont val="Tahoma"/>
            <family val="2"/>
          </rPr>
          <t xml:space="preserve">
Alter the standard feed supply options (r1)</t>
        </r>
      </text>
    </comment>
    <comment ref="BQ191" authorId="0" shapeId="0" xr:uid="{1BD5CABD-EF2F-4DB1-88CD-E8132AB2DE52}">
      <text>
        <r>
          <rPr>
            <b/>
            <sz val="9"/>
            <color indexed="81"/>
            <rFont val="Tahoma"/>
            <family val="2"/>
          </rPr>
          <t>John:</t>
        </r>
        <r>
          <rPr>
            <sz val="9"/>
            <color indexed="81"/>
            <rFont val="Tahoma"/>
            <family val="2"/>
          </rPr>
          <t xml:space="preserve">
Alter the standard feed supply options (r1)</t>
        </r>
      </text>
    </comment>
    <comment ref="BR191" authorId="0" shapeId="0" xr:uid="{8ED4E310-D49E-47CF-8FE0-B9E9427514D0}">
      <text>
        <r>
          <rPr>
            <b/>
            <sz val="9"/>
            <color indexed="81"/>
            <rFont val="Tahoma"/>
            <family val="2"/>
          </rPr>
          <t>John:</t>
        </r>
        <r>
          <rPr>
            <sz val="9"/>
            <color indexed="81"/>
            <rFont val="Tahoma"/>
            <family val="2"/>
          </rPr>
          <t xml:space="preserve">
Alter the standard feed supply options (r1)</t>
        </r>
      </text>
    </comment>
    <comment ref="BS191" authorId="0" shapeId="0" xr:uid="{8A74E0B1-7E35-4C59-A029-0C28807124CE}">
      <text>
        <r>
          <rPr>
            <b/>
            <sz val="9"/>
            <color indexed="81"/>
            <rFont val="Tahoma"/>
            <family val="2"/>
          </rPr>
          <t>John:</t>
        </r>
        <r>
          <rPr>
            <sz val="9"/>
            <color indexed="81"/>
            <rFont val="Tahoma"/>
            <family val="2"/>
          </rPr>
          <t xml:space="preserve">
Alter the standard feed supply options (r1)</t>
        </r>
      </text>
    </comment>
    <comment ref="BT191" authorId="0" shapeId="0" xr:uid="{694EF0F8-16F0-4D5C-9B1A-82A1DFBF92CB}">
      <text>
        <r>
          <rPr>
            <b/>
            <sz val="9"/>
            <color indexed="81"/>
            <rFont val="Tahoma"/>
            <family val="2"/>
          </rPr>
          <t>John:</t>
        </r>
        <r>
          <rPr>
            <sz val="9"/>
            <color indexed="81"/>
            <rFont val="Tahoma"/>
            <family val="2"/>
          </rPr>
          <t xml:space="preserve">
Alter the standard feed supply options (r1)</t>
        </r>
      </text>
    </comment>
    <comment ref="BU191" authorId="0" shapeId="0" xr:uid="{86B8FE9B-7CCB-4C2B-A5C2-A9169B26FC37}">
      <text>
        <r>
          <rPr>
            <b/>
            <sz val="9"/>
            <color indexed="81"/>
            <rFont val="Tahoma"/>
            <family val="2"/>
          </rPr>
          <t>John:</t>
        </r>
        <r>
          <rPr>
            <sz val="9"/>
            <color indexed="81"/>
            <rFont val="Tahoma"/>
            <family val="2"/>
          </rPr>
          <t xml:space="preserve">
Alter the standard feed supply options (r1)</t>
        </r>
      </text>
    </comment>
    <comment ref="BV191" authorId="0" shapeId="0" xr:uid="{791A4620-E41B-4E4B-9F8B-2CBD20623D98}">
      <text>
        <r>
          <rPr>
            <b/>
            <sz val="9"/>
            <color indexed="81"/>
            <rFont val="Tahoma"/>
            <family val="2"/>
          </rPr>
          <t>John:</t>
        </r>
        <r>
          <rPr>
            <sz val="9"/>
            <color indexed="81"/>
            <rFont val="Tahoma"/>
            <family val="2"/>
          </rPr>
          <t xml:space="preserve">
Alter the standard feed supply options (r1)</t>
        </r>
      </text>
    </comment>
    <comment ref="BW191" authorId="0" shapeId="0" xr:uid="{D8218018-B15A-42F6-8D0D-F54A334A9334}">
      <text>
        <r>
          <rPr>
            <b/>
            <sz val="9"/>
            <color indexed="81"/>
            <rFont val="Tahoma"/>
            <family val="2"/>
          </rPr>
          <t>John:</t>
        </r>
        <r>
          <rPr>
            <sz val="9"/>
            <color indexed="81"/>
            <rFont val="Tahoma"/>
            <family val="2"/>
          </rPr>
          <t xml:space="preserve">
Alter the standard feed supply options (r1)</t>
        </r>
      </text>
    </comment>
    <comment ref="BX191" authorId="0" shapeId="0" xr:uid="{D3E7FEB5-D4CE-4E2B-B136-6FC5BB9512DE}">
      <text>
        <r>
          <rPr>
            <b/>
            <sz val="9"/>
            <color indexed="81"/>
            <rFont val="Tahoma"/>
            <family val="2"/>
          </rPr>
          <t>John:</t>
        </r>
        <r>
          <rPr>
            <sz val="9"/>
            <color indexed="81"/>
            <rFont val="Tahoma"/>
            <family val="2"/>
          </rPr>
          <t xml:space="preserve">
Alter the standard feed supply options (r1)</t>
        </r>
      </text>
    </comment>
    <comment ref="BY191" authorId="0" shapeId="0" xr:uid="{204F2554-0863-47F3-B421-F4F0CFC58E97}">
      <text>
        <r>
          <rPr>
            <b/>
            <sz val="9"/>
            <color indexed="81"/>
            <rFont val="Tahoma"/>
            <family val="2"/>
          </rPr>
          <t>John:</t>
        </r>
        <r>
          <rPr>
            <sz val="9"/>
            <color indexed="81"/>
            <rFont val="Tahoma"/>
            <family val="2"/>
          </rPr>
          <t xml:space="preserve">
Alter the standard feed supply options (r1)</t>
        </r>
      </text>
    </comment>
    <comment ref="BZ191" authorId="0" shapeId="0" xr:uid="{BD6A5F8D-38C5-4F62-A9D3-DE3092588C8E}">
      <text>
        <r>
          <rPr>
            <b/>
            <sz val="9"/>
            <color indexed="81"/>
            <rFont val="Tahoma"/>
            <family val="2"/>
          </rPr>
          <t>John:</t>
        </r>
        <r>
          <rPr>
            <sz val="9"/>
            <color indexed="81"/>
            <rFont val="Tahoma"/>
            <family val="2"/>
          </rPr>
          <t xml:space="preserve">
Alter the standard feed supply options (r1)</t>
        </r>
      </text>
    </comment>
    <comment ref="CA191" authorId="0" shapeId="0" xr:uid="{BCFEB3A3-88BC-4700-B32A-0A9179900799}">
      <text>
        <r>
          <rPr>
            <b/>
            <sz val="9"/>
            <color indexed="81"/>
            <rFont val="Tahoma"/>
            <family val="2"/>
          </rPr>
          <t>John:</t>
        </r>
        <r>
          <rPr>
            <sz val="9"/>
            <color indexed="81"/>
            <rFont val="Tahoma"/>
            <family val="2"/>
          </rPr>
          <t xml:space="preserve">
Alter the standard feed supply options (r1)</t>
        </r>
      </text>
    </comment>
    <comment ref="CB191" authorId="0" shapeId="0" xr:uid="{098E915A-EE9D-4C4D-904F-7519C1846A04}">
      <text>
        <r>
          <rPr>
            <b/>
            <sz val="9"/>
            <color indexed="81"/>
            <rFont val="Tahoma"/>
            <family val="2"/>
          </rPr>
          <t>John:</t>
        </r>
        <r>
          <rPr>
            <sz val="9"/>
            <color indexed="81"/>
            <rFont val="Tahoma"/>
            <family val="2"/>
          </rPr>
          <t xml:space="preserve">
Alter the standard feed supply options (r1)</t>
        </r>
      </text>
    </comment>
    <comment ref="CC191" authorId="0" shapeId="0" xr:uid="{68E8BC7C-C4D0-449F-8E95-8BB8CC02563B}">
      <text>
        <r>
          <rPr>
            <b/>
            <sz val="9"/>
            <color indexed="81"/>
            <rFont val="Tahoma"/>
            <family val="2"/>
          </rPr>
          <t>John:</t>
        </r>
        <r>
          <rPr>
            <sz val="9"/>
            <color indexed="81"/>
            <rFont val="Tahoma"/>
            <family val="2"/>
          </rPr>
          <t xml:space="preserve">
Alter the standard feed supply options (r1)</t>
        </r>
      </text>
    </comment>
    <comment ref="CD191" authorId="0" shapeId="0" xr:uid="{BD552F09-1B6A-4C24-8BE6-02F7FF2C8831}">
      <text>
        <r>
          <rPr>
            <b/>
            <sz val="9"/>
            <color indexed="81"/>
            <rFont val="Tahoma"/>
            <family val="2"/>
          </rPr>
          <t>John:</t>
        </r>
        <r>
          <rPr>
            <sz val="9"/>
            <color indexed="81"/>
            <rFont val="Tahoma"/>
            <family val="2"/>
          </rPr>
          <t xml:space="preserve">
Alter the standard feed supply options (r1)</t>
        </r>
      </text>
    </comment>
    <comment ref="CE191" authorId="0" shapeId="0" xr:uid="{6AC485EF-0E31-48F2-81AC-40EEC1F11185}">
      <text>
        <r>
          <rPr>
            <b/>
            <sz val="9"/>
            <color indexed="81"/>
            <rFont val="Tahoma"/>
            <family val="2"/>
          </rPr>
          <t>John:</t>
        </r>
        <r>
          <rPr>
            <sz val="9"/>
            <color indexed="81"/>
            <rFont val="Tahoma"/>
            <family val="2"/>
          </rPr>
          <t xml:space="preserve">
Alter the standard feed supply options (r1)</t>
        </r>
      </text>
    </comment>
    <comment ref="CF191" authorId="0" shapeId="0" xr:uid="{17D613EC-7F59-47E7-810C-F1C8DF6DC8B1}">
      <text>
        <r>
          <rPr>
            <b/>
            <sz val="9"/>
            <color indexed="81"/>
            <rFont val="Tahoma"/>
            <family val="2"/>
          </rPr>
          <t>John:</t>
        </r>
        <r>
          <rPr>
            <sz val="9"/>
            <color indexed="81"/>
            <rFont val="Tahoma"/>
            <family val="2"/>
          </rPr>
          <t xml:space="preserve">
Alter the standard feed supply options (r1)</t>
        </r>
      </text>
    </comment>
    <comment ref="CG191" authorId="0" shapeId="0" xr:uid="{EFB5EE3B-286D-46BA-A636-D85FA8BB8908}">
      <text>
        <r>
          <rPr>
            <b/>
            <sz val="9"/>
            <color indexed="81"/>
            <rFont val="Tahoma"/>
            <family val="2"/>
          </rPr>
          <t>John:</t>
        </r>
        <r>
          <rPr>
            <sz val="9"/>
            <color indexed="81"/>
            <rFont val="Tahoma"/>
            <family val="2"/>
          </rPr>
          <t xml:space="preserve">
Alter the standard feed supply options (r1)</t>
        </r>
      </text>
    </comment>
    <comment ref="CH191" authorId="0" shapeId="0" xr:uid="{694CE8CA-DCE4-4D05-BA7A-E508A46EFCD2}">
      <text>
        <r>
          <rPr>
            <b/>
            <sz val="9"/>
            <color indexed="81"/>
            <rFont val="Tahoma"/>
            <family val="2"/>
          </rPr>
          <t>John:</t>
        </r>
        <r>
          <rPr>
            <sz val="9"/>
            <color indexed="81"/>
            <rFont val="Tahoma"/>
            <family val="2"/>
          </rPr>
          <t xml:space="preserve">
Alter the standard feed supply options (r1)</t>
        </r>
      </text>
    </comment>
    <comment ref="AG193" authorId="0" shapeId="0" xr:uid="{721AFC64-FEF4-4C23-A141-0B4B49E2BE1F}">
      <text>
        <r>
          <rPr>
            <b/>
            <sz val="9"/>
            <color indexed="81"/>
            <rFont val="Tahoma"/>
            <family val="2"/>
          </rPr>
          <t>John:</t>
        </r>
        <r>
          <rPr>
            <sz val="9"/>
            <color indexed="81"/>
            <rFont val="Tahoma"/>
            <family val="2"/>
          </rPr>
          <t xml:space="preserve">
Negate the price increase associated with Scan 2 cf Scan 1</t>
        </r>
      </text>
    </comment>
    <comment ref="AI193" authorId="0" shapeId="0" xr:uid="{AD0D7915-CE74-46D2-AB18-D4429599FE9F}">
      <text>
        <r>
          <rPr>
            <b/>
            <sz val="9"/>
            <color indexed="81"/>
            <rFont val="Tahoma"/>
            <family val="2"/>
          </rPr>
          <t>John:</t>
        </r>
        <r>
          <rPr>
            <sz val="9"/>
            <color indexed="81"/>
            <rFont val="Tahoma"/>
            <family val="2"/>
          </rPr>
          <t xml:space="preserve">
Negate the extra time required with Scan 2 cf Scan 1</t>
        </r>
      </text>
    </comment>
    <comment ref="B198" authorId="0" shapeId="0" xr:uid="{45B86FA9-06CA-439D-821F-17D88D5DC5AA}">
      <text>
        <r>
          <rPr>
            <b/>
            <sz val="9"/>
            <color indexed="81"/>
            <rFont val="Tahoma"/>
            <family val="2"/>
          </rPr>
          <t>John:</t>
        </r>
        <r>
          <rPr>
            <sz val="9"/>
            <color indexed="81"/>
            <rFont val="Tahoma"/>
            <family val="2"/>
          </rPr>
          <t xml:space="preserve">
Dams are consuming different feed</t>
        </r>
      </text>
    </comment>
    <comment ref="B199" authorId="0" shapeId="0" xr:uid="{042A304C-A401-4774-B7C8-CD98DF920C22}">
      <text>
        <r>
          <rPr>
            <b/>
            <sz val="9"/>
            <color indexed="81"/>
            <rFont val="Tahoma"/>
            <family val="2"/>
          </rPr>
          <t>John:</t>
        </r>
        <r>
          <rPr>
            <sz val="9"/>
            <color indexed="81"/>
            <rFont val="Tahoma"/>
            <family val="2"/>
          </rPr>
          <t xml:space="preserve">
Dams are consuming different feed including the LTW profile change</t>
        </r>
      </text>
    </comment>
    <comment ref="AJ204" authorId="0" shapeId="0" xr:uid="{D44B0036-9172-4BDE-A678-2B7D31AE4622}">
      <text>
        <r>
          <rPr>
            <b/>
            <sz val="9"/>
            <color indexed="81"/>
            <rFont val="Tahoma"/>
            <family val="2"/>
          </rPr>
          <t>John:</t>
        </r>
        <r>
          <rPr>
            <sz val="9"/>
            <color indexed="81"/>
            <rFont val="Tahoma"/>
            <family val="2"/>
          </rPr>
          <t xml:space="preserve">
19 to 25% premium depending on TOL (&amp; sale month)</t>
        </r>
      </text>
    </comment>
    <comment ref="B215" authorId="0" shapeId="0" xr:uid="{555C404E-315F-439F-B822-8FED21AE062B}">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16" authorId="0" shapeId="0" xr:uid="{0B9A4F32-467B-4972-AEFC-48B3CD77C4F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0" authorId="0" shapeId="0" xr:uid="{26D0F3F8-53C2-4177-9963-C002FCB24AF5}">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31" authorId="0" shapeId="0" xr:uid="{E767C314-BCCA-465E-AE31-90E119ACDBB7}">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5" authorId="0" shapeId="0" xr:uid="{4EFBA5C4-2600-4C2C-A7FA-643ED0AA558E}">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 ref="B246" authorId="0" shapeId="0" xr:uid="{CE3E01BC-2FEB-4AFD-AA6E-150469829E9C}">
      <text>
        <r>
          <rPr>
            <b/>
            <sz val="9"/>
            <color indexed="81"/>
            <rFont val="Tahoma"/>
            <family val="2"/>
          </rPr>
          <t>John:</t>
        </r>
        <r>
          <rPr>
            <sz val="9"/>
            <color indexed="81"/>
            <rFont val="Tahoma"/>
            <family val="2"/>
          </rPr>
          <t xml:space="preserve">
Dams are consuming different feed including the LTW profile change.
All production is staying the same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19"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19"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19"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19"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19"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19"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37"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37"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37"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37"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37"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37"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1"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<sst xmlns="http://schemas.openxmlformats.org/spreadsheetml/2006/main" count="1654" uniqueCount="850">
  <si>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</si>
  <si>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</si>
  <si>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</si>
  <si>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</si>
  <si>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</si>
  <si>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</si>
  <si>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</si>
  <si>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</si>
  <si>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</si>
  <si>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</si>
  <si>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</si>
  <si>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</si>
  <si>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</si>
  <si>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</si>
  <si>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</si>
  <si>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</si>
  <si>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</si>
  <si>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</si>
  <si>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</si>
  <si>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</si>
  <si>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</si>
  <si>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</si>
  <si>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</si>
  <si>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</si>
  <si>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</si>
  <si>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</si>
  <si>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</si>
  <si>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</si>
  <si>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</si>
  <si>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</si>
  <si>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</si>
  <si>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</si>
  <si>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</si>
  <si>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</si>
  <si>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</si>
  <si>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</si>
  <si>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</si>
  <si>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</si>
  <si>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</si>
  <si>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</si>
  <si>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</si>
  <si>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</si>
  <si>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</si>
  <si>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</si>
  <si>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</si>
  <si>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</si>
  <si>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</si>
  <si>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</si>
  <si>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</si>
  <si>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</si>
  <si>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</si>
  <si>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</si>
  <si>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</si>
  <si>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</si>
  <si>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</si>
  <si>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</si>
  <si>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</si>
  <si>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</si>
  <si>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</si>
  <si>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</si>
  <si>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</si>
  <si>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</si>
  <si>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</si>
  <si>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</si>
  <si>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</si>
  <si>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</si>
  <si>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</si>
  <si>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</si>
  <si>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</si>
  <si>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</si>
  <si>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</si>
  <si>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</si>
  <si>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</si>
  <si>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</si>
  <si>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</si>
  <si>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</si>
  <si>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</si>
  <si>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</si>
  <si>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</si>
  <si>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</si>
  <si>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11:12,2:3,:</t>
  </si>
  <si>
    <t>8:9,2:3,:</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</si>
  <si>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</si>
  <si>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</si>
  <si>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</si>
  <si>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</si>
  <si>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</si>
  <si>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</si>
  <si>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</si>
  <si>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</si>
  <si>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</si>
  <si>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</si>
  <si>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</si>
  <si>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</si>
  <si>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</si>
  <si>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</si>
  <si>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</si>
  <si>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</si>
  <si>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</si>
  <si>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</si>
  <si>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</si>
  <si>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</si>
  <si>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</si>
  <si>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</si>
  <si>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</si>
  <si>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</si>
  <si>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</si>
  <si>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</si>
  <si>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</si>
  <si>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</si>
  <si>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</si>
  <si>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</si>
  <si>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</si>
  <si>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</si>
  <si>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</si>
  <si>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</si>
  <si>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</si>
  <si>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</si>
  <si>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</si>
  <si>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</si>
  <si>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</si>
  <si>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</si>
  <si>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</si>
  <si>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</si>
  <si>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</si>
  <si>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</si>
  <si>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</si>
  <si>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</si>
  <si>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</si>
  <si>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</si>
  <si>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</si>
  <si>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</si>
  <si>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</si>
  <si>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</si>
  <si>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</si>
  <si>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</si>
  <si>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</si>
  <si>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</si>
  <si>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</si>
  <si>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</si>
  <si>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</si>
  <si>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</si>
  <si>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</si>
  <si>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</si>
  <si>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</si>
  <si>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</si>
  <si>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</si>
  <si>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</si>
  <si>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</si>
  <si>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</si>
  <si>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</si>
  <si>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</si>
  <si>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</si>
  <si>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</si>
  <si>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</si>
  <si>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</si>
  <si>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</si>
  <si>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</si>
  <si>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</si>
  <si>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</si>
  <si>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</si>
  <si>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</si>
  <si>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</si>
  <si>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</si>
  <si>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</si>
  <si>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</si>
  <si>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</si>
  <si>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</si>
  <si>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</si>
  <si>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</si>
  <si>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</si>
  <si>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</si>
  <si>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</si>
  <si>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</si>
  <si>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</si>
  <si>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</si>
  <si>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</si>
  <si>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</si>
  <si>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</si>
  <si>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</si>
  <si>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</si>
  <si>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</si>
  <si>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</si>
  <si>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</si>
  <si>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</si>
  <si>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</si>
  <si>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</si>
  <si>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</si>
  <si>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</si>
  <si>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</si>
  <si>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</si>
  <si>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</si>
  <si>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</si>
  <si>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</si>
  <si>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</si>
  <si>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</si>
  <si>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</si>
  <si>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</si>
  <si>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</si>
  <si>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</si>
  <si>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</si>
  <si>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</si>
  <si>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</si>
  <si>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</si>
  <si>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</si>
  <si>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</si>
  <si>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</si>
  <si>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</si>
  <si>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</si>
  <si>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</si>
  <si>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</si>
  <si>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</si>
  <si>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</si>
  <si>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</si>
  <si>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</si>
  <si>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</si>
  <si>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</si>
  <si>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</si>
  <si>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</si>
  <si>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</si>
  <si>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</si>
  <si>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</si>
  <si>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</si>
  <si>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</si>
  <si>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</si>
  <si>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</si>
  <si>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</si>
  <si>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</si>
  <si>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</si>
  <si>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</si>
  <si>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</si>
  <si>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</si>
  <si>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</si>
  <si>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</si>
  <si>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</si>
  <si>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</si>
  <si>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</si>
  <si>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</si>
  <si>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</si>
  <si>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</si>
  <si>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</si>
  <si>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</si>
  <si>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</si>
  <si>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</si>
  <si>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Test REV</t>
  </si>
  <si>
    <t>REV create</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</si>
  <si>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</si>
  <si>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</si>
  <si>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</si>
  <si>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</si>
  <si>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</si>
  <si>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</si>
  <si>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</si>
  <si>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</si>
  <si>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</si>
  <si>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</si>
  <si>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</si>
  <si>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</si>
  <si>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</si>
  <si>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</si>
  <si>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cfw REV</t>
  </si>
  <si>
    <t>5:6</t>
  </si>
  <si>
    <t>fd REV</t>
  </si>
  <si>
    <t>conc REV</t>
  </si>
  <si>
    <t>litter REV</t>
  </si>
  <si>
    <t>era REV</t>
  </si>
  <si>
    <t>mort REV</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</si>
  <si>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</si>
  <si>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</si>
  <si>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</si>
  <si>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</si>
  <si>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</si>
  <si>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conc REV lwc not fixed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</si>
  <si>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</si>
  <si>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</si>
  <si>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</si>
  <si>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</si>
  <si>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</si>
  <si>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</si>
  <si>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</si>
  <si>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</si>
  <si>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cfw REV all trait held std</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</si>
  <si>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</si>
  <si>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</si>
  <si>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</si>
  <si>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</si>
  <si>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</si>
  <si>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</si>
  <si>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</si>
  <si>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</si>
  <si>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</si>
  <si>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</si>
  <si>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</si>
  <si>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</si>
  <si>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</si>
  <si>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</si>
  <si>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</si>
  <si>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</si>
  <si>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</si>
  <si>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</si>
  <si>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</si>
  <si>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</si>
  <si>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</si>
  <si>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</si>
  <si>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</si>
  <si>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</si>
  <si>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</si>
  <si>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</si>
  <si>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</si>
  <si>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</si>
  <si>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</si>
  <si>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</si>
  <si>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</si>
  <si>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</si>
  <si>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</si>
  <si>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</si>
  <si>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</si>
  <si>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</si>
  <si>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</si>
  <si>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</si>
  <si>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</si>
  <si>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</si>
  <si>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</si>
  <si>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</si>
  <si>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</si>
  <si>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</si>
  <si>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</si>
  <si>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</si>
  <si>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</si>
  <si>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</si>
  <si>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</si>
  <si>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</si>
  <si>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</si>
  <si>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</si>
  <si>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</si>
  <si>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</si>
  <si>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</si>
  <si>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</si>
  <si>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</si>
  <si>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</si>
  <si>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</si>
  <si>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</si>
  <si>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</si>
  <si>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</si>
  <si>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</si>
  <si>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</si>
  <si>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</si>
  <si>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</si>
  <si>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</si>
  <si>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</si>
  <si>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</si>
  <si>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</si>
  <si>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</si>
  <si>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</si>
  <si>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</si>
  <si>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</si>
  <si>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</si>
  <si>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</si>
  <si>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</si>
  <si>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</si>
  <si>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</si>
  <si>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</si>
  <si>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</si>
  <si>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</si>
  <si>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</si>
  <si>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</si>
  <si>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</si>
  <si>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</si>
  <si>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</si>
  <si>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</si>
  <si>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</si>
  <si>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</si>
  <si>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</si>
  <si>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</si>
  <si>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</si>
  <si>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</si>
  <si>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</si>
  <si>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</si>
  <si>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</si>
  <si>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</si>
  <si>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</si>
  <si>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</si>
  <si>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</si>
  <si>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</si>
  <si>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</si>
  <si>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</si>
  <si>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</si>
  <si>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</si>
  <si>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</si>
  <si>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</si>
  <si>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</si>
  <si>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bnd_upper_dam_inc</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</si>
  <si>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</si>
  <si>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</si>
  <si>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</si>
  <si>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</si>
  <si>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</si>
  <si>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</si>
  <si>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</si>
  <si>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</si>
  <si>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</si>
  <si>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</si>
  <si>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</si>
  <si>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</si>
  <si>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It can also include intermediate calcualtions required for the input values</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</si>
  <si>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</si>
  <si>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</si>
  <si>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</si>
  <si>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</si>
  <si>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</si>
  <si>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</si>
  <si>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</si>
  <si>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</si>
  <si>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</si>
  <si>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</si>
  <si>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</si>
  <si>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</si>
  <si>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</si>
  <si>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</si>
  <si>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</si>
  <si>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std (All REVs applied)</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</si>
  <si>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</si>
  <si>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</si>
  <si>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</si>
  <si>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</si>
  <si>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</si>
  <si>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</si>
  <si>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</si>
  <si>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</si>
  <si>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</si>
  <si>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</si>
  <si>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</si>
  <si>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</si>
  <si>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9:10,2:3,:</t>
  </si>
  <si>
    <t>9:10,1:2,:</t>
  </si>
  <si>
    <t>Exp53</t>
  </si>
  <si>
    <t>Exp52</t>
  </si>
  <si>
    <t>Chill scalar</t>
  </si>
  <si>
    <t>Std</t>
  </si>
  <si>
    <t>Wool - Low</t>
  </si>
  <si>
    <t>Meat - Low</t>
  </si>
  <si>
    <t>Grain - Low</t>
  </si>
  <si>
    <t xml:space="preserve">             - High</t>
  </si>
  <si>
    <t>Add LTW paddock level scalar sav in Exp53</t>
  </si>
  <si>
    <t>Add Exp54 Weaner eqn system</t>
  </si>
  <si>
    <t>Weaning wt[11:12]</t>
  </si>
  <si>
    <t>Exp54</t>
  </si>
  <si>
    <t>Added sav for r2_ik2p (feed variation selected for the k2 axis)</t>
  </si>
  <si>
    <t>Added saa for feedoptions (to alter the feed supplies that can be selected)</t>
  </si>
  <si>
    <t>Changed Exp1 (Quick Test) to include Full Output and all report details</t>
  </si>
  <si>
    <t>Propn twins</t>
  </si>
  <si>
    <t>Propn better pdks</t>
  </si>
  <si>
    <t>Test</t>
  </si>
  <si>
    <t>Number moving</t>
  </si>
  <si>
    <t>Propn of twin moving</t>
  </si>
  <si>
    <t>Propn of singles moving</t>
  </si>
  <si>
    <t>Flock change</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</si>
  <si>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</si>
  <si>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</si>
  <si>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</si>
  <si>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</si>
  <si>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</si>
  <si>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</si>
  <si>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</si>
  <si>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</si>
  <si>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</si>
  <si>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</si>
  <si>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</si>
  <si>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</si>
  <si>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</si>
  <si>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</si>
  <si>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</si>
  <si>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Winter</t>
  </si>
  <si>
    <t>Spring</t>
  </si>
  <si>
    <t>Exp Offset</t>
  </si>
  <si>
    <t>Added levels for the feedoptions_var in Data and populated with values for GSM. Add experiment levels and add formulas - completed</t>
  </si>
  <si>
    <t>Add price SA experiment</t>
  </si>
  <si>
    <t>Add 'Drop' to Exp offset column</t>
  </si>
  <si>
    <t>Exp61</t>
  </si>
  <si>
    <t>Exp62</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</si>
  <si>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</si>
  <si>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</si>
  <si>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</si>
  <si>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</si>
  <si>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</si>
  <si>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</si>
  <si>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</si>
  <si>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</si>
  <si>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</si>
  <si>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</si>
  <si>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</si>
  <si>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</si>
  <si>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</si>
  <si>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</si>
  <si>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Scan 1-All bound test</t>
  </si>
  <si>
    <t>Add contract cost</t>
  </si>
  <si>
    <t>Add comment to the column that is the pointer to the data sheet</t>
  </si>
  <si>
    <t>rr_age_og1</t>
  </si>
  <si>
    <t>3:,:</t>
  </si>
  <si>
    <t>5:,:</t>
  </si>
  <si>
    <t>Add saa['rr_age_og1'] to allow control of rr after culling once and twice drys or retaining the 'performers'</t>
  </si>
  <si>
    <t>Repro increase(retain performers)</t>
  </si>
  <si>
    <t>10:13</t>
  </si>
  <si>
    <t>10:13,2:3</t>
  </si>
  <si>
    <t>Add a second trial to Exp1 Quick Test</t>
  </si>
  <si>
    <t>Quick test repeat</t>
  </si>
  <si>
    <t>Which TOL is being carried out
0 Aut, 1 Win, 2 Spring</t>
  </si>
  <si>
    <t>Multiple</t>
  </si>
  <si>
    <t>Preg</t>
  </si>
  <si>
    <t>Dry</t>
  </si>
  <si>
    <t>Change LW profiles &amp; sale values</t>
  </si>
  <si>
    <t>Add base mortality (dam &amp; weaner)</t>
  </si>
  <si>
    <t>Add lamb survival (nutrition)</t>
  </si>
  <si>
    <t>Add lamb survival (paddock allocation)</t>
  </si>
  <si>
    <t>Med-Low</t>
  </si>
  <si>
    <t>Med-high</t>
  </si>
  <si>
    <t>Repro response to selling drys (if selling twice dry &amp; retaining performers)</t>
  </si>
  <si>
    <t>Exp7</t>
  </si>
  <si>
    <t>Exp51 &amp; 7</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</si>
  <si>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</si>
  <si>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</si>
  <si>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</si>
  <si>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</si>
  <si>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</si>
  <si>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</si>
  <si>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</si>
  <si>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</si>
  <si>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</si>
  <si>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</si>
  <si>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</si>
  <si>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</si>
  <si>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</si>
  <si>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</si>
  <si>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</si>
  <si>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</si>
  <si>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</si>
  <si>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</si>
  <si>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</si>
  <si>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</si>
  <si>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</si>
  <si>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</si>
  <si>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</si>
  <si>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</si>
  <si>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</si>
  <si>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</si>
  <si>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</si>
  <si>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</si>
  <si>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</si>
  <si>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</si>
  <si>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</si>
  <si>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</si>
  <si>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</si>
  <si>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</si>
  <si>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</si>
  <si>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</si>
  <si>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</si>
  <si>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</si>
  <si>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</si>
  <si>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</si>
  <si>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</si>
  <si>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</si>
  <si>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</si>
  <si>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</si>
  <si>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</si>
  <si>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</si>
  <si>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</si>
  <si>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</si>
  <si>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</si>
  <si>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</si>
  <si>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</si>
  <si>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</si>
  <si>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</si>
  <si>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</si>
  <si>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</si>
  <si>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</si>
  <si>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</si>
  <si>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</si>
  <si>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</si>
  <si>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</si>
  <si>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</si>
  <si>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</si>
  <si>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</si>
  <si>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</si>
  <si>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</si>
  <si>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</si>
  <si>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</si>
  <si>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</si>
  <si>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</si>
  <si>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</si>
  <si>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</si>
  <si>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</si>
  <si>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</si>
  <si>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</si>
  <si>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</si>
  <si>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</si>
  <si>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</si>
  <si>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</si>
  <si>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bnd_lower_dam_inc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</si>
  <si>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</si>
  <si>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</si>
  <si>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</si>
  <si>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</si>
  <si>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</si>
  <si>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</si>
  <si>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</si>
  <si>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</si>
  <si>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</si>
  <si>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</si>
  <si>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</si>
  <si>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</si>
  <si>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</si>
  <si>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</si>
  <si>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</si>
  <si>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</si>
  <si>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</si>
  <si>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</si>
  <si>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</si>
  <si>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</si>
  <si>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</si>
  <si>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</si>
  <si>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</si>
  <si>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</si>
  <si>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</si>
  <si>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</si>
  <si>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</si>
  <si>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</si>
  <si>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</si>
  <si>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</si>
  <si>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</si>
  <si>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</si>
  <si>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</si>
  <si>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</si>
  <si>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</si>
  <si>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</si>
  <si>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</si>
  <si>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</si>
  <si>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</si>
  <si>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</si>
  <si>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</si>
  <si>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</si>
  <si>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</si>
  <si>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</si>
  <si>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</si>
  <si>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</si>
  <si>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</si>
  <si>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Exp55, 56, 57 &amp; 7</t>
  </si>
  <si>
    <t>Exp57&amp;7</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</si>
  <si>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</si>
  <si>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</si>
  <si>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</si>
  <si>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</si>
  <si>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</si>
  <si>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</si>
  <si>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</si>
  <si>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</si>
  <si>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</si>
  <si>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</si>
  <si>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</si>
  <si>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</si>
  <si>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</si>
  <si>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</si>
  <si>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</si>
  <si>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</si>
  <si>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</si>
  <si>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</si>
  <si>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</si>
  <si>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</si>
  <si>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</si>
  <si>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</si>
  <si>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</si>
  <si>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</si>
  <si>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</si>
  <si>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</si>
  <si>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</si>
  <si>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Fixed Exp43 for the LTW profile. 5 levels for each of the D, S &amp; T with Scan 0, 1, &amp; 2</t>
  </si>
  <si>
    <t>Altered the Nutspread for the Offs in Exp43</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</si>
  <si>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</si>
  <si>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</si>
  <si>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</si>
  <si>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</si>
  <si>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</si>
  <si>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</si>
  <si>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</si>
  <si>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</si>
  <si>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Exp43 &amp; 71/72</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</si>
  <si>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</si>
  <si>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</si>
  <si>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</si>
  <si>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</si>
  <si>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Exp21 Farm &amp; flock standard values for this analysis</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</si>
  <si>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</si>
  <si>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</si>
  <si>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</si>
  <si>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Which Flock is being examined
0 Merino, 1 Maternal</t>
  </si>
  <si>
    <t>Add region to the inputs for mortalityx SA. So that differences in the underlying chill index can be incorporated into the possible benefit</t>
  </si>
  <si>
    <t>Delete column of sav[matedams_inc] because it is now handled automatically</t>
  </si>
  <si>
    <t>Autumn</t>
  </si>
  <si>
    <t>formula</t>
  </si>
  <si>
    <t>Fix duplicates in Maternal LTW trial names</t>
  </si>
  <si>
    <t>For the component trial:</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</si>
  <si>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</si>
  <si>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</si>
  <si>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</si>
  <si>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Standard Dry management scenario by scan
For all other SA: Autumn</t>
  </si>
  <si>
    <t>TOL</t>
  </si>
  <si>
    <t>Standard Dry management scenario by scan
used for the SA that require selling drys: Autumn</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</si>
  <si>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</si>
  <si>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</si>
  <si>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</si>
  <si>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</si>
  <si>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</si>
  <si>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</si>
  <si>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</si>
  <si>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</si>
  <si>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</si>
  <si>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Change in mortality of the lamb moved if a twin ewe is moved from the poor to the good paddock</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</si>
  <si>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</si>
  <si>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</si>
  <si>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</si>
  <si>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</si>
  <si>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</si>
  <si>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</si>
  <si>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</si>
  <si>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Retain performers</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</si>
  <si>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</si>
  <si>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</si>
  <si>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</si>
  <si>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</si>
  <si>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</si>
  <si>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</si>
  <si>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</si>
  <si>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labour (yards &amp; mustering) &amp; infrastructure costs</t>
  </si>
  <si>
    <t>Add extra labour in yards</t>
  </si>
  <si>
    <t>Add sam[husb_mustering_h2]. Set value in the Component Trial to same as husb_labour_l2h2. Change Component descriptions for labour</t>
  </si>
  <si>
    <t>Update the component trial with the labour assumptions from Michelle Cousins</t>
  </si>
  <si>
    <t>Optimum LTW adjustment by scan
Merinos: Autumn</t>
  </si>
  <si>
    <t>Optimum LTW adjustment by scan
Maternals: Autumn</t>
  </si>
  <si>
    <t>Select the adjustment that generated the highest profit in the LTW experiment for Merinos</t>
  </si>
  <si>
    <t>Select the adjustment that generated the highest profit in the LTW experiment for Maternals</t>
  </si>
  <si>
    <t>Sensitivity controls (for Dry Management and the LTW FS adjustment)</t>
  </si>
  <si>
    <t>Add a table with the optimum LTW patterns. Connect it to the  component expt and the Exp22 inputs. Set values to last run of Exp43</t>
  </si>
  <si>
    <t>Mortality (base)</t>
  </si>
  <si>
    <t>Change feed supply (SR) &amp; lamb BW on dystocia (&amp; sale value CS only)</t>
  </si>
  <si>
    <t>Change LW profiles, sale values, RR &amp; CFW FD</t>
  </si>
  <si>
    <t>Change LW profiles, Lamb survival</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</si>
  <si>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</si>
  <si>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</si>
  <si>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</si>
  <si>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</si>
  <si>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</si>
  <si>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</si>
  <si>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Set the std LTW adjusments to the patterns that are o adj for each period. (12, 92 &amp; 482 for the different scanning levels).</t>
  </si>
  <si>
    <t>Add the LTW adjustments from the short version of Exp43.</t>
  </si>
  <si>
    <t>Change CFW &amp; FD</t>
  </si>
  <si>
    <t>Change feed supply (SR)</t>
  </si>
  <si>
    <t>Retain drys (wo LTW) Scan 1-REV create</t>
  </si>
  <si>
    <t>Sell once dry (wo LTW) Scan 1-REV create</t>
  </si>
  <si>
    <t>Sell twice dry (wo LTW) Scan 1-REV create</t>
  </si>
  <si>
    <t>Scan 0 (wo LTW)-REV create</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</si>
  <si>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</si>
  <si>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</si>
  <si>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</si>
  <si>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Change LTW feed supply (SR)</t>
  </si>
  <si>
    <t>Separate the LTW feed supply chang from the other FS change</t>
  </si>
  <si>
    <t>Change LTW feed supply (as above)</t>
  </si>
  <si>
    <t>Add testing the LTW effect at each scan level (and the reported impact will be the change from the previous level)</t>
  </si>
  <si>
    <t>Added saving the full detail to rvals</t>
  </si>
  <si>
    <t>Add LTW effect</t>
  </si>
  <si>
    <t>Fix wording on Component trial description when LTW is turned on</t>
  </si>
  <si>
    <t>Effect of LTW on Scan0 profile</t>
  </si>
  <si>
    <t>Add a LTW1 trial at the top of each section that can be used to calculate change in profit for that section</t>
  </si>
  <si>
    <t>Effect of LTW on Scan1 profile (retain)</t>
  </si>
  <si>
    <t>Effect of LTW on Scan1 profile (once dry)</t>
  </si>
  <si>
    <t>Effect of LTW on Scan1 profile (twice dry)</t>
  </si>
  <si>
    <t>Drys sale price premium (if sold scanning)</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</si>
  <si>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</si>
  <si>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</si>
  <si>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</si>
  <si>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</si>
  <si>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</si>
  <si>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Force sale of once dry (scanning or shearing)</t>
  </si>
  <si>
    <t>Force sale of twice dry (scanning or shearing)</t>
  </si>
  <si>
    <t>Repro increase (Once dry) Genetic &amp; Phenotypic</t>
  </si>
  <si>
    <t>Repro increase (Twice dry) Genetic &amp; Phenotypic</t>
  </si>
  <si>
    <t>Add allow sell drys at shearing (alter flock structure, No RR)</t>
  </si>
  <si>
    <t>Add allow sell drys at scanning (save feed, No RR)</t>
  </si>
  <si>
    <t>Reallocate the trial numbers in Exp43 to 4 processors</t>
  </si>
  <si>
    <t>Add the LTW adjustments from the full Exp43.</t>
  </si>
  <si>
    <t>To do:</t>
  </si>
  <si>
    <t>The standard management inputs currently cover all the flock types (MM, BBT &amp; Mat). Need to have 3 copies and a control in Experemnt to select correct set of inputs</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</si>
  <si>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</si>
  <si>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</si>
  <si>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</si>
  <si>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</si>
  <si>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</si>
  <si>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</si>
  <si>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</si>
  <si>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</si>
  <si>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</si>
  <si>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</si>
  <si>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</si>
  <si>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</si>
  <si>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</si>
  <si>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</si>
  <si>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</si>
  <si>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</si>
  <si>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</si>
  <si>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</si>
  <si>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</si>
  <si>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</si>
  <si>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</si>
  <si>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</si>
  <si>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</si>
  <si>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</si>
  <si>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</si>
  <si>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</si>
  <si>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</si>
  <si>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</si>
  <si>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</si>
  <si>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</si>
  <si>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</si>
  <si>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</si>
  <si>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</si>
  <si>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Net</t>
  </si>
  <si>
    <t>Set to Spring for Exp72</t>
  </si>
  <si>
    <r>
      <t>Price SA &amp; selling drys (if selling twice dry &amp; retaining performers)</t>
    </r>
    <r>
      <rPr>
        <b/>
        <sz val="11"/>
        <color rgb="FFFF0000"/>
        <rFont val="Calibri"/>
        <family val="2"/>
      </rPr>
      <t xml:space="preserve"> - These scalars do not cover enough range.</t>
    </r>
  </si>
  <si>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</si>
  <si>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</si>
  <si>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</si>
  <si>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</si>
  <si>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</si>
  <si>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</si>
  <si>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</si>
  <si>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</si>
  <si>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</si>
  <si>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</si>
  <si>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</si>
  <si>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</si>
  <si>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Fix error in the feedoptions slicing that was referring to deleted cells</t>
  </si>
  <si>
    <t>Delete many of the trials to reduce size of the spreadhseet to speed up runs done for debugging</t>
  </si>
  <si>
    <t>Changed 'm4' to 'p4' in sam[salep_month_adjust_s7s9p4]</t>
  </si>
  <si>
    <t>salep_month_adjust_s7s9p4</t>
  </si>
  <si>
    <t>green NV during each generator period</t>
  </si>
  <si>
    <t>dry NV during each generator period</t>
  </si>
  <si>
    <t>nv_inc</t>
  </si>
  <si>
    <t>run_nv_dams</t>
  </si>
  <si>
    <t>run_nv_offs</t>
  </si>
  <si>
    <t>run_grnnv</t>
  </si>
  <si>
    <t>run_drynv</t>
  </si>
  <si>
    <t>Change FEC to NV in report names and sa variable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</si>
</sst>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38">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z val="11"/>
      <color theme="0"/>
      <name val="Calibri"/>
      <family val="2"/>
      <scheme val="minor"/>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1"/>
      <color rgb="FFFF0000"/>
      <name val="Calibri"/>
      <family val="2"/>
      <scheme val="minor"/>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i/>
      <sz val="12"/>
      <color theme="1"/>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s>
  <fills count="23">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theme="7" tint="0.39997558519241921"/>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s>
  <borders count="37">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thin">
        <color indexed="64"/>
      </right>
      <top/>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thin">
        <color indexed="64"/>
      </left>
      <right style="thin">
        <color indexed="64"/>
      </right>
      <top style="hair">
        <color theme="0" tint="-0.24994659260841701"/>
      </top>
      <bottom style="thin">
        <color indexed="64"/>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right/>
      <top/>
      <bottom style="hair">
        <color theme="0" tint="-0.24994659260841701"/>
      </bottom>
      <diagonal/>
    </border>
    <border>
      <left/>
      <right/>
      <top style="hair">
        <color theme="0" tint="-0.24994659260841701"/>
      </top>
      <bottom/>
      <diagonal/>
    </border>
  </borders>
  <cellStyleXfs count="19">
    <xf numFmtId="0" fontId="0" fillId="0" borderId="0"/>
    <xf numFmtId="0" fontId="3" fillId="16"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5" borderId="11" applyAlignment="0">
      <protection locked="0"/>
    </xf>
    <xf numFmtId="0" fontId="11" fillId="17" borderId="2" applyNumberFormat="0" applyAlignment="0"/>
    <xf numFmtId="0" fontId="5" fillId="19" borderId="2" applyFont="0" applyBorder="0" applyAlignment="0"/>
    <xf numFmtId="0" fontId="5" fillId="18" borderId="2" applyFont="0" applyBorder="0" applyAlignment="0"/>
    <xf numFmtId="9" fontId="6" fillId="0" borderId="0" applyFont="0" applyFill="0" applyBorder="0" applyAlignment="0" applyProtection="0"/>
    <xf numFmtId="0" fontId="11" fillId="20" borderId="2" applyAlignment="0"/>
    <xf numFmtId="0" fontId="11" fillId="21" borderId="2" applyAlignment="0"/>
    <xf numFmtId="0" fontId="6" fillId="22" borderId="0" applyNumberFormat="0" applyBorder="0" applyAlignment="0" applyProtection="0"/>
  </cellStyleXfs>
  <cellXfs count="226">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6" borderId="1" xfId="1"/>
    <xf numFmtId="0" fontId="0" fillId="0" borderId="0" xfId="0" applyAlignment="1">
      <alignment wrapText="1"/>
    </xf>
    <xf numFmtId="0" fontId="0" fillId="0" borderId="0" xfId="0" applyNumberFormat="1" applyAlignment="1">
      <alignment horizontal="center" wrapText="1"/>
    </xf>
    <xf numFmtId="0" fontId="0" fillId="3" borderId="0" xfId="0" applyFill="1"/>
    <xf numFmtId="49" fontId="0" fillId="3" borderId="0" xfId="0" applyNumberFormat="1" applyFill="1"/>
    <xf numFmtId="22" fontId="0" fillId="0" borderId="0" xfId="0" applyNumberFormat="1" applyAlignment="1">
      <alignment horizontal="center" wrapText="1"/>
    </xf>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49" fontId="14" fillId="0" borderId="0" xfId="0" quotePrefix="1" applyNumberFormat="1" applyFont="1"/>
    <xf numFmtId="0" fontId="5" fillId="4" borderId="2" xfId="2">
      <protection locked="0"/>
    </xf>
    <xf numFmtId="0" fontId="9" fillId="13" borderId="2" xfId="10"/>
    <xf numFmtId="0" fontId="0" fillId="2" borderId="0" xfId="0" applyFill="1" applyAlignment="1">
      <alignment horizontal="right" indent="2"/>
    </xf>
    <xf numFmtId="49" fontId="0" fillId="2" borderId="0" xfId="0" applyNumberFormat="1"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5" fillId="0" borderId="0" xfId="0" applyFont="1"/>
    <xf numFmtId="0" fontId="0" fillId="3" borderId="0" xfId="0" applyNumberFormat="1" applyFill="1"/>
    <xf numFmtId="0" fontId="5" fillId="4" borderId="5" xfId="2" applyBorder="1">
      <protection locked="0"/>
    </xf>
    <xf numFmtId="0" fontId="16" fillId="0" borderId="0" xfId="0" applyFont="1"/>
    <xf numFmtId="0" fontId="7" fillId="0" borderId="0" xfId="0" applyFont="1" applyAlignment="1">
      <alignment wrapText="1"/>
    </xf>
    <xf numFmtId="0" fontId="10" fillId="9" borderId="2" xfId="8" applyAlignment="1">
      <alignment horizontal="center"/>
    </xf>
    <xf numFmtId="0" fontId="0" fillId="14" borderId="0" xfId="0" applyFill="1"/>
    <xf numFmtId="0" fontId="12" fillId="0" borderId="6" xfId="0" applyFont="1" applyBorder="1" applyAlignment="1">
      <alignment vertical="center"/>
    </xf>
    <xf numFmtId="0" fontId="13" fillId="12" borderId="7" xfId="0" applyFont="1" applyFill="1" applyBorder="1" applyAlignment="1">
      <alignment vertical="center"/>
    </xf>
    <xf numFmtId="0" fontId="5" fillId="4" borderId="8" xfId="2" applyBorder="1">
      <protection locked="0"/>
    </xf>
    <xf numFmtId="0" fontId="5" fillId="4" borderId="9" xfId="2" applyBorder="1">
      <protection locked="0"/>
    </xf>
    <xf numFmtId="0" fontId="5" fillId="4" borderId="10" xfId="2" applyBorder="1">
      <protection locked="0"/>
    </xf>
    <xf numFmtId="22" fontId="8" fillId="0" borderId="0" xfId="0" applyNumberFormat="1" applyFont="1" applyAlignment="1">
      <alignment horizontal="left" textRotation="90"/>
    </xf>
    <xf numFmtId="49" fontId="0" fillId="0" borderId="0" xfId="0" quotePrefix="1" applyNumberFormat="1" applyAlignment="1">
      <alignment horizontal="left" textRotation="90"/>
    </xf>
    <xf numFmtId="49" fontId="0" fillId="3" borderId="0" xfId="0" applyNumberFormat="1" applyFill="1" applyAlignment="1">
      <alignment horizontal="left"/>
    </xf>
    <xf numFmtId="0" fontId="5" fillId="15" borderId="11" xfId="11" applyAlignment="1">
      <alignment horizontal="center"/>
      <protection locked="0"/>
    </xf>
    <xf numFmtId="0" fontId="5" fillId="15" borderId="11" xfId="11">
      <protection locked="0"/>
    </xf>
    <xf numFmtId="49" fontId="0" fillId="0" borderId="0" xfId="0" applyNumberFormat="1" applyAlignment="1">
      <alignment horizontal="center" textRotation="90"/>
    </xf>
    <xf numFmtId="0" fontId="0" fillId="2" borderId="0" xfId="0" applyFont="1" applyFill="1"/>
    <xf numFmtId="0" fontId="10" fillId="5" borderId="2" xfId="3" applyFont="1"/>
    <xf numFmtId="0" fontId="11" fillId="17" borderId="2" xfId="12"/>
    <xf numFmtId="0" fontId="10" fillId="9" borderId="2" xfId="8"/>
    <xf numFmtId="0" fontId="18" fillId="0" borderId="0" xfId="0" applyFont="1" applyAlignment="1">
      <alignment horizontal="center" textRotation="90"/>
    </xf>
    <xf numFmtId="0" fontId="17" fillId="0" borderId="0" xfId="0" applyFont="1" applyAlignment="1">
      <alignment horizontal="center"/>
    </xf>
    <xf numFmtId="0" fontId="5" fillId="5" borderId="2" xfId="3"/>
    <xf numFmtId="0" fontId="17" fillId="0" borderId="0" xfId="0" applyFont="1" applyAlignment="1">
      <alignment horizontal="center" textRotation="90"/>
    </xf>
    <xf numFmtId="0" fontId="0" fillId="11" borderId="4" xfId="0" applyFill="1" applyBorder="1" applyAlignment="1" applyProtection="1">
      <alignment horizontal="centerContinuous"/>
      <protection locked="0"/>
    </xf>
    <xf numFmtId="0" fontId="20" fillId="11" borderId="4" xfId="0" applyFont="1" applyFill="1" applyBorder="1" applyAlignment="1" applyProtection="1">
      <alignment horizontal="centerContinuous"/>
      <protection locked="0"/>
    </xf>
    <xf numFmtId="0" fontId="20" fillId="11" borderId="4" xfId="0" applyFont="1" applyFill="1" applyBorder="1" applyProtection="1">
      <protection locked="0"/>
    </xf>
    <xf numFmtId="0" fontId="17" fillId="0" borderId="0" xfId="0" applyFont="1" applyAlignment="1">
      <alignment horizontal="center" wrapText="1"/>
    </xf>
    <xf numFmtId="0" fontId="17" fillId="0" borderId="0" xfId="0" applyFont="1" applyAlignment="1">
      <alignment horizontal="centerContinuous" wrapText="1"/>
    </xf>
    <xf numFmtId="9" fontId="17" fillId="0" borderId="0" xfId="15" applyFont="1" applyAlignment="1">
      <alignment horizontal="center"/>
    </xf>
    <xf numFmtId="0" fontId="0" fillId="0" borderId="0" xfId="0" applyAlignment="1">
      <alignment horizontal="right"/>
    </xf>
    <xf numFmtId="165" fontId="17" fillId="0" borderId="0" xfId="15" applyNumberFormat="1" applyFont="1" applyAlignment="1">
      <alignment horizontal="center"/>
    </xf>
    <xf numFmtId="1" fontId="17" fillId="0" borderId="0" xfId="15" applyNumberFormat="1" applyFont="1" applyAlignment="1">
      <alignment horizontal="center"/>
    </xf>
    <xf numFmtId="0" fontId="8" fillId="0" borderId="0" xfId="0" applyFont="1"/>
    <xf numFmtId="0" fontId="5" fillId="15" borderId="11" xfId="11" quotePrefix="1" applyAlignment="1">
      <alignment horizontal="left" textRotation="90"/>
      <protection locked="0"/>
    </xf>
    <xf numFmtId="0" fontId="0" fillId="0" borderId="0" xfId="0" applyAlignment="1">
      <alignment horizontal="center" wrapText="1"/>
    </xf>
    <xf numFmtId="0" fontId="17" fillId="0" borderId="0" xfId="0" applyFont="1"/>
    <xf numFmtId="0" fontId="0" fillId="0" borderId="0" xfId="0" applyFont="1"/>
    <xf numFmtId="9" fontId="21" fillId="4" borderId="2" xfId="2" applyNumberFormat="1" applyFont="1">
      <protection locked="0"/>
    </xf>
    <xf numFmtId="0" fontId="21" fillId="4" borderId="2" xfId="2" applyFont="1" applyAlignment="1">
      <alignment horizontal="center"/>
      <protection locked="0"/>
    </xf>
    <xf numFmtId="0" fontId="21" fillId="4" borderId="2" xfId="2" applyFont="1">
      <protection locked="0"/>
    </xf>
    <xf numFmtId="9" fontId="22" fillId="16" borderId="1" xfId="15" applyFont="1" applyFill="1" applyBorder="1" applyProtection="1">
      <protection locked="0"/>
    </xf>
    <xf numFmtId="9" fontId="21" fillId="4" borderId="2" xfId="15" applyFont="1" applyFill="1" applyBorder="1" applyProtection="1">
      <protection locked="0"/>
    </xf>
    <xf numFmtId="0" fontId="23" fillId="21" borderId="2" xfId="17" applyFont="1" applyAlignment="1">
      <alignment horizontal="center"/>
    </xf>
    <xf numFmtId="0" fontId="21" fillId="4" borderId="2" xfId="2" quotePrefix="1" applyFont="1" applyAlignment="1">
      <alignment horizontal="center"/>
      <protection locked="0"/>
    </xf>
    <xf numFmtId="0" fontId="17" fillId="0" borderId="0" xfId="0" applyFont="1" applyAlignment="1">
      <alignment horizontal="left"/>
    </xf>
    <xf numFmtId="20" fontId="17" fillId="0" borderId="0" xfId="0" quotePrefix="1" applyNumberFormat="1" applyFont="1" applyAlignment="1">
      <alignment horizontal="center"/>
    </xf>
    <xf numFmtId="0" fontId="18" fillId="0" borderId="0" xfId="0" applyFont="1" applyAlignment="1">
      <alignment wrapText="1"/>
    </xf>
    <xf numFmtId="0" fontId="24" fillId="0" borderId="0" xfId="0" applyFont="1"/>
    <xf numFmtId="165" fontId="21" fillId="4" borderId="2" xfId="15" quotePrefix="1" applyNumberFormat="1" applyFont="1" applyFill="1" applyBorder="1" applyAlignment="1" applyProtection="1">
      <alignment horizontal="center"/>
      <protection locked="0"/>
    </xf>
    <xf numFmtId="0" fontId="17" fillId="0" borderId="0" xfId="0" applyFont="1" applyBorder="1"/>
    <xf numFmtId="0" fontId="21" fillId="4" borderId="2" xfId="2" applyFont="1" applyBorder="1" applyAlignment="1">
      <alignment horizontal="center"/>
      <protection locked="0"/>
    </xf>
    <xf numFmtId="0" fontId="21" fillId="4" borderId="2" xfId="2" quotePrefix="1" applyFont="1" applyBorder="1" applyAlignment="1">
      <alignment horizontal="center"/>
      <protection locked="0"/>
    </xf>
    <xf numFmtId="0" fontId="24" fillId="0" borderId="0" xfId="0" applyFont="1" applyBorder="1"/>
    <xf numFmtId="0" fontId="17" fillId="0" borderId="0" xfId="0" applyFont="1" applyBorder="1" applyAlignment="1">
      <alignment horizontal="center"/>
    </xf>
    <xf numFmtId="0" fontId="17" fillId="0" borderId="0" xfId="0" applyFont="1" applyBorder="1" applyAlignment="1">
      <alignment horizontal="left"/>
    </xf>
    <xf numFmtId="165" fontId="21" fillId="4" borderId="2" xfId="2" applyNumberFormat="1" applyFont="1" applyBorder="1" applyAlignment="1">
      <alignment horizontal="center"/>
      <protection locked="0"/>
    </xf>
    <xf numFmtId="0" fontId="17" fillId="0" borderId="12" xfId="0" applyFont="1" applyBorder="1"/>
    <xf numFmtId="0" fontId="17" fillId="0" borderId="12" xfId="0" applyFont="1" applyBorder="1" applyAlignment="1">
      <alignment horizontal="center"/>
    </xf>
    <xf numFmtId="0" fontId="21" fillId="4" borderId="13" xfId="2" quotePrefix="1" applyFont="1" applyBorder="1" applyAlignment="1">
      <alignment horizontal="center"/>
      <protection locked="0"/>
    </xf>
    <xf numFmtId="0" fontId="21" fillId="4" borderId="9" xfId="2" applyFont="1" applyBorder="1" applyAlignment="1">
      <alignment horizontal="center"/>
      <protection locked="0"/>
    </xf>
    <xf numFmtId="0" fontId="21" fillId="15" borderId="15" xfId="11" applyFont="1" applyBorder="1" applyAlignment="1">
      <alignment horizontal="center"/>
      <protection locked="0"/>
    </xf>
    <xf numFmtId="0" fontId="21" fillId="4" borderId="17" xfId="2" quotePrefix="1" applyFont="1" applyBorder="1" applyAlignment="1">
      <alignment horizontal="center"/>
      <protection locked="0"/>
    </xf>
    <xf numFmtId="0" fontId="21" fillId="4" borderId="19" xfId="2" quotePrefix="1" applyFont="1" applyBorder="1" applyAlignment="1">
      <alignment horizontal="center"/>
      <protection locked="0"/>
    </xf>
    <xf numFmtId="9" fontId="21" fillId="4" borderId="17" xfId="15" quotePrefix="1" applyFont="1" applyFill="1" applyBorder="1" applyAlignment="1" applyProtection="1">
      <alignment horizontal="center"/>
      <protection locked="0"/>
    </xf>
    <xf numFmtId="9" fontId="17" fillId="0" borderId="20" xfId="15" quotePrefix="1" applyFont="1" applyBorder="1" applyAlignment="1">
      <alignment horizontal="center"/>
    </xf>
    <xf numFmtId="9" fontId="17" fillId="0" borderId="21" xfId="15" quotePrefix="1" applyFont="1" applyBorder="1" applyAlignment="1">
      <alignment horizontal="center"/>
    </xf>
    <xf numFmtId="0" fontId="17" fillId="0" borderId="16" xfId="0" quotePrefix="1" applyFont="1" applyBorder="1" applyAlignment="1">
      <alignment horizontal="center"/>
    </xf>
    <xf numFmtId="0" fontId="17" fillId="0" borderId="22" xfId="0" quotePrefix="1" applyFont="1" applyBorder="1" applyAlignment="1">
      <alignment horizontal="center"/>
    </xf>
    <xf numFmtId="0" fontId="17" fillId="0" borderId="0" xfId="0" quotePrefix="1" applyFont="1" applyBorder="1" applyAlignment="1">
      <alignment horizontal="center"/>
    </xf>
    <xf numFmtId="0" fontId="17" fillId="0" borderId="23" xfId="0" quotePrefix="1" applyFont="1" applyBorder="1" applyAlignment="1">
      <alignment horizontal="center"/>
    </xf>
    <xf numFmtId="0" fontId="17" fillId="0" borderId="18" xfId="0" quotePrefix="1" applyFont="1" applyBorder="1" applyAlignment="1">
      <alignment horizontal="center"/>
    </xf>
    <xf numFmtId="0" fontId="17" fillId="0" borderId="24" xfId="0" quotePrefix="1" applyFont="1" applyBorder="1" applyAlignment="1">
      <alignment horizontal="center"/>
    </xf>
    <xf numFmtId="0" fontId="0" fillId="0" borderId="16" xfId="0" applyBorder="1" applyAlignment="1">
      <alignment horizontal="left"/>
    </xf>
    <xf numFmtId="0" fontId="0" fillId="0" borderId="0" xfId="0" applyBorder="1" applyAlignment="1">
      <alignment horizontal="left"/>
    </xf>
    <xf numFmtId="0" fontId="0" fillId="0" borderId="18" xfId="0" applyBorder="1" applyAlignment="1">
      <alignment horizontal="left"/>
    </xf>
    <xf numFmtId="9" fontId="21" fillId="4" borderId="2" xfId="15" quotePrefix="1" applyNumberFormat="1" applyFont="1" applyFill="1" applyBorder="1" applyAlignment="1" applyProtection="1">
      <alignment horizontal="center"/>
      <protection locked="0"/>
    </xf>
    <xf numFmtId="0" fontId="0" fillId="0" borderId="10" xfId="0" applyBorder="1"/>
    <xf numFmtId="0" fontId="0" fillId="0" borderId="25" xfId="0" applyBorder="1"/>
    <xf numFmtId="0" fontId="21" fillId="15" borderId="11" xfId="11" quotePrefix="1" applyFont="1" applyAlignment="1">
      <alignment horizontal="center"/>
      <protection locked="0"/>
    </xf>
    <xf numFmtId="0" fontId="18" fillId="0" borderId="0" xfId="0" applyFont="1" applyAlignment="1">
      <alignment horizontal="center" textRotation="90" wrapText="1"/>
    </xf>
    <xf numFmtId="0" fontId="19" fillId="0" borderId="0" xfId="0" applyFont="1" applyAlignment="1">
      <alignment horizontal="center" wrapText="1"/>
    </xf>
    <xf numFmtId="165" fontId="21" fillId="4" borderId="2" xfId="2" applyNumberFormat="1" applyFont="1" applyAlignment="1">
      <alignment horizontal="center"/>
      <protection locked="0"/>
    </xf>
    <xf numFmtId="0" fontId="0" fillId="0" borderId="0" xfId="0" applyFill="1"/>
    <xf numFmtId="0" fontId="20" fillId="0" borderId="0" xfId="0" applyFont="1" applyAlignment="1">
      <alignment horizontal="centerContinuous"/>
    </xf>
    <xf numFmtId="9" fontId="21" fillId="6" borderId="2" xfId="15" quotePrefix="1" applyFont="1" applyFill="1" applyBorder="1" applyAlignment="1">
      <alignment horizontal="center"/>
    </xf>
    <xf numFmtId="0" fontId="27" fillId="0" borderId="0" xfId="0" applyFont="1" applyAlignment="1">
      <alignment vertical="center"/>
    </xf>
    <xf numFmtId="165" fontId="17" fillId="22" borderId="13" xfId="18" applyNumberFormat="1" applyFont="1" applyBorder="1" applyAlignment="1">
      <alignment horizontal="center"/>
    </xf>
    <xf numFmtId="165" fontId="21" fillId="7" borderId="2" xfId="5" quotePrefix="1" applyNumberFormat="1" applyFont="1" applyBorder="1" applyAlignment="1">
      <alignment horizontal="center"/>
    </xf>
    <xf numFmtId="0" fontId="0" fillId="0" borderId="14" xfId="0" applyBorder="1"/>
    <xf numFmtId="0" fontId="21" fillId="5" borderId="9" xfId="3" quotePrefix="1" applyFont="1" applyBorder="1" applyAlignment="1">
      <alignment horizontal="center"/>
    </xf>
    <xf numFmtId="165" fontId="21" fillId="15" borderId="15" xfId="15" quotePrefix="1" applyNumberFormat="1" applyFont="1" applyFill="1" applyBorder="1" applyAlignment="1" applyProtection="1">
      <alignment horizontal="center"/>
      <protection locked="0"/>
    </xf>
    <xf numFmtId="0" fontId="21" fillId="6" borderId="2" xfId="4" quotePrefix="1" applyFont="1" applyBorder="1" applyAlignment="1">
      <alignment horizontal="center"/>
    </xf>
    <xf numFmtId="165" fontId="17" fillId="0" borderId="0" xfId="15" quotePrefix="1" applyNumberFormat="1" applyFont="1" applyBorder="1" applyAlignment="1">
      <alignment horizontal="center"/>
    </xf>
    <xf numFmtId="0" fontId="28" fillId="9" borderId="2" xfId="8" applyFont="1" applyBorder="1" applyAlignment="1">
      <alignment horizontal="center"/>
    </xf>
    <xf numFmtId="0" fontId="21" fillId="7" borderId="2" xfId="5" quotePrefix="1" applyFont="1" applyBorder="1" applyAlignment="1">
      <alignment horizontal="center"/>
    </xf>
    <xf numFmtId="0" fontId="21" fillId="19" borderId="2" xfId="13" quotePrefix="1" applyFont="1" applyBorder="1" applyAlignment="1">
      <alignment horizontal="center"/>
    </xf>
    <xf numFmtId="0" fontId="0" fillId="0" borderId="12" xfId="0" applyBorder="1"/>
    <xf numFmtId="0" fontId="21" fillId="18" borderId="8" xfId="14" quotePrefix="1" applyFont="1" applyBorder="1" applyAlignment="1">
      <alignment horizontal="center"/>
    </xf>
    <xf numFmtId="165" fontId="21" fillId="15" borderId="26" xfId="15" quotePrefix="1" applyNumberFormat="1" applyFont="1" applyFill="1" applyBorder="1" applyAlignment="1" applyProtection="1">
      <alignment horizontal="center"/>
      <protection locked="0"/>
    </xf>
    <xf numFmtId="0" fontId="28" fillId="9" borderId="8" xfId="8" applyFont="1" applyBorder="1" applyAlignment="1">
      <alignment horizontal="center"/>
    </xf>
    <xf numFmtId="9" fontId="21" fillId="5" borderId="9" xfId="15" quotePrefix="1" applyFont="1" applyFill="1" applyBorder="1" applyAlignment="1">
      <alignment horizontal="center"/>
    </xf>
    <xf numFmtId="9" fontId="21" fillId="7" borderId="2" xfId="15" quotePrefix="1" applyFont="1" applyFill="1" applyBorder="1" applyAlignment="1">
      <alignment horizontal="center"/>
    </xf>
    <xf numFmtId="9" fontId="21" fillId="19" borderId="2" xfId="15" quotePrefix="1" applyFont="1" applyFill="1" applyBorder="1" applyAlignment="1">
      <alignment horizontal="center"/>
    </xf>
    <xf numFmtId="9" fontId="21" fillId="18" borderId="8" xfId="15" quotePrefix="1" applyFont="1" applyFill="1" applyBorder="1" applyAlignment="1">
      <alignment horizontal="center"/>
    </xf>
    <xf numFmtId="9" fontId="21" fillId="15" borderId="15" xfId="15" quotePrefix="1" applyNumberFormat="1" applyFont="1" applyFill="1" applyBorder="1" applyAlignment="1" applyProtection="1">
      <alignment horizontal="center"/>
      <protection locked="0"/>
    </xf>
    <xf numFmtId="9" fontId="17" fillId="0" borderId="0" xfId="15" quotePrefix="1" applyNumberFormat="1" applyFont="1" applyBorder="1" applyAlignment="1">
      <alignment horizontal="center"/>
    </xf>
    <xf numFmtId="9" fontId="21" fillId="15" borderId="26" xfId="15" quotePrefix="1" applyNumberFormat="1" applyFont="1" applyFill="1" applyBorder="1" applyAlignment="1" applyProtection="1">
      <alignment horizontal="center"/>
      <protection locked="0"/>
    </xf>
    <xf numFmtId="9" fontId="5" fillId="5" borderId="2" xfId="15" applyFont="1" applyFill="1" applyBorder="1"/>
    <xf numFmtId="0" fontId="19" fillId="11" borderId="27" xfId="0" applyFont="1" applyFill="1" applyBorder="1" applyAlignment="1" applyProtection="1">
      <alignment horizontal="center"/>
      <protection locked="0"/>
    </xf>
    <xf numFmtId="0" fontId="29" fillId="11" borderId="4" xfId="0" applyFont="1" applyFill="1" applyBorder="1" applyAlignment="1" applyProtection="1">
      <alignment horizontal="centerContinuous"/>
      <protection locked="0"/>
    </xf>
    <xf numFmtId="0" fontId="0" fillId="0" borderId="0" xfId="0" applyAlignment="1">
      <alignment horizontal="centerContinuous"/>
    </xf>
    <xf numFmtId="0" fontId="31" fillId="0" borderId="0" xfId="0" applyFont="1"/>
    <xf numFmtId="0" fontId="32" fillId="0" borderId="14" xfId="0" applyFont="1" applyBorder="1"/>
    <xf numFmtId="0" fontId="17" fillId="0" borderId="0" xfId="0" applyFont="1" applyAlignment="1">
      <alignment horizontal="centerContinuous"/>
    </xf>
    <xf numFmtId="0" fontId="21" fillId="4" borderId="0" xfId="2" quotePrefix="1" applyFont="1" applyBorder="1" applyAlignment="1">
      <alignment horizontal="center"/>
      <protection locked="0"/>
    </xf>
    <xf numFmtId="0" fontId="33" fillId="0" borderId="0" xfId="0" applyFont="1" applyAlignment="1">
      <alignment horizontal="center" textRotation="90"/>
    </xf>
    <xf numFmtId="0" fontId="21" fillId="5" borderId="11" xfId="3" applyFont="1" applyBorder="1" applyAlignment="1">
      <alignment horizontal="center"/>
    </xf>
    <xf numFmtId="9" fontId="21" fillId="4" borderId="28" xfId="2" applyNumberFormat="1" applyFont="1" applyBorder="1">
      <protection locked="0"/>
    </xf>
    <xf numFmtId="165" fontId="21" fillId="4" borderId="13" xfId="15" applyNumberFormat="1" applyFont="1" applyFill="1" applyBorder="1" applyProtection="1">
      <protection locked="0"/>
    </xf>
    <xf numFmtId="165" fontId="21" fillId="4" borderId="29" xfId="15" applyNumberFormat="1" applyFont="1" applyFill="1" applyBorder="1" applyProtection="1">
      <protection locked="0"/>
    </xf>
    <xf numFmtId="165" fontId="21" fillId="4" borderId="30" xfId="15" applyNumberFormat="1" applyFont="1" applyFill="1" applyBorder="1" applyProtection="1">
      <protection locked="0"/>
    </xf>
    <xf numFmtId="165" fontId="21" fillId="4" borderId="31" xfId="15" applyNumberFormat="1" applyFont="1" applyFill="1" applyBorder="1" applyProtection="1">
      <protection locked="0"/>
    </xf>
    <xf numFmtId="165" fontId="21" fillId="4" borderId="32" xfId="15" applyNumberFormat="1" applyFont="1" applyFill="1" applyBorder="1" applyProtection="1">
      <protection locked="0"/>
    </xf>
    <xf numFmtId="165" fontId="21" fillId="4" borderId="33" xfId="15" applyNumberFormat="1" applyFont="1" applyFill="1" applyBorder="1" applyProtection="1">
      <protection locked="0"/>
    </xf>
    <xf numFmtId="165" fontId="21" fillId="4" borderId="34" xfId="15" applyNumberFormat="1" applyFont="1" applyFill="1" applyBorder="1" applyProtection="1">
      <protection locked="0"/>
    </xf>
    <xf numFmtId="165" fontId="21" fillId="5" borderId="29" xfId="3" applyNumberFormat="1" applyFont="1" applyBorder="1"/>
    <xf numFmtId="165" fontId="21" fillId="5" borderId="30" xfId="3" applyNumberFormat="1" applyFont="1" applyBorder="1"/>
    <xf numFmtId="165" fontId="21" fillId="5" borderId="31" xfId="3" applyNumberFormat="1" applyFont="1" applyBorder="1"/>
    <xf numFmtId="165" fontId="21" fillId="5" borderId="32" xfId="3" applyNumberFormat="1" applyFont="1" applyBorder="1"/>
    <xf numFmtId="165" fontId="21" fillId="5" borderId="33" xfId="3" applyNumberFormat="1" applyFont="1" applyBorder="1"/>
    <xf numFmtId="165" fontId="21" fillId="5" borderId="34" xfId="3" applyNumberFormat="1" applyFont="1" applyBorder="1"/>
    <xf numFmtId="165" fontId="21" fillId="6" borderId="13" xfId="4" applyNumberFormat="1" applyFont="1" applyBorder="1"/>
    <xf numFmtId="0" fontId="18" fillId="0" borderId="0" xfId="0" applyFont="1" applyAlignment="1">
      <alignment horizontal="center"/>
    </xf>
    <xf numFmtId="0" fontId="21" fillId="4" borderId="2" xfId="2" applyFont="1" applyAlignment="1">
      <alignment horizontal="center" vertical="center"/>
      <protection locked="0"/>
    </xf>
    <xf numFmtId="0" fontId="18" fillId="0" borderId="0" xfId="0" applyFont="1" applyAlignment="1">
      <alignment horizontal="right" wrapText="1"/>
    </xf>
    <xf numFmtId="0" fontId="18" fillId="0" borderId="14" xfId="0" applyFont="1" applyBorder="1" applyAlignment="1">
      <alignment horizontal="right" wrapText="1"/>
    </xf>
    <xf numFmtId="0" fontId="17" fillId="0" borderId="14" xfId="0" applyFont="1" applyBorder="1" applyAlignment="1">
      <alignment horizontal="center"/>
    </xf>
    <xf numFmtId="0" fontId="18" fillId="0" borderId="0" xfId="0" applyFont="1" applyBorder="1" applyAlignment="1">
      <alignment horizontal="right" wrapText="1"/>
    </xf>
    <xf numFmtId="0" fontId="18" fillId="0" borderId="12" xfId="0" applyFont="1" applyBorder="1" applyAlignment="1">
      <alignment horizontal="right" wrapText="1"/>
    </xf>
    <xf numFmtId="0" fontId="21" fillId="4" borderId="8" xfId="2" applyFont="1" applyBorder="1" applyAlignment="1">
      <alignment horizontal="center"/>
      <protection locked="0"/>
    </xf>
    <xf numFmtId="0" fontId="18" fillId="0" borderId="0" xfId="0" applyFont="1" applyAlignment="1">
      <alignment horizontal="centerContinuous" wrapText="1"/>
    </xf>
    <xf numFmtId="0" fontId="0" fillId="0" borderId="0" xfId="0" applyAlignment="1">
      <alignment horizontal="centerContinuous" wrapText="1"/>
    </xf>
    <xf numFmtId="165" fontId="17" fillId="0" borderId="0" xfId="15" applyNumberFormat="1" applyFont="1"/>
    <xf numFmtId="165" fontId="5" fillId="5" borderId="2" xfId="15" applyNumberFormat="1" applyFont="1" applyFill="1" applyBorder="1"/>
    <xf numFmtId="0" fontId="5" fillId="4" borderId="13" xfId="2" applyBorder="1">
      <protection locked="0"/>
    </xf>
    <xf numFmtId="0" fontId="0" fillId="11" borderId="35" xfId="0" applyFill="1" applyBorder="1" applyProtection="1">
      <protection locked="0"/>
    </xf>
    <xf numFmtId="0" fontId="0" fillId="0" borderId="14" xfId="0" applyBorder="1" applyAlignment="1">
      <alignment horizontal="center"/>
    </xf>
    <xf numFmtId="0" fontId="10" fillId="9" borderId="9" xfId="8" applyBorder="1" applyAlignment="1">
      <alignment horizontal="center"/>
    </xf>
    <xf numFmtId="0" fontId="11" fillId="17" borderId="9" xfId="12" applyBorder="1"/>
    <xf numFmtId="0" fontId="10" fillId="9" borderId="9" xfId="8" applyBorder="1"/>
    <xf numFmtId="0" fontId="7" fillId="0" borderId="14" xfId="0" applyFont="1" applyBorder="1" applyAlignment="1">
      <alignment horizontal="center"/>
    </xf>
    <xf numFmtId="0" fontId="9" fillId="13" borderId="9" xfId="10" applyBorder="1"/>
    <xf numFmtId="0" fontId="5" fillId="5" borderId="9" xfId="3" applyBorder="1"/>
    <xf numFmtId="0" fontId="0" fillId="3" borderId="14" xfId="0" applyNumberFormat="1" applyFill="1" applyBorder="1"/>
    <xf numFmtId="0" fontId="0" fillId="0" borderId="0" xfId="0" applyBorder="1" applyAlignment="1">
      <alignment horizontal="center"/>
    </xf>
    <xf numFmtId="0" fontId="10" fillId="9" borderId="2" xfId="8" applyBorder="1" applyAlignment="1">
      <alignment horizontal="center"/>
    </xf>
    <xf numFmtId="0" fontId="11" fillId="17" borderId="2" xfId="12" applyBorder="1"/>
    <xf numFmtId="0" fontId="5" fillId="4" borderId="2" xfId="2" applyBorder="1">
      <protection locked="0"/>
    </xf>
    <xf numFmtId="0" fontId="7" fillId="0" borderId="0" xfId="0" applyFont="1" applyBorder="1" applyAlignment="1">
      <alignment horizontal="center"/>
    </xf>
    <xf numFmtId="0" fontId="9" fillId="13" borderId="2" xfId="10" applyBorder="1"/>
    <xf numFmtId="0" fontId="0" fillId="3" borderId="0" xfId="0" applyNumberFormat="1" applyFill="1" applyBorder="1"/>
    <xf numFmtId="0" fontId="10" fillId="9" borderId="2" xfId="8" applyBorder="1"/>
    <xf numFmtId="0" fontId="5" fillId="5" borderId="2" xfId="3" applyBorder="1"/>
    <xf numFmtId="0" fontId="0" fillId="0" borderId="12" xfId="0" applyBorder="1" applyAlignment="1">
      <alignment horizontal="center"/>
    </xf>
    <xf numFmtId="0" fontId="10" fillId="9" borderId="8" xfId="8" applyBorder="1" applyAlignment="1">
      <alignment horizontal="center"/>
    </xf>
    <xf numFmtId="0" fontId="10" fillId="9" borderId="8" xfId="8" applyBorder="1"/>
    <xf numFmtId="0" fontId="7" fillId="0" borderId="12" xfId="0" applyFont="1" applyBorder="1" applyAlignment="1">
      <alignment horizontal="center"/>
    </xf>
    <xf numFmtId="0" fontId="9" fillId="13" borderId="8" xfId="10" applyBorder="1"/>
    <xf numFmtId="0" fontId="5" fillId="5" borderId="8" xfId="3" applyBorder="1"/>
    <xf numFmtId="0" fontId="0" fillId="3" borderId="12" xfId="0" applyNumberFormat="1" applyFill="1" applyBorder="1"/>
    <xf numFmtId="0" fontId="0" fillId="11" borderId="36" xfId="0" applyFill="1" applyBorder="1" applyProtection="1">
      <protection locked="0"/>
    </xf>
    <xf numFmtId="0" fontId="5" fillId="15" borderId="15" xfId="11" applyBorder="1" applyAlignment="1">
      <alignment horizontal="center"/>
      <protection locked="0"/>
    </xf>
    <xf numFmtId="0" fontId="5" fillId="15" borderId="11" xfId="11" applyBorder="1" applyAlignment="1">
      <alignment horizontal="center"/>
      <protection locked="0"/>
    </xf>
    <xf numFmtId="165" fontId="34" fillId="21" borderId="2" xfId="15" applyNumberFormat="1" applyFont="1" applyFill="1" applyBorder="1" applyAlignment="1">
      <alignment horizontal="center"/>
    </xf>
    <xf numFmtId="165" fontId="35" fillId="9" borderId="2" xfId="15" applyNumberFormat="1" applyFont="1" applyFill="1" applyBorder="1" applyAlignment="1">
      <alignment horizontal="center"/>
    </xf>
    <xf numFmtId="165" fontId="17" fillId="5" borderId="0" xfId="3" applyNumberFormat="1" applyFont="1" applyBorder="1" applyAlignment="1">
      <alignment horizontal="center"/>
    </xf>
    <xf numFmtId="165" fontId="17" fillId="6" borderId="0" xfId="4" applyNumberFormat="1" applyFont="1" applyBorder="1" applyAlignment="1">
      <alignment horizontal="center"/>
    </xf>
    <xf numFmtId="0" fontId="21" fillId="5" borderId="9" xfId="3" applyFont="1" applyBorder="1" applyAlignment="1">
      <alignment horizontal="center"/>
    </xf>
    <xf numFmtId="0" fontId="21" fillId="5" borderId="2" xfId="3" applyFont="1" applyBorder="1" applyAlignment="1">
      <alignment horizontal="center"/>
    </xf>
    <xf numFmtId="0" fontId="21" fillId="5" borderId="8" xfId="3" applyFont="1" applyBorder="1" applyAlignment="1">
      <alignment horizontal="center"/>
    </xf>
    <xf numFmtId="0" fontId="36" fillId="0" borderId="0" xfId="0" applyFont="1" applyAlignment="1">
      <alignment horizontal="centerContinuous"/>
    </xf>
    <xf numFmtId="0" fontId="37" fillId="0" borderId="0" xfId="0" applyFont="1" applyAlignment="1">
      <alignment horizontal="centerContinuous"/>
    </xf>
    <xf numFmtId="0" fontId="21" fillId="5" borderId="2" xfId="3" applyFont="1"/>
    <xf numFmtId="164" fontId="0" fillId="0" borderId="0" xfId="0" applyNumberFormat="1" applyAlignment="1">
      <alignment horizontal="center" vertical="top"/>
    </xf>
    <xf numFmtId="0" fontId="23" fillId="6" borderId="2" xfId="4" applyFont="1" applyAlignment="1">
      <alignment horizontal="center"/>
    </xf>
    <xf numFmtId="0" fontId="23" fillId="7" borderId="2" xfId="5" applyFont="1" applyAlignment="1">
      <alignment horizontal="center"/>
    </xf>
    <xf numFmtId="165" fontId="17" fillId="0" borderId="0" xfId="0" applyNumberFormat="1" applyFont="1" applyBorder="1" applyAlignment="1">
      <alignment horizontal="center"/>
    </xf>
    <xf numFmtId="165" fontId="17" fillId="0" borderId="12" xfId="0" applyNumberFormat="1" applyFont="1" applyBorder="1" applyAlignment="1">
      <alignment horizontal="center"/>
    </xf>
    <xf numFmtId="20" fontId="5" fillId="15" borderId="11" xfId="11" quotePrefix="1" applyNumberFormat="1" applyAlignment="1">
      <alignment horizontal="left" textRotation="90"/>
      <protection locked="0"/>
    </xf>
    <xf numFmtId="0" fontId="0" fillId="0" borderId="0" xfId="0" applyAlignment="1">
      <alignment horizontal="center" vertical="center"/>
    </xf>
  </cellXfs>
  <cellStyles count="19">
    <cellStyle name="20% - Accent5" xfId="18" builtinId="46"/>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106">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ill>
        <patternFill>
          <bgColor rgb="FFFFC7C8"/>
        </patternFill>
      </fill>
    </dxf>
    <dxf>
      <fill>
        <patternFill>
          <bgColor rgb="FFFFC7C8"/>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s>
  <tableStyles count="0" defaultTableStyle="TableStyleMedium2" defaultPivotStyle="PivotStyleLight16"/>
  <colors>
    <mruColors>
      <color rgb="FFFFC7C8"/>
      <color rgb="FFF86446"/>
      <color rgb="FFFFD966"/>
      <color rgb="FFF2F2F4"/>
      <color rgb="FFE6E6E6"/>
      <color rgb="FFF2F2F2"/>
      <color rgb="FFFFF9E6"/>
      <color rgb="FFFFD9FF"/>
      <color rgb="FFFFCCFF"/>
      <color rgb="FFF2F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12</xdr:row>
      <xdr:rowOff>152401</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5581650" y="419101"/>
          <a:ext cx="36576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Here you can specify which reports you want to run. </a:t>
          </a:r>
        </a:p>
        <a:p>
          <a:r>
            <a:rPr lang="en-AU" sz="1100"/>
            <a:t>Each report is run for each trial specified (in sheet1).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ER357"/>
  <sheetViews>
    <sheetView zoomScale="85" zoomScaleNormal="85" workbookViewId="0">
      <pane xSplit="9" ySplit="15" topLeftCell="J16" activePane="bottomRight" state="frozen"/>
      <selection pane="topRight" activeCell="I1" sqref="I1"/>
      <selection pane="bottomLeft" activeCell="A18" sqref="A18"/>
      <selection pane="bottomRight" activeCell="K2" sqref="K2"/>
    </sheetView>
  </sheetViews>
  <sheetFormatPr defaultRowHeight="15" outlineLevelRow="3" outlineLevelCol="3"/>
  <cols>
    <col min="1" max="1" width="8.140625" customWidth="1"/>
    <col min="2" max="2" width="5.85546875" customWidth="1"/>
    <col min="4" max="4" width="10.5703125" customWidth="1"/>
    <col min="7" max="7" width="8.42578125" customWidth="1"/>
    <col min="8" max="8" width="52.85546875" style="3" customWidth="1"/>
    <col min="9" max="9" width="6.140625" customWidth="1"/>
    <col min="10" max="36" width="6.28515625" customWidth="1" outlineLevel="3"/>
    <col min="37" max="76" width="6.28515625" customWidth="1" outlineLevel="2"/>
    <col min="77" max="106" width="6.28515625" customWidth="1" outlineLevel="1"/>
    <col min="107" max="147" width="6.28515625" customWidth="1"/>
    <col min="148" max="148" width="2.85546875" customWidth="1"/>
  </cols>
  <sheetData>
    <row r="1" spans="1:148" s="1" customFormat="1" ht="41.25" customHeight="1">
      <c r="A1" s="4" t="s">
        <v>18</v>
      </c>
      <c r="B1" s="4" t="s">
        <v>18</v>
      </c>
      <c r="C1" s="4" t="s">
        <v>18</v>
      </c>
      <c r="D1" s="6" t="s">
        <v>12</v>
      </c>
      <c r="G1" s="4" t="s">
        <v>18</v>
      </c>
      <c r="H1" s="28" t="s">
        <v>1</v>
      </c>
      <c r="I1" s="11" t="s">
        <v>18</v>
      </c>
      <c r="J1" s="4" t="s">
        <v>10</v>
      </c>
      <c r="K1" s="4" t="s">
        <v>10</v>
      </c>
      <c r="L1" s="4" t="s">
        <v>10</v>
      </c>
      <c r="M1" s="4" t="s">
        <v>10</v>
      </c>
      <c r="N1" s="4" t="s">
        <v>10</v>
      </c>
      <c r="O1" s="4" t="s">
        <v>10</v>
      </c>
      <c r="P1" s="1" t="s">
        <v>0</v>
      </c>
      <c r="Q1" s="1" t="s">
        <v>0</v>
      </c>
      <c r="R1" s="4" t="s">
        <v>10</v>
      </c>
      <c r="S1" s="4" t="s">
        <v>10</v>
      </c>
      <c r="T1" s="4" t="s">
        <v>10</v>
      </c>
      <c r="U1" s="4" t="s">
        <v>10</v>
      </c>
      <c r="V1" s="4" t="s">
        <v>10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9</v>
      </c>
      <c r="BJ1" s="4" t="s">
        <v>9</v>
      </c>
      <c r="BK1" s="4" t="s">
        <v>9</v>
      </c>
      <c r="BL1" s="4" t="s">
        <v>9</v>
      </c>
      <c r="BM1" s="4" t="s">
        <v>9</v>
      </c>
      <c r="BN1" s="4" t="s">
        <v>9</v>
      </c>
      <c r="BO1" s="4" t="s">
        <v>9</v>
      </c>
      <c r="BP1" s="4" t="s">
        <v>10</v>
      </c>
      <c r="BQ1" s="4" t="s">
        <v>10</v>
      </c>
      <c r="BR1" s="4" t="s">
        <v>10</v>
      </c>
      <c r="BS1" s="4" t="s">
        <v>10</v>
      </c>
      <c r="BT1" s="4" t="s">
        <v>10</v>
      </c>
      <c r="BU1" s="4" t="s">
        <v>10</v>
      </c>
      <c r="BV1" s="4" t="s">
        <v>10</v>
      </c>
      <c r="BW1" s="4" t="s">
        <v>10</v>
      </c>
      <c r="BX1" s="4" t="s">
        <v>10</v>
      </c>
      <c r="BY1" s="4" t="s">
        <v>10</v>
      </c>
      <c r="BZ1" s="4" t="s">
        <v>10</v>
      </c>
      <c r="CA1" s="4" t="s">
        <v>10</v>
      </c>
      <c r="CB1" s="4" t="s">
        <v>10</v>
      </c>
      <c r="CC1" s="4" t="s">
        <v>10</v>
      </c>
      <c r="CD1" s="4" t="s">
        <v>10</v>
      </c>
      <c r="CE1" s="4" t="s">
        <v>10</v>
      </c>
      <c r="CF1" s="4" t="s">
        <v>9</v>
      </c>
      <c r="CG1" s="4" t="s">
        <v>10</v>
      </c>
      <c r="CH1" s="4" t="s">
        <v>0</v>
      </c>
      <c r="CI1" s="4" t="s">
        <v>11</v>
      </c>
      <c r="CJ1" s="4" t="s">
        <v>0</v>
      </c>
      <c r="CK1" s="4" t="s">
        <v>0</v>
      </c>
      <c r="CL1" s="4" t="s">
        <v>0</v>
      </c>
      <c r="CM1" s="4" t="s">
        <v>11</v>
      </c>
      <c r="CN1" s="4" t="s">
        <v>11</v>
      </c>
      <c r="CO1" s="4" t="s">
        <v>9</v>
      </c>
      <c r="CP1" s="4" t="s">
        <v>9</v>
      </c>
      <c r="CQ1" s="4" t="s">
        <v>0</v>
      </c>
      <c r="CR1" s="4" t="s">
        <v>9</v>
      </c>
      <c r="CS1" s="4" t="s">
        <v>9</v>
      </c>
      <c r="CT1" s="4" t="s">
        <v>9</v>
      </c>
      <c r="CU1" s="4" t="s">
        <v>11</v>
      </c>
      <c r="CV1" s="4" t="s">
        <v>11</v>
      </c>
      <c r="CW1" s="1" t="s">
        <v>0</v>
      </c>
      <c r="CX1" s="1" t="s">
        <v>9</v>
      </c>
      <c r="CY1" s="1" t="s">
        <v>9</v>
      </c>
      <c r="CZ1" s="1" t="s">
        <v>9</v>
      </c>
      <c r="DA1" s="1" t="s">
        <v>9</v>
      </c>
      <c r="DB1" s="1" t="s">
        <v>9</v>
      </c>
      <c r="DC1" s="1" t="s">
        <v>9</v>
      </c>
      <c r="DD1" s="1" t="s">
        <v>9</v>
      </c>
      <c r="DE1" s="4" t="s">
        <v>10</v>
      </c>
      <c r="DF1" s="4" t="s">
        <v>10</v>
      </c>
      <c r="DG1" s="4" t="s">
        <v>10</v>
      </c>
      <c r="DH1" s="4" t="s">
        <v>10</v>
      </c>
      <c r="DI1" s="4" t="s">
        <v>10</v>
      </c>
      <c r="DJ1" s="4" t="s">
        <v>10</v>
      </c>
      <c r="DK1" s="4" t="s">
        <v>10</v>
      </c>
      <c r="DL1" s="4" t="s">
        <v>10</v>
      </c>
      <c r="DM1" s="4" t="s">
        <v>10</v>
      </c>
      <c r="DN1" s="4" t="s">
        <v>10</v>
      </c>
      <c r="DO1" s="4" t="s">
        <v>10</v>
      </c>
      <c r="DP1" s="4" t="s">
        <v>10</v>
      </c>
      <c r="DQ1" s="4" t="s">
        <v>10</v>
      </c>
      <c r="DR1" s="4" t="s">
        <v>10</v>
      </c>
      <c r="DS1" s="4" t="s">
        <v>10</v>
      </c>
      <c r="DT1" s="4" t="s">
        <v>10</v>
      </c>
      <c r="DU1" s="4" t="s">
        <v>10</v>
      </c>
      <c r="DV1" s="4" t="s">
        <v>10</v>
      </c>
      <c r="DW1" s="4" t="s">
        <v>10</v>
      </c>
      <c r="DX1" s="4" t="s">
        <v>10</v>
      </c>
      <c r="DY1" s="4" t="s">
        <v>10</v>
      </c>
      <c r="DZ1" s="4" t="s">
        <v>10</v>
      </c>
      <c r="EA1" s="4" t="s">
        <v>0</v>
      </c>
      <c r="EB1" s="4" t="s">
        <v>9</v>
      </c>
      <c r="EC1" s="4" t="s">
        <v>0</v>
      </c>
      <c r="ED1" s="4" t="s">
        <v>0</v>
      </c>
      <c r="EE1" s="4" t="s">
        <v>9</v>
      </c>
      <c r="EF1" s="4" t="s">
        <v>10</v>
      </c>
      <c r="EG1" s="4" t="s">
        <v>10</v>
      </c>
      <c r="EH1" s="4" t="s">
        <v>10</v>
      </c>
      <c r="EI1" s="4" t="s">
        <v>10</v>
      </c>
      <c r="EJ1" s="4" t="s">
        <v>0</v>
      </c>
      <c r="EK1" s="4" t="s">
        <v>0</v>
      </c>
      <c r="EL1" s="1" t="s">
        <v>0</v>
      </c>
      <c r="EM1" s="4" t="s">
        <v>0</v>
      </c>
      <c r="EN1" s="1" t="s">
        <v>10</v>
      </c>
      <c r="EO1" s="1" t="s">
        <v>10</v>
      </c>
      <c r="EP1" s="1" t="s">
        <v>85</v>
      </c>
      <c r="EQ1" s="1" t="s">
        <v>85</v>
      </c>
      <c r="ER1" s="11" t="s">
        <v>18</v>
      </c>
    </row>
    <row r="2" spans="1:148" s="2" customFormat="1" ht="146.25" customHeight="1">
      <c r="C2" s="25" t="s">
        <v>70</v>
      </c>
      <c r="G2"/>
      <c r="H2" s="29" t="s">
        <v>2</v>
      </c>
      <c r="I2"/>
      <c r="J2" s="4" t="s">
        <v>23</v>
      </c>
      <c r="K2" s="4" t="s">
        <v>844</v>
      </c>
      <c r="L2" s="4" t="s">
        <v>25</v>
      </c>
      <c r="M2" s="4" t="s">
        <v>26</v>
      </c>
      <c r="N2" s="4" t="s">
        <v>598</v>
      </c>
      <c r="O2" s="4" t="s">
        <v>203</v>
      </c>
      <c r="P2" s="4" t="s">
        <v>398</v>
      </c>
      <c r="Q2" s="4" t="s">
        <v>399</v>
      </c>
      <c r="R2" s="4" t="s">
        <v>29</v>
      </c>
      <c r="S2" s="4" t="s">
        <v>29</v>
      </c>
      <c r="T2" s="4" t="s">
        <v>22</v>
      </c>
      <c r="U2" s="4" t="s">
        <v>22</v>
      </c>
      <c r="V2" s="4" t="s">
        <v>21</v>
      </c>
      <c r="W2" s="4" t="s">
        <v>21</v>
      </c>
      <c r="X2" s="4" t="s">
        <v>21</v>
      </c>
      <c r="Y2" s="4" t="s">
        <v>20</v>
      </c>
      <c r="Z2" s="4" t="s">
        <v>13</v>
      </c>
      <c r="AA2" s="4" t="s">
        <v>246</v>
      </c>
      <c r="AB2" s="4" t="s">
        <v>247</v>
      </c>
      <c r="AC2" s="4" t="s">
        <v>248</v>
      </c>
      <c r="AD2" s="4" t="s">
        <v>248</v>
      </c>
      <c r="AE2" s="4" t="s">
        <v>248</v>
      </c>
      <c r="AF2" s="4" t="s">
        <v>248</v>
      </c>
      <c r="AG2" s="4" t="s">
        <v>248</v>
      </c>
      <c r="AH2" s="4" t="s">
        <v>248</v>
      </c>
      <c r="AI2" s="4" t="s">
        <v>248</v>
      </c>
      <c r="AJ2" s="4" t="s">
        <v>248</v>
      </c>
      <c r="AK2" s="4" t="s">
        <v>249</v>
      </c>
      <c r="AL2" s="4" t="s">
        <v>249</v>
      </c>
      <c r="AM2" s="4" t="s">
        <v>250</v>
      </c>
      <c r="AN2" s="4" t="s">
        <v>251</v>
      </c>
      <c r="AO2" s="4" t="s">
        <v>252</v>
      </c>
      <c r="AP2" s="4" t="s">
        <v>364</v>
      </c>
      <c r="AQ2" s="4" t="s">
        <v>365</v>
      </c>
      <c r="AR2" s="4" t="s">
        <v>826</v>
      </c>
      <c r="AS2" s="4" t="s">
        <v>242</v>
      </c>
      <c r="AT2" s="4" t="s">
        <v>243</v>
      </c>
      <c r="AU2" s="4" t="s">
        <v>36</v>
      </c>
      <c r="AV2" s="4" t="s">
        <v>36</v>
      </c>
      <c r="AW2" s="4" t="s">
        <v>36</v>
      </c>
      <c r="AX2" s="4" t="s">
        <v>36</v>
      </c>
      <c r="AY2" s="4" t="s">
        <v>36</v>
      </c>
      <c r="AZ2" s="4" t="s">
        <v>36</v>
      </c>
      <c r="BA2" s="4" t="s">
        <v>36</v>
      </c>
      <c r="BB2" s="4" t="s">
        <v>36</v>
      </c>
      <c r="BC2" s="4" t="s">
        <v>38</v>
      </c>
      <c r="BD2" s="4" t="s">
        <v>38</v>
      </c>
      <c r="BE2" s="4" t="s">
        <v>38</v>
      </c>
      <c r="BF2" s="4" t="s">
        <v>38</v>
      </c>
      <c r="BG2" s="4" t="s">
        <v>38</v>
      </c>
      <c r="BH2" s="4" t="s">
        <v>38</v>
      </c>
      <c r="BI2" s="4" t="s">
        <v>660</v>
      </c>
      <c r="BJ2" s="4" t="s">
        <v>660</v>
      </c>
      <c r="BK2" s="4" t="s">
        <v>659</v>
      </c>
      <c r="BL2" s="4" t="s">
        <v>659</v>
      </c>
      <c r="BM2" s="4" t="s">
        <v>659</v>
      </c>
      <c r="BN2" s="4" t="s">
        <v>258</v>
      </c>
      <c r="BO2" s="4" t="s">
        <v>333</v>
      </c>
      <c r="BP2" s="4" t="s">
        <v>258</v>
      </c>
      <c r="BQ2" s="4" t="s">
        <v>333</v>
      </c>
      <c r="BR2" s="4" t="s">
        <v>622</v>
      </c>
      <c r="BS2" s="4" t="s">
        <v>622</v>
      </c>
      <c r="BT2" s="4" t="s">
        <v>622</v>
      </c>
      <c r="BU2" s="4" t="s">
        <v>622</v>
      </c>
      <c r="BV2" s="4" t="s">
        <v>622</v>
      </c>
      <c r="BW2" s="4" t="s">
        <v>622</v>
      </c>
      <c r="BX2" s="4" t="s">
        <v>622</v>
      </c>
      <c r="BY2" s="4" t="s">
        <v>35</v>
      </c>
      <c r="BZ2" s="4" t="s">
        <v>35</v>
      </c>
      <c r="CA2" s="4" t="s">
        <v>35</v>
      </c>
      <c r="CB2" s="4" t="s">
        <v>15</v>
      </c>
      <c r="CC2" s="4" t="s">
        <v>15</v>
      </c>
      <c r="CD2" s="4" t="s">
        <v>15</v>
      </c>
      <c r="CE2" s="4" t="s">
        <v>15</v>
      </c>
      <c r="CF2" s="4" t="s">
        <v>218</v>
      </c>
      <c r="CG2" s="4" t="s">
        <v>28</v>
      </c>
      <c r="CH2" s="4" t="s">
        <v>173</v>
      </c>
      <c r="CI2" s="4" t="s">
        <v>77</v>
      </c>
      <c r="CJ2" s="4" t="s">
        <v>32</v>
      </c>
      <c r="CK2" s="4" t="s">
        <v>170</v>
      </c>
      <c r="CL2" s="4" t="s">
        <v>253</v>
      </c>
      <c r="CM2" s="4" t="s">
        <v>254</v>
      </c>
      <c r="CN2" s="4" t="s">
        <v>255</v>
      </c>
      <c r="CO2" s="4" t="s">
        <v>29</v>
      </c>
      <c r="CP2" s="4" t="s">
        <v>29</v>
      </c>
      <c r="CQ2" s="4" t="s">
        <v>30</v>
      </c>
      <c r="CR2" s="4" t="s">
        <v>31</v>
      </c>
      <c r="CS2" s="4" t="s">
        <v>29</v>
      </c>
      <c r="CT2" s="4" t="s">
        <v>29</v>
      </c>
      <c r="CU2" s="4" t="s">
        <v>33</v>
      </c>
      <c r="CV2" s="4" t="s">
        <v>210</v>
      </c>
      <c r="CW2" s="4" t="s">
        <v>411</v>
      </c>
      <c r="CX2" s="4" t="s">
        <v>411</v>
      </c>
      <c r="CY2" s="4" t="s">
        <v>497</v>
      </c>
      <c r="CZ2" s="4" t="s">
        <v>497</v>
      </c>
      <c r="DA2" s="4" t="s">
        <v>497</v>
      </c>
      <c r="DB2" s="4" t="s">
        <v>497</v>
      </c>
      <c r="DC2" s="4" t="s">
        <v>401</v>
      </c>
      <c r="DD2" s="4" t="s">
        <v>401</v>
      </c>
      <c r="DE2" s="4" t="s">
        <v>17</v>
      </c>
      <c r="DF2" s="4" t="s">
        <v>16</v>
      </c>
      <c r="DG2" s="4" t="s">
        <v>309</v>
      </c>
      <c r="DH2" s="4" t="s">
        <v>310</v>
      </c>
      <c r="DI2" s="4" t="s">
        <v>313</v>
      </c>
      <c r="DJ2" s="4" t="s">
        <v>314</v>
      </c>
      <c r="DK2" s="4" t="s">
        <v>14</v>
      </c>
      <c r="DL2" s="4" t="s">
        <v>14</v>
      </c>
      <c r="DM2" s="4" t="s">
        <v>14</v>
      </c>
      <c r="DN2" s="4" t="s">
        <v>19</v>
      </c>
      <c r="DO2" s="4" t="s">
        <v>312</v>
      </c>
      <c r="DP2" s="4" t="s">
        <v>311</v>
      </c>
      <c r="DQ2" s="4" t="s">
        <v>389</v>
      </c>
      <c r="DR2" s="4" t="s">
        <v>390</v>
      </c>
      <c r="DS2" s="4" t="s">
        <v>597</v>
      </c>
      <c r="DT2" s="4" t="s">
        <v>391</v>
      </c>
      <c r="DU2" s="4" t="s">
        <v>467</v>
      </c>
      <c r="DV2" s="4" t="s">
        <v>338</v>
      </c>
      <c r="DW2" s="4" t="s">
        <v>338</v>
      </c>
      <c r="DX2" s="4" t="s">
        <v>468</v>
      </c>
      <c r="DY2" s="4" t="s">
        <v>380</v>
      </c>
      <c r="DZ2" s="4" t="s">
        <v>316</v>
      </c>
      <c r="EA2" s="4" t="s">
        <v>220</v>
      </c>
      <c r="EB2" s="4" t="s">
        <v>220</v>
      </c>
      <c r="EC2" s="4" t="s">
        <v>730</v>
      </c>
      <c r="ED2" s="4" t="s">
        <v>219</v>
      </c>
      <c r="EE2" s="4" t="s">
        <v>219</v>
      </c>
      <c r="EF2" s="4" t="s">
        <v>82</v>
      </c>
      <c r="EG2" s="4" t="s">
        <v>122</v>
      </c>
      <c r="EH2" s="4" t="s">
        <v>83</v>
      </c>
      <c r="EI2" s="4" t="s">
        <v>395</v>
      </c>
      <c r="EJ2" s="4" t="s">
        <v>841</v>
      </c>
      <c r="EK2" s="4" t="s">
        <v>392</v>
      </c>
      <c r="EL2" s="4" t="s">
        <v>288</v>
      </c>
      <c r="EM2" s="4" t="s">
        <v>608</v>
      </c>
      <c r="EN2" s="4"/>
      <c r="EO2" s="4"/>
      <c r="EP2" s="4"/>
      <c r="EQ2" s="4"/>
      <c r="ER2" s="9" t="s">
        <v>199</v>
      </c>
    </row>
    <row r="3" spans="1:148" s="2" customFormat="1" ht="42" customHeight="1">
      <c r="C3" s="25" t="s">
        <v>70</v>
      </c>
      <c r="G3"/>
      <c r="H3" s="29" t="s">
        <v>3</v>
      </c>
      <c r="I3" s="4"/>
      <c r="J3" s="4"/>
      <c r="K3" s="4"/>
      <c r="L3" s="4"/>
      <c r="M3" s="4"/>
      <c r="N3" s="4"/>
      <c r="O3" s="4"/>
      <c r="P3" s="50"/>
      <c r="Q3" s="50"/>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50"/>
      <c r="BJ3" s="50"/>
      <c r="BK3" s="50"/>
      <c r="BL3" s="50"/>
      <c r="BM3" s="50"/>
      <c r="BN3" s="50"/>
      <c r="BO3" s="50"/>
      <c r="BP3" s="50"/>
      <c r="BQ3" s="50"/>
      <c r="BR3" s="50"/>
      <c r="BS3" s="50"/>
      <c r="BT3" s="50"/>
      <c r="BU3" s="50"/>
      <c r="BV3" s="50"/>
      <c r="BW3" s="50"/>
      <c r="BX3" s="50"/>
      <c r="BY3" s="4"/>
      <c r="BZ3" s="4"/>
      <c r="CA3" s="4"/>
      <c r="CB3" s="4"/>
      <c r="CC3" s="4"/>
      <c r="CD3" s="4"/>
      <c r="CE3" s="4"/>
      <c r="CF3" s="4"/>
      <c r="CG3" s="4"/>
      <c r="CH3" s="4"/>
      <c r="CI3" s="4"/>
      <c r="CJ3" s="4"/>
      <c r="CK3" s="4"/>
      <c r="CL3" s="4"/>
      <c r="CM3" s="4"/>
      <c r="CN3" s="4"/>
      <c r="CO3" s="4"/>
      <c r="CP3" s="4"/>
      <c r="CQ3" s="4"/>
      <c r="CR3" s="4"/>
      <c r="CS3" s="4"/>
      <c r="CT3" s="4"/>
      <c r="CU3" s="4"/>
      <c r="CV3" s="4"/>
      <c r="CW3" s="50"/>
      <c r="CX3" s="50"/>
      <c r="CY3" s="50"/>
      <c r="CZ3" s="50"/>
      <c r="DA3" s="50"/>
      <c r="DB3" s="50"/>
      <c r="DC3" s="50"/>
      <c r="DD3" s="50"/>
      <c r="DE3" s="4"/>
      <c r="DF3" s="4"/>
      <c r="DG3" s="50"/>
      <c r="DH3" s="50"/>
      <c r="DI3" s="50"/>
      <c r="DJ3" s="50"/>
      <c r="DK3" s="4"/>
      <c r="DL3" s="4"/>
      <c r="DM3" s="4"/>
      <c r="DN3" s="4"/>
      <c r="DO3" s="4"/>
      <c r="DP3" s="4"/>
      <c r="DQ3" s="4"/>
      <c r="DR3" s="4"/>
      <c r="DS3" s="4"/>
      <c r="DT3" s="4"/>
      <c r="DU3" s="4"/>
      <c r="DV3" s="4"/>
      <c r="DW3" s="4"/>
      <c r="DX3" s="50"/>
      <c r="DY3" s="50"/>
      <c r="DZ3" s="50"/>
      <c r="EA3" s="4"/>
      <c r="EB3" s="4"/>
      <c r="EC3" s="4"/>
      <c r="ED3" s="4"/>
      <c r="EE3" s="4"/>
      <c r="EF3" s="4"/>
      <c r="EG3" s="4"/>
      <c r="EH3" s="4"/>
      <c r="EI3" s="4"/>
      <c r="EJ3" s="4"/>
      <c r="EK3" s="4"/>
      <c r="EL3" s="50" t="s">
        <v>291</v>
      </c>
      <c r="EM3" s="50"/>
      <c r="EN3" s="50"/>
      <c r="EO3" s="50"/>
      <c r="EP3" s="50"/>
      <c r="EQ3" s="50"/>
      <c r="ER3" s="9" t="s">
        <v>199</v>
      </c>
    </row>
    <row r="4" spans="1:148" s="2" customFormat="1" ht="58.5" customHeight="1">
      <c r="A4" s="7" t="str">
        <f>"Trial Number
("&amp;COUNT(A$5:A$354)-1&amp;")"</f>
        <v>Trial Number
(329)</v>
      </c>
      <c r="B4" s="7" t="s">
        <v>73</v>
      </c>
      <c r="C4" s="7" t="s">
        <v>69</v>
      </c>
      <c r="D4" s="7" t="str">
        <f ca="1">"Run Trials
("&amp;COUNTIFS(D$5:D$354,TRUE)&amp;")
("&amp;TEXT(COUNTIFS(D$5:D$354,TRUE)/(COUNTA($A$5:$A$354)-1),"0.0%)")</f>
        <v>Run Trials
(180)
(54.7%)</v>
      </c>
      <c r="E4" s="10" t="str">
        <f ca="1">"Full output
("&amp;TEXT(COUNTIFS($D$5:$D$354,TRUE,E$5:E$354,TRUE)/COUNTIFS($D$5:$D$354,TRUE),"0%)")</f>
        <v>Full output
(3%)</v>
      </c>
      <c r="F4" s="7" t="str">
        <f ca="1">"Report
("&amp;TEXT(COUNTIFS(F$5:F$354,TRUE)/(COUNTA(F$5:F$354)-1),"0.0%)")&amp;"
("&amp;TEXT(COUNTIFS(F$5:F$354,TRUE,$D$5:$D$354,TRUE)/COUNTIFS($D$5:$D$354,TRUE),"0%)")</f>
        <v>Report
(54.1%)
(99%)</v>
      </c>
      <c r="G4" s="70" t="s">
        <v>474</v>
      </c>
      <c r="H4" s="29" t="s">
        <v>4</v>
      </c>
      <c r="I4" s="45" t="str">
        <f ca="1">IF(COUNTIFS(I$5:I$354,"Dup")&gt;0,"Dup","")</f>
        <v/>
      </c>
      <c r="J4" s="46"/>
      <c r="K4" s="46"/>
      <c r="L4" s="46"/>
      <c r="M4" s="46"/>
      <c r="N4" s="46"/>
      <c r="O4" s="46"/>
      <c r="P4" s="46"/>
      <c r="Q4" s="46"/>
      <c r="R4" s="46" t="s">
        <v>434</v>
      </c>
      <c r="S4" s="46" t="s">
        <v>433</v>
      </c>
      <c r="T4" s="46" t="s">
        <v>422</v>
      </c>
      <c r="U4" s="46" t="s">
        <v>115</v>
      </c>
      <c r="V4" s="46" t="s">
        <v>424</v>
      </c>
      <c r="W4" s="46" t="s">
        <v>423</v>
      </c>
      <c r="X4" s="46" t="s">
        <v>386</v>
      </c>
      <c r="Y4" s="46" t="s">
        <v>422</v>
      </c>
      <c r="Z4" s="46"/>
      <c r="AA4" s="46"/>
      <c r="AB4" s="46"/>
      <c r="AC4" s="46" t="s">
        <v>6</v>
      </c>
      <c r="AD4" s="46" t="s">
        <v>7</v>
      </c>
      <c r="AE4" s="46" t="s">
        <v>8</v>
      </c>
      <c r="AF4" s="46" t="s">
        <v>177</v>
      </c>
      <c r="AG4" s="46" t="s">
        <v>192</v>
      </c>
      <c r="AH4" s="46" t="s">
        <v>261</v>
      </c>
      <c r="AI4" s="46" t="s">
        <v>268</v>
      </c>
      <c r="AJ4" s="46" t="s">
        <v>306</v>
      </c>
      <c r="AK4" s="46" t="s">
        <v>7</v>
      </c>
      <c r="AL4" s="46" t="s">
        <v>8</v>
      </c>
      <c r="AM4" s="46"/>
      <c r="AN4" s="46" t="s">
        <v>177</v>
      </c>
      <c r="AO4" s="46"/>
      <c r="AP4" s="46"/>
      <c r="AQ4" s="46"/>
      <c r="AR4" s="46" t="s">
        <v>328</v>
      </c>
      <c r="AS4" s="46"/>
      <c r="AT4" s="46"/>
      <c r="AU4" s="46" t="s">
        <v>6</v>
      </c>
      <c r="AV4" s="46" t="s">
        <v>7</v>
      </c>
      <c r="AW4" s="46" t="s">
        <v>8</v>
      </c>
      <c r="AX4" s="46" t="s">
        <v>177</v>
      </c>
      <c r="AY4" s="46" t="s">
        <v>192</v>
      </c>
      <c r="AZ4" s="46" t="s">
        <v>261</v>
      </c>
      <c r="BA4" s="46" t="s">
        <v>268</v>
      </c>
      <c r="BB4" s="46" t="s">
        <v>306</v>
      </c>
      <c r="BC4" s="46" t="s">
        <v>6</v>
      </c>
      <c r="BD4" s="46" t="s">
        <v>7</v>
      </c>
      <c r="BE4" s="46" t="s">
        <v>8</v>
      </c>
      <c r="BF4" s="46" t="s">
        <v>177</v>
      </c>
      <c r="BG4" s="46" t="s">
        <v>192</v>
      </c>
      <c r="BH4" s="46" t="s">
        <v>261</v>
      </c>
      <c r="BI4" s="224" t="s">
        <v>6</v>
      </c>
      <c r="BJ4" s="224" t="s">
        <v>7</v>
      </c>
      <c r="BK4" s="224" t="s">
        <v>6</v>
      </c>
      <c r="BL4" s="69" t="s">
        <v>7</v>
      </c>
      <c r="BM4" s="224" t="s">
        <v>8</v>
      </c>
      <c r="BN4" s="46" t="s">
        <v>328</v>
      </c>
      <c r="BO4" s="46" t="s">
        <v>328</v>
      </c>
      <c r="BP4" s="46" t="s">
        <v>328</v>
      </c>
      <c r="BQ4" s="46" t="s">
        <v>328</v>
      </c>
      <c r="BR4" s="46" t="s">
        <v>792</v>
      </c>
      <c r="BS4" s="46" t="s">
        <v>625</v>
      </c>
      <c r="BT4" s="46" t="s">
        <v>626</v>
      </c>
      <c r="BU4" s="46" t="s">
        <v>794</v>
      </c>
      <c r="BV4" s="46" t="s">
        <v>795</v>
      </c>
      <c r="BW4" s="46" t="s">
        <v>832</v>
      </c>
      <c r="BX4" s="46" t="s">
        <v>833</v>
      </c>
      <c r="BY4" s="46" t="s">
        <v>6</v>
      </c>
      <c r="BZ4" s="46" t="s">
        <v>7</v>
      </c>
      <c r="CA4" s="46" t="s">
        <v>8</v>
      </c>
      <c r="CB4" s="46" t="s">
        <v>6</v>
      </c>
      <c r="CC4" s="46" t="s">
        <v>7</v>
      </c>
      <c r="CD4" s="46" t="s">
        <v>8</v>
      </c>
      <c r="CE4" s="46" t="s">
        <v>177</v>
      </c>
      <c r="CF4" s="46"/>
      <c r="CG4" s="46"/>
      <c r="CH4" s="46"/>
      <c r="CI4" s="46"/>
      <c r="CJ4" s="46"/>
      <c r="CK4" s="46"/>
      <c r="CL4" s="46"/>
      <c r="CM4" s="46"/>
      <c r="CN4" s="46"/>
      <c r="CO4" s="46" t="s">
        <v>80</v>
      </c>
      <c r="CP4" s="46" t="s">
        <v>81</v>
      </c>
      <c r="CQ4" s="46"/>
      <c r="CR4" s="46"/>
      <c r="CS4" s="46" t="s">
        <v>34</v>
      </c>
      <c r="CT4" s="46" t="s">
        <v>100</v>
      </c>
      <c r="CU4" s="46"/>
      <c r="CV4" s="46"/>
      <c r="CW4" s="46"/>
      <c r="CX4" s="46"/>
      <c r="CY4" s="46" t="s">
        <v>424</v>
      </c>
      <c r="CZ4" s="46" t="s">
        <v>422</v>
      </c>
      <c r="DA4" s="46" t="s">
        <v>778</v>
      </c>
      <c r="DB4" s="46" t="s">
        <v>499</v>
      </c>
      <c r="DC4" s="46" t="s">
        <v>7</v>
      </c>
      <c r="DD4" s="46" t="s">
        <v>717</v>
      </c>
      <c r="DE4" s="46"/>
      <c r="DF4" s="46"/>
      <c r="DG4" s="46"/>
      <c r="DH4" s="46"/>
      <c r="DI4" s="46" t="s">
        <v>315</v>
      </c>
      <c r="DJ4" s="46" t="s">
        <v>315</v>
      </c>
      <c r="DK4" s="46" t="s">
        <v>6</v>
      </c>
      <c r="DL4" s="46" t="s">
        <v>7</v>
      </c>
      <c r="DM4" s="46" t="s">
        <v>8</v>
      </c>
      <c r="DN4" s="46" t="s">
        <v>727</v>
      </c>
      <c r="DO4" s="46"/>
      <c r="DP4" s="46"/>
      <c r="DQ4" s="46"/>
      <c r="DR4" s="46"/>
      <c r="DS4" s="46"/>
      <c r="DT4" s="46"/>
      <c r="DU4" s="46"/>
      <c r="DV4" s="46" t="s">
        <v>379</v>
      </c>
      <c r="DW4" s="46" t="s">
        <v>424</v>
      </c>
      <c r="DX4" s="46"/>
      <c r="DY4" s="46" t="s">
        <v>381</v>
      </c>
      <c r="DZ4" s="46" t="s">
        <v>6</v>
      </c>
      <c r="EA4" s="46" t="s">
        <v>493</v>
      </c>
      <c r="EB4" s="46" t="s">
        <v>502</v>
      </c>
      <c r="EC4" s="46" t="s">
        <v>493</v>
      </c>
      <c r="ED4" s="46" t="s">
        <v>523</v>
      </c>
      <c r="EE4" s="46" t="s">
        <v>503</v>
      </c>
      <c r="EF4" s="46"/>
      <c r="EG4" s="46"/>
      <c r="EH4" s="46"/>
      <c r="EI4" s="46"/>
      <c r="EJ4" s="46" t="s">
        <v>663</v>
      </c>
      <c r="EK4" s="46"/>
      <c r="EL4" s="46" t="s">
        <v>381</v>
      </c>
      <c r="EM4" s="46"/>
      <c r="EN4" s="46"/>
      <c r="EO4" s="46"/>
      <c r="EP4" s="46"/>
      <c r="EQ4" s="46"/>
      <c r="ER4" s="47" t="s">
        <v>199</v>
      </c>
    </row>
    <row r="5" spans="1:148">
      <c r="A5" s="31">
        <f>ROW(A5)-5</f>
        <v>0</v>
      </c>
      <c r="B5" s="31"/>
      <c r="C5">
        <v>0</v>
      </c>
      <c r="D5" t="b">
        <v>0</v>
      </c>
      <c r="E5" t="b">
        <v>0</v>
      </c>
      <c r="F5" t="b">
        <v>0</v>
      </c>
      <c r="H5" s="3" t="s">
        <v>5</v>
      </c>
      <c r="J5" s="5" t="str">
        <f t="shared" ref="J5:S5" si="0">_xlfn.IFS(OR(J$1="sam",J$1="sai"),1,J$1="sav","-",OR(J$1="sap",J$1="saa",J$1="sar",J$1="sat"),0)</f>
        <v>-</v>
      </c>
      <c r="K5" s="5" t="str">
        <f t="shared" si="0"/>
        <v>-</v>
      </c>
      <c r="L5" s="5" t="str">
        <f t="shared" si="0"/>
        <v>-</v>
      </c>
      <c r="M5" s="5" t="str">
        <f t="shared" si="0"/>
        <v>-</v>
      </c>
      <c r="N5" s="5" t="str">
        <f t="shared" si="0"/>
        <v>-</v>
      </c>
      <c r="O5" s="5" t="str">
        <f t="shared" si="0"/>
        <v>-</v>
      </c>
      <c r="P5" s="5">
        <f t="shared" si="0"/>
        <v>1</v>
      </c>
      <c r="Q5" s="5">
        <f t="shared" si="0"/>
        <v>1</v>
      </c>
      <c r="R5" s="5" t="str">
        <f t="shared" si="0"/>
        <v>-</v>
      </c>
      <c r="S5" s="5" t="str">
        <f t="shared" si="0"/>
        <v>-</v>
      </c>
      <c r="T5" s="5" t="str">
        <f t="shared" ref="T5:Z5" si="1">_xlfn.IFS(OR(T$1="sam",T$1="sai"),1,T$1="sav","-",OR(T$1="sap",T$1="saa",T$1="sar",T$1="sat"),0)</f>
        <v>-</v>
      </c>
      <c r="U5" s="5" t="str">
        <f t="shared" si="1"/>
        <v>-</v>
      </c>
      <c r="V5" s="5" t="str">
        <f t="shared" si="1"/>
        <v>-</v>
      </c>
      <c r="W5" s="5" t="str">
        <f t="shared" si="1"/>
        <v>-</v>
      </c>
      <c r="X5" s="5" t="str">
        <f t="shared" si="1"/>
        <v>-</v>
      </c>
      <c r="Y5" s="5" t="str">
        <f t="shared" si="1"/>
        <v>-</v>
      </c>
      <c r="Z5" s="5" t="str">
        <f t="shared" si="1"/>
        <v>-</v>
      </c>
      <c r="AA5" s="5" t="str">
        <f t="shared" ref="AA5:AT5" si="2">_xlfn.IFS(OR(AA$1="sam",AA$1="sai"),1,AA$1="sav","-",OR(AA$1="sap",AA$1="saa",AA$1="sar",AA$1="sat"),0)</f>
        <v>-</v>
      </c>
      <c r="AB5" s="5" t="str">
        <f t="shared" si="2"/>
        <v>-</v>
      </c>
      <c r="AC5" s="5" t="str">
        <f t="shared" si="2"/>
        <v>-</v>
      </c>
      <c r="AD5" s="5" t="str">
        <f t="shared" si="2"/>
        <v>-</v>
      </c>
      <c r="AE5" s="5" t="str">
        <f t="shared" si="2"/>
        <v>-</v>
      </c>
      <c r="AF5" s="5" t="str">
        <f t="shared" si="2"/>
        <v>-</v>
      </c>
      <c r="AG5" s="5" t="str">
        <f t="shared" si="2"/>
        <v>-</v>
      </c>
      <c r="AH5" s="5" t="str">
        <f t="shared" si="2"/>
        <v>-</v>
      </c>
      <c r="AI5" s="5" t="str">
        <f t="shared" si="2"/>
        <v>-</v>
      </c>
      <c r="AJ5" s="5" t="str">
        <f t="shared" si="2"/>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ref="AU5:BW5" si="3">_xlfn.IFS(OR(AU$1="sam",AU$1="sai"),1,AU$1="sav","-",OR(AU$1="sap",AU$1="saa",AU$1="sar",AU$1="sat"),0)</f>
        <v>-</v>
      </c>
      <c r="AV5" s="5" t="str">
        <f t="shared" si="3"/>
        <v>-</v>
      </c>
      <c r="AW5" s="5" t="str">
        <f t="shared" si="3"/>
        <v>-</v>
      </c>
      <c r="AX5" s="5" t="str">
        <f t="shared" si="3"/>
        <v>-</v>
      </c>
      <c r="AY5" s="5" t="str">
        <f t="shared" si="3"/>
        <v>-</v>
      </c>
      <c r="AZ5" s="5" t="str">
        <f t="shared" si="3"/>
        <v>-</v>
      </c>
      <c r="BA5" s="5" t="str">
        <f t="shared" si="3"/>
        <v>-</v>
      </c>
      <c r="BB5" s="5" t="str">
        <f t="shared" si="3"/>
        <v>-</v>
      </c>
      <c r="BC5" s="5" t="str">
        <f t="shared" si="3"/>
        <v>-</v>
      </c>
      <c r="BD5" s="5" t="str">
        <f t="shared" si="3"/>
        <v>-</v>
      </c>
      <c r="BE5" s="5" t="str">
        <f t="shared" si="3"/>
        <v>-</v>
      </c>
      <c r="BF5" s="5" t="str">
        <f t="shared" si="3"/>
        <v>-</v>
      </c>
      <c r="BG5" s="5" t="str">
        <f t="shared" si="3"/>
        <v>-</v>
      </c>
      <c r="BH5" s="5" t="str">
        <f t="shared" si="3"/>
        <v>-</v>
      </c>
      <c r="BI5" s="5">
        <f t="shared" si="3"/>
        <v>0</v>
      </c>
      <c r="BJ5" s="5">
        <f t="shared" si="3"/>
        <v>0</v>
      </c>
      <c r="BK5" s="5">
        <f t="shared" si="3"/>
        <v>0</v>
      </c>
      <c r="BL5" s="5">
        <f t="shared" si="3"/>
        <v>0</v>
      </c>
      <c r="BM5" s="5">
        <f t="shared" si="3"/>
        <v>0</v>
      </c>
      <c r="BN5" s="5">
        <f t="shared" si="3"/>
        <v>0</v>
      </c>
      <c r="BO5" s="5">
        <f t="shared" si="3"/>
        <v>0</v>
      </c>
      <c r="BP5" s="5" t="str">
        <f t="shared" si="3"/>
        <v>-</v>
      </c>
      <c r="BQ5" s="5" t="str">
        <f t="shared" si="3"/>
        <v>-</v>
      </c>
      <c r="BR5" s="5" t="str">
        <f t="shared" si="3"/>
        <v>-</v>
      </c>
      <c r="BS5" s="5" t="str">
        <f t="shared" si="3"/>
        <v>-</v>
      </c>
      <c r="BT5" s="5" t="str">
        <f t="shared" si="3"/>
        <v>-</v>
      </c>
      <c r="BU5" s="5" t="str">
        <f t="shared" si="3"/>
        <v>-</v>
      </c>
      <c r="BV5" s="5" t="str">
        <f t="shared" si="3"/>
        <v>-</v>
      </c>
      <c r="BW5" s="5" t="str">
        <f t="shared" si="3"/>
        <v>-</v>
      </c>
      <c r="BX5" s="5" t="str">
        <f t="shared" ref="BX5" si="4">_xlfn.IFS(OR(BX$1="sam",BX$1="sai"),1,BX$1="sav","-",OR(BX$1="sap",BX$1="saa",BX$1="sar",BX$1="sat"),0)</f>
        <v>-</v>
      </c>
      <c r="BY5" s="5" t="str">
        <f t="shared" ref="BY5:CE5" si="5">_xlfn.IFS(OR(BY$1="sam",BY$1="sai"),1,BY$1="sav","-",OR(BY$1="sap",BY$1="saa",BY$1="sar",BY$1="sat"),0)</f>
        <v>-</v>
      </c>
      <c r="BZ5" s="5" t="str">
        <f t="shared" si="5"/>
        <v>-</v>
      </c>
      <c r="CA5" s="5" t="str">
        <f t="shared" si="5"/>
        <v>-</v>
      </c>
      <c r="CB5" s="5" t="str">
        <f t="shared" si="5"/>
        <v>-</v>
      </c>
      <c r="CC5" s="5" t="str">
        <f t="shared" si="5"/>
        <v>-</v>
      </c>
      <c r="CD5" s="5" t="str">
        <f t="shared" si="5"/>
        <v>-</v>
      </c>
      <c r="CE5" s="5" t="str">
        <f t="shared" si="5"/>
        <v>-</v>
      </c>
      <c r="CF5" s="5">
        <f t="shared" ref="CF5:DM5" si="6">_xlfn.IFS(OR(CF$1="sam",CF$1="sai"),1,CF$1="sav","-",OR(CF$1="sap",CF$1="saa",CF$1="sar",CF$1="sat"),0)</f>
        <v>0</v>
      </c>
      <c r="CG5" s="5" t="str">
        <f t="shared" si="6"/>
        <v>-</v>
      </c>
      <c r="CH5" s="5">
        <f t="shared" si="6"/>
        <v>1</v>
      </c>
      <c r="CI5" s="5">
        <f t="shared" si="6"/>
        <v>0</v>
      </c>
      <c r="CJ5" s="5">
        <f t="shared" si="6"/>
        <v>1</v>
      </c>
      <c r="CK5" s="5">
        <f t="shared" si="6"/>
        <v>1</v>
      </c>
      <c r="CL5" s="5">
        <f t="shared" si="6"/>
        <v>1</v>
      </c>
      <c r="CM5" s="5">
        <f t="shared" si="6"/>
        <v>0</v>
      </c>
      <c r="CN5" s="5">
        <f t="shared" si="6"/>
        <v>0</v>
      </c>
      <c r="CO5" s="5">
        <f t="shared" si="6"/>
        <v>0</v>
      </c>
      <c r="CP5" s="5">
        <f t="shared" si="6"/>
        <v>0</v>
      </c>
      <c r="CQ5" s="5">
        <f t="shared" si="6"/>
        <v>1</v>
      </c>
      <c r="CR5" s="5">
        <f t="shared" si="6"/>
        <v>0</v>
      </c>
      <c r="CS5" s="5">
        <f t="shared" si="6"/>
        <v>0</v>
      </c>
      <c r="CT5" s="5">
        <f t="shared" si="6"/>
        <v>0</v>
      </c>
      <c r="CU5" s="5">
        <f t="shared" si="6"/>
        <v>0</v>
      </c>
      <c r="CV5" s="5">
        <f t="shared" si="6"/>
        <v>0</v>
      </c>
      <c r="CW5" s="5">
        <f t="shared" ref="CW5:DD5" si="7">_xlfn.IFS(OR(CW$1="sam",CW$1="sai"),1,CW$1="sav","-",OR(CW$1="sap",CW$1="saa",CW$1="sar",CW$1="sat"),0)</f>
        <v>1</v>
      </c>
      <c r="CX5" s="5">
        <f t="shared" si="7"/>
        <v>0</v>
      </c>
      <c r="CY5" s="5">
        <f t="shared" si="7"/>
        <v>0</v>
      </c>
      <c r="CZ5" s="5">
        <f t="shared" si="7"/>
        <v>0</v>
      </c>
      <c r="DA5" s="5">
        <f t="shared" si="7"/>
        <v>0</v>
      </c>
      <c r="DB5" s="5">
        <f t="shared" si="7"/>
        <v>0</v>
      </c>
      <c r="DC5" s="5">
        <f t="shared" si="7"/>
        <v>0</v>
      </c>
      <c r="DD5" s="5">
        <f t="shared" si="7"/>
        <v>0</v>
      </c>
      <c r="DE5" s="5" t="str">
        <f t="shared" ref="DE5:DJ5" si="8">_xlfn.IFS(OR(DE$1="sam",DE$1="sai"),1,DE$1="sav","-",OR(DE$1="sap",DE$1="saa",DE$1="sar",DE$1="sat"),0)</f>
        <v>-</v>
      </c>
      <c r="DF5" s="5" t="str">
        <f t="shared" si="8"/>
        <v>-</v>
      </c>
      <c r="DG5" s="5" t="str">
        <f t="shared" si="8"/>
        <v>-</v>
      </c>
      <c r="DH5" s="5" t="str">
        <f t="shared" si="8"/>
        <v>-</v>
      </c>
      <c r="DI5" s="5" t="str">
        <f t="shared" si="8"/>
        <v>-</v>
      </c>
      <c r="DJ5" s="5" t="str">
        <f t="shared" si="8"/>
        <v>-</v>
      </c>
      <c r="DK5" s="5" t="str">
        <f t="shared" si="6"/>
        <v>-</v>
      </c>
      <c r="DL5" s="5" t="str">
        <f t="shared" si="6"/>
        <v>-</v>
      </c>
      <c r="DM5" s="5" t="str">
        <f t="shared" si="6"/>
        <v>-</v>
      </c>
      <c r="DN5" s="5" t="str">
        <f t="shared" ref="DN5:EQ5" si="9">_xlfn.IFS(OR(DN$1="sam",DN$1="sai"),1,DN$1="sav","-",OR(DN$1="sap",DN$1="saa",DN$1="sar",DN$1="sat"),0)</f>
        <v>-</v>
      </c>
      <c r="DO5" s="5" t="str">
        <f t="shared" si="9"/>
        <v>-</v>
      </c>
      <c r="DP5" s="5" t="str">
        <f t="shared" si="9"/>
        <v>-</v>
      </c>
      <c r="DQ5" s="5" t="str">
        <f t="shared" si="9"/>
        <v>-</v>
      </c>
      <c r="DR5" s="5" t="str">
        <f t="shared" si="9"/>
        <v>-</v>
      </c>
      <c r="DS5" s="5" t="str">
        <f t="shared" si="9"/>
        <v>-</v>
      </c>
      <c r="DT5" s="5" t="str">
        <f t="shared" si="9"/>
        <v>-</v>
      </c>
      <c r="DU5" s="5" t="str">
        <f t="shared" si="9"/>
        <v>-</v>
      </c>
      <c r="DV5" s="5" t="str">
        <f t="shared" si="9"/>
        <v>-</v>
      </c>
      <c r="DW5" s="5" t="str">
        <f t="shared" si="9"/>
        <v>-</v>
      </c>
      <c r="DX5" s="5" t="str">
        <f t="shared" si="9"/>
        <v>-</v>
      </c>
      <c r="DY5" s="5" t="str">
        <f t="shared" si="9"/>
        <v>-</v>
      </c>
      <c r="DZ5" s="5" t="str">
        <f t="shared" si="9"/>
        <v>-</v>
      </c>
      <c r="EA5" s="5">
        <f t="shared" si="9"/>
        <v>1</v>
      </c>
      <c r="EB5" s="5">
        <f t="shared" si="9"/>
        <v>0</v>
      </c>
      <c r="EC5" s="5">
        <f t="shared" si="9"/>
        <v>1</v>
      </c>
      <c r="ED5" s="5">
        <f t="shared" si="9"/>
        <v>1</v>
      </c>
      <c r="EE5" s="5">
        <f t="shared" si="9"/>
        <v>0</v>
      </c>
      <c r="EF5" s="5" t="str">
        <f t="shared" si="9"/>
        <v>-</v>
      </c>
      <c r="EG5" s="5" t="str">
        <f t="shared" si="9"/>
        <v>-</v>
      </c>
      <c r="EH5" s="5" t="str">
        <f t="shared" si="9"/>
        <v>-</v>
      </c>
      <c r="EI5" s="5" t="str">
        <f t="shared" si="9"/>
        <v>-</v>
      </c>
      <c r="EJ5" s="5">
        <f t="shared" si="9"/>
        <v>1</v>
      </c>
      <c r="EK5" s="5">
        <f t="shared" si="9"/>
        <v>1</v>
      </c>
      <c r="EL5" s="5">
        <f t="shared" si="9"/>
        <v>1</v>
      </c>
      <c r="EM5" s="5">
        <f t="shared" si="9"/>
        <v>1</v>
      </c>
      <c r="EN5" s="5" t="str">
        <f t="shared" si="9"/>
        <v>-</v>
      </c>
      <c r="EO5" s="5" t="str">
        <f t="shared" si="9"/>
        <v>-</v>
      </c>
      <c r="EP5" s="5">
        <f t="shared" si="9"/>
        <v>0</v>
      </c>
      <c r="EQ5" s="5">
        <f t="shared" si="9"/>
        <v>0</v>
      </c>
      <c r="ER5" s="34">
        <v>0</v>
      </c>
    </row>
    <row r="6" spans="1:148">
      <c r="A6" s="31">
        <f t="shared" ref="A6:A12" si="10">ROW(A6)-5</f>
        <v>1</v>
      </c>
      <c r="B6" s="31">
        <v>0</v>
      </c>
      <c r="C6">
        <v>0</v>
      </c>
      <c r="D6" t="b">
        <v>1</v>
      </c>
      <c r="E6" t="b">
        <v>1</v>
      </c>
      <c r="F6" t="b">
        <v>1</v>
      </c>
      <c r="H6" s="3" t="s">
        <v>413</v>
      </c>
      <c r="I6" s="13" t="str">
        <f>IF(MATCH(H6,H$5:H6,0)=(COUNTA(H$5:H6)),"-","Dup")</f>
        <v>-</v>
      </c>
      <c r="J6" s="16" t="str">
        <f t="shared" ref="J6:W6" si="11">J$5</f>
        <v>-</v>
      </c>
      <c r="K6" s="16" t="str">
        <f t="shared" si="11"/>
        <v>-</v>
      </c>
      <c r="L6" s="16" t="str">
        <f t="shared" si="11"/>
        <v>-</v>
      </c>
      <c r="M6" s="16" t="str">
        <f t="shared" si="11"/>
        <v>-</v>
      </c>
      <c r="N6" s="16" t="str">
        <f t="shared" si="11"/>
        <v>-</v>
      </c>
      <c r="O6" s="16" t="str">
        <f t="shared" si="11"/>
        <v>-</v>
      </c>
      <c r="P6" s="16">
        <f t="shared" si="11"/>
        <v>1</v>
      </c>
      <c r="Q6" s="16">
        <f t="shared" si="11"/>
        <v>1</v>
      </c>
      <c r="R6" s="16" t="str">
        <f t="shared" si="11"/>
        <v>-</v>
      </c>
      <c r="S6" s="16" t="str">
        <f t="shared" si="11"/>
        <v>-</v>
      </c>
      <c r="T6" s="16" t="str">
        <f t="shared" si="11"/>
        <v>-</v>
      </c>
      <c r="U6" s="16" t="str">
        <f t="shared" si="11"/>
        <v>-</v>
      </c>
      <c r="V6" s="16" t="str">
        <f t="shared" si="11"/>
        <v>-</v>
      </c>
      <c r="W6" s="16" t="str">
        <f t="shared" si="11"/>
        <v>-</v>
      </c>
      <c r="X6" s="16" t="str">
        <f>X$5</f>
        <v>-</v>
      </c>
      <c r="Y6" s="16" t="str">
        <f>Y$5</f>
        <v>-</v>
      </c>
      <c r="Z6" s="16" t="str">
        <f>Z$5</f>
        <v>-</v>
      </c>
      <c r="AA6" s="16" t="str">
        <f t="shared" ref="AA6:AT6" si="12">AA$5</f>
        <v>-</v>
      </c>
      <c r="AB6" s="16" t="str">
        <f t="shared" si="12"/>
        <v>-</v>
      </c>
      <c r="AC6" s="16" t="str">
        <f t="shared" si="12"/>
        <v>-</v>
      </c>
      <c r="AD6" s="16" t="str">
        <f t="shared" si="12"/>
        <v>-</v>
      </c>
      <c r="AE6" s="16" t="str">
        <f t="shared" si="12"/>
        <v>-</v>
      </c>
      <c r="AF6" s="16" t="str">
        <f t="shared" si="12"/>
        <v>-</v>
      </c>
      <c r="AG6" s="16" t="str">
        <f t="shared" si="12"/>
        <v>-</v>
      </c>
      <c r="AH6" s="16" t="str">
        <f t="shared" si="12"/>
        <v>-</v>
      </c>
      <c r="AI6" s="16" t="str">
        <f t="shared" si="12"/>
        <v>-</v>
      </c>
      <c r="AJ6" s="16" t="str">
        <f t="shared" si="12"/>
        <v>-</v>
      </c>
      <c r="AK6" s="16" t="str">
        <f>AK$5</f>
        <v>-</v>
      </c>
      <c r="AL6" s="16" t="str">
        <f>AL$5</f>
        <v>-</v>
      </c>
      <c r="AM6" s="16" t="str">
        <f>AM$5</f>
        <v>-</v>
      </c>
      <c r="AN6" s="16" t="str">
        <f>AN$5</f>
        <v>-</v>
      </c>
      <c r="AO6" s="16" t="str">
        <f>AO$5</f>
        <v>-</v>
      </c>
      <c r="AP6" s="16" t="str">
        <f t="shared" si="12"/>
        <v>-</v>
      </c>
      <c r="AQ6" s="16" t="str">
        <f t="shared" si="12"/>
        <v>-</v>
      </c>
      <c r="AR6" s="16" t="str">
        <f t="shared" si="12"/>
        <v>-</v>
      </c>
      <c r="AS6" s="16" t="str">
        <f t="shared" si="12"/>
        <v>-</v>
      </c>
      <c r="AT6" s="16" t="str">
        <f t="shared" si="12"/>
        <v>-</v>
      </c>
      <c r="AU6" s="16" t="str">
        <f t="shared" ref="AU6:BW6" si="13">AU$5</f>
        <v>-</v>
      </c>
      <c r="AV6" s="16" t="str">
        <f t="shared" si="13"/>
        <v>-</v>
      </c>
      <c r="AW6" s="16" t="str">
        <f t="shared" si="13"/>
        <v>-</v>
      </c>
      <c r="AX6" s="16" t="str">
        <f t="shared" si="13"/>
        <v>-</v>
      </c>
      <c r="AY6" s="16" t="str">
        <f t="shared" si="13"/>
        <v>-</v>
      </c>
      <c r="AZ6" s="16" t="str">
        <f t="shared" si="13"/>
        <v>-</v>
      </c>
      <c r="BA6" s="16" t="str">
        <f t="shared" si="13"/>
        <v>-</v>
      </c>
      <c r="BB6" s="16" t="str">
        <f t="shared" si="13"/>
        <v>-</v>
      </c>
      <c r="BC6" s="16" t="str">
        <f t="shared" si="13"/>
        <v>-</v>
      </c>
      <c r="BD6" s="16" t="str">
        <f t="shared" si="13"/>
        <v>-</v>
      </c>
      <c r="BE6" s="16" t="str">
        <f t="shared" si="13"/>
        <v>-</v>
      </c>
      <c r="BF6" s="16" t="str">
        <f t="shared" si="13"/>
        <v>-</v>
      </c>
      <c r="BG6" s="16" t="str">
        <f t="shared" si="13"/>
        <v>-</v>
      </c>
      <c r="BH6" s="16" t="str">
        <f t="shared" si="13"/>
        <v>-</v>
      </c>
      <c r="BI6" s="16">
        <f t="shared" si="13"/>
        <v>0</v>
      </c>
      <c r="BJ6" s="16">
        <f t="shared" si="13"/>
        <v>0</v>
      </c>
      <c r="BK6" s="16">
        <f t="shared" si="13"/>
        <v>0</v>
      </c>
      <c r="BL6" s="16">
        <f t="shared" si="13"/>
        <v>0</v>
      </c>
      <c r="BM6" s="16">
        <f t="shared" si="13"/>
        <v>0</v>
      </c>
      <c r="BN6" s="16">
        <f t="shared" si="13"/>
        <v>0</v>
      </c>
      <c r="BO6" s="16">
        <f t="shared" si="13"/>
        <v>0</v>
      </c>
      <c r="BP6" s="16" t="str">
        <f t="shared" si="13"/>
        <v>-</v>
      </c>
      <c r="BQ6" s="16" t="str">
        <f t="shared" si="13"/>
        <v>-</v>
      </c>
      <c r="BR6" s="16" t="str">
        <f t="shared" si="13"/>
        <v>-</v>
      </c>
      <c r="BS6" s="16" t="str">
        <f t="shared" si="13"/>
        <v>-</v>
      </c>
      <c r="BT6" s="16" t="str">
        <f t="shared" si="13"/>
        <v>-</v>
      </c>
      <c r="BU6" s="16" t="str">
        <f t="shared" si="13"/>
        <v>-</v>
      </c>
      <c r="BV6" s="16" t="str">
        <f t="shared" si="13"/>
        <v>-</v>
      </c>
      <c r="BW6" s="16" t="str">
        <f t="shared" si="13"/>
        <v>-</v>
      </c>
      <c r="BX6" s="16" t="str">
        <f t="shared" ref="BX6" si="14">BX$5</f>
        <v>-</v>
      </c>
      <c r="BY6" s="26">
        <v>1</v>
      </c>
      <c r="BZ6" s="16" t="str">
        <f>BZ$5</f>
        <v>-</v>
      </c>
      <c r="CA6" s="16" t="str">
        <f>CA$5</f>
        <v>-</v>
      </c>
      <c r="CB6" s="16" t="str">
        <f>CB$5</f>
        <v>-</v>
      </c>
      <c r="CC6" s="16" t="str">
        <f>CC$5</f>
        <v>-</v>
      </c>
      <c r="CD6" s="26" t="b">
        <v>1</v>
      </c>
      <c r="CE6" s="16" t="str">
        <f>CE$5</f>
        <v>-</v>
      </c>
      <c r="CF6" s="16">
        <f t="shared" ref="CF6:CV6" si="15">CF$5</f>
        <v>0</v>
      </c>
      <c r="CG6" s="16" t="str">
        <f t="shared" si="15"/>
        <v>-</v>
      </c>
      <c r="CH6" s="16">
        <f t="shared" si="15"/>
        <v>1</v>
      </c>
      <c r="CI6" s="16">
        <f t="shared" si="15"/>
        <v>0</v>
      </c>
      <c r="CJ6" s="16">
        <f t="shared" si="15"/>
        <v>1</v>
      </c>
      <c r="CK6" s="16">
        <f t="shared" si="15"/>
        <v>1</v>
      </c>
      <c r="CL6" s="16">
        <f t="shared" si="15"/>
        <v>1</v>
      </c>
      <c r="CM6" s="16">
        <f t="shared" si="15"/>
        <v>0</v>
      </c>
      <c r="CN6" s="16">
        <f t="shared" si="15"/>
        <v>0</v>
      </c>
      <c r="CO6" s="16">
        <f t="shared" si="15"/>
        <v>0</v>
      </c>
      <c r="CP6" s="16">
        <f t="shared" si="15"/>
        <v>0</v>
      </c>
      <c r="CQ6" s="16">
        <f t="shared" si="15"/>
        <v>1</v>
      </c>
      <c r="CR6" s="16">
        <f t="shared" si="15"/>
        <v>0</v>
      </c>
      <c r="CS6" s="16">
        <f t="shared" si="15"/>
        <v>0</v>
      </c>
      <c r="CT6" s="16">
        <f t="shared" si="15"/>
        <v>0</v>
      </c>
      <c r="CU6" s="16">
        <f t="shared" si="15"/>
        <v>0</v>
      </c>
      <c r="CV6" s="16">
        <f t="shared" si="15"/>
        <v>0</v>
      </c>
      <c r="CW6" s="16">
        <f t="shared" ref="CW6:DD6" si="16">CW$5</f>
        <v>1</v>
      </c>
      <c r="CX6" s="16">
        <f t="shared" si="16"/>
        <v>0</v>
      </c>
      <c r="CY6" s="16">
        <f t="shared" si="16"/>
        <v>0</v>
      </c>
      <c r="CZ6" s="16">
        <f t="shared" si="16"/>
        <v>0</v>
      </c>
      <c r="DA6" s="16">
        <f t="shared" si="16"/>
        <v>0</v>
      </c>
      <c r="DB6" s="16">
        <f t="shared" si="16"/>
        <v>0</v>
      </c>
      <c r="DC6" s="16">
        <f t="shared" si="16"/>
        <v>0</v>
      </c>
      <c r="DD6" s="16">
        <f t="shared" si="16"/>
        <v>0</v>
      </c>
      <c r="DE6" s="16" t="str">
        <f t="shared" ref="DE6:DJ6" si="17">DE$5</f>
        <v>-</v>
      </c>
      <c r="DF6" s="16" t="str">
        <f t="shared" si="17"/>
        <v>-</v>
      </c>
      <c r="DG6" s="16" t="str">
        <f t="shared" si="17"/>
        <v>-</v>
      </c>
      <c r="DH6" s="16" t="str">
        <f t="shared" si="17"/>
        <v>-</v>
      </c>
      <c r="DI6" s="16" t="str">
        <f t="shared" si="17"/>
        <v>-</v>
      </c>
      <c r="DJ6" s="16" t="str">
        <f t="shared" si="17"/>
        <v>-</v>
      </c>
      <c r="DK6" s="17" t="b">
        <v>0</v>
      </c>
      <c r="DL6" s="17" t="b">
        <v>0</v>
      </c>
      <c r="DM6" s="17" t="b">
        <v>1</v>
      </c>
      <c r="DN6" s="26">
        <v>1</v>
      </c>
      <c r="DO6" s="16" t="str">
        <f t="shared" ref="DO6:DU6" si="18">DO$5</f>
        <v>-</v>
      </c>
      <c r="DP6" s="16" t="str">
        <f t="shared" si="18"/>
        <v>-</v>
      </c>
      <c r="DQ6" s="16" t="str">
        <f t="shared" si="18"/>
        <v>-</v>
      </c>
      <c r="DR6" s="16" t="str">
        <f t="shared" si="18"/>
        <v>-</v>
      </c>
      <c r="DS6" s="16" t="str">
        <f t="shared" si="18"/>
        <v>-</v>
      </c>
      <c r="DT6" s="17" t="b">
        <v>1</v>
      </c>
      <c r="DU6" s="16" t="str">
        <f t="shared" si="18"/>
        <v>-</v>
      </c>
      <c r="DV6" s="26">
        <v>0</v>
      </c>
      <c r="DW6" s="16" t="str">
        <f>DW$5</f>
        <v>-</v>
      </c>
      <c r="DX6" s="16" t="str">
        <f>DX$5</f>
        <v>-</v>
      </c>
      <c r="DY6" s="26">
        <v>500</v>
      </c>
      <c r="DZ6" s="26">
        <v>500</v>
      </c>
      <c r="EA6" s="16">
        <f t="shared" ref="EA6:EL6" si="19">EA$5</f>
        <v>1</v>
      </c>
      <c r="EB6" s="16">
        <f t="shared" si="19"/>
        <v>0</v>
      </c>
      <c r="EC6" s="16">
        <f t="shared" si="19"/>
        <v>1</v>
      </c>
      <c r="ED6" s="16">
        <f t="shared" si="19"/>
        <v>1</v>
      </c>
      <c r="EE6" s="16">
        <f t="shared" si="19"/>
        <v>0</v>
      </c>
      <c r="EF6" s="16" t="str">
        <f t="shared" si="19"/>
        <v>-</v>
      </c>
      <c r="EG6" s="16" t="str">
        <f t="shared" si="19"/>
        <v>-</v>
      </c>
      <c r="EH6" s="16" t="str">
        <f t="shared" si="19"/>
        <v>-</v>
      </c>
      <c r="EI6" s="16" t="str">
        <f t="shared" si="19"/>
        <v>-</v>
      </c>
      <c r="EJ6" s="16">
        <f t="shared" si="19"/>
        <v>1</v>
      </c>
      <c r="EK6" s="16">
        <f t="shared" si="19"/>
        <v>1</v>
      </c>
      <c r="EL6" s="16">
        <f t="shared" si="19"/>
        <v>1</v>
      </c>
      <c r="EM6" s="26">
        <v>0</v>
      </c>
      <c r="EN6" s="16" t="str">
        <f>EN$5</f>
        <v>-</v>
      </c>
      <c r="EO6" s="16" t="str">
        <f>EO$5</f>
        <v>-</v>
      </c>
      <c r="EP6" s="16">
        <f>EP$5</f>
        <v>0</v>
      </c>
      <c r="EQ6" s="16">
        <f>EQ$5</f>
        <v>0</v>
      </c>
      <c r="ER6" s="34">
        <v>0</v>
      </c>
    </row>
    <row r="7" spans="1:148">
      <c r="A7" s="31">
        <f t="shared" si="10"/>
        <v>2</v>
      </c>
      <c r="B7" s="31">
        <f>$A$6</f>
        <v>1</v>
      </c>
      <c r="C7">
        <v>0</v>
      </c>
      <c r="D7" t="b">
        <v>1</v>
      </c>
      <c r="E7" t="b">
        <v>1</v>
      </c>
      <c r="F7" t="b">
        <v>1</v>
      </c>
      <c r="H7" s="3" t="s">
        <v>414</v>
      </c>
      <c r="I7" s="13" t="str">
        <f>IF(MATCH(H7,H$5:H7,0)=(COUNTA(H$5:H7)),"-","Dup")</f>
        <v>-</v>
      </c>
      <c r="J7" s="27" t="str">
        <f t="shared" ref="J7:CR7" ca="1" si="20">OFFSET(J$5,$B7,0)</f>
        <v>-</v>
      </c>
      <c r="K7" s="27" t="str">
        <f t="shared" ca="1" si="20"/>
        <v>-</v>
      </c>
      <c r="L7" s="27" t="str">
        <f t="shared" ca="1" si="20"/>
        <v>-</v>
      </c>
      <c r="M7" s="27" t="str">
        <f t="shared" ca="1" si="20"/>
        <v>-</v>
      </c>
      <c r="N7" s="27" t="str">
        <f t="shared" ca="1" si="20"/>
        <v>-</v>
      </c>
      <c r="O7" s="27" t="str">
        <f t="shared" ca="1" si="20"/>
        <v>-</v>
      </c>
      <c r="P7" s="27">
        <f t="shared" ca="1" si="20"/>
        <v>1</v>
      </c>
      <c r="Q7" s="27">
        <f t="shared" ca="1" si="20"/>
        <v>1</v>
      </c>
      <c r="R7" s="27" t="str">
        <f t="shared" ca="1" si="20"/>
        <v>-</v>
      </c>
      <c r="S7" s="27" t="str">
        <f t="shared" ca="1" si="20"/>
        <v>-</v>
      </c>
      <c r="T7" s="27" t="str">
        <f t="shared" ca="1" si="20"/>
        <v>-</v>
      </c>
      <c r="U7" s="27" t="str">
        <f t="shared" ca="1" si="20"/>
        <v>-</v>
      </c>
      <c r="V7" s="27" t="str">
        <f t="shared" ca="1" si="20"/>
        <v>-</v>
      </c>
      <c r="W7" s="27" t="str">
        <f t="shared" ca="1" si="20"/>
        <v>-</v>
      </c>
      <c r="X7" s="27" t="str">
        <f t="shared" ca="1" si="20"/>
        <v>-</v>
      </c>
      <c r="Y7" s="27" t="str">
        <f t="shared" ca="1" si="20"/>
        <v>-</v>
      </c>
      <c r="Z7" s="27" t="str">
        <f t="shared" ca="1" si="20"/>
        <v>-</v>
      </c>
      <c r="AA7" s="27" t="str">
        <f t="shared" ca="1" si="20"/>
        <v>-</v>
      </c>
      <c r="AB7" s="27" t="str">
        <f t="shared" ca="1" si="20"/>
        <v>-</v>
      </c>
      <c r="AC7" s="27" t="str">
        <f t="shared" ca="1" si="20"/>
        <v>-</v>
      </c>
      <c r="AD7" s="27" t="str">
        <f t="shared" ca="1" si="20"/>
        <v>-</v>
      </c>
      <c r="AE7" s="27" t="str">
        <f t="shared" ca="1" si="20"/>
        <v>-</v>
      </c>
      <c r="AF7" s="27" t="str">
        <f t="shared" ca="1" si="20"/>
        <v>-</v>
      </c>
      <c r="AG7" s="27" t="str">
        <f t="shared" ca="1" si="20"/>
        <v>-</v>
      </c>
      <c r="AH7" s="27" t="str">
        <f t="shared" ca="1" si="20"/>
        <v>-</v>
      </c>
      <c r="AI7" s="27" t="str">
        <f t="shared" ca="1" si="20"/>
        <v>-</v>
      </c>
      <c r="AJ7" s="27" t="str">
        <f t="shared" ca="1" si="20"/>
        <v>-</v>
      </c>
      <c r="AK7" s="27" t="str">
        <f t="shared" ca="1" si="20"/>
        <v>-</v>
      </c>
      <c r="AL7" s="27" t="str">
        <f t="shared" ca="1" si="20"/>
        <v>-</v>
      </c>
      <c r="AM7" s="27" t="str">
        <f t="shared" ca="1" si="20"/>
        <v>-</v>
      </c>
      <c r="AN7" s="27" t="str">
        <f t="shared" ca="1" si="20"/>
        <v>-</v>
      </c>
      <c r="AO7" s="27" t="str">
        <f t="shared" ca="1" si="20"/>
        <v>-</v>
      </c>
      <c r="AP7" s="27" t="str">
        <f t="shared" ca="1" si="20"/>
        <v>-</v>
      </c>
      <c r="AQ7" s="27" t="str">
        <f t="shared" ca="1" si="20"/>
        <v>-</v>
      </c>
      <c r="AR7" s="27" t="str">
        <f ca="1">OFFSET(AR$5,$B7,0)</f>
        <v>-</v>
      </c>
      <c r="AS7" s="27" t="str">
        <f t="shared" ca="1" si="20"/>
        <v>-</v>
      </c>
      <c r="AT7" s="27" t="str">
        <f t="shared" ca="1" si="20"/>
        <v>-</v>
      </c>
      <c r="AU7" s="27" t="str">
        <f t="shared" ca="1" si="20"/>
        <v>-</v>
      </c>
      <c r="AV7" s="27" t="str">
        <f t="shared" ca="1" si="20"/>
        <v>-</v>
      </c>
      <c r="AW7" s="27" t="str">
        <f t="shared" ca="1" si="20"/>
        <v>-</v>
      </c>
      <c r="AX7" s="27" t="str">
        <f t="shared" ca="1" si="20"/>
        <v>-</v>
      </c>
      <c r="AY7" s="27" t="str">
        <f t="shared" ca="1" si="20"/>
        <v>-</v>
      </c>
      <c r="AZ7" s="27" t="str">
        <f t="shared" ca="1" si="20"/>
        <v>-</v>
      </c>
      <c r="BA7" s="27" t="str">
        <f t="shared" ca="1" si="20"/>
        <v>-</v>
      </c>
      <c r="BB7" s="27" t="str">
        <f t="shared" ca="1" si="20"/>
        <v>-</v>
      </c>
      <c r="BC7" s="27" t="str">
        <f t="shared" ca="1" si="20"/>
        <v>-</v>
      </c>
      <c r="BD7" s="27" t="str">
        <f t="shared" ca="1" si="20"/>
        <v>-</v>
      </c>
      <c r="BE7" s="27" t="str">
        <f t="shared" ca="1" si="20"/>
        <v>-</v>
      </c>
      <c r="BF7" s="27" t="str">
        <f t="shared" ca="1" si="20"/>
        <v>-</v>
      </c>
      <c r="BG7" s="27" t="str">
        <f t="shared" ca="1" si="20"/>
        <v>-</v>
      </c>
      <c r="BH7" s="27" t="str">
        <f t="shared" ca="1" si="20"/>
        <v>-</v>
      </c>
      <c r="BI7" s="27">
        <f t="shared" ca="1" si="20"/>
        <v>0</v>
      </c>
      <c r="BJ7" s="27">
        <f t="shared" ca="1" si="20"/>
        <v>0</v>
      </c>
      <c r="BK7" s="27">
        <f t="shared" ca="1" si="20"/>
        <v>0</v>
      </c>
      <c r="BL7" s="27">
        <f t="shared" ca="1" si="20"/>
        <v>0</v>
      </c>
      <c r="BM7" s="27">
        <f t="shared" ca="1" si="20"/>
        <v>0</v>
      </c>
      <c r="BN7" s="27">
        <f t="shared" ca="1" si="20"/>
        <v>0</v>
      </c>
      <c r="BO7" s="27">
        <f t="shared" ca="1" si="20"/>
        <v>0</v>
      </c>
      <c r="BP7" s="27" t="str">
        <f t="shared" ca="1" si="20"/>
        <v>-</v>
      </c>
      <c r="BQ7" s="27" t="str">
        <f t="shared" ca="1" si="20"/>
        <v>-</v>
      </c>
      <c r="BR7" s="27" t="str">
        <f t="shared" ca="1" si="20"/>
        <v>-</v>
      </c>
      <c r="BS7" s="27" t="str">
        <f t="shared" ca="1" si="20"/>
        <v>-</v>
      </c>
      <c r="BT7" s="27" t="str">
        <f t="shared" ca="1" si="20"/>
        <v>-</v>
      </c>
      <c r="BU7" s="27" t="str">
        <f t="shared" ca="1" si="20"/>
        <v>-</v>
      </c>
      <c r="BV7" s="27" t="str">
        <f t="shared" ca="1" si="20"/>
        <v>-</v>
      </c>
      <c r="BW7" s="27" t="str">
        <f t="shared" ref="BW7:BX7" ca="1" si="21">OFFSET(BW$5,$B7,0)</f>
        <v>-</v>
      </c>
      <c r="BX7" s="27" t="str">
        <f t="shared" ca="1" si="21"/>
        <v>-</v>
      </c>
      <c r="BY7" s="27">
        <f t="shared" ca="1" si="20"/>
        <v>1</v>
      </c>
      <c r="BZ7" s="27" t="str">
        <f t="shared" ca="1" si="20"/>
        <v>-</v>
      </c>
      <c r="CA7" s="27" t="str">
        <f t="shared" ca="1" si="20"/>
        <v>-</v>
      </c>
      <c r="CB7" s="27" t="str">
        <f t="shared" ca="1" si="20"/>
        <v>-</v>
      </c>
      <c r="CC7" s="27" t="str">
        <f t="shared" ca="1" si="20"/>
        <v>-</v>
      </c>
      <c r="CD7" s="27" t="b">
        <f t="shared" ca="1" si="20"/>
        <v>1</v>
      </c>
      <c r="CE7" s="27" t="str">
        <f t="shared" ca="1" si="20"/>
        <v>-</v>
      </c>
      <c r="CF7" s="27">
        <f t="shared" ca="1" si="20"/>
        <v>0</v>
      </c>
      <c r="CG7" s="27" t="str">
        <f t="shared" ca="1" si="20"/>
        <v>-</v>
      </c>
      <c r="CH7" s="27">
        <f t="shared" ca="1" si="20"/>
        <v>1</v>
      </c>
      <c r="CI7" s="27">
        <f t="shared" ca="1" si="20"/>
        <v>0</v>
      </c>
      <c r="CJ7" s="27">
        <f t="shared" ca="1" si="20"/>
        <v>1</v>
      </c>
      <c r="CK7" s="27">
        <f t="shared" ca="1" si="20"/>
        <v>1</v>
      </c>
      <c r="CL7" s="27">
        <f t="shared" ca="1" si="20"/>
        <v>1</v>
      </c>
      <c r="CM7" s="27">
        <f t="shared" ca="1" si="20"/>
        <v>0</v>
      </c>
      <c r="CN7" s="27">
        <f t="shared" ca="1" si="20"/>
        <v>0</v>
      </c>
      <c r="CO7" s="27">
        <f t="shared" ca="1" si="20"/>
        <v>0</v>
      </c>
      <c r="CP7" s="27">
        <f t="shared" ca="1" si="20"/>
        <v>0</v>
      </c>
      <c r="CQ7" s="27">
        <f t="shared" ca="1" si="20"/>
        <v>1</v>
      </c>
      <c r="CR7" s="27">
        <f t="shared" ca="1" si="20"/>
        <v>0</v>
      </c>
      <c r="CS7" s="27">
        <f t="shared" ref="CS7:EQ7" ca="1" si="22">OFFSET(CS$5,$B7,0)</f>
        <v>0</v>
      </c>
      <c r="CT7" s="27">
        <f t="shared" ca="1" si="22"/>
        <v>0</v>
      </c>
      <c r="CU7" s="27">
        <f t="shared" ca="1" si="22"/>
        <v>0</v>
      </c>
      <c r="CV7" s="27">
        <f t="shared" ca="1" si="22"/>
        <v>0</v>
      </c>
      <c r="CW7" s="27">
        <f t="shared" ca="1" si="22"/>
        <v>1</v>
      </c>
      <c r="CX7" s="27">
        <f t="shared" ca="1" si="22"/>
        <v>0</v>
      </c>
      <c r="CY7" s="27">
        <f t="shared" ca="1" si="22"/>
        <v>0</v>
      </c>
      <c r="CZ7" s="27">
        <f t="shared" ca="1" si="22"/>
        <v>0</v>
      </c>
      <c r="DA7" s="27">
        <f t="shared" ca="1" si="22"/>
        <v>0</v>
      </c>
      <c r="DB7" s="27">
        <f t="shared" ca="1" si="22"/>
        <v>0</v>
      </c>
      <c r="DC7" s="27">
        <f t="shared" ca="1" si="22"/>
        <v>0</v>
      </c>
      <c r="DD7" s="27">
        <f t="shared" ca="1" si="22"/>
        <v>0</v>
      </c>
      <c r="DE7" s="27" t="str">
        <f t="shared" ca="1" si="22"/>
        <v>-</v>
      </c>
      <c r="DF7" s="27" t="str">
        <f t="shared" ca="1" si="22"/>
        <v>-</v>
      </c>
      <c r="DG7" s="27" t="str">
        <f t="shared" ca="1" si="22"/>
        <v>-</v>
      </c>
      <c r="DH7" s="27" t="str">
        <f t="shared" ca="1" si="22"/>
        <v>-</v>
      </c>
      <c r="DI7" s="27" t="str">
        <f t="shared" ca="1" si="22"/>
        <v>-</v>
      </c>
      <c r="DJ7" s="27" t="str">
        <f t="shared" ca="1" si="22"/>
        <v>-</v>
      </c>
      <c r="DK7" s="27" t="b">
        <f t="shared" ca="1" si="22"/>
        <v>0</v>
      </c>
      <c r="DL7" s="27" t="b">
        <f t="shared" ca="1" si="22"/>
        <v>0</v>
      </c>
      <c r="DM7" s="27" t="b">
        <f t="shared" ca="1" si="22"/>
        <v>1</v>
      </c>
      <c r="DN7" s="27">
        <f t="shared" ca="1" si="22"/>
        <v>1</v>
      </c>
      <c r="DO7" s="27" t="str">
        <f t="shared" ca="1" si="22"/>
        <v>-</v>
      </c>
      <c r="DP7" s="27" t="str">
        <f t="shared" ca="1" si="22"/>
        <v>-</v>
      </c>
      <c r="DQ7" s="27" t="str">
        <f t="shared" ca="1" si="22"/>
        <v>-</v>
      </c>
      <c r="DR7" s="27" t="str">
        <f t="shared" ca="1" si="22"/>
        <v>-</v>
      </c>
      <c r="DS7" s="27" t="str">
        <f t="shared" ca="1" si="22"/>
        <v>-</v>
      </c>
      <c r="DT7" s="27" t="b">
        <f t="shared" ca="1" si="22"/>
        <v>1</v>
      </c>
      <c r="DU7" s="27" t="str">
        <f t="shared" ca="1" si="22"/>
        <v>-</v>
      </c>
      <c r="DV7" s="27">
        <f t="shared" ca="1" si="22"/>
        <v>0</v>
      </c>
      <c r="DW7" s="27" t="str">
        <f t="shared" ca="1" si="22"/>
        <v>-</v>
      </c>
      <c r="DX7" s="27" t="str">
        <f t="shared" ca="1" si="22"/>
        <v>-</v>
      </c>
      <c r="DY7" s="27">
        <f t="shared" ca="1" si="22"/>
        <v>500</v>
      </c>
      <c r="DZ7" s="27">
        <f t="shared" ca="1" si="22"/>
        <v>500</v>
      </c>
      <c r="EA7" s="27">
        <f ca="1">OFFSET(EA$5,$B7,0)</f>
        <v>1</v>
      </c>
      <c r="EB7" s="27">
        <f t="shared" ca="1" si="22"/>
        <v>0</v>
      </c>
      <c r="EC7" s="27">
        <f ca="1">OFFSET(EC$5,$B7,0)</f>
        <v>1</v>
      </c>
      <c r="ED7" s="27">
        <f ca="1">OFFSET(ED$5,$B7,0)</f>
        <v>1</v>
      </c>
      <c r="EE7" s="27">
        <f t="shared" ca="1" si="22"/>
        <v>0</v>
      </c>
      <c r="EF7" s="27" t="str">
        <f t="shared" ca="1" si="22"/>
        <v>-</v>
      </c>
      <c r="EG7" s="27" t="str">
        <f t="shared" ca="1" si="22"/>
        <v>-</v>
      </c>
      <c r="EH7" s="27" t="str">
        <f t="shared" ca="1" si="22"/>
        <v>-</v>
      </c>
      <c r="EI7" s="27" t="str">
        <f ca="1">OFFSET(EI$5,$B7,0)</f>
        <v>-</v>
      </c>
      <c r="EJ7" s="27">
        <f t="shared" ca="1" si="22"/>
        <v>1</v>
      </c>
      <c r="EK7" s="27">
        <f t="shared" ca="1" si="22"/>
        <v>1</v>
      </c>
      <c r="EL7" s="27">
        <f t="shared" ca="1" si="22"/>
        <v>1</v>
      </c>
      <c r="EM7" s="27">
        <f ca="1">OFFSET(EM$5,$B7,0)</f>
        <v>0</v>
      </c>
      <c r="EN7" s="27" t="str">
        <f t="shared" ca="1" si="22"/>
        <v>-</v>
      </c>
      <c r="EO7" s="27" t="str">
        <f t="shared" ca="1" si="22"/>
        <v>-</v>
      </c>
      <c r="EP7" s="27">
        <f t="shared" ca="1" si="22"/>
        <v>0</v>
      </c>
      <c r="EQ7" s="27">
        <f t="shared" ca="1" si="22"/>
        <v>0</v>
      </c>
      <c r="ER7" s="34">
        <v>0</v>
      </c>
    </row>
    <row r="8" spans="1:148" collapsed="1">
      <c r="A8" s="31"/>
      <c r="B8" s="31"/>
      <c r="D8" t="b">
        <v>0</v>
      </c>
      <c r="E8" s="19"/>
      <c r="F8" s="19"/>
      <c r="H8" s="15" t="s">
        <v>412</v>
      </c>
      <c r="I8" s="13" t="str">
        <f>IF(MATCH(H8,H$5:H8,0)=(COUNTA(H$5:H8)),"-","Dup")</f>
        <v>-</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34">
        <v>0</v>
      </c>
    </row>
    <row r="9" spans="1:148">
      <c r="A9" s="31">
        <f t="shared" si="10"/>
        <v>4</v>
      </c>
      <c r="B9" s="31"/>
      <c r="C9">
        <v>1</v>
      </c>
      <c r="D9" t="b">
        <v>1</v>
      </c>
      <c r="E9" t="b">
        <v>1</v>
      </c>
      <c r="F9" t="b">
        <v>1</v>
      </c>
      <c r="H9" s="51" t="str">
        <f>"Quick test (M-M) N"&amp;$AS9&amp;$AT9</f>
        <v>Quick test (M-M) N11</v>
      </c>
      <c r="I9" s="13" t="str">
        <f>IF(MATCH(H9,H$5:H9,0)=(COUNTA(H$5:H9)),"-","Dup")</f>
        <v>-</v>
      </c>
      <c r="J9" s="18" t="str">
        <f>J$6</f>
        <v>-</v>
      </c>
      <c r="K9" s="26" t="b">
        <v>1</v>
      </c>
      <c r="L9" s="26" t="b">
        <v>1</v>
      </c>
      <c r="M9" s="26" t="b">
        <v>1</v>
      </c>
      <c r="N9" s="26" t="b">
        <v>1</v>
      </c>
      <c r="O9" s="26" t="b">
        <v>1</v>
      </c>
      <c r="P9" s="18">
        <f t="shared" ref="P9:AO9" si="23">P$6</f>
        <v>1</v>
      </c>
      <c r="Q9" s="18">
        <f t="shared" si="23"/>
        <v>1</v>
      </c>
      <c r="R9" s="18" t="str">
        <f t="shared" si="23"/>
        <v>-</v>
      </c>
      <c r="S9" s="18" t="str">
        <f t="shared" si="23"/>
        <v>-</v>
      </c>
      <c r="T9" s="18" t="str">
        <f t="shared" si="23"/>
        <v>-</v>
      </c>
      <c r="U9" s="18" t="str">
        <f t="shared" si="23"/>
        <v>-</v>
      </c>
      <c r="V9" s="18" t="str">
        <f t="shared" si="23"/>
        <v>-</v>
      </c>
      <c r="W9" s="18" t="str">
        <f t="shared" si="23"/>
        <v>-</v>
      </c>
      <c r="X9" s="18" t="str">
        <f t="shared" si="23"/>
        <v>-</v>
      </c>
      <c r="Y9" s="18" t="str">
        <f t="shared" si="23"/>
        <v>-</v>
      </c>
      <c r="Z9" s="18" t="str">
        <f t="shared" si="23"/>
        <v>-</v>
      </c>
      <c r="AA9" s="18" t="str">
        <f t="shared" si="23"/>
        <v>-</v>
      </c>
      <c r="AB9" s="18" t="str">
        <f t="shared" si="23"/>
        <v>-</v>
      </c>
      <c r="AC9" s="18" t="str">
        <f t="shared" si="23"/>
        <v>-</v>
      </c>
      <c r="AD9" s="18" t="str">
        <f t="shared" si="23"/>
        <v>-</v>
      </c>
      <c r="AE9" s="18" t="str">
        <f t="shared" si="23"/>
        <v>-</v>
      </c>
      <c r="AF9" s="18" t="str">
        <f t="shared" si="23"/>
        <v>-</v>
      </c>
      <c r="AG9" s="18" t="str">
        <f t="shared" si="23"/>
        <v>-</v>
      </c>
      <c r="AH9" s="18" t="str">
        <f t="shared" si="23"/>
        <v>-</v>
      </c>
      <c r="AI9" s="18" t="str">
        <f t="shared" si="23"/>
        <v>-</v>
      </c>
      <c r="AJ9" s="18" t="str">
        <f t="shared" si="23"/>
        <v>-</v>
      </c>
      <c r="AK9" s="18" t="str">
        <f t="shared" si="23"/>
        <v>-</v>
      </c>
      <c r="AL9" s="18" t="str">
        <f t="shared" si="23"/>
        <v>-</v>
      </c>
      <c r="AM9" s="18" t="str">
        <f t="shared" si="23"/>
        <v>-</v>
      </c>
      <c r="AN9" s="18" t="str">
        <f t="shared" si="23"/>
        <v>-</v>
      </c>
      <c r="AO9" s="18" t="str">
        <f t="shared" si="23"/>
        <v>-</v>
      </c>
      <c r="AP9" s="18" t="str">
        <f t="shared" ref="AP9:AR12" si="24">AP$6</f>
        <v>-</v>
      </c>
      <c r="AQ9" s="18" t="str">
        <f t="shared" si="24"/>
        <v>-</v>
      </c>
      <c r="AR9" s="18" t="str">
        <f t="shared" si="24"/>
        <v>-</v>
      </c>
      <c r="AS9" s="26">
        <v>1</v>
      </c>
      <c r="AT9" s="26">
        <v>1</v>
      </c>
      <c r="AU9" s="18" t="str">
        <f t="shared" ref="AU9:BM9" si="25">AU$6</f>
        <v>-</v>
      </c>
      <c r="AV9" s="18" t="str">
        <f t="shared" si="25"/>
        <v>-</v>
      </c>
      <c r="AW9" s="18" t="str">
        <f t="shared" si="25"/>
        <v>-</v>
      </c>
      <c r="AX9" s="18" t="str">
        <f t="shared" si="25"/>
        <v>-</v>
      </c>
      <c r="AY9" s="18" t="str">
        <f t="shared" si="25"/>
        <v>-</v>
      </c>
      <c r="AZ9" s="18" t="str">
        <f t="shared" si="25"/>
        <v>-</v>
      </c>
      <c r="BA9" s="18" t="str">
        <f t="shared" si="25"/>
        <v>-</v>
      </c>
      <c r="BB9" s="18" t="str">
        <f t="shared" si="25"/>
        <v>-</v>
      </c>
      <c r="BC9" s="26">
        <v>0.3</v>
      </c>
      <c r="BD9" s="18" t="str">
        <f t="shared" si="25"/>
        <v>-</v>
      </c>
      <c r="BE9" s="18" t="str">
        <f t="shared" si="25"/>
        <v>-</v>
      </c>
      <c r="BF9" s="18" t="str">
        <f t="shared" si="25"/>
        <v>-</v>
      </c>
      <c r="BG9" s="18" t="str">
        <f t="shared" si="25"/>
        <v>-</v>
      </c>
      <c r="BH9" s="18" t="str">
        <f t="shared" si="25"/>
        <v>-</v>
      </c>
      <c r="BI9" s="18">
        <f t="shared" si="25"/>
        <v>0</v>
      </c>
      <c r="BJ9" s="18">
        <f t="shared" si="25"/>
        <v>0</v>
      </c>
      <c r="BK9" s="18">
        <f t="shared" si="25"/>
        <v>0</v>
      </c>
      <c r="BL9" s="18">
        <f t="shared" si="25"/>
        <v>0</v>
      </c>
      <c r="BM9" s="18">
        <f t="shared" si="25"/>
        <v>0</v>
      </c>
      <c r="BN9" s="18">
        <f t="shared" ref="BN9:CC9" si="26">BN$6</f>
        <v>0</v>
      </c>
      <c r="BO9" s="18">
        <f t="shared" si="26"/>
        <v>0</v>
      </c>
      <c r="BP9" s="18" t="str">
        <f t="shared" si="26"/>
        <v>-</v>
      </c>
      <c r="BQ9" s="18" t="str">
        <f t="shared" si="26"/>
        <v>-</v>
      </c>
      <c r="BR9" s="18" t="str">
        <f t="shared" si="26"/>
        <v>-</v>
      </c>
      <c r="BS9" s="18" t="str">
        <f t="shared" si="26"/>
        <v>-</v>
      </c>
      <c r="BT9" s="18" t="str">
        <f t="shared" si="26"/>
        <v>-</v>
      </c>
      <c r="BU9" s="18" t="str">
        <f t="shared" si="26"/>
        <v>-</v>
      </c>
      <c r="BV9" s="18" t="str">
        <f t="shared" si="26"/>
        <v>-</v>
      </c>
      <c r="BW9" s="18" t="str">
        <f t="shared" si="26"/>
        <v>-</v>
      </c>
      <c r="BX9" s="18" t="str">
        <f t="shared" si="26"/>
        <v>-</v>
      </c>
      <c r="BY9" s="18">
        <f t="shared" si="26"/>
        <v>1</v>
      </c>
      <c r="BZ9" s="18" t="str">
        <f t="shared" si="26"/>
        <v>-</v>
      </c>
      <c r="CA9" s="18" t="str">
        <f t="shared" si="26"/>
        <v>-</v>
      </c>
      <c r="CB9" s="18" t="str">
        <f t="shared" si="26"/>
        <v>-</v>
      </c>
      <c r="CC9" s="18" t="str">
        <f t="shared" si="26"/>
        <v>-</v>
      </c>
      <c r="CD9" s="26" t="s">
        <v>37</v>
      </c>
      <c r="CE9" s="18" t="str">
        <f t="shared" ref="CE9:DJ9" si="27">CE$6</f>
        <v>-</v>
      </c>
      <c r="CF9" s="18">
        <f t="shared" si="27"/>
        <v>0</v>
      </c>
      <c r="CG9" s="18" t="str">
        <f t="shared" si="27"/>
        <v>-</v>
      </c>
      <c r="CH9" s="18">
        <f t="shared" si="27"/>
        <v>1</v>
      </c>
      <c r="CI9" s="18">
        <f t="shared" si="27"/>
        <v>0</v>
      </c>
      <c r="CJ9" s="18">
        <f t="shared" si="27"/>
        <v>1</v>
      </c>
      <c r="CK9" s="18">
        <f t="shared" si="27"/>
        <v>1</v>
      </c>
      <c r="CL9" s="18">
        <f t="shared" si="27"/>
        <v>1</v>
      </c>
      <c r="CM9" s="18">
        <f t="shared" si="27"/>
        <v>0</v>
      </c>
      <c r="CN9" s="18">
        <f t="shared" si="27"/>
        <v>0</v>
      </c>
      <c r="CO9" s="18">
        <f t="shared" si="27"/>
        <v>0</v>
      </c>
      <c r="CP9" s="18">
        <f t="shared" si="27"/>
        <v>0</v>
      </c>
      <c r="CQ9" s="18">
        <f t="shared" si="27"/>
        <v>1</v>
      </c>
      <c r="CR9" s="18">
        <f t="shared" si="27"/>
        <v>0</v>
      </c>
      <c r="CS9" s="18">
        <f t="shared" si="27"/>
        <v>0</v>
      </c>
      <c r="CT9" s="18">
        <f t="shared" si="27"/>
        <v>0</v>
      </c>
      <c r="CU9" s="18">
        <f t="shared" si="27"/>
        <v>0</v>
      </c>
      <c r="CV9" s="18">
        <f t="shared" si="27"/>
        <v>0</v>
      </c>
      <c r="CW9" s="18">
        <f t="shared" si="27"/>
        <v>1</v>
      </c>
      <c r="CX9" s="18">
        <f t="shared" si="27"/>
        <v>0</v>
      </c>
      <c r="CY9" s="18">
        <f t="shared" si="27"/>
        <v>0</v>
      </c>
      <c r="CZ9" s="18">
        <f t="shared" si="27"/>
        <v>0</v>
      </c>
      <c r="DA9" s="18">
        <f t="shared" si="27"/>
        <v>0</v>
      </c>
      <c r="DB9" s="18">
        <f t="shared" si="27"/>
        <v>0</v>
      </c>
      <c r="DC9" s="18">
        <f t="shared" si="27"/>
        <v>0</v>
      </c>
      <c r="DD9" s="18">
        <f t="shared" si="27"/>
        <v>0</v>
      </c>
      <c r="DE9" s="18" t="str">
        <f t="shared" si="27"/>
        <v>-</v>
      </c>
      <c r="DF9" s="18" t="str">
        <f t="shared" si="27"/>
        <v>-</v>
      </c>
      <c r="DG9" s="18" t="str">
        <f t="shared" si="27"/>
        <v>-</v>
      </c>
      <c r="DH9" s="18" t="str">
        <f t="shared" si="27"/>
        <v>-</v>
      </c>
      <c r="DI9" s="18" t="str">
        <f t="shared" si="27"/>
        <v>-</v>
      </c>
      <c r="DJ9" s="18" t="str">
        <f t="shared" si="27"/>
        <v>-</v>
      </c>
      <c r="DK9" s="18" t="b">
        <f t="shared" ref="DK9:EQ9" si="28">DK$6</f>
        <v>0</v>
      </c>
      <c r="DL9" s="18" t="b">
        <f t="shared" si="28"/>
        <v>0</v>
      </c>
      <c r="DM9" s="18" t="b">
        <f t="shared" si="28"/>
        <v>1</v>
      </c>
      <c r="DN9" s="18">
        <f t="shared" si="28"/>
        <v>1</v>
      </c>
      <c r="DO9" s="18" t="str">
        <f t="shared" si="28"/>
        <v>-</v>
      </c>
      <c r="DP9" s="18" t="str">
        <f t="shared" si="28"/>
        <v>-</v>
      </c>
      <c r="DQ9" s="18" t="str">
        <f t="shared" si="28"/>
        <v>-</v>
      </c>
      <c r="DR9" s="18" t="str">
        <f t="shared" si="28"/>
        <v>-</v>
      </c>
      <c r="DS9" s="18" t="str">
        <f t="shared" si="28"/>
        <v>-</v>
      </c>
      <c r="DT9" s="18" t="b">
        <f t="shared" si="28"/>
        <v>1</v>
      </c>
      <c r="DU9" s="18" t="str">
        <f t="shared" si="28"/>
        <v>-</v>
      </c>
      <c r="DV9" s="18">
        <f t="shared" si="28"/>
        <v>0</v>
      </c>
      <c r="DW9" s="18" t="str">
        <f t="shared" si="28"/>
        <v>-</v>
      </c>
      <c r="DX9" s="18" t="str">
        <f t="shared" si="28"/>
        <v>-</v>
      </c>
      <c r="DY9" s="18">
        <f t="shared" si="28"/>
        <v>500</v>
      </c>
      <c r="DZ9" s="18">
        <f t="shared" si="28"/>
        <v>500</v>
      </c>
      <c r="EA9" s="18">
        <f t="shared" si="28"/>
        <v>1</v>
      </c>
      <c r="EB9" s="18">
        <f t="shared" si="28"/>
        <v>0</v>
      </c>
      <c r="EC9" s="18">
        <f t="shared" si="28"/>
        <v>1</v>
      </c>
      <c r="ED9" s="18">
        <f t="shared" si="28"/>
        <v>1</v>
      </c>
      <c r="EE9" s="18">
        <f t="shared" si="28"/>
        <v>0</v>
      </c>
      <c r="EF9" s="18" t="str">
        <f t="shared" si="28"/>
        <v>-</v>
      </c>
      <c r="EG9" s="18" t="str">
        <f t="shared" si="28"/>
        <v>-</v>
      </c>
      <c r="EH9" s="18" t="str">
        <f t="shared" si="28"/>
        <v>-</v>
      </c>
      <c r="EI9" s="18" t="str">
        <f t="shared" si="28"/>
        <v>-</v>
      </c>
      <c r="EJ9" s="18">
        <f t="shared" si="28"/>
        <v>1</v>
      </c>
      <c r="EK9" s="18">
        <f t="shared" si="28"/>
        <v>1</v>
      </c>
      <c r="EL9" s="18">
        <f t="shared" si="28"/>
        <v>1</v>
      </c>
      <c r="EM9" s="18">
        <f t="shared" si="28"/>
        <v>0</v>
      </c>
      <c r="EN9" s="18" t="str">
        <f t="shared" si="28"/>
        <v>-</v>
      </c>
      <c r="EO9" s="18" t="str">
        <f t="shared" si="28"/>
        <v>-</v>
      </c>
      <c r="EP9" s="18">
        <f t="shared" si="28"/>
        <v>0</v>
      </c>
      <c r="EQ9" s="18">
        <f t="shared" si="28"/>
        <v>0</v>
      </c>
      <c r="ER9" s="34">
        <v>0</v>
      </c>
    </row>
    <row r="10" spans="1:148" outlineLevel="1">
      <c r="A10" s="31">
        <f t="shared" si="10"/>
        <v>5</v>
      </c>
      <c r="B10" s="31">
        <f>$A$9</f>
        <v>4</v>
      </c>
      <c r="C10">
        <v>1</v>
      </c>
      <c r="D10" t="b">
        <v>1</v>
      </c>
      <c r="E10" t="b">
        <v>1</v>
      </c>
      <c r="F10" t="b">
        <v>0</v>
      </c>
      <c r="H10" s="51" t="s">
        <v>505</v>
      </c>
      <c r="I10" s="13" t="str">
        <f>IF(MATCH(H10,H$5:H10,0)=(COUNTA(H$5:H10)),"-","Dup")</f>
        <v>-</v>
      </c>
      <c r="J10" s="27" t="str">
        <f t="shared" ref="J10:BM10" ca="1" si="29">OFFSET(J$5,$B10,0)</f>
        <v>-</v>
      </c>
      <c r="K10" s="26" t="b">
        <v>0</v>
      </c>
      <c r="L10" s="26" t="b">
        <v>0</v>
      </c>
      <c r="M10" s="26" t="b">
        <v>0</v>
      </c>
      <c r="N10" s="26" t="b">
        <v>0</v>
      </c>
      <c r="O10" s="26" t="b">
        <v>0</v>
      </c>
      <c r="P10" s="27">
        <f t="shared" ca="1" si="29"/>
        <v>1</v>
      </c>
      <c r="Q10" s="27">
        <f t="shared" ca="1" si="29"/>
        <v>1</v>
      </c>
      <c r="R10" s="27" t="str">
        <f t="shared" ca="1" si="29"/>
        <v>-</v>
      </c>
      <c r="S10" s="27" t="str">
        <f t="shared" ca="1" si="29"/>
        <v>-</v>
      </c>
      <c r="T10" s="27" t="str">
        <f t="shared" ca="1" si="29"/>
        <v>-</v>
      </c>
      <c r="U10" s="27" t="str">
        <f t="shared" ca="1" si="29"/>
        <v>-</v>
      </c>
      <c r="V10" s="27" t="str">
        <f t="shared" ca="1" si="29"/>
        <v>-</v>
      </c>
      <c r="W10" s="27" t="str">
        <f t="shared" ca="1" si="29"/>
        <v>-</v>
      </c>
      <c r="X10" s="27" t="str">
        <f t="shared" ca="1" si="29"/>
        <v>-</v>
      </c>
      <c r="Y10" s="27" t="str">
        <f t="shared" ca="1" si="29"/>
        <v>-</v>
      </c>
      <c r="Z10" s="27" t="str">
        <f t="shared" ca="1" si="29"/>
        <v>-</v>
      </c>
      <c r="AA10" s="27" t="str">
        <f t="shared" ca="1" si="29"/>
        <v>-</v>
      </c>
      <c r="AB10" s="27" t="str">
        <f t="shared" ca="1" si="29"/>
        <v>-</v>
      </c>
      <c r="AC10" s="27" t="str">
        <f t="shared" ca="1" si="29"/>
        <v>-</v>
      </c>
      <c r="AD10" s="27" t="str">
        <f t="shared" ca="1" si="29"/>
        <v>-</v>
      </c>
      <c r="AE10" s="27" t="str">
        <f t="shared" ca="1" si="29"/>
        <v>-</v>
      </c>
      <c r="AF10" s="27" t="str">
        <f t="shared" ca="1" si="29"/>
        <v>-</v>
      </c>
      <c r="AG10" s="27" t="str">
        <f t="shared" ca="1" si="29"/>
        <v>-</v>
      </c>
      <c r="AH10" s="27" t="str">
        <f t="shared" ca="1" si="29"/>
        <v>-</v>
      </c>
      <c r="AI10" s="27" t="str">
        <f t="shared" ca="1" si="29"/>
        <v>-</v>
      </c>
      <c r="AJ10" s="27" t="str">
        <f t="shared" ca="1" si="29"/>
        <v>-</v>
      </c>
      <c r="AK10" s="27" t="str">
        <f t="shared" ca="1" si="29"/>
        <v>-</v>
      </c>
      <c r="AL10" s="27" t="str">
        <f t="shared" ca="1" si="29"/>
        <v>-</v>
      </c>
      <c r="AM10" s="27" t="str">
        <f t="shared" ca="1" si="29"/>
        <v>-</v>
      </c>
      <c r="AN10" s="27" t="str">
        <f t="shared" ca="1" si="29"/>
        <v>-</v>
      </c>
      <c r="AO10" s="27" t="str">
        <f t="shared" ca="1" si="29"/>
        <v>-</v>
      </c>
      <c r="AP10" s="27" t="str">
        <f t="shared" ca="1" si="29"/>
        <v>-</v>
      </c>
      <c r="AQ10" s="27" t="str">
        <f t="shared" ca="1" si="29"/>
        <v>-</v>
      </c>
      <c r="AR10" s="27" t="str">
        <f t="shared" ca="1" si="29"/>
        <v>-</v>
      </c>
      <c r="AS10" s="27">
        <f t="shared" ca="1" si="29"/>
        <v>1</v>
      </c>
      <c r="AT10" s="27">
        <f t="shared" ca="1" si="29"/>
        <v>1</v>
      </c>
      <c r="AU10" s="27" t="str">
        <f t="shared" ca="1" si="29"/>
        <v>-</v>
      </c>
      <c r="AV10" s="27" t="str">
        <f t="shared" ca="1" si="29"/>
        <v>-</v>
      </c>
      <c r="AW10" s="27" t="str">
        <f t="shared" ca="1" si="29"/>
        <v>-</v>
      </c>
      <c r="AX10" s="27" t="str">
        <f t="shared" ca="1" si="29"/>
        <v>-</v>
      </c>
      <c r="AY10" s="27" t="str">
        <f t="shared" ca="1" si="29"/>
        <v>-</v>
      </c>
      <c r="AZ10" s="27" t="str">
        <f t="shared" ca="1" si="29"/>
        <v>-</v>
      </c>
      <c r="BA10" s="27" t="str">
        <f t="shared" ca="1" si="29"/>
        <v>-</v>
      </c>
      <c r="BB10" s="27" t="str">
        <f t="shared" ca="1" si="29"/>
        <v>-</v>
      </c>
      <c r="BC10" s="27">
        <f t="shared" ca="1" si="29"/>
        <v>0.3</v>
      </c>
      <c r="BD10" s="27" t="str">
        <f t="shared" ca="1" si="29"/>
        <v>-</v>
      </c>
      <c r="BE10" s="27" t="str">
        <f t="shared" ca="1" si="29"/>
        <v>-</v>
      </c>
      <c r="BF10" s="27" t="str">
        <f t="shared" ca="1" si="29"/>
        <v>-</v>
      </c>
      <c r="BG10" s="27" t="str">
        <f t="shared" ca="1" si="29"/>
        <v>-</v>
      </c>
      <c r="BH10" s="27" t="str">
        <f t="shared" ca="1" si="29"/>
        <v>-</v>
      </c>
      <c r="BI10" s="27">
        <f t="shared" ca="1" si="29"/>
        <v>0</v>
      </c>
      <c r="BJ10" s="27">
        <f t="shared" ca="1" si="29"/>
        <v>0</v>
      </c>
      <c r="BK10" s="27">
        <f t="shared" ca="1" si="29"/>
        <v>0</v>
      </c>
      <c r="BL10" s="27">
        <f t="shared" ca="1" si="29"/>
        <v>0</v>
      </c>
      <c r="BM10" s="27">
        <f t="shared" ca="1" si="29"/>
        <v>0</v>
      </c>
      <c r="BN10" s="27">
        <f t="shared" ref="BN10:DC10" ca="1" si="30">OFFSET(BN$5,$B10,0)</f>
        <v>0</v>
      </c>
      <c r="BO10" s="27">
        <f t="shared" ca="1" si="30"/>
        <v>0</v>
      </c>
      <c r="BP10" s="27" t="str">
        <f t="shared" ca="1" si="30"/>
        <v>-</v>
      </c>
      <c r="BQ10" s="27" t="str">
        <f t="shared" ca="1" si="30"/>
        <v>-</v>
      </c>
      <c r="BR10" s="27" t="str">
        <f t="shared" ca="1" si="30"/>
        <v>-</v>
      </c>
      <c r="BS10" s="27" t="str">
        <f t="shared" ca="1" si="30"/>
        <v>-</v>
      </c>
      <c r="BT10" s="27" t="str">
        <f t="shared" ca="1" si="30"/>
        <v>-</v>
      </c>
      <c r="BU10" s="27" t="str">
        <f t="shared" ca="1" si="30"/>
        <v>-</v>
      </c>
      <c r="BV10" s="27" t="str">
        <f t="shared" ca="1" si="30"/>
        <v>-</v>
      </c>
      <c r="BW10" s="27" t="str">
        <f t="shared" ca="1" si="30"/>
        <v>-</v>
      </c>
      <c r="BX10" s="27" t="str">
        <f t="shared" ca="1" si="30"/>
        <v>-</v>
      </c>
      <c r="BY10" s="27">
        <f t="shared" ca="1" si="30"/>
        <v>1</v>
      </c>
      <c r="BZ10" s="27" t="str">
        <f t="shared" ca="1" si="30"/>
        <v>-</v>
      </c>
      <c r="CA10" s="27" t="str">
        <f t="shared" ca="1" si="30"/>
        <v>-</v>
      </c>
      <c r="CB10" s="27" t="str">
        <f t="shared" ca="1" si="30"/>
        <v>-</v>
      </c>
      <c r="CC10" s="27" t="str">
        <f t="shared" ca="1" si="30"/>
        <v>-</v>
      </c>
      <c r="CD10" s="27" t="str">
        <f t="shared" ca="1" si="30"/>
        <v>-</v>
      </c>
      <c r="CE10" s="27" t="str">
        <f t="shared" ca="1" si="30"/>
        <v>-</v>
      </c>
      <c r="CF10" s="27">
        <f t="shared" ca="1" si="30"/>
        <v>0</v>
      </c>
      <c r="CG10" s="27" t="str">
        <f t="shared" ca="1" si="30"/>
        <v>-</v>
      </c>
      <c r="CH10" s="27">
        <f t="shared" ca="1" si="30"/>
        <v>1</v>
      </c>
      <c r="CI10" s="27">
        <f t="shared" ca="1" si="30"/>
        <v>0</v>
      </c>
      <c r="CJ10" s="27">
        <f t="shared" ca="1" si="30"/>
        <v>1</v>
      </c>
      <c r="CK10" s="27">
        <f t="shared" ca="1" si="30"/>
        <v>1</v>
      </c>
      <c r="CL10" s="27">
        <f t="shared" ca="1" si="30"/>
        <v>1</v>
      </c>
      <c r="CM10" s="27">
        <f t="shared" ca="1" si="30"/>
        <v>0</v>
      </c>
      <c r="CN10" s="27">
        <f t="shared" ca="1" si="30"/>
        <v>0</v>
      </c>
      <c r="CO10" s="27">
        <f t="shared" ca="1" si="30"/>
        <v>0</v>
      </c>
      <c r="CP10" s="27">
        <f t="shared" ca="1" si="30"/>
        <v>0</v>
      </c>
      <c r="CQ10" s="27">
        <f t="shared" ca="1" si="30"/>
        <v>1</v>
      </c>
      <c r="CR10" s="27">
        <f t="shared" ca="1" si="30"/>
        <v>0</v>
      </c>
      <c r="CS10" s="27">
        <f t="shared" ca="1" si="30"/>
        <v>0</v>
      </c>
      <c r="CT10" s="27">
        <f t="shared" ca="1" si="30"/>
        <v>0</v>
      </c>
      <c r="CU10" s="27">
        <f t="shared" ca="1" si="30"/>
        <v>0</v>
      </c>
      <c r="CV10" s="27">
        <f t="shared" ca="1" si="30"/>
        <v>0</v>
      </c>
      <c r="CW10" s="27">
        <f t="shared" ca="1" si="30"/>
        <v>1</v>
      </c>
      <c r="CX10" s="27">
        <f t="shared" ca="1" si="30"/>
        <v>0</v>
      </c>
      <c r="CY10" s="27">
        <f t="shared" ca="1" si="30"/>
        <v>0</v>
      </c>
      <c r="CZ10" s="27">
        <f t="shared" ca="1" si="30"/>
        <v>0</v>
      </c>
      <c r="DA10" s="27">
        <f t="shared" ca="1" si="30"/>
        <v>0</v>
      </c>
      <c r="DB10" s="27">
        <f t="shared" ca="1" si="30"/>
        <v>0</v>
      </c>
      <c r="DC10" s="27">
        <f t="shared" ca="1" si="30"/>
        <v>0</v>
      </c>
      <c r="DD10" s="27">
        <f t="shared" ref="DD10:EQ10" ca="1" si="31">OFFSET(DD$5,$B10,0)</f>
        <v>0</v>
      </c>
      <c r="DE10" s="27" t="str">
        <f t="shared" ca="1" si="31"/>
        <v>-</v>
      </c>
      <c r="DF10" s="27" t="str">
        <f t="shared" ca="1" si="31"/>
        <v>-</v>
      </c>
      <c r="DG10" s="27" t="str">
        <f t="shared" ca="1" si="31"/>
        <v>-</v>
      </c>
      <c r="DH10" s="27" t="str">
        <f t="shared" ca="1" si="31"/>
        <v>-</v>
      </c>
      <c r="DI10" s="27" t="str">
        <f t="shared" ca="1" si="31"/>
        <v>-</v>
      </c>
      <c r="DJ10" s="27" t="str">
        <f t="shared" ca="1" si="31"/>
        <v>-</v>
      </c>
      <c r="DK10" s="27" t="b">
        <f t="shared" ca="1" si="31"/>
        <v>0</v>
      </c>
      <c r="DL10" s="27" t="b">
        <f t="shared" ca="1" si="31"/>
        <v>0</v>
      </c>
      <c r="DM10" s="27" t="b">
        <f t="shared" ca="1" si="31"/>
        <v>1</v>
      </c>
      <c r="DN10" s="27">
        <f t="shared" ca="1" si="31"/>
        <v>1</v>
      </c>
      <c r="DO10" s="27" t="str">
        <f t="shared" ca="1" si="31"/>
        <v>-</v>
      </c>
      <c r="DP10" s="27" t="str">
        <f t="shared" ca="1" si="31"/>
        <v>-</v>
      </c>
      <c r="DQ10" s="27" t="str">
        <f t="shared" ca="1" si="31"/>
        <v>-</v>
      </c>
      <c r="DR10" s="27" t="str">
        <f t="shared" ca="1" si="31"/>
        <v>-</v>
      </c>
      <c r="DS10" s="27" t="str">
        <f t="shared" ca="1" si="31"/>
        <v>-</v>
      </c>
      <c r="DT10" s="27" t="b">
        <f t="shared" ca="1" si="31"/>
        <v>1</v>
      </c>
      <c r="DU10" s="27" t="str">
        <f t="shared" ca="1" si="31"/>
        <v>-</v>
      </c>
      <c r="DV10" s="27">
        <f t="shared" ca="1" si="31"/>
        <v>0</v>
      </c>
      <c r="DW10" s="27" t="str">
        <f t="shared" ca="1" si="31"/>
        <v>-</v>
      </c>
      <c r="DX10" s="27" t="str">
        <f t="shared" ca="1" si="31"/>
        <v>-</v>
      </c>
      <c r="DY10" s="27">
        <f t="shared" ca="1" si="31"/>
        <v>500</v>
      </c>
      <c r="DZ10" s="27">
        <f t="shared" ca="1" si="31"/>
        <v>500</v>
      </c>
      <c r="EA10" s="27">
        <f t="shared" ca="1" si="31"/>
        <v>1</v>
      </c>
      <c r="EB10" s="27">
        <f t="shared" ca="1" si="31"/>
        <v>0</v>
      </c>
      <c r="EC10" s="27">
        <f t="shared" ca="1" si="31"/>
        <v>1</v>
      </c>
      <c r="ED10" s="27">
        <f t="shared" ca="1" si="31"/>
        <v>1</v>
      </c>
      <c r="EE10" s="27">
        <f t="shared" ca="1" si="31"/>
        <v>0</v>
      </c>
      <c r="EF10" s="27" t="str">
        <f t="shared" ca="1" si="31"/>
        <v>-</v>
      </c>
      <c r="EG10" s="27" t="str">
        <f t="shared" ca="1" si="31"/>
        <v>-</v>
      </c>
      <c r="EH10" s="27" t="str">
        <f t="shared" ca="1" si="31"/>
        <v>-</v>
      </c>
      <c r="EI10" s="27" t="str">
        <f t="shared" ca="1" si="31"/>
        <v>-</v>
      </c>
      <c r="EJ10" s="27">
        <f t="shared" ca="1" si="31"/>
        <v>1</v>
      </c>
      <c r="EK10" s="27">
        <f t="shared" ca="1" si="31"/>
        <v>1</v>
      </c>
      <c r="EL10" s="27">
        <f t="shared" ca="1" si="31"/>
        <v>1</v>
      </c>
      <c r="EM10" s="27">
        <f ca="1">OFFSET(EM$5,$B10,0)</f>
        <v>0</v>
      </c>
      <c r="EN10" s="27" t="str">
        <f t="shared" ca="1" si="31"/>
        <v>-</v>
      </c>
      <c r="EO10" s="27" t="str">
        <f t="shared" ca="1" si="31"/>
        <v>-</v>
      </c>
      <c r="EP10" s="27">
        <f t="shared" ca="1" si="31"/>
        <v>0</v>
      </c>
      <c r="EQ10" s="27">
        <f t="shared" ca="1" si="31"/>
        <v>0</v>
      </c>
      <c r="ER10" s="34">
        <v>0</v>
      </c>
    </row>
    <row r="11" spans="1:148" ht="17.25" collapsed="1">
      <c r="A11" s="31"/>
      <c r="B11" s="31"/>
      <c r="D11" t="b">
        <v>0</v>
      </c>
      <c r="E11" s="19"/>
      <c r="F11" s="19"/>
      <c r="H11" s="15" t="s">
        <v>689</v>
      </c>
      <c r="I11" s="13" t="str">
        <f>IF(MATCH(H11,H$5:H11,0)=(COUNTA(H$5:H11)),"-","Dup")</f>
        <v>-</v>
      </c>
      <c r="J11" s="20"/>
      <c r="K11" s="20"/>
      <c r="L11" s="20"/>
      <c r="M11" s="20"/>
      <c r="N11" s="20"/>
      <c r="O11" s="20"/>
      <c r="P11" s="60" t="s">
        <v>517</v>
      </c>
      <c r="Q11" s="59"/>
      <c r="R11" s="60" t="s">
        <v>478</v>
      </c>
      <c r="S11" s="59"/>
      <c r="T11" s="20"/>
      <c r="U11" s="20"/>
      <c r="V11" s="60" t="s">
        <v>478</v>
      </c>
      <c r="W11" s="59"/>
      <c r="X11" s="61" t="s">
        <v>479</v>
      </c>
      <c r="Y11" s="20"/>
      <c r="Z11" s="20"/>
      <c r="AA11" s="60" t="s">
        <v>517</v>
      </c>
      <c r="AB11" s="59"/>
      <c r="AC11" s="59"/>
      <c r="AD11" s="59"/>
      <c r="AE11" s="20"/>
      <c r="AF11" s="20"/>
      <c r="AG11" s="60" t="s">
        <v>517</v>
      </c>
      <c r="AH11" s="59"/>
      <c r="AI11" s="59"/>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60" t="s">
        <v>684</v>
      </c>
      <c r="BJ11" s="60"/>
      <c r="BK11" s="60"/>
      <c r="BL11" s="60"/>
      <c r="BM11" s="60"/>
      <c r="BN11" s="20"/>
      <c r="BO11" s="20"/>
      <c r="BP11" s="20"/>
      <c r="BQ11" s="20"/>
      <c r="BR11" s="60" t="s">
        <v>517</v>
      </c>
      <c r="BS11" s="59"/>
      <c r="BT11" s="59"/>
      <c r="BU11" s="59"/>
      <c r="BV11" s="59"/>
      <c r="BW11" s="59"/>
      <c r="BX11" s="59"/>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61" t="s">
        <v>436</v>
      </c>
      <c r="CX11" s="60" t="s">
        <v>645</v>
      </c>
      <c r="CY11" s="59"/>
      <c r="CZ11" s="59"/>
      <c r="DA11" s="59"/>
      <c r="DB11" s="59"/>
      <c r="DC11" s="60" t="s">
        <v>518</v>
      </c>
      <c r="DD11" s="59"/>
      <c r="DE11" s="20"/>
      <c r="DF11" s="20"/>
      <c r="DG11" s="20"/>
      <c r="DH11" s="20"/>
      <c r="DI11" s="20"/>
      <c r="DJ11" s="20"/>
      <c r="DK11" s="26">
        <v>1</v>
      </c>
      <c r="DL11" s="26">
        <v>2</v>
      </c>
      <c r="DM11" s="26">
        <v>3</v>
      </c>
      <c r="DN11" s="60" t="s">
        <v>645</v>
      </c>
      <c r="DO11" s="59"/>
      <c r="DP11" s="59"/>
      <c r="DQ11" s="59"/>
      <c r="DR11" s="59"/>
      <c r="DS11" s="20"/>
      <c r="DT11" s="20"/>
      <c r="DU11" s="60" t="s">
        <v>435</v>
      </c>
      <c r="DV11" s="20"/>
      <c r="DW11" s="20"/>
      <c r="DX11" s="144" t="s">
        <v>645</v>
      </c>
      <c r="DY11" s="20"/>
      <c r="DZ11" s="20"/>
      <c r="EA11" s="60" t="s">
        <v>517</v>
      </c>
      <c r="EB11" s="60"/>
      <c r="EC11" s="60"/>
      <c r="ED11" s="60"/>
      <c r="EE11" s="60"/>
      <c r="EF11" s="60" t="s">
        <v>446</v>
      </c>
      <c r="EG11" s="59"/>
      <c r="EH11" s="59"/>
      <c r="EI11" s="59"/>
      <c r="EJ11" s="145" t="s">
        <v>646</v>
      </c>
      <c r="EK11" s="61" t="s">
        <v>478</v>
      </c>
      <c r="EL11" s="60" t="s">
        <v>435</v>
      </c>
      <c r="EM11" s="20"/>
      <c r="EN11" s="20"/>
      <c r="EO11" s="20"/>
      <c r="EP11" s="20"/>
      <c r="EQ11" s="20"/>
      <c r="ER11" s="34">
        <v>0</v>
      </c>
    </row>
    <row r="12" spans="1:148">
      <c r="A12" s="31">
        <f t="shared" si="10"/>
        <v>7</v>
      </c>
      <c r="B12" s="31"/>
      <c r="C12">
        <v>21</v>
      </c>
      <c r="D12" t="b">
        <v>1</v>
      </c>
      <c r="E12" t="b">
        <v>0</v>
      </c>
      <c r="F12" t="b">
        <v>1</v>
      </c>
      <c r="H12" s="51" t="str">
        <f>"Std (M-M defn) N"&amp;$AS12&amp;$AT12</f>
        <v>Std (M-M defn) N11</v>
      </c>
      <c r="I12" s="13" t="str">
        <f>IF(MATCH(H12,H$5:H12,0)=(COUNTA(H$5:H12)),"-","Dup")</f>
        <v>-</v>
      </c>
      <c r="J12" s="18" t="str">
        <f t="shared" ref="J12:Q12" si="32">J$6</f>
        <v>-</v>
      </c>
      <c r="K12" s="18" t="str">
        <f t="shared" si="32"/>
        <v>-</v>
      </c>
      <c r="L12" s="18" t="str">
        <f t="shared" si="32"/>
        <v>-</v>
      </c>
      <c r="M12" s="18" t="str">
        <f t="shared" si="32"/>
        <v>-</v>
      </c>
      <c r="N12" s="18" t="str">
        <f t="shared" si="32"/>
        <v>-</v>
      </c>
      <c r="O12" s="18" t="str">
        <f t="shared" si="32"/>
        <v>-</v>
      </c>
      <c r="P12" s="18">
        <f t="shared" si="32"/>
        <v>1</v>
      </c>
      <c r="Q12" s="18">
        <f t="shared" si="32"/>
        <v>1</v>
      </c>
      <c r="R12" s="57">
        <f>INDEX(i_LTWEqns,1,R$274)</f>
        <v>1</v>
      </c>
      <c r="S12" s="57">
        <f>INDEX(i_LTWEqns,1,S$274)</f>
        <v>1</v>
      </c>
      <c r="T12" s="26">
        <v>1</v>
      </c>
      <c r="U12" s="26">
        <v>1</v>
      </c>
      <c r="V12" s="57">
        <f>INDEX(i_LTWEqns,1,V$274)</f>
        <v>1</v>
      </c>
      <c r="W12" s="57">
        <f>INDEX(i_LTWEqns,1,W$274)</f>
        <v>1</v>
      </c>
      <c r="X12" s="57">
        <f>INDEX(i_WWt,1,X$275)</f>
        <v>1</v>
      </c>
      <c r="Y12" s="26">
        <v>1</v>
      </c>
      <c r="Z12" s="18" t="str">
        <f t="shared" ref="Z12:AO12" si="33">Z$6</f>
        <v>-</v>
      </c>
      <c r="AA12" s="18" t="str">
        <f t="shared" si="33"/>
        <v>-</v>
      </c>
      <c r="AB12" s="18" t="str">
        <f t="shared" si="33"/>
        <v>-</v>
      </c>
      <c r="AC12" s="18" t="str">
        <f t="shared" si="33"/>
        <v>-</v>
      </c>
      <c r="AD12" s="18" t="str">
        <f t="shared" si="33"/>
        <v>-</v>
      </c>
      <c r="AE12" s="18" t="str">
        <f t="shared" si="33"/>
        <v>-</v>
      </c>
      <c r="AF12" s="18" t="str">
        <f t="shared" si="33"/>
        <v>-</v>
      </c>
      <c r="AG12" s="18" t="str">
        <f t="shared" si="33"/>
        <v>-</v>
      </c>
      <c r="AH12" s="18" t="str">
        <f t="shared" si="33"/>
        <v>-</v>
      </c>
      <c r="AI12" s="18" t="str">
        <f t="shared" si="33"/>
        <v>-</v>
      </c>
      <c r="AJ12" s="18" t="str">
        <f t="shared" si="33"/>
        <v>-</v>
      </c>
      <c r="AK12" s="18" t="str">
        <f t="shared" si="33"/>
        <v>-</v>
      </c>
      <c r="AL12" s="18" t="str">
        <f t="shared" si="33"/>
        <v>-</v>
      </c>
      <c r="AM12" s="18" t="str">
        <f t="shared" si="33"/>
        <v>-</v>
      </c>
      <c r="AN12" s="18" t="str">
        <f t="shared" si="33"/>
        <v>-</v>
      </c>
      <c r="AO12" s="18" t="str">
        <f t="shared" si="33"/>
        <v>-</v>
      </c>
      <c r="AP12" s="18" t="str">
        <f t="shared" si="24"/>
        <v>-</v>
      </c>
      <c r="AQ12" s="18" t="str">
        <f t="shared" si="24"/>
        <v>-</v>
      </c>
      <c r="AR12" s="18" t="str">
        <f t="shared" si="24"/>
        <v>-</v>
      </c>
      <c r="AS12" s="26">
        <v>1</v>
      </c>
      <c r="AT12" s="26">
        <v>1</v>
      </c>
      <c r="AU12" s="26">
        <v>0</v>
      </c>
      <c r="AV12" s="18" t="str">
        <f t="shared" ref="AV12:BB12" si="34">AV$6</f>
        <v>-</v>
      </c>
      <c r="AW12" s="18" t="str">
        <f t="shared" si="34"/>
        <v>-</v>
      </c>
      <c r="AX12" s="18" t="str">
        <f t="shared" si="34"/>
        <v>-</v>
      </c>
      <c r="AY12" s="18" t="str">
        <f t="shared" si="34"/>
        <v>-</v>
      </c>
      <c r="AZ12" s="18" t="str">
        <f t="shared" si="34"/>
        <v>-</v>
      </c>
      <c r="BA12" s="18" t="str">
        <f t="shared" si="34"/>
        <v>-</v>
      </c>
      <c r="BB12" s="18" t="str">
        <f t="shared" si="34"/>
        <v>-</v>
      </c>
      <c r="BC12" s="26">
        <v>0.3</v>
      </c>
      <c r="BD12" s="18" t="str">
        <f>BD$6</f>
        <v>-</v>
      </c>
      <c r="BE12" s="18" t="str">
        <f>BE$6</f>
        <v>-</v>
      </c>
      <c r="BF12" s="18" t="str">
        <f>BF$6</f>
        <v>-</v>
      </c>
      <c r="BG12" s="18" t="str">
        <f>BG$6</f>
        <v>-</v>
      </c>
      <c r="BH12" s="18" t="str">
        <f>BH$6</f>
        <v>-</v>
      </c>
      <c r="BI12" s="18">
        <f t="shared" ref="BI12:BM12" si="35">BI$6</f>
        <v>0</v>
      </c>
      <c r="BJ12" s="18">
        <f t="shared" si="35"/>
        <v>0</v>
      </c>
      <c r="BK12" s="18">
        <f t="shared" si="35"/>
        <v>0</v>
      </c>
      <c r="BL12" s="18">
        <f t="shared" si="35"/>
        <v>0</v>
      </c>
      <c r="BM12" s="18">
        <f t="shared" si="35"/>
        <v>0</v>
      </c>
      <c r="BN12" s="18">
        <f t="shared" ref="BN12:BX12" si="36">BN$6</f>
        <v>0</v>
      </c>
      <c r="BO12" s="18">
        <f t="shared" si="36"/>
        <v>0</v>
      </c>
      <c r="BP12" s="18" t="str">
        <f t="shared" si="36"/>
        <v>-</v>
      </c>
      <c r="BQ12" s="18" t="str">
        <f t="shared" si="36"/>
        <v>-</v>
      </c>
      <c r="BR12" s="18" t="str">
        <f t="shared" si="36"/>
        <v>-</v>
      </c>
      <c r="BS12" s="18" t="str">
        <f t="shared" si="36"/>
        <v>-</v>
      </c>
      <c r="BT12" s="18" t="str">
        <f t="shared" si="36"/>
        <v>-</v>
      </c>
      <c r="BU12" s="18" t="str">
        <f t="shared" si="36"/>
        <v>-</v>
      </c>
      <c r="BV12" s="18" t="str">
        <f t="shared" si="36"/>
        <v>-</v>
      </c>
      <c r="BW12" s="18" t="str">
        <f t="shared" si="36"/>
        <v>-</v>
      </c>
      <c r="BX12" s="18" t="str">
        <f t="shared" si="36"/>
        <v>-</v>
      </c>
      <c r="BY12" s="26">
        <v>2</v>
      </c>
      <c r="BZ12" s="18" t="str">
        <f>BZ$6</f>
        <v>-</v>
      </c>
      <c r="CA12" s="18" t="str">
        <f>CA$6</f>
        <v>-</v>
      </c>
      <c r="CB12" s="18" t="str">
        <f>CB$6</f>
        <v>-</v>
      </c>
      <c r="CC12" s="18" t="str">
        <f>CC$6</f>
        <v>-</v>
      </c>
      <c r="CD12" s="26" t="s">
        <v>37</v>
      </c>
      <c r="CE12" s="18" t="str">
        <f t="shared" ref="CE12:CP12" si="37">CE$6</f>
        <v>-</v>
      </c>
      <c r="CF12" s="18">
        <f t="shared" si="37"/>
        <v>0</v>
      </c>
      <c r="CG12" s="18" t="str">
        <f t="shared" si="37"/>
        <v>-</v>
      </c>
      <c r="CH12" s="18">
        <f t="shared" si="37"/>
        <v>1</v>
      </c>
      <c r="CI12" s="18">
        <f t="shared" si="37"/>
        <v>0</v>
      </c>
      <c r="CJ12" s="18">
        <f t="shared" si="37"/>
        <v>1</v>
      </c>
      <c r="CK12" s="18">
        <f t="shared" si="37"/>
        <v>1</v>
      </c>
      <c r="CL12" s="18">
        <f t="shared" si="37"/>
        <v>1</v>
      </c>
      <c r="CM12" s="18">
        <f t="shared" si="37"/>
        <v>0</v>
      </c>
      <c r="CN12" s="18">
        <f t="shared" si="37"/>
        <v>0</v>
      </c>
      <c r="CO12" s="18">
        <f t="shared" si="37"/>
        <v>0</v>
      </c>
      <c r="CP12" s="26">
        <f t="shared" si="37"/>
        <v>0</v>
      </c>
      <c r="CQ12" s="26">
        <v>0.9</v>
      </c>
      <c r="CR12" s="26">
        <v>0.75</v>
      </c>
      <c r="CS12" s="26">
        <v>0.65</v>
      </c>
      <c r="CT12" s="26">
        <v>0.3</v>
      </c>
      <c r="CU12" s="26">
        <f>CU$6</f>
        <v>0</v>
      </c>
      <c r="CV12" s="18">
        <f>CV$6</f>
        <v>0</v>
      </c>
      <c r="CW12" s="18">
        <f t="shared" ref="CW12:DE12" si="38">CW$6</f>
        <v>1</v>
      </c>
      <c r="CX12" s="18">
        <f t="shared" si="38"/>
        <v>0</v>
      </c>
      <c r="CY12" s="18">
        <f t="shared" si="38"/>
        <v>0</v>
      </c>
      <c r="CZ12" s="18">
        <f t="shared" si="38"/>
        <v>0</v>
      </c>
      <c r="DA12" s="18">
        <f t="shared" si="38"/>
        <v>0</v>
      </c>
      <c r="DB12" s="18">
        <f t="shared" si="38"/>
        <v>0</v>
      </c>
      <c r="DC12" s="18">
        <f t="shared" si="38"/>
        <v>0</v>
      </c>
      <c r="DD12" s="18">
        <f t="shared" si="38"/>
        <v>0</v>
      </c>
      <c r="DE12" s="18" t="str">
        <f t="shared" si="38"/>
        <v>-</v>
      </c>
      <c r="DF12" s="18" t="str">
        <f t="shared" ref="DF12:DX12" si="39">DF$6</f>
        <v>-</v>
      </c>
      <c r="DG12" s="18" t="str">
        <f t="shared" si="39"/>
        <v>-</v>
      </c>
      <c r="DH12" s="18" t="str">
        <f t="shared" si="39"/>
        <v>-</v>
      </c>
      <c r="DI12" s="18" t="str">
        <f t="shared" si="39"/>
        <v>-</v>
      </c>
      <c r="DJ12" s="18" t="str">
        <f t="shared" si="39"/>
        <v>-</v>
      </c>
      <c r="DK12" s="18" t="b">
        <f t="shared" si="39"/>
        <v>0</v>
      </c>
      <c r="DL12" s="18" t="b">
        <f t="shared" si="39"/>
        <v>0</v>
      </c>
      <c r="DM12" s="18" t="b">
        <f t="shared" si="39"/>
        <v>1</v>
      </c>
      <c r="DN12" s="18">
        <f t="shared" si="39"/>
        <v>1</v>
      </c>
      <c r="DO12" s="18" t="str">
        <f t="shared" si="39"/>
        <v>-</v>
      </c>
      <c r="DP12" s="18" t="str">
        <f t="shared" si="39"/>
        <v>-</v>
      </c>
      <c r="DQ12" s="18" t="str">
        <f t="shared" si="39"/>
        <v>-</v>
      </c>
      <c r="DR12" s="18" t="str">
        <f t="shared" si="39"/>
        <v>-</v>
      </c>
      <c r="DS12" s="18" t="str">
        <f t="shared" si="39"/>
        <v>-</v>
      </c>
      <c r="DT12" s="18" t="b">
        <f t="shared" si="39"/>
        <v>1</v>
      </c>
      <c r="DU12" s="18" t="str">
        <f t="shared" si="39"/>
        <v>-</v>
      </c>
      <c r="DV12" s="18">
        <f t="shared" si="39"/>
        <v>0</v>
      </c>
      <c r="DW12" s="18" t="str">
        <f t="shared" si="39"/>
        <v>-</v>
      </c>
      <c r="DX12" s="18" t="str">
        <f t="shared" si="39"/>
        <v>-</v>
      </c>
      <c r="DY12" s="18">
        <f t="shared" ref="DY12:EE12" si="40">DY$6</f>
        <v>500</v>
      </c>
      <c r="DZ12" s="18">
        <f t="shared" si="40"/>
        <v>500</v>
      </c>
      <c r="EA12" s="18">
        <f t="shared" si="40"/>
        <v>1</v>
      </c>
      <c r="EB12" s="18">
        <f t="shared" si="40"/>
        <v>0</v>
      </c>
      <c r="EC12" s="18">
        <f t="shared" si="40"/>
        <v>1</v>
      </c>
      <c r="ED12" s="18">
        <f t="shared" si="40"/>
        <v>1</v>
      </c>
      <c r="EE12" s="18">
        <f t="shared" si="40"/>
        <v>0</v>
      </c>
      <c r="EF12" s="57">
        <f>INDEX(i_prices,1,EF$270)</f>
        <v>70</v>
      </c>
      <c r="EG12" s="57">
        <f>INDEX(i_prices,1,EG$270)</f>
        <v>50</v>
      </c>
      <c r="EH12" s="57">
        <f>INDEX(i_prices,1,EH$270)</f>
        <v>70</v>
      </c>
      <c r="EI12" s="57">
        <f>INDEX(i_prices,1,EI$270)</f>
        <v>50</v>
      </c>
      <c r="EJ12" s="57">
        <f>INDEX(i_dry_salep,3,EJ$273)</f>
        <v>1</v>
      </c>
      <c r="EK12" s="57">
        <f>INDEX(i_chill,2,1)</f>
        <v>1</v>
      </c>
      <c r="EL12" s="57">
        <f>INDEX(i_GrazingIntensity,4,EL$269)</f>
        <v>1</v>
      </c>
      <c r="EM12" s="18">
        <f>EM$6</f>
        <v>0</v>
      </c>
      <c r="EN12" s="18" t="str">
        <f>EN$6</f>
        <v>-</v>
      </c>
      <c r="EO12" s="18" t="str">
        <f>EO$6</f>
        <v>-</v>
      </c>
      <c r="EP12" s="18">
        <f>EP$6</f>
        <v>0</v>
      </c>
      <c r="EQ12" s="18">
        <f>EQ$6</f>
        <v>0</v>
      </c>
      <c r="ER12" s="34">
        <v>0</v>
      </c>
    </row>
    <row r="13" spans="1:148" outlineLevel="1">
      <c r="A13" s="31">
        <f>ROW(A13)-5</f>
        <v>8</v>
      </c>
      <c r="B13" s="31">
        <f>$A$12</f>
        <v>7</v>
      </c>
      <c r="C13">
        <v>21</v>
      </c>
      <c r="D13" t="b">
        <v>0</v>
      </c>
      <c r="E13" t="b">
        <v>0</v>
      </c>
      <c r="F13" t="b">
        <v>0</v>
      </c>
      <c r="H13" s="51" t="str">
        <f ca="1">"Std (BBT defn) N"&amp;$AS13&amp;$AT13</f>
        <v>Std (BBT defn) N11</v>
      </c>
      <c r="I13" s="13" t="str">
        <f ca="1">IF(MATCH(H13,H$5:H13,0)=(COUNTA(H$5:H13)),"-","Dup")</f>
        <v>-</v>
      </c>
      <c r="J13" s="27" t="str">
        <f t="shared" ref="J13:O15" ca="1" si="41">OFFSET(J$5,$B13,0)</f>
        <v>-</v>
      </c>
      <c r="K13" s="27" t="str">
        <f t="shared" ca="1" si="41"/>
        <v>-</v>
      </c>
      <c r="L13" s="27" t="str">
        <f t="shared" ca="1" si="41"/>
        <v>-</v>
      </c>
      <c r="M13" s="27" t="str">
        <f t="shared" ca="1" si="41"/>
        <v>-</v>
      </c>
      <c r="N13" s="27" t="str">
        <f t="shared" ca="1" si="41"/>
        <v>-</v>
      </c>
      <c r="O13" s="27" t="str">
        <f t="shared" ca="1" si="41"/>
        <v>-</v>
      </c>
      <c r="P13" s="27">
        <f t="shared" ref="P13:Q15" ca="1" si="42">OFFSET(P$5,$B13,0)</f>
        <v>1</v>
      </c>
      <c r="Q13" s="27">
        <f t="shared" ca="1" si="42"/>
        <v>1</v>
      </c>
      <c r="R13" s="27">
        <f t="shared" ref="R13:AX13" ca="1" si="43">OFFSET(R$5,$B13,0)</f>
        <v>1</v>
      </c>
      <c r="S13" s="27">
        <f t="shared" ca="1" si="43"/>
        <v>1</v>
      </c>
      <c r="T13" s="27">
        <f t="shared" ca="1" si="43"/>
        <v>1</v>
      </c>
      <c r="U13" s="27">
        <f t="shared" ca="1" si="43"/>
        <v>1</v>
      </c>
      <c r="V13" s="27">
        <f t="shared" ca="1" si="43"/>
        <v>1</v>
      </c>
      <c r="W13" s="27">
        <f t="shared" ca="1" si="43"/>
        <v>1</v>
      </c>
      <c r="X13" s="27">
        <f t="shared" ca="1" si="43"/>
        <v>1</v>
      </c>
      <c r="Y13" s="27">
        <f t="shared" ca="1" si="43"/>
        <v>1</v>
      </c>
      <c r="Z13" s="27" t="str">
        <f t="shared" ca="1" si="43"/>
        <v>-</v>
      </c>
      <c r="AA13" s="27" t="str">
        <f t="shared" ca="1" si="43"/>
        <v>-</v>
      </c>
      <c r="AB13" s="27" t="str">
        <f t="shared" ca="1" si="43"/>
        <v>-</v>
      </c>
      <c r="AC13" s="27" t="str">
        <f t="shared" ca="1" si="43"/>
        <v>-</v>
      </c>
      <c r="AD13" s="27" t="str">
        <f t="shared" ca="1" si="43"/>
        <v>-</v>
      </c>
      <c r="AE13" s="27" t="str">
        <f t="shared" ca="1" si="43"/>
        <v>-</v>
      </c>
      <c r="AF13" s="27" t="str">
        <f t="shared" ca="1" si="43"/>
        <v>-</v>
      </c>
      <c r="AG13" s="27" t="str">
        <f t="shared" ca="1" si="43"/>
        <v>-</v>
      </c>
      <c r="AH13" s="27" t="str">
        <f t="shared" ca="1" si="43"/>
        <v>-</v>
      </c>
      <c r="AI13" s="27" t="str">
        <f t="shared" ca="1" si="43"/>
        <v>-</v>
      </c>
      <c r="AJ13" s="27" t="str">
        <f t="shared" ca="1" si="43"/>
        <v>-</v>
      </c>
      <c r="AK13" s="27" t="str">
        <f t="shared" ca="1" si="43"/>
        <v>-</v>
      </c>
      <c r="AL13" s="27" t="str">
        <f t="shared" ca="1" si="43"/>
        <v>-</v>
      </c>
      <c r="AM13" s="27" t="str">
        <f t="shared" ca="1" si="43"/>
        <v>-</v>
      </c>
      <c r="AN13" s="27" t="str">
        <f t="shared" ca="1" si="43"/>
        <v>-</v>
      </c>
      <c r="AO13" s="27" t="str">
        <f t="shared" ca="1" si="43"/>
        <v>-</v>
      </c>
      <c r="AP13" s="27" t="str">
        <f t="shared" ca="1" si="43"/>
        <v>-</v>
      </c>
      <c r="AQ13" s="27" t="str">
        <f t="shared" ca="1" si="43"/>
        <v>-</v>
      </c>
      <c r="AR13" s="27" t="str">
        <f t="shared" ca="1" si="43"/>
        <v>-</v>
      </c>
      <c r="AS13" s="27">
        <f t="shared" ca="1" si="43"/>
        <v>1</v>
      </c>
      <c r="AT13" s="27">
        <f t="shared" ca="1" si="43"/>
        <v>1</v>
      </c>
      <c r="AU13" s="27">
        <f t="shared" ca="1" si="43"/>
        <v>0</v>
      </c>
      <c r="AV13" s="27" t="str">
        <f t="shared" ca="1" si="43"/>
        <v>-</v>
      </c>
      <c r="AW13" s="27" t="str">
        <f t="shared" ca="1" si="43"/>
        <v>-</v>
      </c>
      <c r="AX13" s="27" t="str">
        <f t="shared" ca="1" si="43"/>
        <v>-</v>
      </c>
      <c r="AY13" s="27" t="str">
        <f t="shared" ref="AY13:BM13" ca="1" si="44">OFFSET(AY$5,$B13,0)</f>
        <v>-</v>
      </c>
      <c r="AZ13" s="27" t="str">
        <f t="shared" ca="1" si="44"/>
        <v>-</v>
      </c>
      <c r="BA13" s="27" t="str">
        <f t="shared" ca="1" si="44"/>
        <v>-</v>
      </c>
      <c r="BB13" s="27" t="str">
        <f t="shared" ca="1" si="44"/>
        <v>-</v>
      </c>
      <c r="BC13" s="27">
        <f t="shared" ca="1" si="44"/>
        <v>0.3</v>
      </c>
      <c r="BD13" s="27" t="str">
        <f t="shared" ca="1" si="44"/>
        <v>-</v>
      </c>
      <c r="BE13" s="27" t="str">
        <f t="shared" ca="1" si="44"/>
        <v>-</v>
      </c>
      <c r="BF13" s="27" t="str">
        <f t="shared" ca="1" si="44"/>
        <v>-</v>
      </c>
      <c r="BG13" s="27" t="str">
        <f t="shared" ca="1" si="44"/>
        <v>-</v>
      </c>
      <c r="BH13" s="27" t="str">
        <f t="shared" ca="1" si="44"/>
        <v>-</v>
      </c>
      <c r="BI13" s="27">
        <f t="shared" ca="1" si="44"/>
        <v>0</v>
      </c>
      <c r="BJ13" s="27">
        <f t="shared" ca="1" si="44"/>
        <v>0</v>
      </c>
      <c r="BK13" s="27">
        <f t="shared" ca="1" si="44"/>
        <v>0</v>
      </c>
      <c r="BL13" s="27">
        <f t="shared" ca="1" si="44"/>
        <v>0</v>
      </c>
      <c r="BM13" s="27">
        <f t="shared" ca="1" si="44"/>
        <v>0</v>
      </c>
      <c r="BN13" s="27">
        <f ca="1">OFFSET(BN$5,$B13,0)</f>
        <v>0</v>
      </c>
      <c r="BO13" s="27">
        <f ca="1">OFFSET(BO$5,$B13,0)</f>
        <v>0</v>
      </c>
      <c r="BP13" s="27" t="str">
        <f ca="1">OFFSET(BP$5,$B13,0)</f>
        <v>-</v>
      </c>
      <c r="BQ13" s="27" t="str">
        <f ca="1">OFFSET(BQ$5,$B13,0)</f>
        <v>-</v>
      </c>
      <c r="BR13" s="27" t="str">
        <f ca="1">OFFSET(BR$5,$B13,0)</f>
        <v>-</v>
      </c>
      <c r="BS13" s="27" t="str">
        <f t="shared" ref="BS13:BX15" ca="1" si="45">OFFSET(BS$5,$B13,0)</f>
        <v>-</v>
      </c>
      <c r="BT13" s="27" t="str">
        <f t="shared" ca="1" si="45"/>
        <v>-</v>
      </c>
      <c r="BU13" s="27" t="str">
        <f t="shared" ca="1" si="45"/>
        <v>-</v>
      </c>
      <c r="BV13" s="27" t="str">
        <f t="shared" ca="1" si="45"/>
        <v>-</v>
      </c>
      <c r="BW13" s="27" t="str">
        <f t="shared" ca="1" si="45"/>
        <v>-</v>
      </c>
      <c r="BX13" s="27" t="str">
        <f t="shared" ca="1" si="45"/>
        <v>-</v>
      </c>
      <c r="BY13" s="27">
        <f ca="1">OFFSET(BY$5,$B13,0)</f>
        <v>2</v>
      </c>
      <c r="BZ13" s="27" t="str">
        <f ca="1">OFFSET(BZ$5,$B13,0)</f>
        <v>-</v>
      </c>
      <c r="CA13" s="27" t="str">
        <f ca="1">OFFSET(CA$5,$B13,0)</f>
        <v>-</v>
      </c>
      <c r="CB13" s="27" t="str">
        <f ca="1">OFFSET(CB$5,$B13,0)</f>
        <v>-</v>
      </c>
      <c r="CC13" s="27" t="str">
        <f ca="1">OFFSET(CC$5,$B13,0)</f>
        <v>-</v>
      </c>
      <c r="CD13" s="26" t="b">
        <v>1</v>
      </c>
      <c r="CE13" s="27" t="str">
        <f t="shared" ref="CE13:CR13" ca="1" si="46">OFFSET(CE$5,$B13,0)</f>
        <v>-</v>
      </c>
      <c r="CF13" s="27">
        <f t="shared" ca="1" si="46"/>
        <v>0</v>
      </c>
      <c r="CG13" s="27" t="str">
        <f t="shared" ca="1" si="46"/>
        <v>-</v>
      </c>
      <c r="CH13" s="27">
        <f t="shared" ca="1" si="46"/>
        <v>1</v>
      </c>
      <c r="CI13" s="27">
        <f t="shared" ca="1" si="46"/>
        <v>0</v>
      </c>
      <c r="CJ13" s="27">
        <f t="shared" ca="1" si="46"/>
        <v>1</v>
      </c>
      <c r="CK13" s="27">
        <f t="shared" ca="1" si="46"/>
        <v>1</v>
      </c>
      <c r="CL13" s="27">
        <f t="shared" ca="1" si="46"/>
        <v>1</v>
      </c>
      <c r="CM13" s="27">
        <f t="shared" ca="1" si="46"/>
        <v>0</v>
      </c>
      <c r="CN13" s="27">
        <f t="shared" ca="1" si="46"/>
        <v>0</v>
      </c>
      <c r="CO13" s="27">
        <f t="shared" ca="1" si="46"/>
        <v>0</v>
      </c>
      <c r="CP13" s="27">
        <f t="shared" ca="1" si="46"/>
        <v>0</v>
      </c>
      <c r="CQ13" s="27">
        <f t="shared" ca="1" si="46"/>
        <v>0.9</v>
      </c>
      <c r="CR13" s="27">
        <f t="shared" ca="1" si="46"/>
        <v>0.75</v>
      </c>
      <c r="CS13" s="27">
        <f t="shared" ref="CS13:EQ15" ca="1" si="47">OFFSET(CS$5,$B13,0)</f>
        <v>0.65</v>
      </c>
      <c r="CT13" s="27">
        <f t="shared" ca="1" si="47"/>
        <v>0.3</v>
      </c>
      <c r="CU13" s="27">
        <f t="shared" ca="1" si="47"/>
        <v>0</v>
      </c>
      <c r="CV13" s="27">
        <f t="shared" ca="1" si="47"/>
        <v>0</v>
      </c>
      <c r="CW13" s="27">
        <f t="shared" ca="1" si="47"/>
        <v>1</v>
      </c>
      <c r="CX13" s="27">
        <f t="shared" ca="1" si="47"/>
        <v>0</v>
      </c>
      <c r="CY13" s="27">
        <f t="shared" ca="1" si="47"/>
        <v>0</v>
      </c>
      <c r="CZ13" s="27">
        <f t="shared" ca="1" si="47"/>
        <v>0</v>
      </c>
      <c r="DA13" s="27">
        <f t="shared" ca="1" si="47"/>
        <v>0</v>
      </c>
      <c r="DB13" s="27">
        <f t="shared" ca="1" si="47"/>
        <v>0</v>
      </c>
      <c r="DC13" s="27">
        <f t="shared" ca="1" si="47"/>
        <v>0</v>
      </c>
      <c r="DD13" s="27">
        <f t="shared" ca="1" si="47"/>
        <v>0</v>
      </c>
      <c r="DE13" s="27" t="str">
        <f t="shared" ref="DE13:DJ15" ca="1" si="48">OFFSET(DE$5,$B13,0)</f>
        <v>-</v>
      </c>
      <c r="DF13" s="27" t="str">
        <f t="shared" ca="1" si="48"/>
        <v>-</v>
      </c>
      <c r="DG13" s="27" t="str">
        <f t="shared" ca="1" si="48"/>
        <v>-</v>
      </c>
      <c r="DH13" s="27" t="str">
        <f t="shared" ca="1" si="48"/>
        <v>-</v>
      </c>
      <c r="DI13" s="27" t="str">
        <f t="shared" ca="1" si="48"/>
        <v>-</v>
      </c>
      <c r="DJ13" s="27" t="str">
        <f t="shared" ca="1" si="48"/>
        <v>-</v>
      </c>
      <c r="DK13" s="27" t="b">
        <f t="shared" ca="1" si="47"/>
        <v>0</v>
      </c>
      <c r="DL13" s="27" t="b">
        <f t="shared" ca="1" si="47"/>
        <v>0</v>
      </c>
      <c r="DM13" s="27" t="b">
        <f t="shared" ca="1" si="47"/>
        <v>1</v>
      </c>
      <c r="DN13" s="27">
        <f t="shared" ca="1" si="47"/>
        <v>1</v>
      </c>
      <c r="DO13" s="27" t="str">
        <f t="shared" ca="1" si="47"/>
        <v>-</v>
      </c>
      <c r="DP13" s="27" t="str">
        <f t="shared" ca="1" si="47"/>
        <v>-</v>
      </c>
      <c r="DQ13" s="27" t="str">
        <f t="shared" ca="1" si="47"/>
        <v>-</v>
      </c>
      <c r="DR13" s="27" t="str">
        <f t="shared" ca="1" si="47"/>
        <v>-</v>
      </c>
      <c r="DS13" s="27" t="str">
        <f t="shared" ca="1" si="47"/>
        <v>-</v>
      </c>
      <c r="DT13" s="27" t="b">
        <f t="shared" ca="1" si="47"/>
        <v>1</v>
      </c>
      <c r="DU13" s="27" t="str">
        <f t="shared" ca="1" si="47"/>
        <v>-</v>
      </c>
      <c r="DV13" s="27">
        <f t="shared" ca="1" si="47"/>
        <v>0</v>
      </c>
      <c r="DW13" s="27" t="str">
        <f t="shared" ca="1" si="47"/>
        <v>-</v>
      </c>
      <c r="DX13" s="27" t="str">
        <f t="shared" ca="1" si="47"/>
        <v>-</v>
      </c>
      <c r="DY13" s="27">
        <f t="shared" ca="1" si="47"/>
        <v>500</v>
      </c>
      <c r="DZ13" s="27">
        <f t="shared" ca="1" si="47"/>
        <v>500</v>
      </c>
      <c r="EA13" s="27">
        <f ca="1">OFFSET(EA$5,$B13,0)</f>
        <v>1</v>
      </c>
      <c r="EB13" s="27">
        <f t="shared" ca="1" si="47"/>
        <v>0</v>
      </c>
      <c r="EC13" s="27">
        <f t="shared" ref="EC13:ED15" ca="1" si="49">OFFSET(EC$5,$B13,0)</f>
        <v>1</v>
      </c>
      <c r="ED13" s="27">
        <f t="shared" ca="1" si="49"/>
        <v>1</v>
      </c>
      <c r="EE13" s="27">
        <f t="shared" ca="1" si="47"/>
        <v>0</v>
      </c>
      <c r="EF13" s="27">
        <f t="shared" ca="1" si="47"/>
        <v>70</v>
      </c>
      <c r="EG13" s="27">
        <f t="shared" ca="1" si="47"/>
        <v>50</v>
      </c>
      <c r="EH13" s="27">
        <f t="shared" ca="1" si="47"/>
        <v>70</v>
      </c>
      <c r="EI13" s="27">
        <f ca="1">OFFSET(EI$5,$B13,0)</f>
        <v>50</v>
      </c>
      <c r="EJ13" s="27">
        <f t="shared" ca="1" si="47"/>
        <v>1</v>
      </c>
      <c r="EK13" s="27">
        <f t="shared" ca="1" si="47"/>
        <v>1</v>
      </c>
      <c r="EL13" s="27">
        <f t="shared" ca="1" si="47"/>
        <v>1</v>
      </c>
      <c r="EM13" s="27">
        <f ca="1">OFFSET(EM$5,$B13,0)</f>
        <v>0</v>
      </c>
      <c r="EN13" s="27" t="str">
        <f t="shared" ca="1" si="47"/>
        <v>-</v>
      </c>
      <c r="EO13" s="27" t="str">
        <f t="shared" ca="1" si="47"/>
        <v>-</v>
      </c>
      <c r="EP13" s="27">
        <f t="shared" ca="1" si="47"/>
        <v>0</v>
      </c>
      <c r="EQ13" s="27">
        <f t="shared" ca="1" si="47"/>
        <v>0</v>
      </c>
      <c r="ER13" s="34">
        <v>0</v>
      </c>
    </row>
    <row r="14" spans="1:148" outlineLevel="1">
      <c r="A14" s="31">
        <f>ROW(A14)-5</f>
        <v>9</v>
      </c>
      <c r="B14" s="31">
        <f>$A$12</f>
        <v>7</v>
      </c>
      <c r="C14">
        <v>21</v>
      </c>
      <c r="D14" t="b">
        <v>0</v>
      </c>
      <c r="E14" t="b">
        <v>0</v>
      </c>
      <c r="F14" t="b">
        <v>0</v>
      </c>
      <c r="H14" s="51" t="str">
        <f ca="1">"Std (Mat defn) N"&amp;$AS14&amp;$AT14</f>
        <v>Std (Mat defn) N11</v>
      </c>
      <c r="I14" s="13" t="str">
        <f ca="1">IF(MATCH(H14,H$5:H14,0)=(COUNTA(H$5:H14)),"-","Dup")</f>
        <v>-</v>
      </c>
      <c r="J14" s="27" t="str">
        <f t="shared" ca="1" si="41"/>
        <v>-</v>
      </c>
      <c r="K14" s="27" t="str">
        <f t="shared" ca="1" si="41"/>
        <v>-</v>
      </c>
      <c r="L14" s="27" t="str">
        <f t="shared" ca="1" si="41"/>
        <v>-</v>
      </c>
      <c r="M14" s="27" t="str">
        <f t="shared" ca="1" si="41"/>
        <v>-</v>
      </c>
      <c r="N14" s="27" t="str">
        <f t="shared" ca="1" si="41"/>
        <v>-</v>
      </c>
      <c r="O14" s="27" t="str">
        <f t="shared" ca="1" si="41"/>
        <v>-</v>
      </c>
      <c r="P14" s="27">
        <f t="shared" ca="1" si="42"/>
        <v>1</v>
      </c>
      <c r="Q14" s="27">
        <f t="shared" ca="1" si="42"/>
        <v>1</v>
      </c>
      <c r="R14" s="27">
        <f t="shared" ref="R14:AA15" ca="1" si="50">OFFSET(R$5,$B14,0)</f>
        <v>1</v>
      </c>
      <c r="S14" s="27">
        <f t="shared" ca="1" si="50"/>
        <v>1</v>
      </c>
      <c r="T14" s="27">
        <f t="shared" ca="1" si="50"/>
        <v>1</v>
      </c>
      <c r="U14" s="27">
        <f t="shared" ca="1" si="50"/>
        <v>1</v>
      </c>
      <c r="V14" s="27">
        <f t="shared" ca="1" si="50"/>
        <v>1</v>
      </c>
      <c r="W14" s="27">
        <f t="shared" ca="1" si="50"/>
        <v>1</v>
      </c>
      <c r="X14" s="27">
        <f t="shared" ca="1" si="50"/>
        <v>1</v>
      </c>
      <c r="Y14" s="27">
        <f t="shared" ca="1" si="50"/>
        <v>1</v>
      </c>
      <c r="Z14" s="27" t="str">
        <f t="shared" ca="1" si="50"/>
        <v>-</v>
      </c>
      <c r="AA14" s="27" t="str">
        <f t="shared" ca="1" si="50"/>
        <v>-</v>
      </c>
      <c r="AB14" s="27" t="str">
        <f t="shared" ref="AB14:AK15" ca="1" si="51">OFFSET(AB$5,$B14,0)</f>
        <v>-</v>
      </c>
      <c r="AC14" s="27" t="str">
        <f t="shared" ca="1" si="51"/>
        <v>-</v>
      </c>
      <c r="AD14" s="27" t="str">
        <f t="shared" ca="1" si="51"/>
        <v>-</v>
      </c>
      <c r="AE14" s="27" t="str">
        <f t="shared" ca="1" si="51"/>
        <v>-</v>
      </c>
      <c r="AF14" s="27" t="str">
        <f t="shared" ca="1" si="51"/>
        <v>-</v>
      </c>
      <c r="AG14" s="27" t="str">
        <f t="shared" ca="1" si="51"/>
        <v>-</v>
      </c>
      <c r="AH14" s="27" t="str">
        <f t="shared" ca="1" si="51"/>
        <v>-</v>
      </c>
      <c r="AI14" s="27" t="str">
        <f t="shared" ca="1" si="51"/>
        <v>-</v>
      </c>
      <c r="AJ14" s="27" t="str">
        <f t="shared" ca="1" si="51"/>
        <v>-</v>
      </c>
      <c r="AK14" s="27" t="str">
        <f t="shared" ca="1" si="51"/>
        <v>-</v>
      </c>
      <c r="AL14" s="27" t="str">
        <f t="shared" ref="AL14:AV15" ca="1" si="52">OFFSET(AL$5,$B14,0)</f>
        <v>-</v>
      </c>
      <c r="AM14" s="27" t="str">
        <f t="shared" ca="1" si="52"/>
        <v>-</v>
      </c>
      <c r="AN14" s="27" t="str">
        <f t="shared" ca="1" si="52"/>
        <v>-</v>
      </c>
      <c r="AO14" s="27" t="str">
        <f t="shared" ca="1" si="52"/>
        <v>-</v>
      </c>
      <c r="AP14" s="27" t="str">
        <f t="shared" ca="1" si="52"/>
        <v>-</v>
      </c>
      <c r="AQ14" s="27" t="str">
        <f t="shared" ca="1" si="52"/>
        <v>-</v>
      </c>
      <c r="AR14" s="27" t="str">
        <f t="shared" ca="1" si="52"/>
        <v>-</v>
      </c>
      <c r="AS14" s="27">
        <f t="shared" ca="1" si="52"/>
        <v>1</v>
      </c>
      <c r="AT14" s="27">
        <f t="shared" ca="1" si="52"/>
        <v>1</v>
      </c>
      <c r="AU14" s="27">
        <f t="shared" ca="1" si="52"/>
        <v>0</v>
      </c>
      <c r="AV14" s="27" t="str">
        <f t="shared" ca="1" si="52"/>
        <v>-</v>
      </c>
      <c r="AW14" s="27" t="str">
        <f t="shared" ref="AW14:BH15" ca="1" si="53">OFFSET(AW$5,$B14,0)</f>
        <v>-</v>
      </c>
      <c r="AX14" s="27" t="str">
        <f t="shared" ca="1" si="53"/>
        <v>-</v>
      </c>
      <c r="AY14" s="27" t="str">
        <f t="shared" ca="1" si="53"/>
        <v>-</v>
      </c>
      <c r="AZ14" s="27" t="str">
        <f t="shared" ca="1" si="53"/>
        <v>-</v>
      </c>
      <c r="BA14" s="27" t="str">
        <f t="shared" ca="1" si="53"/>
        <v>-</v>
      </c>
      <c r="BB14" s="27" t="str">
        <f t="shared" ca="1" si="53"/>
        <v>-</v>
      </c>
      <c r="BC14" s="27">
        <f t="shared" ca="1" si="53"/>
        <v>0.3</v>
      </c>
      <c r="BD14" s="27" t="str">
        <f t="shared" ca="1" si="53"/>
        <v>-</v>
      </c>
      <c r="BE14" s="27" t="str">
        <f t="shared" ca="1" si="53"/>
        <v>-</v>
      </c>
      <c r="BF14" s="27" t="str">
        <f t="shared" ca="1" si="53"/>
        <v>-</v>
      </c>
      <c r="BG14" s="27" t="str">
        <f t="shared" ca="1" si="53"/>
        <v>-</v>
      </c>
      <c r="BH14" s="27" t="str">
        <f t="shared" ca="1" si="53"/>
        <v>-</v>
      </c>
      <c r="BI14" s="18">
        <f t="shared" ref="BI14:BM14" si="54">BI$6</f>
        <v>0</v>
      </c>
      <c r="BJ14" s="18">
        <f t="shared" si="54"/>
        <v>0</v>
      </c>
      <c r="BK14" s="18">
        <f t="shared" si="54"/>
        <v>0</v>
      </c>
      <c r="BL14" s="18">
        <f t="shared" si="54"/>
        <v>0</v>
      </c>
      <c r="BM14" s="18">
        <f t="shared" si="54"/>
        <v>0</v>
      </c>
      <c r="BN14" s="26">
        <v>12</v>
      </c>
      <c r="BO14" s="26">
        <v>12</v>
      </c>
      <c r="BP14" s="27" t="str">
        <f ca="1">OFFSET(BP$5,$B14,0)</f>
        <v>-</v>
      </c>
      <c r="BQ14" s="27" t="str">
        <f ca="1">OFFSET(BQ$5,$B14,0)</f>
        <v>-</v>
      </c>
      <c r="BR14" s="27" t="str">
        <f ca="1">OFFSET(BR$5,$B14,0)</f>
        <v>-</v>
      </c>
      <c r="BS14" s="27" t="str">
        <f t="shared" ca="1" si="45"/>
        <v>-</v>
      </c>
      <c r="BT14" s="27" t="str">
        <f t="shared" ca="1" si="45"/>
        <v>-</v>
      </c>
      <c r="BU14" s="27" t="str">
        <f t="shared" ca="1" si="45"/>
        <v>-</v>
      </c>
      <c r="BV14" s="27" t="str">
        <f t="shared" ca="1" si="45"/>
        <v>-</v>
      </c>
      <c r="BW14" s="27" t="str">
        <f t="shared" ca="1" si="45"/>
        <v>-</v>
      </c>
      <c r="BX14" s="27" t="str">
        <f t="shared" ca="1" si="45"/>
        <v>-</v>
      </c>
      <c r="BY14" s="26">
        <v>5</v>
      </c>
      <c r="BZ14" s="27" t="str">
        <f t="shared" ref="BZ14:CI15" ca="1" si="55">OFFSET(BZ$5,$B14,0)</f>
        <v>-</v>
      </c>
      <c r="CA14" s="27" t="str">
        <f t="shared" ca="1" si="55"/>
        <v>-</v>
      </c>
      <c r="CB14" s="27" t="str">
        <f t="shared" ca="1" si="55"/>
        <v>-</v>
      </c>
      <c r="CC14" s="27" t="str">
        <f t="shared" ca="1" si="55"/>
        <v>-</v>
      </c>
      <c r="CD14" s="27" t="str">
        <f t="shared" ca="1" si="55"/>
        <v>-</v>
      </c>
      <c r="CE14" s="27" t="str">
        <f t="shared" ca="1" si="55"/>
        <v>-</v>
      </c>
      <c r="CF14" s="27">
        <f t="shared" ca="1" si="55"/>
        <v>0</v>
      </c>
      <c r="CG14" s="27" t="str">
        <f t="shared" ca="1" si="55"/>
        <v>-</v>
      </c>
      <c r="CH14" s="27">
        <f t="shared" ca="1" si="55"/>
        <v>1</v>
      </c>
      <c r="CI14" s="27">
        <f t="shared" ca="1" si="55"/>
        <v>0</v>
      </c>
      <c r="CJ14" s="27">
        <f t="shared" ref="CJ14:CP15" ca="1" si="56">OFFSET(CJ$5,$B14,0)</f>
        <v>1</v>
      </c>
      <c r="CK14" s="27">
        <f t="shared" ca="1" si="56"/>
        <v>1</v>
      </c>
      <c r="CL14" s="27">
        <f t="shared" ca="1" si="56"/>
        <v>1</v>
      </c>
      <c r="CM14" s="27">
        <f t="shared" ca="1" si="56"/>
        <v>0</v>
      </c>
      <c r="CN14" s="27">
        <f t="shared" ca="1" si="56"/>
        <v>0</v>
      </c>
      <c r="CO14" s="27">
        <f t="shared" ca="1" si="56"/>
        <v>0</v>
      </c>
      <c r="CP14" s="27">
        <f t="shared" ca="1" si="56"/>
        <v>0</v>
      </c>
      <c r="CQ14" s="26">
        <v>1</v>
      </c>
      <c r="CR14" s="26">
        <v>0</v>
      </c>
      <c r="CS14" s="26">
        <v>0</v>
      </c>
      <c r="CT14" s="26">
        <v>0</v>
      </c>
      <c r="CU14" s="27">
        <f t="shared" ca="1" si="47"/>
        <v>0</v>
      </c>
      <c r="CV14" s="27">
        <f t="shared" ca="1" si="47"/>
        <v>0</v>
      </c>
      <c r="CW14" s="27">
        <f t="shared" ca="1" si="47"/>
        <v>1</v>
      </c>
      <c r="CX14" s="27">
        <f t="shared" ca="1" si="47"/>
        <v>0</v>
      </c>
      <c r="CY14" s="27">
        <f t="shared" ca="1" si="47"/>
        <v>0</v>
      </c>
      <c r="CZ14" s="27">
        <f t="shared" ca="1" si="47"/>
        <v>0</v>
      </c>
      <c r="DA14" s="27">
        <f t="shared" ca="1" si="47"/>
        <v>0</v>
      </c>
      <c r="DB14" s="27">
        <f t="shared" ca="1" si="47"/>
        <v>0</v>
      </c>
      <c r="DC14" s="27">
        <f t="shared" ca="1" si="47"/>
        <v>0</v>
      </c>
      <c r="DD14" s="27">
        <f t="shared" ca="1" si="47"/>
        <v>0</v>
      </c>
      <c r="DE14" s="27" t="str">
        <f t="shared" ca="1" si="48"/>
        <v>-</v>
      </c>
      <c r="DF14" s="27" t="str">
        <f t="shared" ca="1" si="48"/>
        <v>-</v>
      </c>
      <c r="DG14" s="27" t="str">
        <f t="shared" ca="1" si="48"/>
        <v>-</v>
      </c>
      <c r="DH14" s="27" t="str">
        <f t="shared" ca="1" si="48"/>
        <v>-</v>
      </c>
      <c r="DI14" s="27" t="str">
        <f t="shared" ca="1" si="48"/>
        <v>-</v>
      </c>
      <c r="DJ14" s="27" t="str">
        <f t="shared" ca="1" si="48"/>
        <v>-</v>
      </c>
      <c r="DK14" s="27" t="b">
        <f t="shared" ca="1" si="47"/>
        <v>0</v>
      </c>
      <c r="DL14" s="27" t="b">
        <f t="shared" ca="1" si="47"/>
        <v>0</v>
      </c>
      <c r="DM14" s="27" t="b">
        <f t="shared" ca="1" si="47"/>
        <v>1</v>
      </c>
      <c r="DN14" s="27">
        <f t="shared" ca="1" si="47"/>
        <v>1</v>
      </c>
      <c r="DO14" s="27" t="str">
        <f t="shared" ca="1" si="47"/>
        <v>-</v>
      </c>
      <c r="DP14" s="27" t="str">
        <f t="shared" ca="1" si="47"/>
        <v>-</v>
      </c>
      <c r="DQ14" s="27" t="str">
        <f t="shared" ca="1" si="47"/>
        <v>-</v>
      </c>
      <c r="DR14" s="27" t="str">
        <f t="shared" ca="1" si="47"/>
        <v>-</v>
      </c>
      <c r="DS14" s="27" t="str">
        <f t="shared" ca="1" si="47"/>
        <v>-</v>
      </c>
      <c r="DT14" s="27" t="b">
        <f t="shared" ca="1" si="47"/>
        <v>1</v>
      </c>
      <c r="DU14" s="27" t="str">
        <f t="shared" ca="1" si="47"/>
        <v>-</v>
      </c>
      <c r="DV14" s="27">
        <f t="shared" ca="1" si="47"/>
        <v>0</v>
      </c>
      <c r="DW14" s="27" t="str">
        <f t="shared" ca="1" si="47"/>
        <v>-</v>
      </c>
      <c r="DX14" s="27" t="str">
        <f t="shared" ca="1" si="47"/>
        <v>-</v>
      </c>
      <c r="DY14" s="26" t="s">
        <v>37</v>
      </c>
      <c r="DZ14" s="26" t="s">
        <v>37</v>
      </c>
      <c r="EA14" s="27">
        <f ca="1">OFFSET(EA$5,$B14,0)</f>
        <v>1</v>
      </c>
      <c r="EB14" s="27">
        <f t="shared" ca="1" si="47"/>
        <v>0</v>
      </c>
      <c r="EC14" s="27">
        <f t="shared" ca="1" si="49"/>
        <v>1</v>
      </c>
      <c r="ED14" s="27">
        <f t="shared" ca="1" si="49"/>
        <v>1</v>
      </c>
      <c r="EE14" s="27">
        <f t="shared" ca="1" si="47"/>
        <v>0</v>
      </c>
      <c r="EF14" s="27">
        <f t="shared" ca="1" si="47"/>
        <v>70</v>
      </c>
      <c r="EG14" s="27">
        <f t="shared" ca="1" si="47"/>
        <v>50</v>
      </c>
      <c r="EH14" s="27">
        <f t="shared" ca="1" si="47"/>
        <v>70</v>
      </c>
      <c r="EI14" s="27">
        <f ca="1">OFFSET(EI$5,$B14,0)</f>
        <v>50</v>
      </c>
      <c r="EJ14" s="27">
        <f t="shared" ca="1" si="47"/>
        <v>1</v>
      </c>
      <c r="EK14" s="27">
        <f t="shared" ca="1" si="47"/>
        <v>1</v>
      </c>
      <c r="EL14" s="27">
        <f t="shared" ca="1" si="47"/>
        <v>1</v>
      </c>
      <c r="EM14" s="27">
        <f ca="1">OFFSET(EM$5,$B14,0)</f>
        <v>0</v>
      </c>
      <c r="EN14" s="27" t="str">
        <f t="shared" ca="1" si="47"/>
        <v>-</v>
      </c>
      <c r="EO14" s="27" t="str">
        <f t="shared" ca="1" si="47"/>
        <v>-</v>
      </c>
      <c r="EP14" s="27">
        <f t="shared" ca="1" si="47"/>
        <v>0</v>
      </c>
      <c r="EQ14" s="27">
        <f t="shared" ca="1" si="47"/>
        <v>0</v>
      </c>
      <c r="ER14" s="34">
        <v>0</v>
      </c>
    </row>
    <row r="15" spans="1:148" outlineLevel="1">
      <c r="A15" s="31">
        <f>ROW(A15)-5</f>
        <v>10</v>
      </c>
      <c r="B15" s="31">
        <f>$A14</f>
        <v>9</v>
      </c>
      <c r="C15">
        <v>21</v>
      </c>
      <c r="D15" t="b">
        <v>0</v>
      </c>
      <c r="E15" t="b">
        <v>0</v>
      </c>
      <c r="F15" t="b">
        <v>0</v>
      </c>
      <c r="H15" s="51" t="str">
        <f ca="1">"Std (Mat+EL defn) N"&amp;$AS15&amp;$AT15</f>
        <v>Std (Mat+EL defn) N11</v>
      </c>
      <c r="I15" s="13" t="str">
        <f ca="1">IF(MATCH(H15,H$5:H15,0)=(COUNTA(H$5:H15)),"-","Dup")</f>
        <v>-</v>
      </c>
      <c r="J15" s="27" t="str">
        <f t="shared" ca="1" si="41"/>
        <v>-</v>
      </c>
      <c r="K15" s="27" t="str">
        <f t="shared" ca="1" si="41"/>
        <v>-</v>
      </c>
      <c r="L15" s="27" t="str">
        <f t="shared" ca="1" si="41"/>
        <v>-</v>
      </c>
      <c r="M15" s="27" t="str">
        <f t="shared" ca="1" si="41"/>
        <v>-</v>
      </c>
      <c r="N15" s="27" t="str">
        <f t="shared" ca="1" si="41"/>
        <v>-</v>
      </c>
      <c r="O15" s="27" t="str">
        <f t="shared" ca="1" si="41"/>
        <v>-</v>
      </c>
      <c r="P15" s="27">
        <f t="shared" ca="1" si="42"/>
        <v>1</v>
      </c>
      <c r="Q15" s="27">
        <f t="shared" ca="1" si="42"/>
        <v>1</v>
      </c>
      <c r="R15" s="27">
        <f t="shared" ca="1" si="50"/>
        <v>1</v>
      </c>
      <c r="S15" s="27">
        <f t="shared" ca="1" si="50"/>
        <v>1</v>
      </c>
      <c r="T15" s="27">
        <f t="shared" ca="1" si="50"/>
        <v>1</v>
      </c>
      <c r="U15" s="27">
        <f t="shared" ca="1" si="50"/>
        <v>1</v>
      </c>
      <c r="V15" s="27">
        <f t="shared" ca="1" si="50"/>
        <v>1</v>
      </c>
      <c r="W15" s="27">
        <f t="shared" ca="1" si="50"/>
        <v>1</v>
      </c>
      <c r="X15" s="27">
        <f t="shared" ca="1" si="50"/>
        <v>1</v>
      </c>
      <c r="Y15" s="27">
        <f t="shared" ca="1" si="50"/>
        <v>1</v>
      </c>
      <c r="Z15" s="27" t="str">
        <f t="shared" ca="1" si="50"/>
        <v>-</v>
      </c>
      <c r="AA15" s="27" t="str">
        <f t="shared" ca="1" si="50"/>
        <v>-</v>
      </c>
      <c r="AB15" s="27" t="str">
        <f t="shared" ca="1" si="51"/>
        <v>-</v>
      </c>
      <c r="AC15" s="27" t="str">
        <f t="shared" ca="1" si="51"/>
        <v>-</v>
      </c>
      <c r="AD15" s="27" t="str">
        <f t="shared" ca="1" si="51"/>
        <v>-</v>
      </c>
      <c r="AE15" s="27" t="str">
        <f t="shared" ca="1" si="51"/>
        <v>-</v>
      </c>
      <c r="AF15" s="27" t="str">
        <f t="shared" ca="1" si="51"/>
        <v>-</v>
      </c>
      <c r="AG15" s="27" t="str">
        <f t="shared" ca="1" si="51"/>
        <v>-</v>
      </c>
      <c r="AH15" s="27" t="str">
        <f t="shared" ca="1" si="51"/>
        <v>-</v>
      </c>
      <c r="AI15" s="27" t="str">
        <f t="shared" ca="1" si="51"/>
        <v>-</v>
      </c>
      <c r="AJ15" s="27" t="str">
        <f t="shared" ca="1" si="51"/>
        <v>-</v>
      </c>
      <c r="AK15" s="27" t="str">
        <f t="shared" ca="1" si="51"/>
        <v>-</v>
      </c>
      <c r="AL15" s="27" t="str">
        <f t="shared" ca="1" si="52"/>
        <v>-</v>
      </c>
      <c r="AM15" s="27" t="str">
        <f t="shared" ca="1" si="52"/>
        <v>-</v>
      </c>
      <c r="AN15" s="27" t="str">
        <f t="shared" ca="1" si="52"/>
        <v>-</v>
      </c>
      <c r="AO15" s="27" t="str">
        <f t="shared" ca="1" si="52"/>
        <v>-</v>
      </c>
      <c r="AP15" s="27" t="str">
        <f t="shared" ca="1" si="52"/>
        <v>-</v>
      </c>
      <c r="AQ15" s="27" t="str">
        <f t="shared" ca="1" si="52"/>
        <v>-</v>
      </c>
      <c r="AR15" s="27" t="str">
        <f t="shared" ca="1" si="52"/>
        <v>-</v>
      </c>
      <c r="AS15" s="27">
        <f t="shared" ca="1" si="52"/>
        <v>1</v>
      </c>
      <c r="AT15" s="27">
        <f t="shared" ca="1" si="52"/>
        <v>1</v>
      </c>
      <c r="AU15" s="27">
        <f t="shared" ca="1" si="52"/>
        <v>0</v>
      </c>
      <c r="AV15" s="27" t="str">
        <f t="shared" ca="1" si="52"/>
        <v>-</v>
      </c>
      <c r="AW15" s="27" t="str">
        <f t="shared" ca="1" si="53"/>
        <v>-</v>
      </c>
      <c r="AX15" s="27" t="str">
        <f t="shared" ca="1" si="53"/>
        <v>-</v>
      </c>
      <c r="AY15" s="27" t="str">
        <f t="shared" ca="1" si="53"/>
        <v>-</v>
      </c>
      <c r="AZ15" s="27" t="str">
        <f t="shared" ca="1" si="53"/>
        <v>-</v>
      </c>
      <c r="BA15" s="27" t="str">
        <f t="shared" ca="1" si="53"/>
        <v>-</v>
      </c>
      <c r="BB15" s="27" t="str">
        <f t="shared" ca="1" si="53"/>
        <v>-</v>
      </c>
      <c r="BC15" s="27">
        <f t="shared" ca="1" si="53"/>
        <v>0.3</v>
      </c>
      <c r="BD15" s="27" t="str">
        <f t="shared" ca="1" si="53"/>
        <v>-</v>
      </c>
      <c r="BE15" s="27" t="str">
        <f t="shared" ca="1" si="53"/>
        <v>-</v>
      </c>
      <c r="BF15" s="27" t="str">
        <f t="shared" ca="1" si="53"/>
        <v>-</v>
      </c>
      <c r="BG15" s="27" t="str">
        <f t="shared" ca="1" si="53"/>
        <v>-</v>
      </c>
      <c r="BH15" s="27" t="str">
        <f t="shared" ca="1" si="53"/>
        <v>-</v>
      </c>
      <c r="BI15" s="27">
        <f ca="1">OFFSET(BI$5,$B15,0)</f>
        <v>0</v>
      </c>
      <c r="BJ15" s="27">
        <f ca="1">OFFSET(BJ$5,$B15,0)</f>
        <v>0</v>
      </c>
      <c r="BK15" s="27">
        <f t="shared" ref="BK15:BM15" ca="1" si="57">OFFSET(BK$5,$B15,0)</f>
        <v>0</v>
      </c>
      <c r="BL15" s="27">
        <f t="shared" ca="1" si="57"/>
        <v>0</v>
      </c>
      <c r="BM15" s="27">
        <f t="shared" ca="1" si="57"/>
        <v>0</v>
      </c>
      <c r="BN15" s="27">
        <f t="shared" ref="BN15:BQ15" ca="1" si="58">OFFSET(BN$5,$B15,0)</f>
        <v>12</v>
      </c>
      <c r="BO15" s="27">
        <f t="shared" ca="1" si="58"/>
        <v>12</v>
      </c>
      <c r="BP15" s="27" t="str">
        <f t="shared" ca="1" si="58"/>
        <v>-</v>
      </c>
      <c r="BQ15" s="27" t="str">
        <f t="shared" ca="1" si="58"/>
        <v>-</v>
      </c>
      <c r="BR15" s="27" t="str">
        <f ca="1">OFFSET(BR$5,$B15,0)</f>
        <v>-</v>
      </c>
      <c r="BS15" s="27" t="str">
        <f t="shared" ca="1" si="45"/>
        <v>-</v>
      </c>
      <c r="BT15" s="27" t="str">
        <f t="shared" ca="1" si="45"/>
        <v>-</v>
      </c>
      <c r="BU15" s="27" t="str">
        <f t="shared" ca="1" si="45"/>
        <v>-</v>
      </c>
      <c r="BV15" s="27" t="str">
        <f t="shared" ca="1" si="45"/>
        <v>-</v>
      </c>
      <c r="BW15" s="27" t="str">
        <f t="shared" ca="1" si="45"/>
        <v>-</v>
      </c>
      <c r="BX15" s="27" t="str">
        <f t="shared" ca="1" si="45"/>
        <v>-</v>
      </c>
      <c r="BY15" s="27">
        <f ca="1">OFFSET(BY$5,$B15,0)</f>
        <v>5</v>
      </c>
      <c r="BZ15" s="27" t="str">
        <f t="shared" ca="1" si="55"/>
        <v>-</v>
      </c>
      <c r="CA15" s="27" t="str">
        <f t="shared" ca="1" si="55"/>
        <v>-</v>
      </c>
      <c r="CB15" s="27" t="str">
        <f t="shared" ca="1" si="55"/>
        <v>-</v>
      </c>
      <c r="CC15" s="27" t="str">
        <f t="shared" ca="1" si="55"/>
        <v>-</v>
      </c>
      <c r="CD15" s="27" t="str">
        <f t="shared" ca="1" si="55"/>
        <v>-</v>
      </c>
      <c r="CE15" s="27" t="str">
        <f t="shared" ca="1" si="55"/>
        <v>-</v>
      </c>
      <c r="CF15" s="27">
        <f t="shared" ca="1" si="55"/>
        <v>0</v>
      </c>
      <c r="CG15" s="27" t="str">
        <f t="shared" ca="1" si="55"/>
        <v>-</v>
      </c>
      <c r="CH15" s="27">
        <f t="shared" ca="1" si="55"/>
        <v>1</v>
      </c>
      <c r="CI15" s="27">
        <f t="shared" ca="1" si="55"/>
        <v>0</v>
      </c>
      <c r="CJ15" s="27">
        <f t="shared" ca="1" si="56"/>
        <v>1</v>
      </c>
      <c r="CK15" s="27">
        <f t="shared" ca="1" si="56"/>
        <v>1</v>
      </c>
      <c r="CL15" s="27">
        <f t="shared" ca="1" si="56"/>
        <v>1</v>
      </c>
      <c r="CM15" s="27">
        <f t="shared" ca="1" si="56"/>
        <v>0</v>
      </c>
      <c r="CN15" s="27">
        <f t="shared" ca="1" si="56"/>
        <v>0</v>
      </c>
      <c r="CO15" s="27">
        <f t="shared" ca="1" si="56"/>
        <v>0</v>
      </c>
      <c r="CP15" s="27">
        <f t="shared" ca="1" si="56"/>
        <v>0</v>
      </c>
      <c r="CQ15" s="27">
        <f ca="1">OFFSET(CQ$5,$B15,0)</f>
        <v>1</v>
      </c>
      <c r="CR15" s="27">
        <f ca="1">OFFSET(CR$5,$B15,0)</f>
        <v>0</v>
      </c>
      <c r="CS15" s="27">
        <f t="shared" ca="1" si="47"/>
        <v>0</v>
      </c>
      <c r="CT15" s="27">
        <f t="shared" ca="1" si="47"/>
        <v>0</v>
      </c>
      <c r="CU15" s="27">
        <f t="shared" ca="1" si="47"/>
        <v>0</v>
      </c>
      <c r="CV15" s="27">
        <f t="shared" ca="1" si="47"/>
        <v>0</v>
      </c>
      <c r="CW15" s="27">
        <f t="shared" ca="1" si="47"/>
        <v>1</v>
      </c>
      <c r="CX15" s="27">
        <f t="shared" ca="1" si="47"/>
        <v>0</v>
      </c>
      <c r="CY15" s="27">
        <f t="shared" ca="1" si="47"/>
        <v>0</v>
      </c>
      <c r="CZ15" s="27">
        <f t="shared" ca="1" si="47"/>
        <v>0</v>
      </c>
      <c r="DA15" s="27">
        <f t="shared" ca="1" si="47"/>
        <v>0</v>
      </c>
      <c r="DB15" s="27">
        <f t="shared" ca="1" si="47"/>
        <v>0</v>
      </c>
      <c r="DC15" s="27">
        <f t="shared" ca="1" si="47"/>
        <v>0</v>
      </c>
      <c r="DD15" s="27">
        <f t="shared" ca="1" si="47"/>
        <v>0</v>
      </c>
      <c r="DE15" s="27" t="str">
        <f t="shared" ca="1" si="48"/>
        <v>-</v>
      </c>
      <c r="DF15" s="27" t="str">
        <f t="shared" ca="1" si="48"/>
        <v>-</v>
      </c>
      <c r="DG15" s="27" t="str">
        <f t="shared" ca="1" si="48"/>
        <v>-</v>
      </c>
      <c r="DH15" s="27" t="str">
        <f t="shared" ca="1" si="48"/>
        <v>-</v>
      </c>
      <c r="DI15" s="27" t="str">
        <f t="shared" ca="1" si="48"/>
        <v>-</v>
      </c>
      <c r="DJ15" s="27" t="str">
        <f t="shared" ca="1" si="48"/>
        <v>-</v>
      </c>
      <c r="DK15" s="27" t="b">
        <f t="shared" ca="1" si="47"/>
        <v>0</v>
      </c>
      <c r="DL15" s="27" t="b">
        <f t="shared" ca="1" si="47"/>
        <v>0</v>
      </c>
      <c r="DM15" s="27" t="b">
        <f t="shared" ca="1" si="47"/>
        <v>1</v>
      </c>
      <c r="DN15" s="27">
        <f t="shared" ca="1" si="47"/>
        <v>1</v>
      </c>
      <c r="DO15" s="27" t="str">
        <f t="shared" ca="1" si="47"/>
        <v>-</v>
      </c>
      <c r="DP15" s="27" t="str">
        <f t="shared" ca="1" si="47"/>
        <v>-</v>
      </c>
      <c r="DQ15" s="27" t="str">
        <f t="shared" ca="1" si="47"/>
        <v>-</v>
      </c>
      <c r="DR15" s="27" t="str">
        <f t="shared" ca="1" si="47"/>
        <v>-</v>
      </c>
      <c r="DS15" s="27" t="str">
        <f t="shared" ca="1" si="47"/>
        <v>-</v>
      </c>
      <c r="DT15" s="27" t="b">
        <f t="shared" ca="1" si="47"/>
        <v>1</v>
      </c>
      <c r="DU15" s="27" t="str">
        <f t="shared" ca="1" si="47"/>
        <v>-</v>
      </c>
      <c r="DV15" s="26">
        <v>0.99</v>
      </c>
      <c r="DW15" s="27" t="str">
        <f t="shared" ca="1" si="47"/>
        <v>-</v>
      </c>
      <c r="DX15" s="27" t="str">
        <f t="shared" ca="1" si="47"/>
        <v>-</v>
      </c>
      <c r="DY15" s="27" t="str">
        <f t="shared" ca="1" si="47"/>
        <v>-</v>
      </c>
      <c r="DZ15" s="27" t="str">
        <f t="shared" ca="1" si="47"/>
        <v>-</v>
      </c>
      <c r="EA15" s="27">
        <f ca="1">OFFSET(EA$5,$B15,0)</f>
        <v>1</v>
      </c>
      <c r="EB15" s="27">
        <f t="shared" ca="1" si="47"/>
        <v>0</v>
      </c>
      <c r="EC15" s="27">
        <f t="shared" ca="1" si="49"/>
        <v>1</v>
      </c>
      <c r="ED15" s="27">
        <f t="shared" ca="1" si="49"/>
        <v>1</v>
      </c>
      <c r="EE15" s="27">
        <f t="shared" ca="1" si="47"/>
        <v>0</v>
      </c>
      <c r="EF15" s="27">
        <f t="shared" ca="1" si="47"/>
        <v>70</v>
      </c>
      <c r="EG15" s="27">
        <f t="shared" ca="1" si="47"/>
        <v>50</v>
      </c>
      <c r="EH15" s="27">
        <f t="shared" ca="1" si="47"/>
        <v>70</v>
      </c>
      <c r="EI15" s="27">
        <f ca="1">OFFSET(EI$5,$B15,0)</f>
        <v>50</v>
      </c>
      <c r="EJ15" s="27">
        <f t="shared" ca="1" si="47"/>
        <v>1</v>
      </c>
      <c r="EK15" s="27">
        <f t="shared" ca="1" si="47"/>
        <v>1</v>
      </c>
      <c r="EL15" s="27">
        <f t="shared" ca="1" si="47"/>
        <v>1</v>
      </c>
      <c r="EM15" s="27">
        <f ca="1">OFFSET(EM$5,$B15,0)</f>
        <v>0</v>
      </c>
      <c r="EN15" s="27" t="str">
        <f t="shared" ca="1" si="47"/>
        <v>-</v>
      </c>
      <c r="EO15" s="27" t="str">
        <f t="shared" ca="1" si="47"/>
        <v>-</v>
      </c>
      <c r="EP15" s="27">
        <f t="shared" ca="1" si="47"/>
        <v>0</v>
      </c>
      <c r="EQ15" s="27">
        <f t="shared" ca="1" si="47"/>
        <v>0</v>
      </c>
      <c r="ER15" s="34">
        <v>0</v>
      </c>
    </row>
    <row r="16" spans="1:148">
      <c r="A16" s="31"/>
      <c r="B16" s="31"/>
      <c r="D16" t="b">
        <v>0</v>
      </c>
      <c r="E16" s="19"/>
      <c r="F16" s="19"/>
      <c r="H16" s="15" t="str">
        <f ca="1">"Exp22 analysis shape, production &amp; management (F"&amp;3+IFERROR(1*$AK17,0)&amp;3+IFERROR(1*$AN17,0)&amp;"N"&amp;$AS17&amp;$AT17&amp;")"</f>
        <v>Exp22 analysis shape, production &amp; management (F33N34)</v>
      </c>
      <c r="I16" s="13" t="str">
        <f ca="1">IF(MATCH(H16,H$5:H16,0)=(COUNTA(H$5:H16)),"-","Dup")</f>
        <v>-</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6"/>
      <c r="BJ16" s="26"/>
      <c r="BK16" s="26"/>
      <c r="BL16" s="26"/>
      <c r="BM16" s="26"/>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34">
        <v>0</v>
      </c>
    </row>
    <row r="17" spans="1:148" outlineLevel="1">
      <c r="A17" s="31">
        <f t="shared" ref="A17:A64" si="59">ROW(A17)-5</f>
        <v>12</v>
      </c>
      <c r="B17" s="48">
        <f>$A$12</f>
        <v>7</v>
      </c>
      <c r="C17" s="26">
        <v>22</v>
      </c>
      <c r="D17" t="b">
        <v>1</v>
      </c>
      <c r="E17" t="b">
        <v>0</v>
      </c>
      <c r="F17" t="b">
        <v>1</v>
      </c>
      <c r="G17" s="49">
        <f t="shared" ref="G17:G28" si="60">INDEX(i.OptLTWMerino,SUMPRODUCT($DK$11:$DM$11,1*$DK17:$DM17),$DN17+1)</f>
        <v>12</v>
      </c>
      <c r="H17" s="51" t="str">
        <f t="shared" ref="H17:H64" ca="1" si="61">IF($BY17&lt;3,"M-M","Mat")&amp;IF($CD17=TRUE,"&amp;BBT","")&amp;IF($DV17&lt;&gt;0,"-mate EL","")&amp;IF($DK17," Aut","")&amp;IF($DL17," Win","")&amp;IF($DM17," Spr","")&amp;" Scan "&amp;$DN17&amp;" (F"&amp;3+IFERROR(1*$AK17,0)&amp;3+IFERROR(1*$AN17,0)&amp;"N"&amp;$AS17&amp;$AT17&amp;")"</f>
        <v>M-M Aut Scan 0 (F33N34)</v>
      </c>
      <c r="I17" s="13" t="str">
        <f ca="1">IF(MATCH(H17,H$5:H17,0)=(COUNTA(H$5:H17)),"-","Dup")</f>
        <v>-</v>
      </c>
      <c r="J17" s="27" t="str">
        <f t="shared" ref="J17:AN17" ca="1" si="62">OFFSET(J$5,$B17,0)</f>
        <v>-</v>
      </c>
      <c r="K17" s="27" t="str">
        <f t="shared" ca="1" si="62"/>
        <v>-</v>
      </c>
      <c r="L17" s="27" t="str">
        <f t="shared" ca="1" si="62"/>
        <v>-</v>
      </c>
      <c r="M17" s="27" t="str">
        <f t="shared" ca="1" si="62"/>
        <v>-</v>
      </c>
      <c r="N17" s="27" t="str">
        <f t="shared" ca="1" si="62"/>
        <v>-</v>
      </c>
      <c r="O17" s="27" t="str">
        <f t="shared" ca="1" si="62"/>
        <v>-</v>
      </c>
      <c r="P17" s="27">
        <f t="shared" ca="1" si="62"/>
        <v>1</v>
      </c>
      <c r="Q17" s="27">
        <f t="shared" ca="1" si="62"/>
        <v>1</v>
      </c>
      <c r="R17" s="27">
        <f t="shared" ca="1" si="62"/>
        <v>1</v>
      </c>
      <c r="S17" s="27">
        <f t="shared" ca="1" si="62"/>
        <v>1</v>
      </c>
      <c r="T17" s="27">
        <f t="shared" ca="1" si="62"/>
        <v>1</v>
      </c>
      <c r="U17" s="27">
        <f t="shared" ca="1" si="62"/>
        <v>1</v>
      </c>
      <c r="V17" s="27">
        <f t="shared" ca="1" si="62"/>
        <v>1</v>
      </c>
      <c r="W17" s="27">
        <f t="shared" ca="1" si="62"/>
        <v>1</v>
      </c>
      <c r="X17" s="27">
        <f t="shared" ca="1" si="62"/>
        <v>1</v>
      </c>
      <c r="Y17" s="27">
        <f t="shared" ca="1" si="62"/>
        <v>1</v>
      </c>
      <c r="Z17" s="27" t="str">
        <f t="shared" ca="1" si="62"/>
        <v>-</v>
      </c>
      <c r="AA17" s="27" t="str">
        <f t="shared" ca="1" si="62"/>
        <v>-</v>
      </c>
      <c r="AB17" s="27" t="str">
        <f t="shared" ca="1" si="62"/>
        <v>-</v>
      </c>
      <c r="AC17" s="27" t="str">
        <f t="shared" ca="1" si="62"/>
        <v>-</v>
      </c>
      <c r="AD17" s="27" t="str">
        <f t="shared" ca="1" si="62"/>
        <v>-</v>
      </c>
      <c r="AE17" s="27" t="str">
        <f t="shared" ca="1" si="62"/>
        <v>-</v>
      </c>
      <c r="AF17" s="27" t="str">
        <f t="shared" ca="1" si="62"/>
        <v>-</v>
      </c>
      <c r="AG17" s="27" t="str">
        <f t="shared" ca="1" si="62"/>
        <v>-</v>
      </c>
      <c r="AH17" s="27" t="str">
        <f t="shared" ca="1" si="62"/>
        <v>-</v>
      </c>
      <c r="AI17" s="27" t="str">
        <f t="shared" ca="1" si="62"/>
        <v>-</v>
      </c>
      <c r="AJ17" s="27" t="str">
        <f t="shared" ca="1" si="62"/>
        <v>-</v>
      </c>
      <c r="AK17" s="27" t="str">
        <f t="shared" ca="1" si="62"/>
        <v>-</v>
      </c>
      <c r="AL17" s="27" t="str">
        <f t="shared" ca="1" si="62"/>
        <v>-</v>
      </c>
      <c r="AM17" s="27" t="str">
        <f t="shared" ca="1" si="62"/>
        <v>-</v>
      </c>
      <c r="AN17" s="27" t="str">
        <f t="shared" ca="1" si="62"/>
        <v>-</v>
      </c>
      <c r="AO17" s="27" t="str">
        <f t="shared" ref="AO17:AR36" ca="1" si="63">OFFSET(AO$5,$B17,0)</f>
        <v>-</v>
      </c>
      <c r="AP17" s="27" t="str">
        <f t="shared" ca="1" si="63"/>
        <v>-</v>
      </c>
      <c r="AQ17" s="27" t="str">
        <f t="shared" ca="1" si="63"/>
        <v>-</v>
      </c>
      <c r="AR17" s="27" t="str">
        <f t="shared" ca="1" si="63"/>
        <v>-</v>
      </c>
      <c r="AS17" s="26">
        <v>3</v>
      </c>
      <c r="AT17" s="26">
        <v>4</v>
      </c>
      <c r="AU17" s="26">
        <v>0</v>
      </c>
      <c r="AV17" s="26">
        <v>0.7</v>
      </c>
      <c r="AW17" s="26">
        <v>-0.7</v>
      </c>
      <c r="AX17" s="27" t="str">
        <f t="shared" ref="AX17:BB32" ca="1" si="64">OFFSET(AX$5,$B17,0)</f>
        <v>-</v>
      </c>
      <c r="AY17" s="27" t="str">
        <f t="shared" ca="1" si="64"/>
        <v>-</v>
      </c>
      <c r="AZ17" s="27" t="str">
        <f t="shared" ca="1" si="64"/>
        <v>-</v>
      </c>
      <c r="BA17" s="27" t="str">
        <f t="shared" ca="1" si="64"/>
        <v>-</v>
      </c>
      <c r="BB17" s="27" t="str">
        <f t="shared" ca="1" si="64"/>
        <v>-</v>
      </c>
      <c r="BC17" s="26">
        <v>0.3</v>
      </c>
      <c r="BD17" s="26">
        <v>0.7</v>
      </c>
      <c r="BE17" s="26">
        <v>-0.2</v>
      </c>
      <c r="BF17" s="26">
        <v>1.2</v>
      </c>
      <c r="BG17" s="27" t="str">
        <f t="shared" ref="BG17:BH36" ca="1" si="65">OFFSET(BG$5,$B17,0)</f>
        <v>-</v>
      </c>
      <c r="BH17" s="27" t="str">
        <f t="shared" ca="1" si="65"/>
        <v>-</v>
      </c>
      <c r="BI17" s="49">
        <v>0</v>
      </c>
      <c r="BJ17" s="49">
        <v>0</v>
      </c>
      <c r="BK17" s="49">
        <v>0</v>
      </c>
      <c r="BL17" s="49">
        <v>0</v>
      </c>
      <c r="BM17" s="49">
        <v>0</v>
      </c>
      <c r="BN17" s="27">
        <f t="shared" ref="BN17:BT26" ca="1" si="66">OFFSET(BN$5,$B17,0)</f>
        <v>0</v>
      </c>
      <c r="BO17" s="27">
        <f t="shared" ca="1" si="66"/>
        <v>0</v>
      </c>
      <c r="BP17" s="27" t="str">
        <f t="shared" ca="1" si="66"/>
        <v>-</v>
      </c>
      <c r="BQ17" s="27" t="str">
        <f t="shared" ca="1" si="66"/>
        <v>-</v>
      </c>
      <c r="BR17" s="27" t="str">
        <f t="shared" ca="1" si="66"/>
        <v>-</v>
      </c>
      <c r="BS17" s="27" t="str">
        <f t="shared" ca="1" si="66"/>
        <v>-</v>
      </c>
      <c r="BT17" s="27" t="str">
        <f t="shared" ca="1" si="66"/>
        <v>-</v>
      </c>
      <c r="BU17" s="27" t="str">
        <f t="shared" ref="BU17:CF26" ca="1" si="67">OFFSET(BU$5,$B17,0)</f>
        <v>-</v>
      </c>
      <c r="BV17" s="27" t="str">
        <f t="shared" ca="1" si="67"/>
        <v>-</v>
      </c>
      <c r="BW17" s="27" t="str">
        <f t="shared" ca="1" si="67"/>
        <v>-</v>
      </c>
      <c r="BX17" s="27" t="str">
        <f t="shared" ca="1" si="67"/>
        <v>-</v>
      </c>
      <c r="BY17" s="27">
        <f t="shared" ca="1" si="67"/>
        <v>2</v>
      </c>
      <c r="BZ17" s="27" t="str">
        <f t="shared" ca="1" si="67"/>
        <v>-</v>
      </c>
      <c r="CA17" s="27" t="str">
        <f t="shared" ca="1" si="67"/>
        <v>-</v>
      </c>
      <c r="CB17" s="27" t="str">
        <f t="shared" ca="1" si="67"/>
        <v>-</v>
      </c>
      <c r="CC17" s="27" t="str">
        <f t="shared" ca="1" si="67"/>
        <v>-</v>
      </c>
      <c r="CD17" s="27" t="str">
        <f t="shared" ca="1" si="67"/>
        <v>-</v>
      </c>
      <c r="CE17" s="27" t="str">
        <f t="shared" ca="1" si="67"/>
        <v>-</v>
      </c>
      <c r="CF17" s="27">
        <f t="shared" ca="1" si="67"/>
        <v>0</v>
      </c>
      <c r="CG17" s="27" t="str">
        <f t="shared" ref="CG17:CP26" ca="1" si="68">OFFSET(CG$5,$B17,0)</f>
        <v>-</v>
      </c>
      <c r="CH17" s="27">
        <f t="shared" ca="1" si="68"/>
        <v>1</v>
      </c>
      <c r="CI17" s="27">
        <f t="shared" ca="1" si="68"/>
        <v>0</v>
      </c>
      <c r="CJ17" s="27">
        <f t="shared" ca="1" si="68"/>
        <v>1</v>
      </c>
      <c r="CK17" s="27">
        <f t="shared" ca="1" si="68"/>
        <v>1</v>
      </c>
      <c r="CL17" s="27">
        <f t="shared" ca="1" si="68"/>
        <v>1</v>
      </c>
      <c r="CM17" s="27">
        <f t="shared" ca="1" si="68"/>
        <v>0</v>
      </c>
      <c r="CN17" s="27">
        <f t="shared" ca="1" si="68"/>
        <v>0</v>
      </c>
      <c r="CO17" s="27">
        <f t="shared" ca="1" si="68"/>
        <v>0</v>
      </c>
      <c r="CP17" s="27">
        <f t="shared" ca="1" si="68"/>
        <v>0</v>
      </c>
      <c r="CQ17" s="27">
        <f t="shared" ref="CQ17:CW26" ca="1" si="69">OFFSET(CQ$5,$B17,0)</f>
        <v>0.9</v>
      </c>
      <c r="CR17" s="27">
        <f t="shared" ca="1" si="69"/>
        <v>0.75</v>
      </c>
      <c r="CS17" s="27">
        <f t="shared" ca="1" si="69"/>
        <v>0.65</v>
      </c>
      <c r="CT17" s="27">
        <f t="shared" ca="1" si="69"/>
        <v>0.3</v>
      </c>
      <c r="CU17" s="27">
        <f t="shared" ca="1" si="69"/>
        <v>0</v>
      </c>
      <c r="CV17" s="27">
        <f t="shared" ca="1" si="69"/>
        <v>0</v>
      </c>
      <c r="CW17" s="27">
        <f t="shared" ca="1" si="69"/>
        <v>1</v>
      </c>
      <c r="CX17" s="143">
        <f>INDEX(i_dryman,INDEX(i.DryManOther,SUMPRODUCT($DK$11:$DM$11,1*$DK17:$DM17),$DN17+1),CX$272)</f>
        <v>0</v>
      </c>
      <c r="CY17" s="27">
        <f ca="1">OFFSET(CY$5,$B17,0)</f>
        <v>0</v>
      </c>
      <c r="CZ17" s="179">
        <f t="shared" ref="CZ17:DB28" si="70">INDEX(i_dryman,INDEX(i.DryManOther,SUMPRODUCT($DK$11:$DM$11,1*$DK17:$DM17),$DN17+1),CZ$272)</f>
        <v>0</v>
      </c>
      <c r="DA17" s="179">
        <f t="shared" si="70"/>
        <v>0</v>
      </c>
      <c r="DB17" s="179">
        <f t="shared" si="70"/>
        <v>0</v>
      </c>
      <c r="DC17" s="179">
        <f t="shared" ref="DC17:DD28" si="71">($DN17&gt;=2)*INDEX(i_mortalityx,2,$267:$267)</f>
        <v>0</v>
      </c>
      <c r="DD17" s="179">
        <f t="shared" si="71"/>
        <v>0</v>
      </c>
      <c r="DE17" s="27" t="str">
        <f t="shared" ref="DE17:DJ26" ca="1" si="72">OFFSET(DE$5,$B17,0)</f>
        <v>-</v>
      </c>
      <c r="DF17" s="27" t="str">
        <f t="shared" ca="1" si="72"/>
        <v>-</v>
      </c>
      <c r="DG17" s="27" t="str">
        <f t="shared" ca="1" si="72"/>
        <v>-</v>
      </c>
      <c r="DH17" s="27" t="str">
        <f t="shared" ca="1" si="72"/>
        <v>-</v>
      </c>
      <c r="DI17" s="27" t="str">
        <f t="shared" ca="1" si="72"/>
        <v>-</v>
      </c>
      <c r="DJ17" s="27" t="str">
        <f t="shared" ca="1" si="72"/>
        <v>-</v>
      </c>
      <c r="DK17" s="26" t="b">
        <v>1</v>
      </c>
      <c r="DL17" s="26" t="b">
        <v>0</v>
      </c>
      <c r="DM17" s="26" t="b">
        <v>0</v>
      </c>
      <c r="DN17" s="26">
        <v>0</v>
      </c>
      <c r="DO17" s="143" t="str">
        <f t="shared" ref="DO17:DR28" si="73">INDEX(i_dryman,INDEX(i.DryManOther,SUMPRODUCT($DK$11:$DM$11,1*$DK17:$DM17),$DN17+1),DO$272)</f>
        <v>-</v>
      </c>
      <c r="DP17" s="143" t="str">
        <f t="shared" si="73"/>
        <v>-</v>
      </c>
      <c r="DQ17" s="143" t="str">
        <f t="shared" si="73"/>
        <v>-</v>
      </c>
      <c r="DR17" s="143" t="str">
        <f t="shared" si="73"/>
        <v>-</v>
      </c>
      <c r="DS17" s="27" t="str">
        <f t="shared" ref="DS17:DW28" ca="1" si="74">OFFSET(DS$5,$B17,0)</f>
        <v>-</v>
      </c>
      <c r="DT17" s="27" t="b">
        <f t="shared" ca="1" si="74"/>
        <v>1</v>
      </c>
      <c r="DU17" s="27" t="str">
        <f t="shared" ca="1" si="74"/>
        <v>-</v>
      </c>
      <c r="DV17" s="27">
        <f t="shared" ca="1" si="74"/>
        <v>0</v>
      </c>
      <c r="DW17" s="27" t="str">
        <f t="shared" ca="1" si="74"/>
        <v>-</v>
      </c>
      <c r="DX17" s="143" t="str">
        <f t="shared" ref="DX17:DX28" si="75">INDEX(i_dryman,INDEX(i.DryManOther,SUMPRODUCT($DK$11:$DM$11,1*$DK17:$DM17),$DN17+1),DX$272)</f>
        <v>-</v>
      </c>
      <c r="DY17" s="27">
        <f t="shared" ref="DY17:EI26" ca="1" si="76">OFFSET(DY$5,$B17,0)</f>
        <v>500</v>
      </c>
      <c r="DZ17" s="27">
        <f t="shared" ca="1" si="76"/>
        <v>500</v>
      </c>
      <c r="EA17" s="27">
        <f t="shared" ca="1" si="76"/>
        <v>1</v>
      </c>
      <c r="EB17" s="27">
        <f t="shared" ca="1" si="76"/>
        <v>0</v>
      </c>
      <c r="EC17" s="27">
        <f t="shared" ca="1" si="76"/>
        <v>1</v>
      </c>
      <c r="ED17" s="27">
        <f t="shared" ca="1" si="76"/>
        <v>1</v>
      </c>
      <c r="EE17" s="27">
        <f t="shared" ca="1" si="76"/>
        <v>0</v>
      </c>
      <c r="EF17" s="27">
        <f t="shared" ca="1" si="76"/>
        <v>70</v>
      </c>
      <c r="EG17" s="27">
        <f t="shared" ca="1" si="76"/>
        <v>50</v>
      </c>
      <c r="EH17" s="27">
        <f t="shared" ca="1" si="76"/>
        <v>70</v>
      </c>
      <c r="EI17" s="27">
        <f t="shared" ca="1" si="76"/>
        <v>50</v>
      </c>
      <c r="EJ17" s="27">
        <f t="shared" ref="EJ17:EQ26" ca="1" si="77">OFFSET(EJ$5,$B17,0)</f>
        <v>1</v>
      </c>
      <c r="EK17" s="27">
        <f t="shared" ca="1" si="77"/>
        <v>1</v>
      </c>
      <c r="EL17" s="27">
        <f t="shared" ca="1" si="77"/>
        <v>1</v>
      </c>
      <c r="EM17" s="27">
        <f t="shared" ca="1" si="77"/>
        <v>0</v>
      </c>
      <c r="EN17" s="27" t="str">
        <f t="shared" ca="1" si="77"/>
        <v>-</v>
      </c>
      <c r="EO17" s="27" t="str">
        <f t="shared" ca="1" si="77"/>
        <v>-</v>
      </c>
      <c r="EP17" s="27">
        <f t="shared" ca="1" si="77"/>
        <v>0</v>
      </c>
      <c r="EQ17" s="27">
        <f t="shared" ca="1" si="77"/>
        <v>0</v>
      </c>
      <c r="ER17" s="34">
        <v>0</v>
      </c>
    </row>
    <row r="18" spans="1:148" outlineLevel="3">
      <c r="A18" s="31">
        <f t="shared" si="59"/>
        <v>13</v>
      </c>
      <c r="B18" s="38">
        <f>$A17</f>
        <v>12</v>
      </c>
      <c r="C18">
        <f t="shared" ref="C18:C64" ca="1" si="78">OFFSET(C18,-1,0)</f>
        <v>22</v>
      </c>
      <c r="D18" t="b">
        <v>1</v>
      </c>
      <c r="E18" t="b">
        <v>0</v>
      </c>
      <c r="F18" t="b">
        <v>1</v>
      </c>
      <c r="G18" s="49">
        <f t="shared" ca="1" si="60"/>
        <v>93</v>
      </c>
      <c r="H18" s="51" t="str">
        <f t="shared" ca="1" si="61"/>
        <v>M-M Aut Scan 1 (F33N34)</v>
      </c>
      <c r="I18" s="13" t="str">
        <f ca="1">IF(MATCH(H18,H$5:H18,0)=(COUNTA(H$5:H18)),"-","Dup")</f>
        <v>-</v>
      </c>
      <c r="J18" s="27" t="s">
        <v>37</v>
      </c>
      <c r="K18" s="27" t="str">
        <f t="shared" ref="K18:T20" ca="1" si="79">OFFSET(K$5,$B18,0)</f>
        <v>-</v>
      </c>
      <c r="L18" s="27" t="str">
        <f t="shared" ca="1" si="79"/>
        <v>-</v>
      </c>
      <c r="M18" s="27" t="str">
        <f t="shared" ca="1" si="79"/>
        <v>-</v>
      </c>
      <c r="N18" s="27" t="str">
        <f t="shared" ca="1" si="79"/>
        <v>-</v>
      </c>
      <c r="O18" s="27" t="str">
        <f t="shared" ca="1" si="79"/>
        <v>-</v>
      </c>
      <c r="P18" s="27">
        <f t="shared" ca="1" si="79"/>
        <v>1</v>
      </c>
      <c r="Q18" s="27">
        <f t="shared" ca="1" si="79"/>
        <v>1</v>
      </c>
      <c r="R18" s="27">
        <f t="shared" ca="1" si="79"/>
        <v>1</v>
      </c>
      <c r="S18" s="27">
        <f t="shared" ca="1" si="79"/>
        <v>1</v>
      </c>
      <c r="T18" s="27">
        <f t="shared" ca="1" si="79"/>
        <v>1</v>
      </c>
      <c r="U18" s="27">
        <f t="shared" ref="U18:AD20" ca="1" si="80">OFFSET(U$5,$B18,0)</f>
        <v>1</v>
      </c>
      <c r="V18" s="27">
        <f t="shared" ca="1" si="80"/>
        <v>1</v>
      </c>
      <c r="W18" s="27">
        <f t="shared" ca="1" si="80"/>
        <v>1</v>
      </c>
      <c r="X18" s="27">
        <f t="shared" ca="1" si="80"/>
        <v>1</v>
      </c>
      <c r="Y18" s="27">
        <f t="shared" ca="1" si="80"/>
        <v>1</v>
      </c>
      <c r="Z18" s="27" t="str">
        <f t="shared" ca="1" si="80"/>
        <v>-</v>
      </c>
      <c r="AA18" s="27" t="str">
        <f t="shared" ca="1" si="80"/>
        <v>-</v>
      </c>
      <c r="AB18" s="27" t="str">
        <f t="shared" ca="1" si="80"/>
        <v>-</v>
      </c>
      <c r="AC18" s="27" t="str">
        <f t="shared" ca="1" si="80"/>
        <v>-</v>
      </c>
      <c r="AD18" s="27" t="str">
        <f t="shared" ca="1" si="80"/>
        <v>-</v>
      </c>
      <c r="AE18" s="27" t="str">
        <f t="shared" ref="AE18:AI20" ca="1" si="81">OFFSET(AE$5,$B18,0)</f>
        <v>-</v>
      </c>
      <c r="AF18" s="27" t="str">
        <f t="shared" ca="1" si="81"/>
        <v>-</v>
      </c>
      <c r="AG18" s="27" t="str">
        <f t="shared" ca="1" si="81"/>
        <v>-</v>
      </c>
      <c r="AH18" s="27" t="str">
        <f t="shared" ca="1" si="81"/>
        <v>-</v>
      </c>
      <c r="AI18" s="27" t="str">
        <f t="shared" ca="1" si="81"/>
        <v>-</v>
      </c>
      <c r="AJ18" s="27" t="str">
        <f t="shared" ref="AJ18:AN32" ca="1" si="82">OFFSET(AJ$5,$B18,0)</f>
        <v>-</v>
      </c>
      <c r="AK18" s="27" t="str">
        <f t="shared" ca="1" si="82"/>
        <v>-</v>
      </c>
      <c r="AL18" s="27" t="str">
        <f t="shared" ca="1" si="82"/>
        <v>-</v>
      </c>
      <c r="AM18" s="27" t="str">
        <f t="shared" ca="1" si="82"/>
        <v>-</v>
      </c>
      <c r="AN18" s="27" t="str">
        <f t="shared" ca="1" si="82"/>
        <v>-</v>
      </c>
      <c r="AO18" s="27" t="str">
        <f t="shared" ca="1" si="63"/>
        <v>-</v>
      </c>
      <c r="AP18" s="27" t="str">
        <f t="shared" ca="1" si="63"/>
        <v>-</v>
      </c>
      <c r="AQ18" s="27" t="str">
        <f t="shared" ca="1" si="63"/>
        <v>-</v>
      </c>
      <c r="AR18" s="27" t="str">
        <f t="shared" ca="1" si="63"/>
        <v>-</v>
      </c>
      <c r="AS18" s="27">
        <f t="shared" ref="AS18:BF20" ca="1" si="83">OFFSET(AS$5,$B18,0)</f>
        <v>3</v>
      </c>
      <c r="AT18" s="27">
        <f t="shared" ca="1" si="83"/>
        <v>4</v>
      </c>
      <c r="AU18" s="27">
        <f t="shared" ca="1" si="83"/>
        <v>0</v>
      </c>
      <c r="AV18" s="27">
        <f t="shared" ca="1" si="83"/>
        <v>0.7</v>
      </c>
      <c r="AW18" s="27">
        <f t="shared" ca="1" si="83"/>
        <v>-0.7</v>
      </c>
      <c r="AX18" s="27" t="str">
        <f t="shared" ca="1" si="64"/>
        <v>-</v>
      </c>
      <c r="AY18" s="27" t="str">
        <f t="shared" ca="1" si="64"/>
        <v>-</v>
      </c>
      <c r="AZ18" s="27" t="str">
        <f t="shared" ca="1" si="64"/>
        <v>-</v>
      </c>
      <c r="BA18" s="27" t="str">
        <f t="shared" ca="1" si="64"/>
        <v>-</v>
      </c>
      <c r="BB18" s="27" t="str">
        <f t="shared" ca="1" si="64"/>
        <v>-</v>
      </c>
      <c r="BC18" s="27">
        <f t="shared" ca="1" si="83"/>
        <v>0.3</v>
      </c>
      <c r="BD18" s="27">
        <f t="shared" ca="1" si="83"/>
        <v>0.7</v>
      </c>
      <c r="BE18" s="27">
        <f t="shared" ca="1" si="83"/>
        <v>-0.2</v>
      </c>
      <c r="BF18" s="27">
        <f t="shared" ca="1" si="83"/>
        <v>1.2</v>
      </c>
      <c r="BG18" s="27" t="str">
        <f t="shared" ca="1" si="65"/>
        <v>-</v>
      </c>
      <c r="BH18" s="27" t="str">
        <f t="shared" ca="1" si="65"/>
        <v>-</v>
      </c>
      <c r="BI18" s="49">
        <v>0</v>
      </c>
      <c r="BJ18" s="49">
        <v>0</v>
      </c>
      <c r="BK18" s="49">
        <v>0</v>
      </c>
      <c r="BL18" s="49">
        <v>0</v>
      </c>
      <c r="BM18" s="49">
        <v>0</v>
      </c>
      <c r="BN18" s="27">
        <f t="shared" ca="1" si="66"/>
        <v>0</v>
      </c>
      <c r="BO18" s="27">
        <f t="shared" ca="1" si="66"/>
        <v>0</v>
      </c>
      <c r="BP18" s="27" t="str">
        <f t="shared" ca="1" si="66"/>
        <v>-</v>
      </c>
      <c r="BQ18" s="27" t="str">
        <f t="shared" ca="1" si="66"/>
        <v>-</v>
      </c>
      <c r="BR18" s="27" t="str">
        <f t="shared" ca="1" si="66"/>
        <v>-</v>
      </c>
      <c r="BS18" s="27" t="str">
        <f t="shared" ca="1" si="66"/>
        <v>-</v>
      </c>
      <c r="BT18" s="27" t="str">
        <f t="shared" ca="1" si="66"/>
        <v>-</v>
      </c>
      <c r="BU18" s="27" t="str">
        <f t="shared" ca="1" si="67"/>
        <v>-</v>
      </c>
      <c r="BV18" s="27" t="str">
        <f t="shared" ca="1" si="67"/>
        <v>-</v>
      </c>
      <c r="BW18" s="27" t="str">
        <f t="shared" ca="1" si="67"/>
        <v>-</v>
      </c>
      <c r="BX18" s="27" t="str">
        <f t="shared" ca="1" si="67"/>
        <v>-</v>
      </c>
      <c r="BY18" s="27">
        <f t="shared" ca="1" si="67"/>
        <v>2</v>
      </c>
      <c r="BZ18" s="27" t="str">
        <f t="shared" ca="1" si="67"/>
        <v>-</v>
      </c>
      <c r="CA18" s="27" t="str">
        <f t="shared" ca="1" si="67"/>
        <v>-</v>
      </c>
      <c r="CB18" s="27" t="str">
        <f t="shared" ca="1" si="67"/>
        <v>-</v>
      </c>
      <c r="CC18" s="27" t="str">
        <f t="shared" ca="1" si="67"/>
        <v>-</v>
      </c>
      <c r="CD18" s="27" t="str">
        <f t="shared" ca="1" si="67"/>
        <v>-</v>
      </c>
      <c r="CE18" s="27" t="str">
        <f t="shared" ca="1" si="67"/>
        <v>-</v>
      </c>
      <c r="CF18" s="27">
        <f t="shared" ca="1" si="67"/>
        <v>0</v>
      </c>
      <c r="CG18" s="27" t="str">
        <f t="shared" ca="1" si="68"/>
        <v>-</v>
      </c>
      <c r="CH18" s="27">
        <f t="shared" ca="1" si="68"/>
        <v>1</v>
      </c>
      <c r="CI18" s="27">
        <f t="shared" ca="1" si="68"/>
        <v>0</v>
      </c>
      <c r="CJ18" s="27">
        <f t="shared" ca="1" si="68"/>
        <v>1</v>
      </c>
      <c r="CK18" s="27">
        <f t="shared" ca="1" si="68"/>
        <v>1</v>
      </c>
      <c r="CL18" s="27">
        <f t="shared" ca="1" si="68"/>
        <v>1</v>
      </c>
      <c r="CM18" s="27">
        <f t="shared" ca="1" si="68"/>
        <v>0</v>
      </c>
      <c r="CN18" s="27">
        <f t="shared" ca="1" si="68"/>
        <v>0</v>
      </c>
      <c r="CO18" s="27">
        <f t="shared" ca="1" si="68"/>
        <v>0</v>
      </c>
      <c r="CP18" s="27">
        <f t="shared" ca="1" si="68"/>
        <v>0</v>
      </c>
      <c r="CQ18" s="27">
        <f t="shared" ca="1" si="69"/>
        <v>0.9</v>
      </c>
      <c r="CR18" s="27">
        <f t="shared" ca="1" si="69"/>
        <v>0.75</v>
      </c>
      <c r="CS18" s="27">
        <f t="shared" ca="1" si="69"/>
        <v>0.65</v>
      </c>
      <c r="CT18" s="27">
        <f t="shared" ca="1" si="69"/>
        <v>0.3</v>
      </c>
      <c r="CU18" s="27">
        <f t="shared" ca="1" si="69"/>
        <v>0</v>
      </c>
      <c r="CV18" s="27">
        <f t="shared" ca="1" si="69"/>
        <v>0</v>
      </c>
      <c r="CW18" s="27">
        <f t="shared" ca="1" si="69"/>
        <v>1</v>
      </c>
      <c r="CX18" s="143">
        <f ca="1">INDEX(i_dryman,INDEX(i.DryManOther,SUMPRODUCT($DK$11:$DM$11,1*$DK18:$DM18),$DN18+1),CX$272)</f>
        <v>0.01</v>
      </c>
      <c r="CY18" s="27">
        <f ca="1">OFFSET(CY$5,$B18,0)</f>
        <v>0</v>
      </c>
      <c r="CZ18" s="179">
        <f t="shared" ca="1" si="70"/>
        <v>0</v>
      </c>
      <c r="DA18" s="179">
        <f t="shared" ca="1" si="70"/>
        <v>0.05</v>
      </c>
      <c r="DB18" s="179">
        <f t="shared" ca="1" si="70"/>
        <v>0.05</v>
      </c>
      <c r="DC18" s="179">
        <f t="shared" ca="1" si="71"/>
        <v>0</v>
      </c>
      <c r="DD18" s="179">
        <f t="shared" ca="1" si="71"/>
        <v>0</v>
      </c>
      <c r="DE18" s="27" t="str">
        <f t="shared" ca="1" si="72"/>
        <v>-</v>
      </c>
      <c r="DF18" s="27" t="str">
        <f t="shared" ca="1" si="72"/>
        <v>-</v>
      </c>
      <c r="DG18" s="27" t="str">
        <f t="shared" ca="1" si="72"/>
        <v>-</v>
      </c>
      <c r="DH18" s="27" t="str">
        <f t="shared" ca="1" si="72"/>
        <v>-</v>
      </c>
      <c r="DI18" s="27" t="str">
        <f t="shared" ca="1" si="72"/>
        <v>-</v>
      </c>
      <c r="DJ18" s="27" t="str">
        <f t="shared" ca="1" si="72"/>
        <v>-</v>
      </c>
      <c r="DK18" s="54" t="b">
        <f t="shared" ref="DK18:DM20" ca="1" si="84">OFFSET(DK18,-1,0)</f>
        <v>1</v>
      </c>
      <c r="DL18" s="54" t="b">
        <f t="shared" ca="1" si="84"/>
        <v>0</v>
      </c>
      <c r="DM18" s="54" t="b">
        <f t="shared" ca="1" si="84"/>
        <v>0</v>
      </c>
      <c r="DN18" s="52">
        <f ca="1">MOD(OFFSET(DN$5,$B18,0)+1,4)</f>
        <v>1</v>
      </c>
      <c r="DO18" s="143" t="str">
        <f t="shared" ca="1" si="73"/>
        <v>-</v>
      </c>
      <c r="DP18" s="143" t="str">
        <f t="shared" ca="1" si="73"/>
        <v>-</v>
      </c>
      <c r="DQ18" s="143" t="b">
        <f t="shared" ca="1" si="73"/>
        <v>1</v>
      </c>
      <c r="DR18" s="143" t="str">
        <f t="shared" ca="1" si="73"/>
        <v>-</v>
      </c>
      <c r="DS18" s="27" t="str">
        <f t="shared" ca="1" si="74"/>
        <v>-</v>
      </c>
      <c r="DT18" s="27" t="b">
        <f t="shared" ca="1" si="74"/>
        <v>1</v>
      </c>
      <c r="DU18" s="27" t="str">
        <f t="shared" ca="1" si="74"/>
        <v>-</v>
      </c>
      <c r="DV18" s="27">
        <f t="shared" ca="1" si="74"/>
        <v>0</v>
      </c>
      <c r="DW18" s="27" t="str">
        <f t="shared" ca="1" si="74"/>
        <v>-</v>
      </c>
      <c r="DX18" s="143" t="str">
        <f t="shared" ca="1" si="75"/>
        <v>-</v>
      </c>
      <c r="DY18" s="27">
        <f t="shared" ca="1" si="76"/>
        <v>500</v>
      </c>
      <c r="DZ18" s="27">
        <f t="shared" ca="1" si="76"/>
        <v>500</v>
      </c>
      <c r="EA18" s="27">
        <f t="shared" ca="1" si="76"/>
        <v>1</v>
      </c>
      <c r="EB18" s="27">
        <f t="shared" ca="1" si="76"/>
        <v>0</v>
      </c>
      <c r="EC18" s="27">
        <f t="shared" ca="1" si="76"/>
        <v>1</v>
      </c>
      <c r="ED18" s="27">
        <f t="shared" ca="1" si="76"/>
        <v>1</v>
      </c>
      <c r="EE18" s="27">
        <f t="shared" ca="1" si="76"/>
        <v>0</v>
      </c>
      <c r="EF18" s="27">
        <f t="shared" ca="1" si="76"/>
        <v>70</v>
      </c>
      <c r="EG18" s="27">
        <f t="shared" ca="1" si="76"/>
        <v>50</v>
      </c>
      <c r="EH18" s="27">
        <f t="shared" ca="1" si="76"/>
        <v>70</v>
      </c>
      <c r="EI18" s="27">
        <f t="shared" ca="1" si="76"/>
        <v>50</v>
      </c>
      <c r="EJ18" s="27">
        <f t="shared" ca="1" si="77"/>
        <v>1</v>
      </c>
      <c r="EK18" s="27">
        <f t="shared" ca="1" si="77"/>
        <v>1</v>
      </c>
      <c r="EL18" s="27">
        <f t="shared" ca="1" si="77"/>
        <v>1</v>
      </c>
      <c r="EM18" s="27">
        <f t="shared" ca="1" si="77"/>
        <v>0</v>
      </c>
      <c r="EN18" s="27" t="str">
        <f t="shared" ca="1" si="77"/>
        <v>-</v>
      </c>
      <c r="EO18" s="27" t="str">
        <f t="shared" ca="1" si="77"/>
        <v>-</v>
      </c>
      <c r="EP18" s="27">
        <f t="shared" ca="1" si="77"/>
        <v>0</v>
      </c>
      <c r="EQ18" s="27">
        <f t="shared" ca="1" si="77"/>
        <v>0</v>
      </c>
      <c r="ER18" s="34">
        <v>0</v>
      </c>
    </row>
    <row r="19" spans="1:148" outlineLevel="3">
      <c r="A19" s="31">
        <f t="shared" si="59"/>
        <v>14</v>
      </c>
      <c r="B19" s="38">
        <f>$A18</f>
        <v>13</v>
      </c>
      <c r="C19">
        <f t="shared" ca="1" si="78"/>
        <v>22</v>
      </c>
      <c r="D19" t="b">
        <v>1</v>
      </c>
      <c r="E19" t="b">
        <v>0</v>
      </c>
      <c r="F19" t="b">
        <v>1</v>
      </c>
      <c r="G19" s="49">
        <f t="shared" ca="1" si="60"/>
        <v>483</v>
      </c>
      <c r="H19" s="51" t="str">
        <f t="shared" ca="1" si="61"/>
        <v>M-M Aut Scan 2 (F33N34)</v>
      </c>
      <c r="I19" s="13" t="str">
        <f ca="1">IF(MATCH(H19,H$5:H19,0)=(COUNTA(H$5:H19)),"-","Dup")</f>
        <v>-</v>
      </c>
      <c r="J19" s="27" t="s">
        <v>37</v>
      </c>
      <c r="K19" s="27" t="str">
        <f t="shared" ca="1" si="79"/>
        <v>-</v>
      </c>
      <c r="L19" s="27" t="str">
        <f t="shared" ca="1" si="79"/>
        <v>-</v>
      </c>
      <c r="M19" s="27" t="str">
        <f t="shared" ca="1" si="79"/>
        <v>-</v>
      </c>
      <c r="N19" s="27" t="str">
        <f t="shared" ca="1" si="79"/>
        <v>-</v>
      </c>
      <c r="O19" s="27" t="str">
        <f t="shared" ca="1" si="79"/>
        <v>-</v>
      </c>
      <c r="P19" s="27">
        <f t="shared" ca="1" si="79"/>
        <v>1</v>
      </c>
      <c r="Q19" s="27">
        <f t="shared" ca="1" si="79"/>
        <v>1</v>
      </c>
      <c r="R19" s="27">
        <f t="shared" ca="1" si="79"/>
        <v>1</v>
      </c>
      <c r="S19" s="27">
        <f t="shared" ca="1" si="79"/>
        <v>1</v>
      </c>
      <c r="T19" s="27">
        <f t="shared" ca="1" si="79"/>
        <v>1</v>
      </c>
      <c r="U19" s="27">
        <f t="shared" ca="1" si="80"/>
        <v>1</v>
      </c>
      <c r="V19" s="27">
        <f t="shared" ca="1" si="80"/>
        <v>1</v>
      </c>
      <c r="W19" s="27">
        <f t="shared" ca="1" si="80"/>
        <v>1</v>
      </c>
      <c r="X19" s="27">
        <f t="shared" ca="1" si="80"/>
        <v>1</v>
      </c>
      <c r="Y19" s="27">
        <f t="shared" ca="1" si="80"/>
        <v>1</v>
      </c>
      <c r="Z19" s="27" t="str">
        <f t="shared" ca="1" si="80"/>
        <v>-</v>
      </c>
      <c r="AA19" s="27" t="str">
        <f t="shared" ca="1" si="80"/>
        <v>-</v>
      </c>
      <c r="AB19" s="27" t="str">
        <f t="shared" ca="1" si="80"/>
        <v>-</v>
      </c>
      <c r="AC19" s="27" t="str">
        <f t="shared" ca="1" si="80"/>
        <v>-</v>
      </c>
      <c r="AD19" s="27" t="str">
        <f t="shared" ca="1" si="80"/>
        <v>-</v>
      </c>
      <c r="AE19" s="27" t="str">
        <f t="shared" ca="1" si="81"/>
        <v>-</v>
      </c>
      <c r="AF19" s="27" t="str">
        <f t="shared" ca="1" si="81"/>
        <v>-</v>
      </c>
      <c r="AG19" s="27" t="str">
        <f t="shared" ca="1" si="81"/>
        <v>-</v>
      </c>
      <c r="AH19" s="27" t="str">
        <f t="shared" ca="1" si="81"/>
        <v>-</v>
      </c>
      <c r="AI19" s="27" t="str">
        <f t="shared" ca="1" si="81"/>
        <v>-</v>
      </c>
      <c r="AJ19" s="27" t="str">
        <f t="shared" ca="1" si="82"/>
        <v>-</v>
      </c>
      <c r="AK19" s="27" t="str">
        <f t="shared" ca="1" si="82"/>
        <v>-</v>
      </c>
      <c r="AL19" s="27" t="str">
        <f t="shared" ca="1" si="82"/>
        <v>-</v>
      </c>
      <c r="AM19" s="27" t="str">
        <f t="shared" ca="1" si="82"/>
        <v>-</v>
      </c>
      <c r="AN19" s="27" t="str">
        <f t="shared" ca="1" si="82"/>
        <v>-</v>
      </c>
      <c r="AO19" s="27" t="str">
        <f t="shared" ca="1" si="63"/>
        <v>-</v>
      </c>
      <c r="AP19" s="27" t="str">
        <f t="shared" ca="1" si="63"/>
        <v>-</v>
      </c>
      <c r="AQ19" s="27" t="str">
        <f t="shared" ca="1" si="63"/>
        <v>-</v>
      </c>
      <c r="AR19" s="27" t="str">
        <f t="shared" ca="1" si="63"/>
        <v>-</v>
      </c>
      <c r="AS19" s="27">
        <f t="shared" ca="1" si="83"/>
        <v>3</v>
      </c>
      <c r="AT19" s="27">
        <f t="shared" ca="1" si="83"/>
        <v>4</v>
      </c>
      <c r="AU19" s="27">
        <f t="shared" ca="1" si="83"/>
        <v>0</v>
      </c>
      <c r="AV19" s="27">
        <f t="shared" ca="1" si="83"/>
        <v>0.7</v>
      </c>
      <c r="AW19" s="27">
        <f t="shared" ca="1" si="83"/>
        <v>-0.7</v>
      </c>
      <c r="AX19" s="27" t="str">
        <f t="shared" ca="1" si="64"/>
        <v>-</v>
      </c>
      <c r="AY19" s="27" t="str">
        <f t="shared" ca="1" si="64"/>
        <v>-</v>
      </c>
      <c r="AZ19" s="27" t="str">
        <f t="shared" ca="1" si="64"/>
        <v>-</v>
      </c>
      <c r="BA19" s="27" t="str">
        <f t="shared" ca="1" si="64"/>
        <v>-</v>
      </c>
      <c r="BB19" s="27" t="str">
        <f t="shared" ca="1" si="64"/>
        <v>-</v>
      </c>
      <c r="BC19" s="27">
        <f t="shared" ca="1" si="83"/>
        <v>0.3</v>
      </c>
      <c r="BD19" s="27">
        <f t="shared" ca="1" si="83"/>
        <v>0.7</v>
      </c>
      <c r="BE19" s="27">
        <f t="shared" ca="1" si="83"/>
        <v>-0.2</v>
      </c>
      <c r="BF19" s="27">
        <f t="shared" ca="1" si="83"/>
        <v>1.2</v>
      </c>
      <c r="BG19" s="27" t="str">
        <f t="shared" ca="1" si="65"/>
        <v>-</v>
      </c>
      <c r="BH19" s="27" t="str">
        <f t="shared" ca="1" si="65"/>
        <v>-</v>
      </c>
      <c r="BI19" s="49">
        <v>0</v>
      </c>
      <c r="BJ19" s="49">
        <v>0</v>
      </c>
      <c r="BK19" s="49">
        <v>0</v>
      </c>
      <c r="BL19" s="49">
        <v>0</v>
      </c>
      <c r="BM19" s="49">
        <v>0</v>
      </c>
      <c r="BN19" s="27">
        <f t="shared" ca="1" si="66"/>
        <v>0</v>
      </c>
      <c r="BO19" s="27">
        <f t="shared" ca="1" si="66"/>
        <v>0</v>
      </c>
      <c r="BP19" s="27" t="str">
        <f t="shared" ca="1" si="66"/>
        <v>-</v>
      </c>
      <c r="BQ19" s="27" t="str">
        <f t="shared" ca="1" si="66"/>
        <v>-</v>
      </c>
      <c r="BR19" s="27" t="str">
        <f t="shared" ca="1" si="66"/>
        <v>-</v>
      </c>
      <c r="BS19" s="27" t="str">
        <f t="shared" ca="1" si="66"/>
        <v>-</v>
      </c>
      <c r="BT19" s="27" t="str">
        <f t="shared" ca="1" si="66"/>
        <v>-</v>
      </c>
      <c r="BU19" s="27" t="str">
        <f t="shared" ca="1" si="67"/>
        <v>-</v>
      </c>
      <c r="BV19" s="27" t="str">
        <f t="shared" ca="1" si="67"/>
        <v>-</v>
      </c>
      <c r="BW19" s="27" t="str">
        <f t="shared" ca="1" si="67"/>
        <v>-</v>
      </c>
      <c r="BX19" s="27" t="str">
        <f t="shared" ca="1" si="67"/>
        <v>-</v>
      </c>
      <c r="BY19" s="27">
        <f t="shared" ca="1" si="67"/>
        <v>2</v>
      </c>
      <c r="BZ19" s="27" t="str">
        <f t="shared" ca="1" si="67"/>
        <v>-</v>
      </c>
      <c r="CA19" s="27" t="str">
        <f t="shared" ca="1" si="67"/>
        <v>-</v>
      </c>
      <c r="CB19" s="27" t="str">
        <f t="shared" ca="1" si="67"/>
        <v>-</v>
      </c>
      <c r="CC19" s="27" t="str">
        <f t="shared" ca="1" si="67"/>
        <v>-</v>
      </c>
      <c r="CD19" s="27" t="str">
        <f t="shared" ca="1" si="67"/>
        <v>-</v>
      </c>
      <c r="CE19" s="27" t="str">
        <f t="shared" ca="1" si="67"/>
        <v>-</v>
      </c>
      <c r="CF19" s="27">
        <f t="shared" ca="1" si="67"/>
        <v>0</v>
      </c>
      <c r="CG19" s="27" t="str">
        <f t="shared" ca="1" si="68"/>
        <v>-</v>
      </c>
      <c r="CH19" s="27">
        <f t="shared" ca="1" si="68"/>
        <v>1</v>
      </c>
      <c r="CI19" s="27">
        <f t="shared" ca="1" si="68"/>
        <v>0</v>
      </c>
      <c r="CJ19" s="27">
        <f t="shared" ca="1" si="68"/>
        <v>1</v>
      </c>
      <c r="CK19" s="27">
        <f t="shared" ca="1" si="68"/>
        <v>1</v>
      </c>
      <c r="CL19" s="27">
        <f t="shared" ca="1" si="68"/>
        <v>1</v>
      </c>
      <c r="CM19" s="27">
        <f t="shared" ca="1" si="68"/>
        <v>0</v>
      </c>
      <c r="CN19" s="27">
        <f t="shared" ca="1" si="68"/>
        <v>0</v>
      </c>
      <c r="CO19" s="27">
        <f t="shared" ca="1" si="68"/>
        <v>0</v>
      </c>
      <c r="CP19" s="27">
        <f t="shared" ca="1" si="68"/>
        <v>0</v>
      </c>
      <c r="CQ19" s="27">
        <f t="shared" ca="1" si="69"/>
        <v>0.9</v>
      </c>
      <c r="CR19" s="27">
        <f t="shared" ca="1" si="69"/>
        <v>0.75</v>
      </c>
      <c r="CS19" s="27">
        <f t="shared" ca="1" si="69"/>
        <v>0.65</v>
      </c>
      <c r="CT19" s="27">
        <f t="shared" ca="1" si="69"/>
        <v>0.3</v>
      </c>
      <c r="CU19" s="27">
        <f t="shared" ca="1" si="69"/>
        <v>0</v>
      </c>
      <c r="CV19" s="27">
        <f t="shared" ca="1" si="69"/>
        <v>0</v>
      </c>
      <c r="CW19" s="27">
        <f t="shared" ca="1" si="69"/>
        <v>1</v>
      </c>
      <c r="CX19" s="143">
        <f ca="1">INDEX(i_dryman,INDEX(i.DryManOther,SUMPRODUCT($DK$11:$DM$11,1*$DK19:$DM19),$DN19+1),CX$272)</f>
        <v>0.01</v>
      </c>
      <c r="CY19" s="27">
        <f ca="1">OFFSET(CY$5,$B19,0)</f>
        <v>0</v>
      </c>
      <c r="CZ19" s="179">
        <f t="shared" ca="1" si="70"/>
        <v>0</v>
      </c>
      <c r="DA19" s="179">
        <f t="shared" ca="1" si="70"/>
        <v>0.05</v>
      </c>
      <c r="DB19" s="179">
        <f t="shared" ca="1" si="70"/>
        <v>0.05</v>
      </c>
      <c r="DC19" s="179">
        <f t="shared" ca="1" si="71"/>
        <v>9.9000000000000008E-3</v>
      </c>
      <c r="DD19" s="179">
        <f t="shared" ca="1" si="71"/>
        <v>-5.515714285714287E-2</v>
      </c>
      <c r="DE19" s="27" t="str">
        <f t="shared" ca="1" si="72"/>
        <v>-</v>
      </c>
      <c r="DF19" s="27" t="str">
        <f t="shared" ca="1" si="72"/>
        <v>-</v>
      </c>
      <c r="DG19" s="27" t="str">
        <f t="shared" ca="1" si="72"/>
        <v>-</v>
      </c>
      <c r="DH19" s="27" t="str">
        <f t="shared" ca="1" si="72"/>
        <v>-</v>
      </c>
      <c r="DI19" s="27" t="str">
        <f t="shared" ca="1" si="72"/>
        <v>-</v>
      </c>
      <c r="DJ19" s="27" t="str">
        <f t="shared" ca="1" si="72"/>
        <v>-</v>
      </c>
      <c r="DK19" s="54" t="b">
        <f t="shared" ca="1" si="84"/>
        <v>1</v>
      </c>
      <c r="DL19" s="54" t="b">
        <f t="shared" ca="1" si="84"/>
        <v>0</v>
      </c>
      <c r="DM19" s="54" t="b">
        <f t="shared" ca="1" si="84"/>
        <v>0</v>
      </c>
      <c r="DN19" s="52">
        <f ca="1">MOD(OFFSET(DN$5,$B19,0)+1,4)</f>
        <v>2</v>
      </c>
      <c r="DO19" s="143" t="str">
        <f t="shared" ca="1" si="73"/>
        <v>-</v>
      </c>
      <c r="DP19" s="143" t="str">
        <f t="shared" ca="1" si="73"/>
        <v>-</v>
      </c>
      <c r="DQ19" s="143" t="b">
        <f t="shared" ca="1" si="73"/>
        <v>1</v>
      </c>
      <c r="DR19" s="143" t="str">
        <f t="shared" ca="1" si="73"/>
        <v>-</v>
      </c>
      <c r="DS19" s="27" t="str">
        <f t="shared" ca="1" si="74"/>
        <v>-</v>
      </c>
      <c r="DT19" s="27" t="b">
        <f t="shared" ca="1" si="74"/>
        <v>1</v>
      </c>
      <c r="DU19" s="27" t="str">
        <f t="shared" ca="1" si="74"/>
        <v>-</v>
      </c>
      <c r="DV19" s="27">
        <f t="shared" ca="1" si="74"/>
        <v>0</v>
      </c>
      <c r="DW19" s="27" t="str">
        <f t="shared" ca="1" si="74"/>
        <v>-</v>
      </c>
      <c r="DX19" s="143" t="str">
        <f t="shared" ca="1" si="75"/>
        <v>-</v>
      </c>
      <c r="DY19" s="27">
        <f t="shared" ca="1" si="76"/>
        <v>500</v>
      </c>
      <c r="DZ19" s="27">
        <f t="shared" ca="1" si="76"/>
        <v>500</v>
      </c>
      <c r="EA19" s="27">
        <f t="shared" ca="1" si="76"/>
        <v>1</v>
      </c>
      <c r="EB19" s="27">
        <f t="shared" ca="1" si="76"/>
        <v>0</v>
      </c>
      <c r="EC19" s="27">
        <f t="shared" ca="1" si="76"/>
        <v>1</v>
      </c>
      <c r="ED19" s="27">
        <f t="shared" ca="1" si="76"/>
        <v>1</v>
      </c>
      <c r="EE19" s="27">
        <f t="shared" ca="1" si="76"/>
        <v>0</v>
      </c>
      <c r="EF19" s="27">
        <f t="shared" ca="1" si="76"/>
        <v>70</v>
      </c>
      <c r="EG19" s="27">
        <f t="shared" ca="1" si="76"/>
        <v>50</v>
      </c>
      <c r="EH19" s="27">
        <f t="shared" ca="1" si="76"/>
        <v>70</v>
      </c>
      <c r="EI19" s="27">
        <f t="shared" ca="1" si="76"/>
        <v>50</v>
      </c>
      <c r="EJ19" s="27">
        <f t="shared" ca="1" si="77"/>
        <v>1</v>
      </c>
      <c r="EK19" s="27">
        <f t="shared" ca="1" si="77"/>
        <v>1</v>
      </c>
      <c r="EL19" s="27">
        <f t="shared" ca="1" si="77"/>
        <v>1</v>
      </c>
      <c r="EM19" s="27">
        <f t="shared" ca="1" si="77"/>
        <v>0</v>
      </c>
      <c r="EN19" s="27" t="str">
        <f t="shared" ca="1" si="77"/>
        <v>-</v>
      </c>
      <c r="EO19" s="27" t="str">
        <f t="shared" ca="1" si="77"/>
        <v>-</v>
      </c>
      <c r="EP19" s="27">
        <f t="shared" ca="1" si="77"/>
        <v>0</v>
      </c>
      <c r="EQ19" s="27">
        <f t="shared" ca="1" si="77"/>
        <v>0</v>
      </c>
      <c r="ER19" s="34">
        <v>0</v>
      </c>
    </row>
    <row r="20" spans="1:148" outlineLevel="3">
      <c r="A20" s="31">
        <f t="shared" si="59"/>
        <v>15</v>
      </c>
      <c r="B20" s="38">
        <f>$A19</f>
        <v>14</v>
      </c>
      <c r="C20">
        <f t="shared" ca="1" si="78"/>
        <v>22</v>
      </c>
      <c r="D20" t="b">
        <v>0</v>
      </c>
      <c r="E20" t="b">
        <v>0</v>
      </c>
      <c r="F20" t="b">
        <v>0</v>
      </c>
      <c r="G20" s="49">
        <f t="shared" ca="1" si="60"/>
        <v>483</v>
      </c>
      <c r="H20" s="51" t="str">
        <f t="shared" ca="1" si="61"/>
        <v>M-M Aut Scan 3 (F33N34)</v>
      </c>
      <c r="I20" s="13" t="str">
        <f ca="1">IF(MATCH(H20,H$5:H20,0)=(COUNTA(H$5:H20)),"-","Dup")</f>
        <v>-</v>
      </c>
      <c r="J20" s="27" t="s">
        <v>37</v>
      </c>
      <c r="K20" s="27" t="str">
        <f t="shared" ca="1" si="79"/>
        <v>-</v>
      </c>
      <c r="L20" s="27" t="str">
        <f t="shared" ca="1" si="79"/>
        <v>-</v>
      </c>
      <c r="M20" s="27" t="str">
        <f t="shared" ca="1" si="79"/>
        <v>-</v>
      </c>
      <c r="N20" s="27" t="str">
        <f t="shared" ca="1" si="79"/>
        <v>-</v>
      </c>
      <c r="O20" s="27" t="str">
        <f t="shared" ca="1" si="79"/>
        <v>-</v>
      </c>
      <c r="P20" s="27">
        <f t="shared" ca="1" si="79"/>
        <v>1</v>
      </c>
      <c r="Q20" s="27">
        <f t="shared" ca="1" si="79"/>
        <v>1</v>
      </c>
      <c r="R20" s="27">
        <f t="shared" ca="1" si="79"/>
        <v>1</v>
      </c>
      <c r="S20" s="27">
        <f t="shared" ca="1" si="79"/>
        <v>1</v>
      </c>
      <c r="T20" s="27">
        <f t="shared" ca="1" si="79"/>
        <v>1</v>
      </c>
      <c r="U20" s="27">
        <f t="shared" ca="1" si="80"/>
        <v>1</v>
      </c>
      <c r="V20" s="27">
        <f t="shared" ca="1" si="80"/>
        <v>1</v>
      </c>
      <c r="W20" s="27">
        <f t="shared" ca="1" si="80"/>
        <v>1</v>
      </c>
      <c r="X20" s="27">
        <f t="shared" ca="1" si="80"/>
        <v>1</v>
      </c>
      <c r="Y20" s="27">
        <f t="shared" ca="1" si="80"/>
        <v>1</v>
      </c>
      <c r="Z20" s="27" t="str">
        <f t="shared" ca="1" si="80"/>
        <v>-</v>
      </c>
      <c r="AA20" s="27" t="str">
        <f t="shared" ca="1" si="80"/>
        <v>-</v>
      </c>
      <c r="AB20" s="27" t="str">
        <f t="shared" ca="1" si="80"/>
        <v>-</v>
      </c>
      <c r="AC20" s="27" t="str">
        <f t="shared" ca="1" si="80"/>
        <v>-</v>
      </c>
      <c r="AD20" s="27" t="str">
        <f t="shared" ca="1" si="80"/>
        <v>-</v>
      </c>
      <c r="AE20" s="27" t="str">
        <f t="shared" ca="1" si="81"/>
        <v>-</v>
      </c>
      <c r="AF20" s="27" t="str">
        <f t="shared" ca="1" si="81"/>
        <v>-</v>
      </c>
      <c r="AG20" s="27" t="str">
        <f t="shared" ca="1" si="81"/>
        <v>-</v>
      </c>
      <c r="AH20" s="27" t="str">
        <f t="shared" ca="1" si="81"/>
        <v>-</v>
      </c>
      <c r="AI20" s="27" t="str">
        <f t="shared" ca="1" si="81"/>
        <v>-</v>
      </c>
      <c r="AJ20" s="27" t="str">
        <f t="shared" ca="1" si="82"/>
        <v>-</v>
      </c>
      <c r="AK20" s="27" t="str">
        <f t="shared" ca="1" si="82"/>
        <v>-</v>
      </c>
      <c r="AL20" s="27" t="str">
        <f t="shared" ca="1" si="82"/>
        <v>-</v>
      </c>
      <c r="AM20" s="27" t="str">
        <f t="shared" ca="1" si="82"/>
        <v>-</v>
      </c>
      <c r="AN20" s="27" t="str">
        <f t="shared" ca="1" si="82"/>
        <v>-</v>
      </c>
      <c r="AO20" s="27" t="str">
        <f t="shared" ca="1" si="63"/>
        <v>-</v>
      </c>
      <c r="AP20" s="27" t="str">
        <f t="shared" ca="1" si="63"/>
        <v>-</v>
      </c>
      <c r="AQ20" s="27" t="str">
        <f t="shared" ca="1" si="63"/>
        <v>-</v>
      </c>
      <c r="AR20" s="27" t="str">
        <f t="shared" ca="1" si="63"/>
        <v>-</v>
      </c>
      <c r="AS20" s="27">
        <f t="shared" ca="1" si="83"/>
        <v>3</v>
      </c>
      <c r="AT20" s="27">
        <f t="shared" ca="1" si="83"/>
        <v>4</v>
      </c>
      <c r="AU20" s="27">
        <f t="shared" ca="1" si="83"/>
        <v>0</v>
      </c>
      <c r="AV20" s="27">
        <f t="shared" ca="1" si="83"/>
        <v>0.7</v>
      </c>
      <c r="AW20" s="27">
        <f t="shared" ca="1" si="83"/>
        <v>-0.7</v>
      </c>
      <c r="AX20" s="27" t="str">
        <f t="shared" ca="1" si="64"/>
        <v>-</v>
      </c>
      <c r="AY20" s="27" t="str">
        <f t="shared" ca="1" si="64"/>
        <v>-</v>
      </c>
      <c r="AZ20" s="27" t="str">
        <f t="shared" ca="1" si="64"/>
        <v>-</v>
      </c>
      <c r="BA20" s="27" t="str">
        <f t="shared" ca="1" si="64"/>
        <v>-</v>
      </c>
      <c r="BB20" s="27" t="str">
        <f t="shared" ca="1" si="64"/>
        <v>-</v>
      </c>
      <c r="BC20" s="27">
        <f t="shared" ca="1" si="83"/>
        <v>0.3</v>
      </c>
      <c r="BD20" s="27">
        <f t="shared" ca="1" si="83"/>
        <v>0.7</v>
      </c>
      <c r="BE20" s="27">
        <f t="shared" ca="1" si="83"/>
        <v>-0.2</v>
      </c>
      <c r="BF20" s="27">
        <f t="shared" ca="1" si="83"/>
        <v>1.2</v>
      </c>
      <c r="BG20" s="27" t="str">
        <f t="shared" ca="1" si="65"/>
        <v>-</v>
      </c>
      <c r="BH20" s="27" t="str">
        <f t="shared" ca="1" si="65"/>
        <v>-</v>
      </c>
      <c r="BI20" s="49">
        <v>0</v>
      </c>
      <c r="BJ20" s="49">
        <v>0</v>
      </c>
      <c r="BK20" s="49">
        <v>0</v>
      </c>
      <c r="BL20" s="49">
        <v>0</v>
      </c>
      <c r="BM20" s="49">
        <v>0</v>
      </c>
      <c r="BN20" s="27">
        <f t="shared" ca="1" si="66"/>
        <v>0</v>
      </c>
      <c r="BO20" s="27">
        <f t="shared" ca="1" si="66"/>
        <v>0</v>
      </c>
      <c r="BP20" s="27" t="str">
        <f t="shared" ca="1" si="66"/>
        <v>-</v>
      </c>
      <c r="BQ20" s="27" t="str">
        <f t="shared" ca="1" si="66"/>
        <v>-</v>
      </c>
      <c r="BR20" s="27" t="str">
        <f t="shared" ca="1" si="66"/>
        <v>-</v>
      </c>
      <c r="BS20" s="27" t="str">
        <f t="shared" ca="1" si="66"/>
        <v>-</v>
      </c>
      <c r="BT20" s="27" t="str">
        <f t="shared" ca="1" si="66"/>
        <v>-</v>
      </c>
      <c r="BU20" s="27" t="str">
        <f t="shared" ca="1" si="67"/>
        <v>-</v>
      </c>
      <c r="BV20" s="27" t="str">
        <f t="shared" ca="1" si="67"/>
        <v>-</v>
      </c>
      <c r="BW20" s="27" t="str">
        <f t="shared" ca="1" si="67"/>
        <v>-</v>
      </c>
      <c r="BX20" s="27" t="str">
        <f t="shared" ca="1" si="67"/>
        <v>-</v>
      </c>
      <c r="BY20" s="27">
        <f t="shared" ca="1" si="67"/>
        <v>2</v>
      </c>
      <c r="BZ20" s="27" t="str">
        <f t="shared" ca="1" si="67"/>
        <v>-</v>
      </c>
      <c r="CA20" s="27" t="str">
        <f t="shared" ca="1" si="67"/>
        <v>-</v>
      </c>
      <c r="CB20" s="27" t="str">
        <f t="shared" ca="1" si="67"/>
        <v>-</v>
      </c>
      <c r="CC20" s="27" t="str">
        <f t="shared" ca="1" si="67"/>
        <v>-</v>
      </c>
      <c r="CD20" s="27" t="str">
        <f t="shared" ca="1" si="67"/>
        <v>-</v>
      </c>
      <c r="CE20" s="27" t="str">
        <f t="shared" ca="1" si="67"/>
        <v>-</v>
      </c>
      <c r="CF20" s="27">
        <f t="shared" ca="1" si="67"/>
        <v>0</v>
      </c>
      <c r="CG20" s="27" t="str">
        <f t="shared" ca="1" si="68"/>
        <v>-</v>
      </c>
      <c r="CH20" s="27">
        <f t="shared" ca="1" si="68"/>
        <v>1</v>
      </c>
      <c r="CI20" s="27">
        <f t="shared" ca="1" si="68"/>
        <v>0</v>
      </c>
      <c r="CJ20" s="27">
        <f t="shared" ca="1" si="68"/>
        <v>1</v>
      </c>
      <c r="CK20" s="27">
        <f t="shared" ca="1" si="68"/>
        <v>1</v>
      </c>
      <c r="CL20" s="27">
        <f t="shared" ca="1" si="68"/>
        <v>1</v>
      </c>
      <c r="CM20" s="27">
        <f t="shared" ca="1" si="68"/>
        <v>0</v>
      </c>
      <c r="CN20" s="27">
        <f t="shared" ca="1" si="68"/>
        <v>0</v>
      </c>
      <c r="CO20" s="27">
        <f t="shared" ca="1" si="68"/>
        <v>0</v>
      </c>
      <c r="CP20" s="27">
        <f t="shared" ca="1" si="68"/>
        <v>0</v>
      </c>
      <c r="CQ20" s="27">
        <f t="shared" ca="1" si="69"/>
        <v>0.9</v>
      </c>
      <c r="CR20" s="27">
        <f t="shared" ca="1" si="69"/>
        <v>0.75</v>
      </c>
      <c r="CS20" s="27">
        <f t="shared" ca="1" si="69"/>
        <v>0.65</v>
      </c>
      <c r="CT20" s="27">
        <f t="shared" ca="1" si="69"/>
        <v>0.3</v>
      </c>
      <c r="CU20" s="27">
        <f t="shared" ca="1" si="69"/>
        <v>0</v>
      </c>
      <c r="CV20" s="27">
        <f t="shared" ca="1" si="69"/>
        <v>0</v>
      </c>
      <c r="CW20" s="27">
        <f t="shared" ca="1" si="69"/>
        <v>1</v>
      </c>
      <c r="CX20" s="143">
        <f ca="1">INDEX(i_dryman,INDEX(i.DryManOther,SUMPRODUCT($DK$11:$DM$11,1*$DK20:$DM20),$DN20+1),CX$272)</f>
        <v>0.01</v>
      </c>
      <c r="CY20" s="27">
        <f ca="1">OFFSET(CY$5,$B20,0)</f>
        <v>0</v>
      </c>
      <c r="CZ20" s="179">
        <f t="shared" ca="1" si="70"/>
        <v>0</v>
      </c>
      <c r="DA20" s="179">
        <f t="shared" ca="1" si="70"/>
        <v>0.05</v>
      </c>
      <c r="DB20" s="179">
        <f t="shared" ca="1" si="70"/>
        <v>0.05</v>
      </c>
      <c r="DC20" s="179">
        <f t="shared" ca="1" si="71"/>
        <v>9.9000000000000008E-3</v>
      </c>
      <c r="DD20" s="179">
        <f t="shared" ca="1" si="71"/>
        <v>-5.515714285714287E-2</v>
      </c>
      <c r="DE20" s="27" t="str">
        <f t="shared" ca="1" si="72"/>
        <v>-</v>
      </c>
      <c r="DF20" s="27" t="str">
        <f t="shared" ca="1" si="72"/>
        <v>-</v>
      </c>
      <c r="DG20" s="27" t="str">
        <f t="shared" ca="1" si="72"/>
        <v>-</v>
      </c>
      <c r="DH20" s="27" t="str">
        <f t="shared" ca="1" si="72"/>
        <v>-</v>
      </c>
      <c r="DI20" s="27" t="str">
        <f t="shared" ca="1" si="72"/>
        <v>-</v>
      </c>
      <c r="DJ20" s="27" t="str">
        <f t="shared" ca="1" si="72"/>
        <v>-</v>
      </c>
      <c r="DK20" s="54" t="b">
        <f t="shared" ca="1" si="84"/>
        <v>1</v>
      </c>
      <c r="DL20" s="54" t="b">
        <f t="shared" ca="1" si="84"/>
        <v>0</v>
      </c>
      <c r="DM20" s="54" t="b">
        <f t="shared" ca="1" si="84"/>
        <v>0</v>
      </c>
      <c r="DN20" s="52">
        <f ca="1">MOD(OFFSET(DN$5,$B20,0)+1,4)</f>
        <v>3</v>
      </c>
      <c r="DO20" s="143" t="str">
        <f t="shared" ca="1" si="73"/>
        <v>-</v>
      </c>
      <c r="DP20" s="143" t="str">
        <f t="shared" ca="1" si="73"/>
        <v>-</v>
      </c>
      <c r="DQ20" s="143" t="b">
        <f t="shared" ca="1" si="73"/>
        <v>1</v>
      </c>
      <c r="DR20" s="143" t="str">
        <f t="shared" ca="1" si="73"/>
        <v>-</v>
      </c>
      <c r="DS20" s="27" t="str">
        <f t="shared" ca="1" si="74"/>
        <v>-</v>
      </c>
      <c r="DT20" s="27" t="b">
        <f t="shared" ca="1" si="74"/>
        <v>1</v>
      </c>
      <c r="DU20" s="27" t="str">
        <f t="shared" ca="1" si="74"/>
        <v>-</v>
      </c>
      <c r="DV20" s="27">
        <f t="shared" ca="1" si="74"/>
        <v>0</v>
      </c>
      <c r="DW20" s="27" t="str">
        <f t="shared" ca="1" si="74"/>
        <v>-</v>
      </c>
      <c r="DX20" s="143" t="str">
        <f t="shared" ca="1" si="75"/>
        <v>-</v>
      </c>
      <c r="DY20" s="27">
        <f t="shared" ca="1" si="76"/>
        <v>500</v>
      </c>
      <c r="DZ20" s="27">
        <f t="shared" ca="1" si="76"/>
        <v>500</v>
      </c>
      <c r="EA20" s="27">
        <f t="shared" ca="1" si="76"/>
        <v>1</v>
      </c>
      <c r="EB20" s="27">
        <f t="shared" ca="1" si="76"/>
        <v>0</v>
      </c>
      <c r="EC20" s="27">
        <f t="shared" ca="1" si="76"/>
        <v>1</v>
      </c>
      <c r="ED20" s="27">
        <f t="shared" ca="1" si="76"/>
        <v>1</v>
      </c>
      <c r="EE20" s="27">
        <f t="shared" ca="1" si="76"/>
        <v>0</v>
      </c>
      <c r="EF20" s="27">
        <f t="shared" ca="1" si="76"/>
        <v>70</v>
      </c>
      <c r="EG20" s="27">
        <f t="shared" ca="1" si="76"/>
        <v>50</v>
      </c>
      <c r="EH20" s="27">
        <f t="shared" ca="1" si="76"/>
        <v>70</v>
      </c>
      <c r="EI20" s="27">
        <f t="shared" ca="1" si="76"/>
        <v>50</v>
      </c>
      <c r="EJ20" s="27">
        <f t="shared" ca="1" si="77"/>
        <v>1</v>
      </c>
      <c r="EK20" s="27">
        <f t="shared" ca="1" si="77"/>
        <v>1</v>
      </c>
      <c r="EL20" s="27">
        <f t="shared" ca="1" si="77"/>
        <v>1</v>
      </c>
      <c r="EM20" s="27">
        <f t="shared" ca="1" si="77"/>
        <v>0</v>
      </c>
      <c r="EN20" s="27" t="str">
        <f t="shared" ca="1" si="77"/>
        <v>-</v>
      </c>
      <c r="EO20" s="27" t="str">
        <f t="shared" ca="1" si="77"/>
        <v>-</v>
      </c>
      <c r="EP20" s="27">
        <f t="shared" ca="1" si="77"/>
        <v>0</v>
      </c>
      <c r="EQ20" s="27">
        <f t="shared" ca="1" si="77"/>
        <v>0</v>
      </c>
      <c r="ER20" s="34">
        <v>0</v>
      </c>
    </row>
    <row r="21" spans="1:148" outlineLevel="3">
      <c r="A21" s="31">
        <f t="shared" si="59"/>
        <v>16</v>
      </c>
      <c r="B21" s="48">
        <f>$A$12</f>
        <v>7</v>
      </c>
      <c r="C21">
        <f t="shared" ca="1" si="78"/>
        <v>22</v>
      </c>
      <c r="D21" t="b">
        <v>1</v>
      </c>
      <c r="E21" t="b">
        <v>0</v>
      </c>
      <c r="F21" t="b">
        <v>1</v>
      </c>
      <c r="G21" s="49">
        <f t="shared" ca="1" si="60"/>
        <v>13</v>
      </c>
      <c r="H21" s="51" t="str">
        <f t="shared" ca="1" si="61"/>
        <v>M-M Win Scan 0 (F33N34)</v>
      </c>
      <c r="I21" s="13" t="str">
        <f ca="1">IF(MATCH(H21,H$5:H21,0)=(COUNTA(H$5:H21)),"-","Dup")</f>
        <v>-</v>
      </c>
      <c r="J21" s="27" t="s">
        <v>37</v>
      </c>
      <c r="K21" s="27" t="str">
        <f t="shared" ref="K21:T30" ca="1" si="85">OFFSET(K$5,$B21,0)</f>
        <v>-</v>
      </c>
      <c r="L21" s="27" t="str">
        <f t="shared" ca="1" si="85"/>
        <v>-</v>
      </c>
      <c r="M21" s="27" t="str">
        <f t="shared" ca="1" si="85"/>
        <v>-</v>
      </c>
      <c r="N21" s="27" t="str">
        <f t="shared" ca="1" si="85"/>
        <v>-</v>
      </c>
      <c r="O21" s="27" t="str">
        <f t="shared" ca="1" si="85"/>
        <v>-</v>
      </c>
      <c r="P21" s="27">
        <f t="shared" ca="1" si="85"/>
        <v>1</v>
      </c>
      <c r="Q21" s="27">
        <f t="shared" ca="1" si="85"/>
        <v>1</v>
      </c>
      <c r="R21" s="27">
        <f t="shared" ca="1" si="85"/>
        <v>1</v>
      </c>
      <c r="S21" s="27">
        <f t="shared" ca="1" si="85"/>
        <v>1</v>
      </c>
      <c r="T21" s="27">
        <f t="shared" ca="1" si="85"/>
        <v>1</v>
      </c>
      <c r="U21" s="27">
        <f t="shared" ref="U21:AD30" ca="1" si="86">OFFSET(U$5,$B21,0)</f>
        <v>1</v>
      </c>
      <c r="V21" s="27">
        <f t="shared" ca="1" si="86"/>
        <v>1</v>
      </c>
      <c r="W21" s="27">
        <f t="shared" ca="1" si="86"/>
        <v>1</v>
      </c>
      <c r="X21" s="27">
        <f t="shared" ca="1" si="86"/>
        <v>1</v>
      </c>
      <c r="Y21" s="27">
        <f t="shared" ca="1" si="86"/>
        <v>1</v>
      </c>
      <c r="Z21" s="27" t="str">
        <f t="shared" ca="1" si="86"/>
        <v>-</v>
      </c>
      <c r="AA21" s="27" t="str">
        <f t="shared" ca="1" si="86"/>
        <v>-</v>
      </c>
      <c r="AB21" s="27" t="str">
        <f t="shared" ca="1" si="86"/>
        <v>-</v>
      </c>
      <c r="AC21" s="27" t="str">
        <f t="shared" ca="1" si="86"/>
        <v>-</v>
      </c>
      <c r="AD21" s="27" t="str">
        <f t="shared" ca="1" si="86"/>
        <v>-</v>
      </c>
      <c r="AE21" s="27" t="str">
        <f t="shared" ref="AE21:AI30" ca="1" si="87">OFFSET(AE$5,$B21,0)</f>
        <v>-</v>
      </c>
      <c r="AF21" s="27" t="str">
        <f t="shared" ca="1" si="87"/>
        <v>-</v>
      </c>
      <c r="AG21" s="27" t="str">
        <f t="shared" ca="1" si="87"/>
        <v>-</v>
      </c>
      <c r="AH21" s="27" t="str">
        <f t="shared" ca="1" si="87"/>
        <v>-</v>
      </c>
      <c r="AI21" s="27" t="str">
        <f t="shared" ca="1" si="87"/>
        <v>-</v>
      </c>
      <c r="AJ21" s="27" t="str">
        <f t="shared" ca="1" si="82"/>
        <v>-</v>
      </c>
      <c r="AK21" s="27" t="str">
        <f t="shared" ca="1" si="82"/>
        <v>-</v>
      </c>
      <c r="AL21" s="27" t="str">
        <f t="shared" ca="1" si="82"/>
        <v>-</v>
      </c>
      <c r="AM21" s="27" t="str">
        <f t="shared" ca="1" si="82"/>
        <v>-</v>
      </c>
      <c r="AN21" s="27" t="str">
        <f t="shared" ca="1" si="82"/>
        <v>-</v>
      </c>
      <c r="AO21" s="27" t="str">
        <f t="shared" ca="1" si="63"/>
        <v>-</v>
      </c>
      <c r="AP21" s="27" t="str">
        <f t="shared" ca="1" si="63"/>
        <v>-</v>
      </c>
      <c r="AQ21" s="27" t="str">
        <f t="shared" ca="1" si="63"/>
        <v>-</v>
      </c>
      <c r="AR21" s="27" t="str">
        <f t="shared" ca="1" si="63"/>
        <v>-</v>
      </c>
      <c r="AS21" s="53">
        <f t="shared" ref="AS21:BF21" ca="1" si="88">OFFSET(AS21,-4,0)</f>
        <v>3</v>
      </c>
      <c r="AT21" s="53">
        <f t="shared" ca="1" si="88"/>
        <v>4</v>
      </c>
      <c r="AU21" s="53">
        <f t="shared" ca="1" si="88"/>
        <v>0</v>
      </c>
      <c r="AV21" s="53">
        <f t="shared" ca="1" si="88"/>
        <v>0.7</v>
      </c>
      <c r="AW21" s="53">
        <f t="shared" ca="1" si="88"/>
        <v>-0.7</v>
      </c>
      <c r="AX21" s="27" t="str">
        <f t="shared" ca="1" si="64"/>
        <v>-</v>
      </c>
      <c r="AY21" s="27" t="str">
        <f t="shared" ca="1" si="64"/>
        <v>-</v>
      </c>
      <c r="AZ21" s="27" t="str">
        <f t="shared" ca="1" si="64"/>
        <v>-</v>
      </c>
      <c r="BA21" s="27" t="str">
        <f t="shared" ca="1" si="64"/>
        <v>-</v>
      </c>
      <c r="BB21" s="27" t="str">
        <f t="shared" ca="1" si="64"/>
        <v>-</v>
      </c>
      <c r="BC21" s="53">
        <f t="shared" ca="1" si="88"/>
        <v>0.3</v>
      </c>
      <c r="BD21" s="53">
        <f t="shared" ca="1" si="88"/>
        <v>0.7</v>
      </c>
      <c r="BE21" s="53">
        <f t="shared" ca="1" si="88"/>
        <v>-0.2</v>
      </c>
      <c r="BF21" s="53">
        <f t="shared" ca="1" si="88"/>
        <v>1.2</v>
      </c>
      <c r="BG21" s="27" t="str">
        <f t="shared" ca="1" si="65"/>
        <v>-</v>
      </c>
      <c r="BH21" s="27" t="str">
        <f t="shared" ca="1" si="65"/>
        <v>-</v>
      </c>
      <c r="BI21" s="49">
        <v>0</v>
      </c>
      <c r="BJ21" s="49">
        <v>0</v>
      </c>
      <c r="BK21" s="49">
        <v>0</v>
      </c>
      <c r="BL21" s="49">
        <v>0</v>
      </c>
      <c r="BM21" s="49">
        <v>0</v>
      </c>
      <c r="BN21" s="27">
        <f t="shared" ca="1" si="66"/>
        <v>0</v>
      </c>
      <c r="BO21" s="27">
        <f t="shared" ca="1" si="66"/>
        <v>0</v>
      </c>
      <c r="BP21" s="27" t="str">
        <f t="shared" ca="1" si="66"/>
        <v>-</v>
      </c>
      <c r="BQ21" s="27" t="str">
        <f t="shared" ca="1" si="66"/>
        <v>-</v>
      </c>
      <c r="BR21" s="27" t="str">
        <f t="shared" ca="1" si="66"/>
        <v>-</v>
      </c>
      <c r="BS21" s="27" t="str">
        <f t="shared" ca="1" si="66"/>
        <v>-</v>
      </c>
      <c r="BT21" s="27" t="str">
        <f t="shared" ca="1" si="66"/>
        <v>-</v>
      </c>
      <c r="BU21" s="27" t="str">
        <f t="shared" ca="1" si="67"/>
        <v>-</v>
      </c>
      <c r="BV21" s="27" t="str">
        <f t="shared" ca="1" si="67"/>
        <v>-</v>
      </c>
      <c r="BW21" s="27" t="str">
        <f t="shared" ca="1" si="67"/>
        <v>-</v>
      </c>
      <c r="BX21" s="27" t="str">
        <f t="shared" ca="1" si="67"/>
        <v>-</v>
      </c>
      <c r="BY21" s="27">
        <f t="shared" ca="1" si="67"/>
        <v>2</v>
      </c>
      <c r="BZ21" s="27" t="str">
        <f t="shared" ca="1" si="67"/>
        <v>-</v>
      </c>
      <c r="CA21" s="27" t="str">
        <f t="shared" ca="1" si="67"/>
        <v>-</v>
      </c>
      <c r="CB21" s="27" t="str">
        <f t="shared" ca="1" si="67"/>
        <v>-</v>
      </c>
      <c r="CC21" s="27" t="str">
        <f t="shared" ca="1" si="67"/>
        <v>-</v>
      </c>
      <c r="CD21" s="27" t="str">
        <f t="shared" ca="1" si="67"/>
        <v>-</v>
      </c>
      <c r="CE21" s="27" t="str">
        <f t="shared" ca="1" si="67"/>
        <v>-</v>
      </c>
      <c r="CF21" s="27">
        <f t="shared" ca="1" si="67"/>
        <v>0</v>
      </c>
      <c r="CG21" s="27" t="str">
        <f t="shared" ca="1" si="68"/>
        <v>-</v>
      </c>
      <c r="CH21" s="27">
        <f t="shared" ca="1" si="68"/>
        <v>1</v>
      </c>
      <c r="CI21" s="27">
        <f t="shared" ca="1" si="68"/>
        <v>0</v>
      </c>
      <c r="CJ21" s="27">
        <f t="shared" ca="1" si="68"/>
        <v>1</v>
      </c>
      <c r="CK21" s="27">
        <f t="shared" ca="1" si="68"/>
        <v>1</v>
      </c>
      <c r="CL21" s="27">
        <f t="shared" ca="1" si="68"/>
        <v>1</v>
      </c>
      <c r="CM21" s="27">
        <f t="shared" ca="1" si="68"/>
        <v>0</v>
      </c>
      <c r="CN21" s="27">
        <f t="shared" ca="1" si="68"/>
        <v>0</v>
      </c>
      <c r="CO21" s="27">
        <f t="shared" ca="1" si="68"/>
        <v>0</v>
      </c>
      <c r="CP21" s="27">
        <f t="shared" ca="1" si="68"/>
        <v>0</v>
      </c>
      <c r="CQ21" s="27">
        <f t="shared" ca="1" si="69"/>
        <v>0.9</v>
      </c>
      <c r="CR21" s="27">
        <f t="shared" ca="1" si="69"/>
        <v>0.75</v>
      </c>
      <c r="CS21" s="27">
        <f t="shared" ca="1" si="69"/>
        <v>0.65</v>
      </c>
      <c r="CT21" s="27">
        <f t="shared" ca="1" si="69"/>
        <v>0.3</v>
      </c>
      <c r="CU21" s="27">
        <f t="shared" ca="1" si="69"/>
        <v>0</v>
      </c>
      <c r="CV21" s="27">
        <f t="shared" ca="1" si="69"/>
        <v>0</v>
      </c>
      <c r="CW21" s="27">
        <f t="shared" ca="1" si="69"/>
        <v>1</v>
      </c>
      <c r="CX21" s="53">
        <f ca="1">OFFSET(CX21,-4,0)</f>
        <v>0</v>
      </c>
      <c r="CY21" s="27">
        <f t="shared" ref="CY21:CY64" ca="1" si="89">OFFSET(CY$5,$B21,0)</f>
        <v>0</v>
      </c>
      <c r="CZ21" s="179">
        <f t="shared" ca="1" si="70"/>
        <v>0</v>
      </c>
      <c r="DA21" s="179">
        <f t="shared" ca="1" si="70"/>
        <v>0</v>
      </c>
      <c r="DB21" s="179">
        <f t="shared" ca="1" si="70"/>
        <v>0</v>
      </c>
      <c r="DC21" s="179">
        <f t="shared" ca="1" si="71"/>
        <v>0</v>
      </c>
      <c r="DD21" s="179">
        <f t="shared" ca="1" si="71"/>
        <v>0</v>
      </c>
      <c r="DE21" s="27" t="str">
        <f t="shared" ca="1" si="72"/>
        <v>-</v>
      </c>
      <c r="DF21" s="27" t="str">
        <f t="shared" ca="1" si="72"/>
        <v>-</v>
      </c>
      <c r="DG21" s="27" t="str">
        <f t="shared" ca="1" si="72"/>
        <v>-</v>
      </c>
      <c r="DH21" s="27" t="str">
        <f t="shared" ca="1" si="72"/>
        <v>-</v>
      </c>
      <c r="DI21" s="27" t="str">
        <f t="shared" ca="1" si="72"/>
        <v>-</v>
      </c>
      <c r="DJ21" s="27" t="str">
        <f t="shared" ca="1" si="72"/>
        <v>-</v>
      </c>
      <c r="DK21" s="26" t="b">
        <v>0</v>
      </c>
      <c r="DL21" s="26" t="b">
        <v>1</v>
      </c>
      <c r="DM21" s="26" t="b">
        <v>0</v>
      </c>
      <c r="DN21" s="53">
        <f ca="1">OFFSET(DN21,-4,0)</f>
        <v>0</v>
      </c>
      <c r="DO21" s="143" t="str">
        <f t="shared" ca="1" si="73"/>
        <v>-</v>
      </c>
      <c r="DP21" s="143" t="str">
        <f t="shared" ca="1" si="73"/>
        <v>-</v>
      </c>
      <c r="DQ21" s="143" t="str">
        <f t="shared" ca="1" si="73"/>
        <v>-</v>
      </c>
      <c r="DR21" s="143" t="str">
        <f t="shared" ca="1" si="73"/>
        <v>-</v>
      </c>
      <c r="DS21" s="27" t="str">
        <f t="shared" ca="1" si="74"/>
        <v>-</v>
      </c>
      <c r="DT21" s="27" t="b">
        <f t="shared" ca="1" si="74"/>
        <v>1</v>
      </c>
      <c r="DU21" s="27" t="str">
        <f t="shared" ca="1" si="74"/>
        <v>-</v>
      </c>
      <c r="DV21" s="27">
        <f t="shared" ca="1" si="74"/>
        <v>0</v>
      </c>
      <c r="DW21" s="27" t="str">
        <f t="shared" ca="1" si="74"/>
        <v>-</v>
      </c>
      <c r="DX21" s="143" t="str">
        <f t="shared" ca="1" si="75"/>
        <v>-</v>
      </c>
      <c r="DY21" s="27">
        <f t="shared" ca="1" si="76"/>
        <v>500</v>
      </c>
      <c r="DZ21" s="27">
        <f t="shared" ca="1" si="76"/>
        <v>500</v>
      </c>
      <c r="EA21" s="27">
        <f t="shared" ca="1" si="76"/>
        <v>1</v>
      </c>
      <c r="EB21" s="27">
        <f t="shared" ca="1" si="76"/>
        <v>0</v>
      </c>
      <c r="EC21" s="27">
        <f t="shared" ca="1" si="76"/>
        <v>1</v>
      </c>
      <c r="ED21" s="27">
        <f t="shared" ca="1" si="76"/>
        <v>1</v>
      </c>
      <c r="EE21" s="27">
        <f t="shared" ca="1" si="76"/>
        <v>0</v>
      </c>
      <c r="EF21" s="27">
        <f t="shared" ca="1" si="76"/>
        <v>70</v>
      </c>
      <c r="EG21" s="27">
        <f t="shared" ca="1" si="76"/>
        <v>50</v>
      </c>
      <c r="EH21" s="27">
        <f t="shared" ca="1" si="76"/>
        <v>70</v>
      </c>
      <c r="EI21" s="27">
        <f t="shared" ca="1" si="76"/>
        <v>50</v>
      </c>
      <c r="EJ21" s="27">
        <f t="shared" ca="1" si="77"/>
        <v>1</v>
      </c>
      <c r="EK21" s="27">
        <f t="shared" ca="1" si="77"/>
        <v>1</v>
      </c>
      <c r="EL21" s="27">
        <f t="shared" ca="1" si="77"/>
        <v>1</v>
      </c>
      <c r="EM21" s="27">
        <f t="shared" ca="1" si="77"/>
        <v>0</v>
      </c>
      <c r="EN21" s="27" t="str">
        <f t="shared" ca="1" si="77"/>
        <v>-</v>
      </c>
      <c r="EO21" s="27" t="str">
        <f t="shared" ca="1" si="77"/>
        <v>-</v>
      </c>
      <c r="EP21" s="27">
        <f t="shared" ca="1" si="77"/>
        <v>0</v>
      </c>
      <c r="EQ21" s="27">
        <f t="shared" ca="1" si="77"/>
        <v>0</v>
      </c>
      <c r="ER21" s="34">
        <v>0</v>
      </c>
    </row>
    <row r="22" spans="1:148" outlineLevel="3">
      <c r="A22" s="31">
        <f t="shared" si="59"/>
        <v>17</v>
      </c>
      <c r="B22" s="38">
        <f>$A21</f>
        <v>16</v>
      </c>
      <c r="C22">
        <f t="shared" ca="1" si="78"/>
        <v>22</v>
      </c>
      <c r="D22" t="b">
        <v>1</v>
      </c>
      <c r="E22" t="b">
        <v>0</v>
      </c>
      <c r="F22" t="b">
        <v>1</v>
      </c>
      <c r="G22" s="49">
        <f t="shared" ca="1" si="60"/>
        <v>117</v>
      </c>
      <c r="H22" s="51" t="str">
        <f t="shared" ca="1" si="61"/>
        <v>M-M Win Scan 1 (F33N34)</v>
      </c>
      <c r="I22" s="13" t="str">
        <f ca="1">IF(MATCH(H22,H$5:H22,0)=(COUNTA(H$5:H22)),"-","Dup")</f>
        <v>-</v>
      </c>
      <c r="J22" s="27" t="s">
        <v>37</v>
      </c>
      <c r="K22" s="27" t="str">
        <f t="shared" ca="1" si="85"/>
        <v>-</v>
      </c>
      <c r="L22" s="27" t="str">
        <f t="shared" ca="1" si="85"/>
        <v>-</v>
      </c>
      <c r="M22" s="27" t="str">
        <f t="shared" ca="1" si="85"/>
        <v>-</v>
      </c>
      <c r="N22" s="27" t="str">
        <f t="shared" ca="1" si="85"/>
        <v>-</v>
      </c>
      <c r="O22" s="27" t="str">
        <f t="shared" ca="1" si="85"/>
        <v>-</v>
      </c>
      <c r="P22" s="27">
        <f t="shared" ca="1" si="85"/>
        <v>1</v>
      </c>
      <c r="Q22" s="27">
        <f t="shared" ca="1" si="85"/>
        <v>1</v>
      </c>
      <c r="R22" s="27">
        <f t="shared" ca="1" si="85"/>
        <v>1</v>
      </c>
      <c r="S22" s="27">
        <f t="shared" ca="1" si="85"/>
        <v>1</v>
      </c>
      <c r="T22" s="27">
        <f t="shared" ca="1" si="85"/>
        <v>1</v>
      </c>
      <c r="U22" s="27">
        <f t="shared" ca="1" si="86"/>
        <v>1</v>
      </c>
      <c r="V22" s="27">
        <f t="shared" ca="1" si="86"/>
        <v>1</v>
      </c>
      <c r="W22" s="27">
        <f t="shared" ca="1" si="86"/>
        <v>1</v>
      </c>
      <c r="X22" s="27">
        <f t="shared" ca="1" si="86"/>
        <v>1</v>
      </c>
      <c r="Y22" s="27">
        <f t="shared" ca="1" si="86"/>
        <v>1</v>
      </c>
      <c r="Z22" s="27" t="str">
        <f t="shared" ca="1" si="86"/>
        <v>-</v>
      </c>
      <c r="AA22" s="27" t="str">
        <f t="shared" ca="1" si="86"/>
        <v>-</v>
      </c>
      <c r="AB22" s="27" t="str">
        <f t="shared" ca="1" si="86"/>
        <v>-</v>
      </c>
      <c r="AC22" s="27" t="str">
        <f t="shared" ca="1" si="86"/>
        <v>-</v>
      </c>
      <c r="AD22" s="27" t="str">
        <f t="shared" ca="1" si="86"/>
        <v>-</v>
      </c>
      <c r="AE22" s="27" t="str">
        <f t="shared" ca="1" si="87"/>
        <v>-</v>
      </c>
      <c r="AF22" s="27" t="str">
        <f t="shared" ca="1" si="87"/>
        <v>-</v>
      </c>
      <c r="AG22" s="27" t="str">
        <f t="shared" ca="1" si="87"/>
        <v>-</v>
      </c>
      <c r="AH22" s="27" t="str">
        <f t="shared" ca="1" si="87"/>
        <v>-</v>
      </c>
      <c r="AI22" s="27" t="str">
        <f t="shared" ca="1" si="87"/>
        <v>-</v>
      </c>
      <c r="AJ22" s="27" t="str">
        <f t="shared" ca="1" si="82"/>
        <v>-</v>
      </c>
      <c r="AK22" s="27" t="str">
        <f t="shared" ca="1" si="82"/>
        <v>-</v>
      </c>
      <c r="AL22" s="27" t="str">
        <f t="shared" ca="1" si="82"/>
        <v>-</v>
      </c>
      <c r="AM22" s="27" t="str">
        <f t="shared" ca="1" si="82"/>
        <v>-</v>
      </c>
      <c r="AN22" s="27" t="str">
        <f t="shared" ca="1" si="82"/>
        <v>-</v>
      </c>
      <c r="AO22" s="27" t="str">
        <f t="shared" ca="1" si="63"/>
        <v>-</v>
      </c>
      <c r="AP22" s="27" t="str">
        <f t="shared" ca="1" si="63"/>
        <v>-</v>
      </c>
      <c r="AQ22" s="27" t="str">
        <f t="shared" ca="1" si="63"/>
        <v>-</v>
      </c>
      <c r="AR22" s="27" t="str">
        <f t="shared" ca="1" si="63"/>
        <v>-</v>
      </c>
      <c r="AS22" s="27">
        <f t="shared" ref="AS22:BF36" ca="1" si="90">OFFSET(AS$5,$B22,0)</f>
        <v>3</v>
      </c>
      <c r="AT22" s="27">
        <f t="shared" ca="1" si="90"/>
        <v>4</v>
      </c>
      <c r="AU22" s="27">
        <f t="shared" ca="1" si="90"/>
        <v>0</v>
      </c>
      <c r="AV22" s="27">
        <f t="shared" ca="1" si="90"/>
        <v>0.7</v>
      </c>
      <c r="AW22" s="27">
        <f t="shared" ca="1" si="90"/>
        <v>-0.7</v>
      </c>
      <c r="AX22" s="27" t="str">
        <f t="shared" ca="1" si="64"/>
        <v>-</v>
      </c>
      <c r="AY22" s="27" t="str">
        <f t="shared" ca="1" si="64"/>
        <v>-</v>
      </c>
      <c r="AZ22" s="27" t="str">
        <f t="shared" ca="1" si="64"/>
        <v>-</v>
      </c>
      <c r="BA22" s="27" t="str">
        <f t="shared" ca="1" si="64"/>
        <v>-</v>
      </c>
      <c r="BB22" s="27" t="str">
        <f t="shared" ca="1" si="64"/>
        <v>-</v>
      </c>
      <c r="BC22" s="27">
        <f t="shared" ca="1" si="90"/>
        <v>0.3</v>
      </c>
      <c r="BD22" s="27">
        <f t="shared" ca="1" si="90"/>
        <v>0.7</v>
      </c>
      <c r="BE22" s="27">
        <f t="shared" ca="1" si="90"/>
        <v>-0.2</v>
      </c>
      <c r="BF22" s="27">
        <f t="shared" ca="1" si="90"/>
        <v>1.2</v>
      </c>
      <c r="BG22" s="27" t="str">
        <f t="shared" ca="1" si="65"/>
        <v>-</v>
      </c>
      <c r="BH22" s="27" t="str">
        <f t="shared" ca="1" si="65"/>
        <v>-</v>
      </c>
      <c r="BI22" s="49">
        <v>0</v>
      </c>
      <c r="BJ22" s="49">
        <v>0</v>
      </c>
      <c r="BK22" s="49">
        <v>0</v>
      </c>
      <c r="BL22" s="49">
        <v>0</v>
      </c>
      <c r="BM22" s="49">
        <v>0</v>
      </c>
      <c r="BN22" s="27">
        <f t="shared" ca="1" si="66"/>
        <v>0</v>
      </c>
      <c r="BO22" s="27">
        <f t="shared" ca="1" si="66"/>
        <v>0</v>
      </c>
      <c r="BP22" s="27" t="str">
        <f t="shared" ca="1" si="66"/>
        <v>-</v>
      </c>
      <c r="BQ22" s="27" t="str">
        <f t="shared" ca="1" si="66"/>
        <v>-</v>
      </c>
      <c r="BR22" s="27" t="str">
        <f t="shared" ca="1" si="66"/>
        <v>-</v>
      </c>
      <c r="BS22" s="27" t="str">
        <f t="shared" ca="1" si="66"/>
        <v>-</v>
      </c>
      <c r="BT22" s="27" t="str">
        <f t="shared" ca="1" si="66"/>
        <v>-</v>
      </c>
      <c r="BU22" s="27" t="str">
        <f t="shared" ca="1" si="67"/>
        <v>-</v>
      </c>
      <c r="BV22" s="27" t="str">
        <f t="shared" ca="1" si="67"/>
        <v>-</v>
      </c>
      <c r="BW22" s="27" t="str">
        <f t="shared" ca="1" si="67"/>
        <v>-</v>
      </c>
      <c r="BX22" s="27" t="str">
        <f t="shared" ca="1" si="67"/>
        <v>-</v>
      </c>
      <c r="BY22" s="27">
        <f t="shared" ca="1" si="67"/>
        <v>2</v>
      </c>
      <c r="BZ22" s="27" t="str">
        <f t="shared" ca="1" si="67"/>
        <v>-</v>
      </c>
      <c r="CA22" s="27" t="str">
        <f t="shared" ca="1" si="67"/>
        <v>-</v>
      </c>
      <c r="CB22" s="27" t="str">
        <f t="shared" ca="1" si="67"/>
        <v>-</v>
      </c>
      <c r="CC22" s="27" t="str">
        <f t="shared" ca="1" si="67"/>
        <v>-</v>
      </c>
      <c r="CD22" s="27" t="str">
        <f t="shared" ca="1" si="67"/>
        <v>-</v>
      </c>
      <c r="CE22" s="27" t="str">
        <f t="shared" ca="1" si="67"/>
        <v>-</v>
      </c>
      <c r="CF22" s="27">
        <f t="shared" ca="1" si="67"/>
        <v>0</v>
      </c>
      <c r="CG22" s="27" t="str">
        <f t="shared" ca="1" si="68"/>
        <v>-</v>
      </c>
      <c r="CH22" s="27">
        <f t="shared" ca="1" si="68"/>
        <v>1</v>
      </c>
      <c r="CI22" s="27">
        <f t="shared" ca="1" si="68"/>
        <v>0</v>
      </c>
      <c r="CJ22" s="27">
        <f t="shared" ca="1" si="68"/>
        <v>1</v>
      </c>
      <c r="CK22" s="27">
        <f t="shared" ca="1" si="68"/>
        <v>1</v>
      </c>
      <c r="CL22" s="27">
        <f t="shared" ca="1" si="68"/>
        <v>1</v>
      </c>
      <c r="CM22" s="27">
        <f t="shared" ca="1" si="68"/>
        <v>0</v>
      </c>
      <c r="CN22" s="27">
        <f t="shared" ca="1" si="68"/>
        <v>0</v>
      </c>
      <c r="CO22" s="27">
        <f t="shared" ca="1" si="68"/>
        <v>0</v>
      </c>
      <c r="CP22" s="27">
        <f t="shared" ca="1" si="68"/>
        <v>0</v>
      </c>
      <c r="CQ22" s="27">
        <f t="shared" ca="1" si="69"/>
        <v>0.9</v>
      </c>
      <c r="CR22" s="27">
        <f t="shared" ca="1" si="69"/>
        <v>0.75</v>
      </c>
      <c r="CS22" s="27">
        <f t="shared" ca="1" si="69"/>
        <v>0.65</v>
      </c>
      <c r="CT22" s="27">
        <f t="shared" ca="1" si="69"/>
        <v>0.3</v>
      </c>
      <c r="CU22" s="27">
        <f t="shared" ca="1" si="69"/>
        <v>0</v>
      </c>
      <c r="CV22" s="27">
        <f t="shared" ca="1" si="69"/>
        <v>0</v>
      </c>
      <c r="CW22" s="27">
        <f t="shared" ca="1" si="69"/>
        <v>1</v>
      </c>
      <c r="CX22" s="53">
        <f t="shared" ref="CX22:DD64" ca="1" si="91">OFFSET(CX22,-4,0)</f>
        <v>0.01</v>
      </c>
      <c r="CY22" s="27">
        <f t="shared" ca="1" si="89"/>
        <v>0</v>
      </c>
      <c r="CZ22" s="179">
        <f t="shared" ca="1" si="70"/>
        <v>0</v>
      </c>
      <c r="DA22" s="179">
        <f t="shared" ca="1" si="70"/>
        <v>0.05</v>
      </c>
      <c r="DB22" s="179">
        <f t="shared" ca="1" si="70"/>
        <v>0.05</v>
      </c>
      <c r="DC22" s="179">
        <f t="shared" ca="1" si="71"/>
        <v>0</v>
      </c>
      <c r="DD22" s="179">
        <f t="shared" ca="1" si="71"/>
        <v>0</v>
      </c>
      <c r="DE22" s="27" t="str">
        <f t="shared" ca="1" si="72"/>
        <v>-</v>
      </c>
      <c r="DF22" s="27" t="str">
        <f t="shared" ca="1" si="72"/>
        <v>-</v>
      </c>
      <c r="DG22" s="27" t="str">
        <f t="shared" ca="1" si="72"/>
        <v>-</v>
      </c>
      <c r="DH22" s="27" t="str">
        <f t="shared" ca="1" si="72"/>
        <v>-</v>
      </c>
      <c r="DI22" s="27" t="str">
        <f t="shared" ca="1" si="72"/>
        <v>-</v>
      </c>
      <c r="DJ22" s="27" t="str">
        <f t="shared" ca="1" si="72"/>
        <v>-</v>
      </c>
      <c r="DK22" s="54" t="b">
        <f t="shared" ref="DK22:DM24" ca="1" si="92">OFFSET(DK22,-1,0)</f>
        <v>0</v>
      </c>
      <c r="DL22" s="54" t="b">
        <f t="shared" ca="1" si="92"/>
        <v>1</v>
      </c>
      <c r="DM22" s="54" t="b">
        <f t="shared" ca="1" si="92"/>
        <v>0</v>
      </c>
      <c r="DN22" s="52">
        <f ca="1">MOD(OFFSET(DN$5,$B22,0)+1,4)</f>
        <v>1</v>
      </c>
      <c r="DO22" s="143" t="str">
        <f t="shared" ca="1" si="73"/>
        <v>-</v>
      </c>
      <c r="DP22" s="143" t="str">
        <f t="shared" ca="1" si="73"/>
        <v>-</v>
      </c>
      <c r="DQ22" s="143" t="b">
        <f t="shared" ca="1" si="73"/>
        <v>1</v>
      </c>
      <c r="DR22" s="143" t="str">
        <f t="shared" ca="1" si="73"/>
        <v>-</v>
      </c>
      <c r="DS22" s="27" t="str">
        <f t="shared" ca="1" si="74"/>
        <v>-</v>
      </c>
      <c r="DT22" s="27" t="b">
        <f t="shared" ca="1" si="74"/>
        <v>1</v>
      </c>
      <c r="DU22" s="27" t="str">
        <f t="shared" ca="1" si="74"/>
        <v>-</v>
      </c>
      <c r="DV22" s="27">
        <f t="shared" ca="1" si="74"/>
        <v>0</v>
      </c>
      <c r="DW22" s="27" t="str">
        <f t="shared" ca="1" si="74"/>
        <v>-</v>
      </c>
      <c r="DX22" s="143" t="str">
        <f t="shared" ca="1" si="75"/>
        <v>-</v>
      </c>
      <c r="DY22" s="27">
        <f t="shared" ca="1" si="76"/>
        <v>500</v>
      </c>
      <c r="DZ22" s="27">
        <f t="shared" ca="1" si="76"/>
        <v>500</v>
      </c>
      <c r="EA22" s="27">
        <f t="shared" ca="1" si="76"/>
        <v>1</v>
      </c>
      <c r="EB22" s="27">
        <f t="shared" ca="1" si="76"/>
        <v>0</v>
      </c>
      <c r="EC22" s="27">
        <f t="shared" ca="1" si="76"/>
        <v>1</v>
      </c>
      <c r="ED22" s="27">
        <f t="shared" ca="1" si="76"/>
        <v>1</v>
      </c>
      <c r="EE22" s="27">
        <f t="shared" ca="1" si="76"/>
        <v>0</v>
      </c>
      <c r="EF22" s="27">
        <f t="shared" ca="1" si="76"/>
        <v>70</v>
      </c>
      <c r="EG22" s="27">
        <f t="shared" ca="1" si="76"/>
        <v>50</v>
      </c>
      <c r="EH22" s="27">
        <f t="shared" ca="1" si="76"/>
        <v>70</v>
      </c>
      <c r="EI22" s="27">
        <f t="shared" ca="1" si="76"/>
        <v>50</v>
      </c>
      <c r="EJ22" s="27">
        <f t="shared" ca="1" si="77"/>
        <v>1</v>
      </c>
      <c r="EK22" s="27">
        <f t="shared" ca="1" si="77"/>
        <v>1</v>
      </c>
      <c r="EL22" s="27">
        <f t="shared" ca="1" si="77"/>
        <v>1</v>
      </c>
      <c r="EM22" s="27">
        <f t="shared" ca="1" si="77"/>
        <v>0</v>
      </c>
      <c r="EN22" s="27" t="str">
        <f t="shared" ca="1" si="77"/>
        <v>-</v>
      </c>
      <c r="EO22" s="27" t="str">
        <f t="shared" ca="1" si="77"/>
        <v>-</v>
      </c>
      <c r="EP22" s="27">
        <f t="shared" ca="1" si="77"/>
        <v>0</v>
      </c>
      <c r="EQ22" s="27">
        <f t="shared" ca="1" si="77"/>
        <v>0</v>
      </c>
      <c r="ER22" s="34">
        <v>0</v>
      </c>
    </row>
    <row r="23" spans="1:148" outlineLevel="3">
      <c r="A23" s="31">
        <f t="shared" si="59"/>
        <v>18</v>
      </c>
      <c r="B23" s="38">
        <f>$A22</f>
        <v>17</v>
      </c>
      <c r="C23">
        <f t="shared" ca="1" si="78"/>
        <v>22</v>
      </c>
      <c r="D23" t="b">
        <v>1</v>
      </c>
      <c r="E23" t="b">
        <v>0</v>
      </c>
      <c r="F23" s="118" t="b">
        <v>1</v>
      </c>
      <c r="G23" s="49">
        <f t="shared" ca="1" si="60"/>
        <v>608</v>
      </c>
      <c r="H23" s="51" t="str">
        <f t="shared" ca="1" si="61"/>
        <v>M-M Win Scan 2 (F33N34)</v>
      </c>
      <c r="I23" s="13" t="str">
        <f ca="1">IF(MATCH(H23,H$5:H23,0)=(COUNTA(H$5:H23)),"-","Dup")</f>
        <v>-</v>
      </c>
      <c r="J23" s="27" t="s">
        <v>37</v>
      </c>
      <c r="K23" s="27" t="str">
        <f t="shared" ca="1" si="85"/>
        <v>-</v>
      </c>
      <c r="L23" s="27" t="str">
        <f t="shared" ca="1" si="85"/>
        <v>-</v>
      </c>
      <c r="M23" s="27" t="str">
        <f t="shared" ca="1" si="85"/>
        <v>-</v>
      </c>
      <c r="N23" s="27" t="str">
        <f t="shared" ca="1" si="85"/>
        <v>-</v>
      </c>
      <c r="O23" s="27" t="str">
        <f t="shared" ca="1" si="85"/>
        <v>-</v>
      </c>
      <c r="P23" s="27">
        <f t="shared" ca="1" si="85"/>
        <v>1</v>
      </c>
      <c r="Q23" s="27">
        <f t="shared" ca="1" si="85"/>
        <v>1</v>
      </c>
      <c r="R23" s="27">
        <f t="shared" ca="1" si="85"/>
        <v>1</v>
      </c>
      <c r="S23" s="27">
        <f t="shared" ca="1" si="85"/>
        <v>1</v>
      </c>
      <c r="T23" s="27">
        <f t="shared" ca="1" si="85"/>
        <v>1</v>
      </c>
      <c r="U23" s="27">
        <f t="shared" ca="1" si="86"/>
        <v>1</v>
      </c>
      <c r="V23" s="27">
        <f t="shared" ca="1" si="86"/>
        <v>1</v>
      </c>
      <c r="W23" s="27">
        <f t="shared" ca="1" si="86"/>
        <v>1</v>
      </c>
      <c r="X23" s="27">
        <f t="shared" ca="1" si="86"/>
        <v>1</v>
      </c>
      <c r="Y23" s="27">
        <f t="shared" ca="1" si="86"/>
        <v>1</v>
      </c>
      <c r="Z23" s="27" t="str">
        <f t="shared" ca="1" si="86"/>
        <v>-</v>
      </c>
      <c r="AA23" s="27" t="str">
        <f t="shared" ca="1" si="86"/>
        <v>-</v>
      </c>
      <c r="AB23" s="27" t="str">
        <f t="shared" ca="1" si="86"/>
        <v>-</v>
      </c>
      <c r="AC23" s="27" t="str">
        <f t="shared" ca="1" si="86"/>
        <v>-</v>
      </c>
      <c r="AD23" s="27" t="str">
        <f t="shared" ca="1" si="86"/>
        <v>-</v>
      </c>
      <c r="AE23" s="27" t="str">
        <f t="shared" ca="1" si="87"/>
        <v>-</v>
      </c>
      <c r="AF23" s="27" t="str">
        <f t="shared" ca="1" si="87"/>
        <v>-</v>
      </c>
      <c r="AG23" s="27" t="str">
        <f t="shared" ca="1" si="87"/>
        <v>-</v>
      </c>
      <c r="AH23" s="27" t="str">
        <f t="shared" ca="1" si="87"/>
        <v>-</v>
      </c>
      <c r="AI23" s="27" t="str">
        <f t="shared" ca="1" si="87"/>
        <v>-</v>
      </c>
      <c r="AJ23" s="27" t="str">
        <f t="shared" ca="1" si="82"/>
        <v>-</v>
      </c>
      <c r="AK23" s="27" t="str">
        <f t="shared" ca="1" si="82"/>
        <v>-</v>
      </c>
      <c r="AL23" s="27" t="str">
        <f t="shared" ca="1" si="82"/>
        <v>-</v>
      </c>
      <c r="AM23" s="27" t="str">
        <f t="shared" ca="1" si="82"/>
        <v>-</v>
      </c>
      <c r="AN23" s="27" t="str">
        <f t="shared" ca="1" si="82"/>
        <v>-</v>
      </c>
      <c r="AO23" s="27" t="str">
        <f t="shared" ca="1" si="63"/>
        <v>-</v>
      </c>
      <c r="AP23" s="27" t="str">
        <f t="shared" ca="1" si="63"/>
        <v>-</v>
      </c>
      <c r="AQ23" s="27" t="str">
        <f t="shared" ca="1" si="63"/>
        <v>-</v>
      </c>
      <c r="AR23" s="27" t="str">
        <f t="shared" ca="1" si="63"/>
        <v>-</v>
      </c>
      <c r="AS23" s="27">
        <f t="shared" ca="1" si="90"/>
        <v>3</v>
      </c>
      <c r="AT23" s="27">
        <f t="shared" ca="1" si="90"/>
        <v>4</v>
      </c>
      <c r="AU23" s="27">
        <f t="shared" ca="1" si="90"/>
        <v>0</v>
      </c>
      <c r="AV23" s="27">
        <f t="shared" ca="1" si="90"/>
        <v>0.7</v>
      </c>
      <c r="AW23" s="27">
        <f t="shared" ca="1" si="90"/>
        <v>-0.7</v>
      </c>
      <c r="AX23" s="27" t="str">
        <f t="shared" ca="1" si="64"/>
        <v>-</v>
      </c>
      <c r="AY23" s="27" t="str">
        <f t="shared" ca="1" si="64"/>
        <v>-</v>
      </c>
      <c r="AZ23" s="27" t="str">
        <f t="shared" ca="1" si="64"/>
        <v>-</v>
      </c>
      <c r="BA23" s="27" t="str">
        <f t="shared" ca="1" si="64"/>
        <v>-</v>
      </c>
      <c r="BB23" s="27" t="str">
        <f t="shared" ca="1" si="64"/>
        <v>-</v>
      </c>
      <c r="BC23" s="27">
        <f t="shared" ca="1" si="90"/>
        <v>0.3</v>
      </c>
      <c r="BD23" s="27">
        <f t="shared" ca="1" si="90"/>
        <v>0.7</v>
      </c>
      <c r="BE23" s="27">
        <f t="shared" ca="1" si="90"/>
        <v>-0.2</v>
      </c>
      <c r="BF23" s="27">
        <f t="shared" ca="1" si="90"/>
        <v>1.2</v>
      </c>
      <c r="BG23" s="27" t="str">
        <f t="shared" ca="1" si="65"/>
        <v>-</v>
      </c>
      <c r="BH23" s="27" t="str">
        <f t="shared" ca="1" si="65"/>
        <v>-</v>
      </c>
      <c r="BI23" s="49">
        <v>0</v>
      </c>
      <c r="BJ23" s="49">
        <v>0</v>
      </c>
      <c r="BK23" s="49">
        <v>0</v>
      </c>
      <c r="BL23" s="49">
        <v>0</v>
      </c>
      <c r="BM23" s="49">
        <v>0</v>
      </c>
      <c r="BN23" s="27">
        <f t="shared" ca="1" si="66"/>
        <v>0</v>
      </c>
      <c r="BO23" s="27">
        <f t="shared" ca="1" si="66"/>
        <v>0</v>
      </c>
      <c r="BP23" s="27" t="str">
        <f t="shared" ca="1" si="66"/>
        <v>-</v>
      </c>
      <c r="BQ23" s="27" t="str">
        <f t="shared" ca="1" si="66"/>
        <v>-</v>
      </c>
      <c r="BR23" s="27" t="str">
        <f t="shared" ca="1" si="66"/>
        <v>-</v>
      </c>
      <c r="BS23" s="27" t="str">
        <f t="shared" ca="1" si="66"/>
        <v>-</v>
      </c>
      <c r="BT23" s="27" t="str">
        <f t="shared" ca="1" si="66"/>
        <v>-</v>
      </c>
      <c r="BU23" s="27" t="str">
        <f t="shared" ca="1" si="67"/>
        <v>-</v>
      </c>
      <c r="BV23" s="27" t="str">
        <f t="shared" ca="1" si="67"/>
        <v>-</v>
      </c>
      <c r="BW23" s="27" t="str">
        <f t="shared" ca="1" si="67"/>
        <v>-</v>
      </c>
      <c r="BX23" s="27" t="str">
        <f t="shared" ca="1" si="67"/>
        <v>-</v>
      </c>
      <c r="BY23" s="27">
        <f t="shared" ca="1" si="67"/>
        <v>2</v>
      </c>
      <c r="BZ23" s="27" t="str">
        <f t="shared" ca="1" si="67"/>
        <v>-</v>
      </c>
      <c r="CA23" s="27" t="str">
        <f t="shared" ca="1" si="67"/>
        <v>-</v>
      </c>
      <c r="CB23" s="27" t="str">
        <f t="shared" ca="1" si="67"/>
        <v>-</v>
      </c>
      <c r="CC23" s="27" t="str">
        <f t="shared" ca="1" si="67"/>
        <v>-</v>
      </c>
      <c r="CD23" s="27" t="str">
        <f t="shared" ca="1" si="67"/>
        <v>-</v>
      </c>
      <c r="CE23" s="27" t="str">
        <f t="shared" ca="1" si="67"/>
        <v>-</v>
      </c>
      <c r="CF23" s="27">
        <f t="shared" ca="1" si="67"/>
        <v>0</v>
      </c>
      <c r="CG23" s="27" t="str">
        <f t="shared" ca="1" si="68"/>
        <v>-</v>
      </c>
      <c r="CH23" s="27">
        <f t="shared" ca="1" si="68"/>
        <v>1</v>
      </c>
      <c r="CI23" s="27">
        <f t="shared" ca="1" si="68"/>
        <v>0</v>
      </c>
      <c r="CJ23" s="27">
        <f t="shared" ca="1" si="68"/>
        <v>1</v>
      </c>
      <c r="CK23" s="27">
        <f t="shared" ca="1" si="68"/>
        <v>1</v>
      </c>
      <c r="CL23" s="27">
        <f t="shared" ca="1" si="68"/>
        <v>1</v>
      </c>
      <c r="CM23" s="27">
        <f t="shared" ca="1" si="68"/>
        <v>0</v>
      </c>
      <c r="CN23" s="27">
        <f t="shared" ca="1" si="68"/>
        <v>0</v>
      </c>
      <c r="CO23" s="27">
        <f t="shared" ca="1" si="68"/>
        <v>0</v>
      </c>
      <c r="CP23" s="27">
        <f t="shared" ca="1" si="68"/>
        <v>0</v>
      </c>
      <c r="CQ23" s="27">
        <f t="shared" ca="1" si="69"/>
        <v>0.9</v>
      </c>
      <c r="CR23" s="27">
        <f t="shared" ca="1" si="69"/>
        <v>0.75</v>
      </c>
      <c r="CS23" s="27">
        <f t="shared" ca="1" si="69"/>
        <v>0.65</v>
      </c>
      <c r="CT23" s="27">
        <f t="shared" ca="1" si="69"/>
        <v>0.3</v>
      </c>
      <c r="CU23" s="27">
        <f t="shared" ca="1" si="69"/>
        <v>0</v>
      </c>
      <c r="CV23" s="27">
        <f t="shared" ca="1" si="69"/>
        <v>0</v>
      </c>
      <c r="CW23" s="27">
        <f t="shared" ca="1" si="69"/>
        <v>1</v>
      </c>
      <c r="CX23" s="53">
        <f t="shared" ca="1" si="91"/>
        <v>0.01</v>
      </c>
      <c r="CY23" s="27">
        <f t="shared" ca="1" si="89"/>
        <v>0</v>
      </c>
      <c r="CZ23" s="179">
        <f t="shared" ca="1" si="70"/>
        <v>0</v>
      </c>
      <c r="DA23" s="179">
        <f t="shared" ca="1" si="70"/>
        <v>0.05</v>
      </c>
      <c r="DB23" s="179">
        <f t="shared" ca="1" si="70"/>
        <v>0.05</v>
      </c>
      <c r="DC23" s="179">
        <f t="shared" ca="1" si="71"/>
        <v>9.9000000000000008E-3</v>
      </c>
      <c r="DD23" s="179">
        <f t="shared" ca="1" si="71"/>
        <v>-5.515714285714287E-2</v>
      </c>
      <c r="DE23" s="27" t="str">
        <f t="shared" ca="1" si="72"/>
        <v>-</v>
      </c>
      <c r="DF23" s="27" t="str">
        <f t="shared" ca="1" si="72"/>
        <v>-</v>
      </c>
      <c r="DG23" s="27" t="str">
        <f t="shared" ca="1" si="72"/>
        <v>-</v>
      </c>
      <c r="DH23" s="27" t="str">
        <f t="shared" ca="1" si="72"/>
        <v>-</v>
      </c>
      <c r="DI23" s="27" t="str">
        <f t="shared" ca="1" si="72"/>
        <v>-</v>
      </c>
      <c r="DJ23" s="27" t="str">
        <f t="shared" ca="1" si="72"/>
        <v>-</v>
      </c>
      <c r="DK23" s="54" t="b">
        <f t="shared" ca="1" si="92"/>
        <v>0</v>
      </c>
      <c r="DL23" s="54" t="b">
        <f t="shared" ca="1" si="92"/>
        <v>1</v>
      </c>
      <c r="DM23" s="54" t="b">
        <f t="shared" ca="1" si="92"/>
        <v>0</v>
      </c>
      <c r="DN23" s="52">
        <f ca="1">MOD(OFFSET(DN$5,$B23,0)+1,4)</f>
        <v>2</v>
      </c>
      <c r="DO23" s="143" t="str">
        <f t="shared" ca="1" si="73"/>
        <v>-</v>
      </c>
      <c r="DP23" s="143" t="str">
        <f t="shared" ca="1" si="73"/>
        <v>-</v>
      </c>
      <c r="DQ23" s="143" t="b">
        <f t="shared" ca="1" si="73"/>
        <v>1</v>
      </c>
      <c r="DR23" s="143" t="str">
        <f t="shared" ca="1" si="73"/>
        <v>-</v>
      </c>
      <c r="DS23" s="27" t="str">
        <f t="shared" ca="1" si="74"/>
        <v>-</v>
      </c>
      <c r="DT23" s="27" t="b">
        <f t="shared" ca="1" si="74"/>
        <v>1</v>
      </c>
      <c r="DU23" s="27" t="str">
        <f t="shared" ca="1" si="74"/>
        <v>-</v>
      </c>
      <c r="DV23" s="27">
        <f t="shared" ca="1" si="74"/>
        <v>0</v>
      </c>
      <c r="DW23" s="27" t="str">
        <f t="shared" ca="1" si="74"/>
        <v>-</v>
      </c>
      <c r="DX23" s="143" t="str">
        <f t="shared" ca="1" si="75"/>
        <v>-</v>
      </c>
      <c r="DY23" s="27">
        <f t="shared" ca="1" si="76"/>
        <v>500</v>
      </c>
      <c r="DZ23" s="27">
        <f t="shared" ca="1" si="76"/>
        <v>500</v>
      </c>
      <c r="EA23" s="27">
        <f t="shared" ca="1" si="76"/>
        <v>1</v>
      </c>
      <c r="EB23" s="27">
        <f t="shared" ca="1" si="76"/>
        <v>0</v>
      </c>
      <c r="EC23" s="27">
        <f t="shared" ca="1" si="76"/>
        <v>1</v>
      </c>
      <c r="ED23" s="27">
        <f t="shared" ca="1" si="76"/>
        <v>1</v>
      </c>
      <c r="EE23" s="27">
        <f t="shared" ca="1" si="76"/>
        <v>0</v>
      </c>
      <c r="EF23" s="27">
        <f t="shared" ca="1" si="76"/>
        <v>70</v>
      </c>
      <c r="EG23" s="27">
        <f t="shared" ca="1" si="76"/>
        <v>50</v>
      </c>
      <c r="EH23" s="27">
        <f t="shared" ca="1" si="76"/>
        <v>70</v>
      </c>
      <c r="EI23" s="27">
        <f t="shared" ca="1" si="76"/>
        <v>50</v>
      </c>
      <c r="EJ23" s="27">
        <f t="shared" ca="1" si="77"/>
        <v>1</v>
      </c>
      <c r="EK23" s="27">
        <f t="shared" ca="1" si="77"/>
        <v>1</v>
      </c>
      <c r="EL23" s="27">
        <f t="shared" ca="1" si="77"/>
        <v>1</v>
      </c>
      <c r="EM23" s="27">
        <f t="shared" ca="1" si="77"/>
        <v>0</v>
      </c>
      <c r="EN23" s="27" t="str">
        <f t="shared" ca="1" si="77"/>
        <v>-</v>
      </c>
      <c r="EO23" s="27" t="str">
        <f t="shared" ca="1" si="77"/>
        <v>-</v>
      </c>
      <c r="EP23" s="27">
        <f t="shared" ca="1" si="77"/>
        <v>0</v>
      </c>
      <c r="EQ23" s="27">
        <f t="shared" ca="1" si="77"/>
        <v>0</v>
      </c>
      <c r="ER23" s="34">
        <v>0</v>
      </c>
    </row>
    <row r="24" spans="1:148" outlineLevel="3">
      <c r="A24" s="31">
        <f t="shared" si="59"/>
        <v>19</v>
      </c>
      <c r="B24" s="38">
        <f>$A23</f>
        <v>18</v>
      </c>
      <c r="C24">
        <f t="shared" ca="1" si="78"/>
        <v>22</v>
      </c>
      <c r="D24" t="b">
        <v>0</v>
      </c>
      <c r="E24" t="b">
        <v>0</v>
      </c>
      <c r="F24" t="b">
        <v>0</v>
      </c>
      <c r="G24" s="49">
        <f t="shared" ca="1" si="60"/>
        <v>608</v>
      </c>
      <c r="H24" s="51" t="str">
        <f t="shared" ca="1" si="61"/>
        <v>M-M Win Scan 3 (F33N34)</v>
      </c>
      <c r="I24" s="13" t="str">
        <f ca="1">IF(MATCH(H24,H$5:H24,0)=(COUNTA(H$5:H24)),"-","Dup")</f>
        <v>-</v>
      </c>
      <c r="J24" s="27" t="s">
        <v>37</v>
      </c>
      <c r="K24" s="27" t="str">
        <f t="shared" ca="1" si="85"/>
        <v>-</v>
      </c>
      <c r="L24" s="27" t="str">
        <f t="shared" ca="1" si="85"/>
        <v>-</v>
      </c>
      <c r="M24" s="27" t="str">
        <f t="shared" ca="1" si="85"/>
        <v>-</v>
      </c>
      <c r="N24" s="27" t="str">
        <f t="shared" ca="1" si="85"/>
        <v>-</v>
      </c>
      <c r="O24" s="27" t="str">
        <f t="shared" ca="1" si="85"/>
        <v>-</v>
      </c>
      <c r="P24" s="27">
        <f t="shared" ca="1" si="85"/>
        <v>1</v>
      </c>
      <c r="Q24" s="27">
        <f t="shared" ca="1" si="85"/>
        <v>1</v>
      </c>
      <c r="R24" s="27">
        <f t="shared" ca="1" si="85"/>
        <v>1</v>
      </c>
      <c r="S24" s="27">
        <f t="shared" ca="1" si="85"/>
        <v>1</v>
      </c>
      <c r="T24" s="27">
        <f t="shared" ca="1" si="85"/>
        <v>1</v>
      </c>
      <c r="U24" s="27">
        <f t="shared" ca="1" si="86"/>
        <v>1</v>
      </c>
      <c r="V24" s="27">
        <f t="shared" ca="1" si="86"/>
        <v>1</v>
      </c>
      <c r="W24" s="27">
        <f t="shared" ca="1" si="86"/>
        <v>1</v>
      </c>
      <c r="X24" s="27">
        <f t="shared" ca="1" si="86"/>
        <v>1</v>
      </c>
      <c r="Y24" s="27">
        <f t="shared" ca="1" si="86"/>
        <v>1</v>
      </c>
      <c r="Z24" s="27" t="str">
        <f t="shared" ca="1" si="86"/>
        <v>-</v>
      </c>
      <c r="AA24" s="27" t="str">
        <f t="shared" ca="1" si="86"/>
        <v>-</v>
      </c>
      <c r="AB24" s="27" t="str">
        <f t="shared" ca="1" si="86"/>
        <v>-</v>
      </c>
      <c r="AC24" s="27" t="str">
        <f t="shared" ca="1" si="86"/>
        <v>-</v>
      </c>
      <c r="AD24" s="27" t="str">
        <f t="shared" ca="1" si="86"/>
        <v>-</v>
      </c>
      <c r="AE24" s="27" t="str">
        <f t="shared" ca="1" si="87"/>
        <v>-</v>
      </c>
      <c r="AF24" s="27" t="str">
        <f t="shared" ca="1" si="87"/>
        <v>-</v>
      </c>
      <c r="AG24" s="27" t="str">
        <f t="shared" ca="1" si="87"/>
        <v>-</v>
      </c>
      <c r="AH24" s="27" t="str">
        <f t="shared" ca="1" si="87"/>
        <v>-</v>
      </c>
      <c r="AI24" s="27" t="str">
        <f t="shared" ca="1" si="87"/>
        <v>-</v>
      </c>
      <c r="AJ24" s="27" t="str">
        <f t="shared" ca="1" si="82"/>
        <v>-</v>
      </c>
      <c r="AK24" s="27" t="str">
        <f t="shared" ca="1" si="82"/>
        <v>-</v>
      </c>
      <c r="AL24" s="27" t="str">
        <f t="shared" ca="1" si="82"/>
        <v>-</v>
      </c>
      <c r="AM24" s="27" t="str">
        <f t="shared" ca="1" si="82"/>
        <v>-</v>
      </c>
      <c r="AN24" s="27" t="str">
        <f t="shared" ca="1" si="82"/>
        <v>-</v>
      </c>
      <c r="AO24" s="27" t="str">
        <f t="shared" ca="1" si="63"/>
        <v>-</v>
      </c>
      <c r="AP24" s="27" t="str">
        <f t="shared" ca="1" si="63"/>
        <v>-</v>
      </c>
      <c r="AQ24" s="27" t="str">
        <f t="shared" ca="1" si="63"/>
        <v>-</v>
      </c>
      <c r="AR24" s="27" t="str">
        <f t="shared" ca="1" si="63"/>
        <v>-</v>
      </c>
      <c r="AS24" s="27">
        <f t="shared" ca="1" si="90"/>
        <v>3</v>
      </c>
      <c r="AT24" s="27">
        <f t="shared" ca="1" si="90"/>
        <v>4</v>
      </c>
      <c r="AU24" s="27">
        <f t="shared" ca="1" si="90"/>
        <v>0</v>
      </c>
      <c r="AV24" s="27">
        <f t="shared" ca="1" si="90"/>
        <v>0.7</v>
      </c>
      <c r="AW24" s="27">
        <f t="shared" ca="1" si="90"/>
        <v>-0.7</v>
      </c>
      <c r="AX24" s="27" t="str">
        <f t="shared" ca="1" si="64"/>
        <v>-</v>
      </c>
      <c r="AY24" s="27" t="str">
        <f t="shared" ca="1" si="64"/>
        <v>-</v>
      </c>
      <c r="AZ24" s="27" t="str">
        <f t="shared" ca="1" si="64"/>
        <v>-</v>
      </c>
      <c r="BA24" s="27" t="str">
        <f t="shared" ca="1" si="64"/>
        <v>-</v>
      </c>
      <c r="BB24" s="27" t="str">
        <f t="shared" ca="1" si="64"/>
        <v>-</v>
      </c>
      <c r="BC24" s="27">
        <f t="shared" ca="1" si="90"/>
        <v>0.3</v>
      </c>
      <c r="BD24" s="27">
        <f t="shared" ca="1" si="90"/>
        <v>0.7</v>
      </c>
      <c r="BE24" s="27">
        <f t="shared" ca="1" si="90"/>
        <v>-0.2</v>
      </c>
      <c r="BF24" s="27">
        <f t="shared" ca="1" si="90"/>
        <v>1.2</v>
      </c>
      <c r="BG24" s="27" t="str">
        <f t="shared" ca="1" si="65"/>
        <v>-</v>
      </c>
      <c r="BH24" s="27" t="str">
        <f t="shared" ca="1" si="65"/>
        <v>-</v>
      </c>
      <c r="BI24" s="49">
        <v>0</v>
      </c>
      <c r="BJ24" s="49">
        <v>0</v>
      </c>
      <c r="BK24" s="49">
        <v>0</v>
      </c>
      <c r="BL24" s="49">
        <v>0</v>
      </c>
      <c r="BM24" s="49">
        <v>0</v>
      </c>
      <c r="BN24" s="27">
        <f t="shared" ca="1" si="66"/>
        <v>0</v>
      </c>
      <c r="BO24" s="27">
        <f t="shared" ca="1" si="66"/>
        <v>0</v>
      </c>
      <c r="BP24" s="27" t="str">
        <f t="shared" ca="1" si="66"/>
        <v>-</v>
      </c>
      <c r="BQ24" s="27" t="str">
        <f t="shared" ca="1" si="66"/>
        <v>-</v>
      </c>
      <c r="BR24" s="27" t="str">
        <f t="shared" ca="1" si="66"/>
        <v>-</v>
      </c>
      <c r="BS24" s="27" t="str">
        <f t="shared" ca="1" si="66"/>
        <v>-</v>
      </c>
      <c r="BT24" s="27" t="str">
        <f t="shared" ca="1" si="66"/>
        <v>-</v>
      </c>
      <c r="BU24" s="27" t="str">
        <f t="shared" ca="1" si="67"/>
        <v>-</v>
      </c>
      <c r="BV24" s="27" t="str">
        <f t="shared" ca="1" si="67"/>
        <v>-</v>
      </c>
      <c r="BW24" s="27" t="str">
        <f t="shared" ca="1" si="67"/>
        <v>-</v>
      </c>
      <c r="BX24" s="27" t="str">
        <f t="shared" ca="1" si="67"/>
        <v>-</v>
      </c>
      <c r="BY24" s="27">
        <f t="shared" ca="1" si="67"/>
        <v>2</v>
      </c>
      <c r="BZ24" s="27" t="str">
        <f t="shared" ca="1" si="67"/>
        <v>-</v>
      </c>
      <c r="CA24" s="27" t="str">
        <f t="shared" ca="1" si="67"/>
        <v>-</v>
      </c>
      <c r="CB24" s="27" t="str">
        <f t="shared" ca="1" si="67"/>
        <v>-</v>
      </c>
      <c r="CC24" s="27" t="str">
        <f t="shared" ca="1" si="67"/>
        <v>-</v>
      </c>
      <c r="CD24" s="27" t="str">
        <f t="shared" ca="1" si="67"/>
        <v>-</v>
      </c>
      <c r="CE24" s="27" t="str">
        <f t="shared" ca="1" si="67"/>
        <v>-</v>
      </c>
      <c r="CF24" s="27">
        <f t="shared" ca="1" si="67"/>
        <v>0</v>
      </c>
      <c r="CG24" s="27" t="str">
        <f t="shared" ca="1" si="68"/>
        <v>-</v>
      </c>
      <c r="CH24" s="27">
        <f t="shared" ca="1" si="68"/>
        <v>1</v>
      </c>
      <c r="CI24" s="27">
        <f t="shared" ca="1" si="68"/>
        <v>0</v>
      </c>
      <c r="CJ24" s="27">
        <f t="shared" ca="1" si="68"/>
        <v>1</v>
      </c>
      <c r="CK24" s="27">
        <f t="shared" ca="1" si="68"/>
        <v>1</v>
      </c>
      <c r="CL24" s="27">
        <f t="shared" ca="1" si="68"/>
        <v>1</v>
      </c>
      <c r="CM24" s="27">
        <f t="shared" ca="1" si="68"/>
        <v>0</v>
      </c>
      <c r="CN24" s="27">
        <f t="shared" ca="1" si="68"/>
        <v>0</v>
      </c>
      <c r="CO24" s="27">
        <f t="shared" ca="1" si="68"/>
        <v>0</v>
      </c>
      <c r="CP24" s="27">
        <f t="shared" ca="1" si="68"/>
        <v>0</v>
      </c>
      <c r="CQ24" s="27">
        <f t="shared" ca="1" si="69"/>
        <v>0.9</v>
      </c>
      <c r="CR24" s="27">
        <f t="shared" ca="1" si="69"/>
        <v>0.75</v>
      </c>
      <c r="CS24" s="27">
        <f t="shared" ca="1" si="69"/>
        <v>0.65</v>
      </c>
      <c r="CT24" s="27">
        <f t="shared" ca="1" si="69"/>
        <v>0.3</v>
      </c>
      <c r="CU24" s="27">
        <f t="shared" ca="1" si="69"/>
        <v>0</v>
      </c>
      <c r="CV24" s="27">
        <f t="shared" ca="1" si="69"/>
        <v>0</v>
      </c>
      <c r="CW24" s="27">
        <f t="shared" ca="1" si="69"/>
        <v>1</v>
      </c>
      <c r="CX24" s="53">
        <f t="shared" ca="1" si="91"/>
        <v>0.01</v>
      </c>
      <c r="CY24" s="27">
        <f t="shared" ca="1" si="89"/>
        <v>0</v>
      </c>
      <c r="CZ24" s="179">
        <f t="shared" ca="1" si="70"/>
        <v>0</v>
      </c>
      <c r="DA24" s="179">
        <f t="shared" ca="1" si="70"/>
        <v>0.05</v>
      </c>
      <c r="DB24" s="179">
        <f t="shared" ca="1" si="70"/>
        <v>0.05</v>
      </c>
      <c r="DC24" s="179">
        <f t="shared" ca="1" si="71"/>
        <v>9.9000000000000008E-3</v>
      </c>
      <c r="DD24" s="179">
        <f t="shared" ca="1" si="71"/>
        <v>-5.515714285714287E-2</v>
      </c>
      <c r="DE24" s="27" t="str">
        <f t="shared" ca="1" si="72"/>
        <v>-</v>
      </c>
      <c r="DF24" s="27" t="str">
        <f t="shared" ca="1" si="72"/>
        <v>-</v>
      </c>
      <c r="DG24" s="27" t="str">
        <f t="shared" ca="1" si="72"/>
        <v>-</v>
      </c>
      <c r="DH24" s="27" t="str">
        <f t="shared" ca="1" si="72"/>
        <v>-</v>
      </c>
      <c r="DI24" s="27" t="str">
        <f t="shared" ca="1" si="72"/>
        <v>-</v>
      </c>
      <c r="DJ24" s="27" t="str">
        <f t="shared" ca="1" si="72"/>
        <v>-</v>
      </c>
      <c r="DK24" s="54" t="b">
        <f t="shared" ca="1" si="92"/>
        <v>0</v>
      </c>
      <c r="DL24" s="54" t="b">
        <f t="shared" ca="1" si="92"/>
        <v>1</v>
      </c>
      <c r="DM24" s="54" t="b">
        <f t="shared" ca="1" si="92"/>
        <v>0</v>
      </c>
      <c r="DN24" s="52">
        <f ca="1">MOD(OFFSET(DN$5,$B24,0)+1,4)</f>
        <v>3</v>
      </c>
      <c r="DO24" s="143" t="str">
        <f t="shared" ca="1" si="73"/>
        <v>-</v>
      </c>
      <c r="DP24" s="143" t="str">
        <f t="shared" ca="1" si="73"/>
        <v>-</v>
      </c>
      <c r="DQ24" s="143" t="b">
        <f t="shared" ca="1" si="73"/>
        <v>1</v>
      </c>
      <c r="DR24" s="143" t="str">
        <f t="shared" ca="1" si="73"/>
        <v>-</v>
      </c>
      <c r="DS24" s="27" t="str">
        <f t="shared" ca="1" si="74"/>
        <v>-</v>
      </c>
      <c r="DT24" s="27" t="b">
        <f t="shared" ca="1" si="74"/>
        <v>1</v>
      </c>
      <c r="DU24" s="27" t="str">
        <f t="shared" ca="1" si="74"/>
        <v>-</v>
      </c>
      <c r="DV24" s="27">
        <f t="shared" ca="1" si="74"/>
        <v>0</v>
      </c>
      <c r="DW24" s="27" t="str">
        <f t="shared" ca="1" si="74"/>
        <v>-</v>
      </c>
      <c r="DX24" s="143" t="str">
        <f t="shared" ca="1" si="75"/>
        <v>-</v>
      </c>
      <c r="DY24" s="27">
        <f t="shared" ca="1" si="76"/>
        <v>500</v>
      </c>
      <c r="DZ24" s="27">
        <f t="shared" ca="1" si="76"/>
        <v>500</v>
      </c>
      <c r="EA24" s="27">
        <f t="shared" ca="1" si="76"/>
        <v>1</v>
      </c>
      <c r="EB24" s="27">
        <f t="shared" ca="1" si="76"/>
        <v>0</v>
      </c>
      <c r="EC24" s="27">
        <f t="shared" ca="1" si="76"/>
        <v>1</v>
      </c>
      <c r="ED24" s="27">
        <f t="shared" ca="1" si="76"/>
        <v>1</v>
      </c>
      <c r="EE24" s="27">
        <f t="shared" ca="1" si="76"/>
        <v>0</v>
      </c>
      <c r="EF24" s="27">
        <f t="shared" ca="1" si="76"/>
        <v>70</v>
      </c>
      <c r="EG24" s="27">
        <f t="shared" ca="1" si="76"/>
        <v>50</v>
      </c>
      <c r="EH24" s="27">
        <f t="shared" ca="1" si="76"/>
        <v>70</v>
      </c>
      <c r="EI24" s="27">
        <f t="shared" ca="1" si="76"/>
        <v>50</v>
      </c>
      <c r="EJ24" s="27">
        <f t="shared" ca="1" si="77"/>
        <v>1</v>
      </c>
      <c r="EK24" s="27">
        <f t="shared" ca="1" si="77"/>
        <v>1</v>
      </c>
      <c r="EL24" s="27">
        <f t="shared" ca="1" si="77"/>
        <v>1</v>
      </c>
      <c r="EM24" s="27">
        <f t="shared" ca="1" si="77"/>
        <v>0</v>
      </c>
      <c r="EN24" s="27" t="str">
        <f t="shared" ca="1" si="77"/>
        <v>-</v>
      </c>
      <c r="EO24" s="27" t="str">
        <f t="shared" ca="1" si="77"/>
        <v>-</v>
      </c>
      <c r="EP24" s="27">
        <f t="shared" ca="1" si="77"/>
        <v>0</v>
      </c>
      <c r="EQ24" s="27">
        <f t="shared" ca="1" si="77"/>
        <v>0</v>
      </c>
      <c r="ER24" s="34">
        <v>0</v>
      </c>
    </row>
    <row r="25" spans="1:148" outlineLevel="3">
      <c r="A25" s="31">
        <f t="shared" si="59"/>
        <v>20</v>
      </c>
      <c r="B25" s="48">
        <f>$A$12</f>
        <v>7</v>
      </c>
      <c r="C25">
        <f t="shared" ca="1" si="78"/>
        <v>22</v>
      </c>
      <c r="D25" t="b">
        <v>1</v>
      </c>
      <c r="E25" t="b">
        <v>0</v>
      </c>
      <c r="F25" t="b">
        <v>1</v>
      </c>
      <c r="G25" s="49">
        <f t="shared" ca="1" si="60"/>
        <v>13</v>
      </c>
      <c r="H25" s="51" t="str">
        <f t="shared" ca="1" si="61"/>
        <v>M-M Spr Scan 0 (F33N34)</v>
      </c>
      <c r="I25" s="13" t="str">
        <f ca="1">IF(MATCH(H25,H$5:H25,0)=(COUNTA(H$5:H25)),"-","Dup")</f>
        <v>-</v>
      </c>
      <c r="J25" s="27" t="s">
        <v>37</v>
      </c>
      <c r="K25" s="27" t="str">
        <f t="shared" ca="1" si="85"/>
        <v>-</v>
      </c>
      <c r="L25" s="27" t="str">
        <f t="shared" ca="1" si="85"/>
        <v>-</v>
      </c>
      <c r="M25" s="27" t="str">
        <f t="shared" ca="1" si="85"/>
        <v>-</v>
      </c>
      <c r="N25" s="27" t="str">
        <f t="shared" ca="1" si="85"/>
        <v>-</v>
      </c>
      <c r="O25" s="27" t="str">
        <f t="shared" ca="1" si="85"/>
        <v>-</v>
      </c>
      <c r="P25" s="27">
        <f t="shared" ca="1" si="85"/>
        <v>1</v>
      </c>
      <c r="Q25" s="27">
        <f t="shared" ca="1" si="85"/>
        <v>1</v>
      </c>
      <c r="R25" s="27">
        <f t="shared" ca="1" si="85"/>
        <v>1</v>
      </c>
      <c r="S25" s="27">
        <f t="shared" ca="1" si="85"/>
        <v>1</v>
      </c>
      <c r="T25" s="27">
        <f t="shared" ca="1" si="85"/>
        <v>1</v>
      </c>
      <c r="U25" s="27">
        <f t="shared" ca="1" si="86"/>
        <v>1</v>
      </c>
      <c r="V25" s="27">
        <f t="shared" ca="1" si="86"/>
        <v>1</v>
      </c>
      <c r="W25" s="27">
        <f t="shared" ca="1" si="86"/>
        <v>1</v>
      </c>
      <c r="X25" s="27">
        <f t="shared" ca="1" si="86"/>
        <v>1</v>
      </c>
      <c r="Y25" s="27">
        <f t="shared" ca="1" si="86"/>
        <v>1</v>
      </c>
      <c r="Z25" s="27" t="str">
        <f t="shared" ca="1" si="86"/>
        <v>-</v>
      </c>
      <c r="AA25" s="27" t="str">
        <f t="shared" ca="1" si="86"/>
        <v>-</v>
      </c>
      <c r="AB25" s="27" t="str">
        <f t="shared" ca="1" si="86"/>
        <v>-</v>
      </c>
      <c r="AC25" s="27" t="str">
        <f t="shared" ca="1" si="86"/>
        <v>-</v>
      </c>
      <c r="AD25" s="27" t="str">
        <f t="shared" ca="1" si="86"/>
        <v>-</v>
      </c>
      <c r="AE25" s="27" t="str">
        <f t="shared" ca="1" si="87"/>
        <v>-</v>
      </c>
      <c r="AF25" s="27" t="str">
        <f t="shared" ca="1" si="87"/>
        <v>-</v>
      </c>
      <c r="AG25" s="27" t="str">
        <f t="shared" ca="1" si="87"/>
        <v>-</v>
      </c>
      <c r="AH25" s="27" t="str">
        <f t="shared" ca="1" si="87"/>
        <v>-</v>
      </c>
      <c r="AI25" s="27" t="str">
        <f t="shared" ca="1" si="87"/>
        <v>-</v>
      </c>
      <c r="AJ25" s="27" t="str">
        <f t="shared" ca="1" si="82"/>
        <v>-</v>
      </c>
      <c r="AK25" s="27" t="str">
        <f t="shared" ca="1" si="82"/>
        <v>-</v>
      </c>
      <c r="AL25" s="27" t="str">
        <f t="shared" ca="1" si="82"/>
        <v>-</v>
      </c>
      <c r="AM25" s="27" t="str">
        <f t="shared" ca="1" si="82"/>
        <v>-</v>
      </c>
      <c r="AN25" s="27" t="str">
        <f t="shared" ca="1" si="82"/>
        <v>-</v>
      </c>
      <c r="AO25" s="27" t="str">
        <f t="shared" ca="1" si="63"/>
        <v>-</v>
      </c>
      <c r="AP25" s="27" t="str">
        <f t="shared" ca="1" si="63"/>
        <v>-</v>
      </c>
      <c r="AQ25" s="27" t="str">
        <f t="shared" ca="1" si="63"/>
        <v>-</v>
      </c>
      <c r="AR25" s="27" t="str">
        <f t="shared" ca="1" si="63"/>
        <v>-</v>
      </c>
      <c r="AS25" s="53">
        <f ca="1">OFFSET(AS25,-4,0)</f>
        <v>3</v>
      </c>
      <c r="AT25" s="53">
        <f ca="1">OFFSET(AT25,-4,0)</f>
        <v>4</v>
      </c>
      <c r="AU25" s="53">
        <f ca="1">OFFSET(AU25,-4,0)</f>
        <v>0</v>
      </c>
      <c r="AV25" s="53">
        <f ca="1">OFFSET(AV25,-4,0)</f>
        <v>0.7</v>
      </c>
      <c r="AW25" s="53">
        <f ca="1">OFFSET(AW25,-4,0)</f>
        <v>-0.7</v>
      </c>
      <c r="AX25" s="27" t="str">
        <f t="shared" ca="1" si="64"/>
        <v>-</v>
      </c>
      <c r="AY25" s="27" t="str">
        <f t="shared" ca="1" si="64"/>
        <v>-</v>
      </c>
      <c r="AZ25" s="27" t="str">
        <f t="shared" ca="1" si="64"/>
        <v>-</v>
      </c>
      <c r="BA25" s="27" t="str">
        <f t="shared" ca="1" si="64"/>
        <v>-</v>
      </c>
      <c r="BB25" s="27" t="str">
        <f t="shared" ca="1" si="64"/>
        <v>-</v>
      </c>
      <c r="BC25" s="53">
        <f ca="1">OFFSET(BC25,-4,0)</f>
        <v>0.3</v>
      </c>
      <c r="BD25" s="53">
        <f ca="1">OFFSET(BD25,-4,0)</f>
        <v>0.7</v>
      </c>
      <c r="BE25" s="53">
        <f ca="1">OFFSET(BE25,-4,0)</f>
        <v>-0.2</v>
      </c>
      <c r="BF25" s="53">
        <f ca="1">OFFSET(BF25,-4,0)</f>
        <v>1.2</v>
      </c>
      <c r="BG25" s="27" t="str">
        <f t="shared" ca="1" si="65"/>
        <v>-</v>
      </c>
      <c r="BH25" s="27" t="str">
        <f t="shared" ca="1" si="65"/>
        <v>-</v>
      </c>
      <c r="BI25" s="49">
        <v>0</v>
      </c>
      <c r="BJ25" s="49">
        <v>0</v>
      </c>
      <c r="BK25" s="49">
        <v>0</v>
      </c>
      <c r="BL25" s="49">
        <v>0</v>
      </c>
      <c r="BM25" s="49">
        <v>0</v>
      </c>
      <c r="BN25" s="27">
        <f t="shared" ca="1" si="66"/>
        <v>0</v>
      </c>
      <c r="BO25" s="27">
        <f t="shared" ca="1" si="66"/>
        <v>0</v>
      </c>
      <c r="BP25" s="27" t="str">
        <f t="shared" ca="1" si="66"/>
        <v>-</v>
      </c>
      <c r="BQ25" s="27" t="str">
        <f t="shared" ca="1" si="66"/>
        <v>-</v>
      </c>
      <c r="BR25" s="27" t="str">
        <f t="shared" ca="1" si="66"/>
        <v>-</v>
      </c>
      <c r="BS25" s="27" t="str">
        <f t="shared" ca="1" si="66"/>
        <v>-</v>
      </c>
      <c r="BT25" s="27" t="str">
        <f t="shared" ca="1" si="66"/>
        <v>-</v>
      </c>
      <c r="BU25" s="27" t="str">
        <f t="shared" ca="1" si="67"/>
        <v>-</v>
      </c>
      <c r="BV25" s="27" t="str">
        <f t="shared" ca="1" si="67"/>
        <v>-</v>
      </c>
      <c r="BW25" s="27" t="str">
        <f t="shared" ca="1" si="67"/>
        <v>-</v>
      </c>
      <c r="BX25" s="27" t="str">
        <f t="shared" ca="1" si="67"/>
        <v>-</v>
      </c>
      <c r="BY25" s="27">
        <f t="shared" ca="1" si="67"/>
        <v>2</v>
      </c>
      <c r="BZ25" s="27" t="str">
        <f t="shared" ca="1" si="67"/>
        <v>-</v>
      </c>
      <c r="CA25" s="27" t="str">
        <f t="shared" ca="1" si="67"/>
        <v>-</v>
      </c>
      <c r="CB25" s="27" t="str">
        <f t="shared" ca="1" si="67"/>
        <v>-</v>
      </c>
      <c r="CC25" s="27" t="str">
        <f t="shared" ca="1" si="67"/>
        <v>-</v>
      </c>
      <c r="CD25" s="27" t="str">
        <f t="shared" ca="1" si="67"/>
        <v>-</v>
      </c>
      <c r="CE25" s="27" t="str">
        <f t="shared" ca="1" si="67"/>
        <v>-</v>
      </c>
      <c r="CF25" s="27">
        <f t="shared" ca="1" si="67"/>
        <v>0</v>
      </c>
      <c r="CG25" s="27" t="str">
        <f t="shared" ca="1" si="68"/>
        <v>-</v>
      </c>
      <c r="CH25" s="27">
        <f t="shared" ca="1" si="68"/>
        <v>1</v>
      </c>
      <c r="CI25" s="27">
        <f t="shared" ca="1" si="68"/>
        <v>0</v>
      </c>
      <c r="CJ25" s="27">
        <f t="shared" ca="1" si="68"/>
        <v>1</v>
      </c>
      <c r="CK25" s="27">
        <f t="shared" ca="1" si="68"/>
        <v>1</v>
      </c>
      <c r="CL25" s="27">
        <f t="shared" ca="1" si="68"/>
        <v>1</v>
      </c>
      <c r="CM25" s="27">
        <f t="shared" ca="1" si="68"/>
        <v>0</v>
      </c>
      <c r="CN25" s="27">
        <f t="shared" ca="1" si="68"/>
        <v>0</v>
      </c>
      <c r="CO25" s="27">
        <f t="shared" ca="1" si="68"/>
        <v>0</v>
      </c>
      <c r="CP25" s="27">
        <f t="shared" ca="1" si="68"/>
        <v>0</v>
      </c>
      <c r="CQ25" s="27">
        <f t="shared" ca="1" si="69"/>
        <v>0.9</v>
      </c>
      <c r="CR25" s="27">
        <f t="shared" ca="1" si="69"/>
        <v>0.75</v>
      </c>
      <c r="CS25" s="27">
        <f t="shared" ca="1" si="69"/>
        <v>0.65</v>
      </c>
      <c r="CT25" s="27">
        <f t="shared" ca="1" si="69"/>
        <v>0.3</v>
      </c>
      <c r="CU25" s="27">
        <f t="shared" ca="1" si="69"/>
        <v>0</v>
      </c>
      <c r="CV25" s="27">
        <f t="shared" ca="1" si="69"/>
        <v>0</v>
      </c>
      <c r="CW25" s="27">
        <f t="shared" ca="1" si="69"/>
        <v>1</v>
      </c>
      <c r="CX25" s="53">
        <f t="shared" ca="1" si="91"/>
        <v>0</v>
      </c>
      <c r="CY25" s="27">
        <f t="shared" ca="1" si="89"/>
        <v>0</v>
      </c>
      <c r="CZ25" s="179">
        <f t="shared" ca="1" si="70"/>
        <v>0</v>
      </c>
      <c r="DA25" s="179">
        <f t="shared" ca="1" si="70"/>
        <v>0</v>
      </c>
      <c r="DB25" s="179">
        <f t="shared" ca="1" si="70"/>
        <v>0</v>
      </c>
      <c r="DC25" s="179">
        <f t="shared" ca="1" si="71"/>
        <v>0</v>
      </c>
      <c r="DD25" s="179">
        <f t="shared" ca="1" si="71"/>
        <v>0</v>
      </c>
      <c r="DE25" s="27" t="str">
        <f t="shared" ca="1" si="72"/>
        <v>-</v>
      </c>
      <c r="DF25" s="27" t="str">
        <f t="shared" ca="1" si="72"/>
        <v>-</v>
      </c>
      <c r="DG25" s="27" t="str">
        <f t="shared" ca="1" si="72"/>
        <v>-</v>
      </c>
      <c r="DH25" s="27" t="str">
        <f t="shared" ca="1" si="72"/>
        <v>-</v>
      </c>
      <c r="DI25" s="27" t="str">
        <f t="shared" ca="1" si="72"/>
        <v>-</v>
      </c>
      <c r="DJ25" s="27" t="str">
        <f t="shared" ca="1" si="72"/>
        <v>-</v>
      </c>
      <c r="DK25" s="26" t="b">
        <v>0</v>
      </c>
      <c r="DL25" s="26" t="b">
        <v>0</v>
      </c>
      <c r="DM25" s="26" t="b">
        <v>1</v>
      </c>
      <c r="DN25" s="53">
        <f ca="1">OFFSET(DN25,-4,0)</f>
        <v>0</v>
      </c>
      <c r="DO25" s="143" t="str">
        <f t="shared" ca="1" si="73"/>
        <v>-</v>
      </c>
      <c r="DP25" s="143" t="str">
        <f t="shared" ca="1" si="73"/>
        <v>-</v>
      </c>
      <c r="DQ25" s="143" t="str">
        <f t="shared" ca="1" si="73"/>
        <v>-</v>
      </c>
      <c r="DR25" s="143" t="str">
        <f t="shared" ca="1" si="73"/>
        <v>-</v>
      </c>
      <c r="DS25" s="27" t="str">
        <f t="shared" ca="1" si="74"/>
        <v>-</v>
      </c>
      <c r="DT25" s="27" t="b">
        <f t="shared" ca="1" si="74"/>
        <v>1</v>
      </c>
      <c r="DU25" s="27" t="str">
        <f t="shared" ca="1" si="74"/>
        <v>-</v>
      </c>
      <c r="DV25" s="27">
        <f t="shared" ca="1" si="74"/>
        <v>0</v>
      </c>
      <c r="DW25" s="27" t="str">
        <f t="shared" ca="1" si="74"/>
        <v>-</v>
      </c>
      <c r="DX25" s="143" t="str">
        <f t="shared" ca="1" si="75"/>
        <v>-</v>
      </c>
      <c r="DY25" s="27">
        <f t="shared" ca="1" si="76"/>
        <v>500</v>
      </c>
      <c r="DZ25" s="27">
        <f t="shared" ca="1" si="76"/>
        <v>500</v>
      </c>
      <c r="EA25" s="27">
        <f t="shared" ca="1" si="76"/>
        <v>1</v>
      </c>
      <c r="EB25" s="27">
        <f t="shared" ca="1" si="76"/>
        <v>0</v>
      </c>
      <c r="EC25" s="27">
        <f t="shared" ca="1" si="76"/>
        <v>1</v>
      </c>
      <c r="ED25" s="27">
        <f t="shared" ca="1" si="76"/>
        <v>1</v>
      </c>
      <c r="EE25" s="27">
        <f t="shared" ca="1" si="76"/>
        <v>0</v>
      </c>
      <c r="EF25" s="27">
        <f t="shared" ca="1" si="76"/>
        <v>70</v>
      </c>
      <c r="EG25" s="27">
        <f t="shared" ca="1" si="76"/>
        <v>50</v>
      </c>
      <c r="EH25" s="27">
        <f t="shared" ca="1" si="76"/>
        <v>70</v>
      </c>
      <c r="EI25" s="27">
        <f t="shared" ca="1" si="76"/>
        <v>50</v>
      </c>
      <c r="EJ25" s="27">
        <f t="shared" ca="1" si="77"/>
        <v>1</v>
      </c>
      <c r="EK25" s="27">
        <f t="shared" ca="1" si="77"/>
        <v>1</v>
      </c>
      <c r="EL25" s="27">
        <f t="shared" ca="1" si="77"/>
        <v>1</v>
      </c>
      <c r="EM25" s="27">
        <f t="shared" ca="1" si="77"/>
        <v>0</v>
      </c>
      <c r="EN25" s="27" t="str">
        <f t="shared" ca="1" si="77"/>
        <v>-</v>
      </c>
      <c r="EO25" s="27" t="str">
        <f t="shared" ca="1" si="77"/>
        <v>-</v>
      </c>
      <c r="EP25" s="27">
        <f t="shared" ca="1" si="77"/>
        <v>0</v>
      </c>
      <c r="EQ25" s="27">
        <f t="shared" ca="1" si="77"/>
        <v>0</v>
      </c>
      <c r="ER25" s="34">
        <v>0</v>
      </c>
    </row>
    <row r="26" spans="1:148" outlineLevel="3">
      <c r="A26" s="31">
        <f t="shared" si="59"/>
        <v>21</v>
      </c>
      <c r="B26" s="38">
        <f>$A25</f>
        <v>20</v>
      </c>
      <c r="C26">
        <f t="shared" ca="1" si="78"/>
        <v>22</v>
      </c>
      <c r="D26" t="b">
        <v>1</v>
      </c>
      <c r="E26" t="b">
        <v>0</v>
      </c>
      <c r="F26" t="b">
        <v>1</v>
      </c>
      <c r="G26" s="49">
        <f t="shared" ca="1" si="60"/>
        <v>89</v>
      </c>
      <c r="H26" s="51" t="str">
        <f t="shared" ca="1" si="61"/>
        <v>M-M Spr Scan 1 (F33N34)</v>
      </c>
      <c r="I26" s="13" t="str">
        <f ca="1">IF(MATCH(H26,H$5:H26,0)=(COUNTA(H$5:H26)),"-","Dup")</f>
        <v>-</v>
      </c>
      <c r="J26" s="27" t="s">
        <v>37</v>
      </c>
      <c r="K26" s="27" t="str">
        <f t="shared" ca="1" si="85"/>
        <v>-</v>
      </c>
      <c r="L26" s="27" t="str">
        <f t="shared" ca="1" si="85"/>
        <v>-</v>
      </c>
      <c r="M26" s="27" t="str">
        <f t="shared" ca="1" si="85"/>
        <v>-</v>
      </c>
      <c r="N26" s="27" t="str">
        <f t="shared" ca="1" si="85"/>
        <v>-</v>
      </c>
      <c r="O26" s="27" t="str">
        <f t="shared" ca="1" si="85"/>
        <v>-</v>
      </c>
      <c r="P26" s="27">
        <f t="shared" ca="1" si="85"/>
        <v>1</v>
      </c>
      <c r="Q26" s="27">
        <f t="shared" ca="1" si="85"/>
        <v>1</v>
      </c>
      <c r="R26" s="27">
        <f t="shared" ca="1" si="85"/>
        <v>1</v>
      </c>
      <c r="S26" s="27">
        <f t="shared" ca="1" si="85"/>
        <v>1</v>
      </c>
      <c r="T26" s="27">
        <f t="shared" ca="1" si="85"/>
        <v>1</v>
      </c>
      <c r="U26" s="27">
        <f t="shared" ca="1" si="86"/>
        <v>1</v>
      </c>
      <c r="V26" s="27">
        <f t="shared" ca="1" si="86"/>
        <v>1</v>
      </c>
      <c r="W26" s="27">
        <f t="shared" ca="1" si="86"/>
        <v>1</v>
      </c>
      <c r="X26" s="27">
        <f t="shared" ca="1" si="86"/>
        <v>1</v>
      </c>
      <c r="Y26" s="27">
        <f t="shared" ca="1" si="86"/>
        <v>1</v>
      </c>
      <c r="Z26" s="27" t="str">
        <f t="shared" ca="1" si="86"/>
        <v>-</v>
      </c>
      <c r="AA26" s="27" t="str">
        <f t="shared" ca="1" si="86"/>
        <v>-</v>
      </c>
      <c r="AB26" s="27" t="str">
        <f t="shared" ca="1" si="86"/>
        <v>-</v>
      </c>
      <c r="AC26" s="27" t="str">
        <f t="shared" ca="1" si="86"/>
        <v>-</v>
      </c>
      <c r="AD26" s="27" t="str">
        <f t="shared" ca="1" si="86"/>
        <v>-</v>
      </c>
      <c r="AE26" s="27" t="str">
        <f t="shared" ca="1" si="87"/>
        <v>-</v>
      </c>
      <c r="AF26" s="27" t="str">
        <f t="shared" ca="1" si="87"/>
        <v>-</v>
      </c>
      <c r="AG26" s="27" t="str">
        <f t="shared" ca="1" si="87"/>
        <v>-</v>
      </c>
      <c r="AH26" s="27" t="str">
        <f t="shared" ca="1" si="87"/>
        <v>-</v>
      </c>
      <c r="AI26" s="27" t="str">
        <f t="shared" ca="1" si="87"/>
        <v>-</v>
      </c>
      <c r="AJ26" s="27" t="str">
        <f t="shared" ca="1" si="82"/>
        <v>-</v>
      </c>
      <c r="AK26" s="27" t="str">
        <f t="shared" ca="1" si="82"/>
        <v>-</v>
      </c>
      <c r="AL26" s="27" t="str">
        <f t="shared" ca="1" si="82"/>
        <v>-</v>
      </c>
      <c r="AM26" s="27" t="str">
        <f t="shared" ca="1" si="82"/>
        <v>-</v>
      </c>
      <c r="AN26" s="27" t="str">
        <f t="shared" ca="1" si="82"/>
        <v>-</v>
      </c>
      <c r="AO26" s="27" t="str">
        <f t="shared" ca="1" si="63"/>
        <v>-</v>
      </c>
      <c r="AP26" s="27" t="str">
        <f t="shared" ca="1" si="63"/>
        <v>-</v>
      </c>
      <c r="AQ26" s="27" t="str">
        <f t="shared" ca="1" si="63"/>
        <v>-</v>
      </c>
      <c r="AR26" s="27" t="str">
        <f t="shared" ca="1" si="63"/>
        <v>-</v>
      </c>
      <c r="AS26" s="27">
        <f t="shared" ca="1" si="90"/>
        <v>3</v>
      </c>
      <c r="AT26" s="27">
        <f t="shared" ca="1" si="90"/>
        <v>4</v>
      </c>
      <c r="AU26" s="27">
        <f t="shared" ca="1" si="90"/>
        <v>0</v>
      </c>
      <c r="AV26" s="27">
        <f t="shared" ca="1" si="90"/>
        <v>0.7</v>
      </c>
      <c r="AW26" s="27">
        <f t="shared" ca="1" si="90"/>
        <v>-0.7</v>
      </c>
      <c r="AX26" s="27" t="str">
        <f t="shared" ca="1" si="64"/>
        <v>-</v>
      </c>
      <c r="AY26" s="27" t="str">
        <f t="shared" ca="1" si="64"/>
        <v>-</v>
      </c>
      <c r="AZ26" s="27" t="str">
        <f t="shared" ca="1" si="64"/>
        <v>-</v>
      </c>
      <c r="BA26" s="27" t="str">
        <f t="shared" ca="1" si="64"/>
        <v>-</v>
      </c>
      <c r="BB26" s="27" t="str">
        <f t="shared" ca="1" si="64"/>
        <v>-</v>
      </c>
      <c r="BC26" s="27">
        <f t="shared" ca="1" si="90"/>
        <v>0.3</v>
      </c>
      <c r="BD26" s="27">
        <f t="shared" ca="1" si="90"/>
        <v>0.7</v>
      </c>
      <c r="BE26" s="27">
        <f t="shared" ca="1" si="90"/>
        <v>-0.2</v>
      </c>
      <c r="BF26" s="27">
        <f t="shared" ca="1" si="90"/>
        <v>1.2</v>
      </c>
      <c r="BG26" s="27" t="str">
        <f t="shared" ca="1" si="65"/>
        <v>-</v>
      </c>
      <c r="BH26" s="27" t="str">
        <f t="shared" ca="1" si="65"/>
        <v>-</v>
      </c>
      <c r="BI26" s="49">
        <v>0</v>
      </c>
      <c r="BJ26" s="49">
        <v>0</v>
      </c>
      <c r="BK26" s="49">
        <v>0</v>
      </c>
      <c r="BL26" s="49">
        <v>0</v>
      </c>
      <c r="BM26" s="49">
        <v>0</v>
      </c>
      <c r="BN26" s="27">
        <f t="shared" ca="1" si="66"/>
        <v>0</v>
      </c>
      <c r="BO26" s="27">
        <f t="shared" ca="1" si="66"/>
        <v>0</v>
      </c>
      <c r="BP26" s="27" t="str">
        <f t="shared" ca="1" si="66"/>
        <v>-</v>
      </c>
      <c r="BQ26" s="27" t="str">
        <f t="shared" ca="1" si="66"/>
        <v>-</v>
      </c>
      <c r="BR26" s="27" t="str">
        <f t="shared" ca="1" si="66"/>
        <v>-</v>
      </c>
      <c r="BS26" s="27" t="str">
        <f t="shared" ca="1" si="66"/>
        <v>-</v>
      </c>
      <c r="BT26" s="27" t="str">
        <f t="shared" ca="1" si="66"/>
        <v>-</v>
      </c>
      <c r="BU26" s="27" t="str">
        <f t="shared" ca="1" si="67"/>
        <v>-</v>
      </c>
      <c r="BV26" s="27" t="str">
        <f t="shared" ca="1" si="67"/>
        <v>-</v>
      </c>
      <c r="BW26" s="27" t="str">
        <f t="shared" ca="1" si="67"/>
        <v>-</v>
      </c>
      <c r="BX26" s="27" t="str">
        <f t="shared" ca="1" si="67"/>
        <v>-</v>
      </c>
      <c r="BY26" s="27">
        <f t="shared" ca="1" si="67"/>
        <v>2</v>
      </c>
      <c r="BZ26" s="27" t="str">
        <f t="shared" ca="1" si="67"/>
        <v>-</v>
      </c>
      <c r="CA26" s="27" t="str">
        <f t="shared" ca="1" si="67"/>
        <v>-</v>
      </c>
      <c r="CB26" s="27" t="str">
        <f t="shared" ca="1" si="67"/>
        <v>-</v>
      </c>
      <c r="CC26" s="27" t="str">
        <f t="shared" ca="1" si="67"/>
        <v>-</v>
      </c>
      <c r="CD26" s="27" t="str">
        <f t="shared" ca="1" si="67"/>
        <v>-</v>
      </c>
      <c r="CE26" s="27" t="str">
        <f t="shared" ca="1" si="67"/>
        <v>-</v>
      </c>
      <c r="CF26" s="27">
        <f t="shared" ca="1" si="67"/>
        <v>0</v>
      </c>
      <c r="CG26" s="27" t="str">
        <f t="shared" ca="1" si="68"/>
        <v>-</v>
      </c>
      <c r="CH26" s="27">
        <f t="shared" ca="1" si="68"/>
        <v>1</v>
      </c>
      <c r="CI26" s="27">
        <f t="shared" ca="1" si="68"/>
        <v>0</v>
      </c>
      <c r="CJ26" s="27">
        <f t="shared" ca="1" si="68"/>
        <v>1</v>
      </c>
      <c r="CK26" s="27">
        <f t="shared" ca="1" si="68"/>
        <v>1</v>
      </c>
      <c r="CL26" s="27">
        <f t="shared" ca="1" si="68"/>
        <v>1</v>
      </c>
      <c r="CM26" s="27">
        <f t="shared" ca="1" si="68"/>
        <v>0</v>
      </c>
      <c r="CN26" s="27">
        <f t="shared" ca="1" si="68"/>
        <v>0</v>
      </c>
      <c r="CO26" s="27">
        <f t="shared" ca="1" si="68"/>
        <v>0</v>
      </c>
      <c r="CP26" s="27">
        <f t="shared" ca="1" si="68"/>
        <v>0</v>
      </c>
      <c r="CQ26" s="27">
        <f t="shared" ca="1" si="69"/>
        <v>0.9</v>
      </c>
      <c r="CR26" s="27">
        <f t="shared" ca="1" si="69"/>
        <v>0.75</v>
      </c>
      <c r="CS26" s="27">
        <f t="shared" ca="1" si="69"/>
        <v>0.65</v>
      </c>
      <c r="CT26" s="27">
        <f t="shared" ca="1" si="69"/>
        <v>0.3</v>
      </c>
      <c r="CU26" s="27">
        <f t="shared" ca="1" si="69"/>
        <v>0</v>
      </c>
      <c r="CV26" s="27">
        <f t="shared" ca="1" si="69"/>
        <v>0</v>
      </c>
      <c r="CW26" s="27">
        <f t="shared" ca="1" si="69"/>
        <v>1</v>
      </c>
      <c r="CX26" s="53">
        <f t="shared" ca="1" si="91"/>
        <v>0.01</v>
      </c>
      <c r="CY26" s="27">
        <f t="shared" ca="1" si="89"/>
        <v>0</v>
      </c>
      <c r="CZ26" s="179">
        <f t="shared" ca="1" si="70"/>
        <v>0</v>
      </c>
      <c r="DA26" s="179">
        <f t="shared" ca="1" si="70"/>
        <v>0.05</v>
      </c>
      <c r="DB26" s="179">
        <f t="shared" ca="1" si="70"/>
        <v>0.05</v>
      </c>
      <c r="DC26" s="179">
        <f t="shared" ca="1" si="71"/>
        <v>0</v>
      </c>
      <c r="DD26" s="179">
        <f t="shared" ca="1" si="71"/>
        <v>0</v>
      </c>
      <c r="DE26" s="27" t="str">
        <f t="shared" ca="1" si="72"/>
        <v>-</v>
      </c>
      <c r="DF26" s="27" t="str">
        <f t="shared" ca="1" si="72"/>
        <v>-</v>
      </c>
      <c r="DG26" s="27" t="str">
        <f t="shared" ca="1" si="72"/>
        <v>-</v>
      </c>
      <c r="DH26" s="27" t="str">
        <f t="shared" ca="1" si="72"/>
        <v>-</v>
      </c>
      <c r="DI26" s="27" t="str">
        <f t="shared" ca="1" si="72"/>
        <v>-</v>
      </c>
      <c r="DJ26" s="27" t="str">
        <f t="shared" ca="1" si="72"/>
        <v>-</v>
      </c>
      <c r="DK26" s="54" t="b">
        <f t="shared" ref="DK26:DM28" ca="1" si="93">OFFSET(DK26,-1,0)</f>
        <v>0</v>
      </c>
      <c r="DL26" s="54" t="b">
        <f t="shared" ca="1" si="93"/>
        <v>0</v>
      </c>
      <c r="DM26" s="54" t="b">
        <f t="shared" ca="1" si="93"/>
        <v>1</v>
      </c>
      <c r="DN26" s="52">
        <f ca="1">MOD(OFFSET(DN$5,$B26,0)+1,4)</f>
        <v>1</v>
      </c>
      <c r="DO26" s="143" t="str">
        <f t="shared" ca="1" si="73"/>
        <v>-</v>
      </c>
      <c r="DP26" s="143" t="str">
        <f t="shared" ca="1" si="73"/>
        <v>-</v>
      </c>
      <c r="DQ26" s="143" t="b">
        <f t="shared" ca="1" si="73"/>
        <v>1</v>
      </c>
      <c r="DR26" s="143" t="str">
        <f t="shared" ca="1" si="73"/>
        <v>-</v>
      </c>
      <c r="DS26" s="27" t="str">
        <f t="shared" ca="1" si="74"/>
        <v>-</v>
      </c>
      <c r="DT26" s="27" t="b">
        <f t="shared" ca="1" si="74"/>
        <v>1</v>
      </c>
      <c r="DU26" s="27" t="str">
        <f t="shared" ca="1" si="74"/>
        <v>-</v>
      </c>
      <c r="DV26" s="27">
        <f t="shared" ca="1" si="74"/>
        <v>0</v>
      </c>
      <c r="DW26" s="27" t="str">
        <f t="shared" ca="1" si="74"/>
        <v>-</v>
      </c>
      <c r="DX26" s="143" t="str">
        <f t="shared" ca="1" si="75"/>
        <v>-</v>
      </c>
      <c r="DY26" s="27">
        <f t="shared" ca="1" si="76"/>
        <v>500</v>
      </c>
      <c r="DZ26" s="27">
        <f t="shared" ca="1" si="76"/>
        <v>500</v>
      </c>
      <c r="EA26" s="27">
        <f t="shared" ca="1" si="76"/>
        <v>1</v>
      </c>
      <c r="EB26" s="27">
        <f t="shared" ca="1" si="76"/>
        <v>0</v>
      </c>
      <c r="EC26" s="27">
        <f t="shared" ca="1" si="76"/>
        <v>1</v>
      </c>
      <c r="ED26" s="27">
        <f t="shared" ca="1" si="76"/>
        <v>1</v>
      </c>
      <c r="EE26" s="27">
        <f t="shared" ca="1" si="76"/>
        <v>0</v>
      </c>
      <c r="EF26" s="27">
        <f t="shared" ca="1" si="76"/>
        <v>70</v>
      </c>
      <c r="EG26" s="27">
        <f t="shared" ca="1" si="76"/>
        <v>50</v>
      </c>
      <c r="EH26" s="27">
        <f t="shared" ca="1" si="76"/>
        <v>70</v>
      </c>
      <c r="EI26" s="27">
        <f t="shared" ca="1" si="76"/>
        <v>50</v>
      </c>
      <c r="EJ26" s="27">
        <f t="shared" ca="1" si="77"/>
        <v>1</v>
      </c>
      <c r="EK26" s="27">
        <f t="shared" ca="1" si="77"/>
        <v>1</v>
      </c>
      <c r="EL26" s="27">
        <f t="shared" ca="1" si="77"/>
        <v>1</v>
      </c>
      <c r="EM26" s="27">
        <f t="shared" ca="1" si="77"/>
        <v>0</v>
      </c>
      <c r="EN26" s="27" t="str">
        <f t="shared" ca="1" si="77"/>
        <v>-</v>
      </c>
      <c r="EO26" s="27" t="str">
        <f t="shared" ca="1" si="77"/>
        <v>-</v>
      </c>
      <c r="EP26" s="27">
        <f t="shared" ca="1" si="77"/>
        <v>0</v>
      </c>
      <c r="EQ26" s="27">
        <f t="shared" ca="1" si="77"/>
        <v>0</v>
      </c>
      <c r="ER26" s="34">
        <v>0</v>
      </c>
    </row>
    <row r="27" spans="1:148" outlineLevel="3">
      <c r="A27" s="31">
        <f t="shared" si="59"/>
        <v>22</v>
      </c>
      <c r="B27" s="38">
        <f>$A26</f>
        <v>21</v>
      </c>
      <c r="C27">
        <f t="shared" ca="1" si="78"/>
        <v>22</v>
      </c>
      <c r="D27" t="b">
        <v>1</v>
      </c>
      <c r="E27" t="b">
        <v>0</v>
      </c>
      <c r="F27" t="b">
        <v>1</v>
      </c>
      <c r="G27" s="49">
        <f t="shared" ca="1" si="60"/>
        <v>408</v>
      </c>
      <c r="H27" s="51" t="str">
        <f t="shared" ca="1" si="61"/>
        <v>M-M Spr Scan 2 (F33N34)</v>
      </c>
      <c r="I27" s="13" t="str">
        <f ca="1">IF(MATCH(H27,H$5:H27,0)=(COUNTA(H$5:H27)),"-","Dup")</f>
        <v>-</v>
      </c>
      <c r="J27" s="27" t="s">
        <v>37</v>
      </c>
      <c r="K27" s="27" t="str">
        <f t="shared" ca="1" si="85"/>
        <v>-</v>
      </c>
      <c r="L27" s="27" t="str">
        <f t="shared" ca="1" si="85"/>
        <v>-</v>
      </c>
      <c r="M27" s="27" t="str">
        <f t="shared" ca="1" si="85"/>
        <v>-</v>
      </c>
      <c r="N27" s="27" t="str">
        <f t="shared" ca="1" si="85"/>
        <v>-</v>
      </c>
      <c r="O27" s="27" t="str">
        <f t="shared" ca="1" si="85"/>
        <v>-</v>
      </c>
      <c r="P27" s="27">
        <f t="shared" ca="1" si="85"/>
        <v>1</v>
      </c>
      <c r="Q27" s="27">
        <f t="shared" ca="1" si="85"/>
        <v>1</v>
      </c>
      <c r="R27" s="27">
        <f t="shared" ca="1" si="85"/>
        <v>1</v>
      </c>
      <c r="S27" s="27">
        <f t="shared" ca="1" si="85"/>
        <v>1</v>
      </c>
      <c r="T27" s="27">
        <f t="shared" ca="1" si="85"/>
        <v>1</v>
      </c>
      <c r="U27" s="27">
        <f t="shared" ca="1" si="86"/>
        <v>1</v>
      </c>
      <c r="V27" s="27">
        <f t="shared" ca="1" si="86"/>
        <v>1</v>
      </c>
      <c r="W27" s="27">
        <f t="shared" ca="1" si="86"/>
        <v>1</v>
      </c>
      <c r="X27" s="27">
        <f t="shared" ca="1" si="86"/>
        <v>1</v>
      </c>
      <c r="Y27" s="27">
        <f t="shared" ca="1" si="86"/>
        <v>1</v>
      </c>
      <c r="Z27" s="27" t="str">
        <f t="shared" ca="1" si="86"/>
        <v>-</v>
      </c>
      <c r="AA27" s="27" t="str">
        <f t="shared" ca="1" si="86"/>
        <v>-</v>
      </c>
      <c r="AB27" s="27" t="str">
        <f t="shared" ca="1" si="86"/>
        <v>-</v>
      </c>
      <c r="AC27" s="27" t="str">
        <f t="shared" ca="1" si="86"/>
        <v>-</v>
      </c>
      <c r="AD27" s="27" t="str">
        <f t="shared" ca="1" si="86"/>
        <v>-</v>
      </c>
      <c r="AE27" s="27" t="str">
        <f t="shared" ca="1" si="87"/>
        <v>-</v>
      </c>
      <c r="AF27" s="27" t="str">
        <f t="shared" ca="1" si="87"/>
        <v>-</v>
      </c>
      <c r="AG27" s="27" t="str">
        <f t="shared" ca="1" si="87"/>
        <v>-</v>
      </c>
      <c r="AH27" s="27" t="str">
        <f t="shared" ca="1" si="87"/>
        <v>-</v>
      </c>
      <c r="AI27" s="27" t="str">
        <f t="shared" ca="1" si="87"/>
        <v>-</v>
      </c>
      <c r="AJ27" s="27" t="str">
        <f t="shared" ca="1" si="82"/>
        <v>-</v>
      </c>
      <c r="AK27" s="27" t="str">
        <f t="shared" ca="1" si="82"/>
        <v>-</v>
      </c>
      <c r="AL27" s="27" t="str">
        <f t="shared" ca="1" si="82"/>
        <v>-</v>
      </c>
      <c r="AM27" s="27" t="str">
        <f t="shared" ca="1" si="82"/>
        <v>-</v>
      </c>
      <c r="AN27" s="27" t="str">
        <f t="shared" ca="1" si="82"/>
        <v>-</v>
      </c>
      <c r="AO27" s="27" t="str">
        <f t="shared" ca="1" si="63"/>
        <v>-</v>
      </c>
      <c r="AP27" s="27" t="str">
        <f t="shared" ca="1" si="63"/>
        <v>-</v>
      </c>
      <c r="AQ27" s="27" t="str">
        <f t="shared" ca="1" si="63"/>
        <v>-</v>
      </c>
      <c r="AR27" s="27" t="str">
        <f t="shared" ca="1" si="63"/>
        <v>-</v>
      </c>
      <c r="AS27" s="27">
        <f t="shared" ca="1" si="90"/>
        <v>3</v>
      </c>
      <c r="AT27" s="27">
        <f t="shared" ca="1" si="90"/>
        <v>4</v>
      </c>
      <c r="AU27" s="27">
        <f t="shared" ca="1" si="90"/>
        <v>0</v>
      </c>
      <c r="AV27" s="27">
        <f t="shared" ca="1" si="90"/>
        <v>0.7</v>
      </c>
      <c r="AW27" s="27">
        <f t="shared" ca="1" si="90"/>
        <v>-0.7</v>
      </c>
      <c r="AX27" s="27" t="str">
        <f t="shared" ca="1" si="64"/>
        <v>-</v>
      </c>
      <c r="AY27" s="27" t="str">
        <f t="shared" ca="1" si="64"/>
        <v>-</v>
      </c>
      <c r="AZ27" s="27" t="str">
        <f t="shared" ca="1" si="64"/>
        <v>-</v>
      </c>
      <c r="BA27" s="27" t="str">
        <f t="shared" ca="1" si="64"/>
        <v>-</v>
      </c>
      <c r="BB27" s="27" t="str">
        <f t="shared" ca="1" si="64"/>
        <v>-</v>
      </c>
      <c r="BC27" s="27">
        <f t="shared" ca="1" si="90"/>
        <v>0.3</v>
      </c>
      <c r="BD27" s="27">
        <f t="shared" ca="1" si="90"/>
        <v>0.7</v>
      </c>
      <c r="BE27" s="27">
        <f t="shared" ca="1" si="90"/>
        <v>-0.2</v>
      </c>
      <c r="BF27" s="27">
        <f t="shared" ca="1" si="90"/>
        <v>1.2</v>
      </c>
      <c r="BG27" s="27" t="str">
        <f t="shared" ca="1" si="65"/>
        <v>-</v>
      </c>
      <c r="BH27" s="27" t="str">
        <f t="shared" ca="1" si="65"/>
        <v>-</v>
      </c>
      <c r="BI27" s="49">
        <v>0</v>
      </c>
      <c r="BJ27" s="49">
        <v>0</v>
      </c>
      <c r="BK27" s="49">
        <v>0</v>
      </c>
      <c r="BL27" s="49">
        <v>0</v>
      </c>
      <c r="BM27" s="49">
        <v>0</v>
      </c>
      <c r="BN27" s="27">
        <f t="shared" ref="BN27:BT40" ca="1" si="94">OFFSET(BN$5,$B27,0)</f>
        <v>0</v>
      </c>
      <c r="BO27" s="27">
        <f t="shared" ca="1" si="94"/>
        <v>0</v>
      </c>
      <c r="BP27" s="27" t="str">
        <f t="shared" ca="1" si="94"/>
        <v>-</v>
      </c>
      <c r="BQ27" s="27" t="str">
        <f t="shared" ca="1" si="94"/>
        <v>-</v>
      </c>
      <c r="BR27" s="27" t="str">
        <f t="shared" ca="1" si="94"/>
        <v>-</v>
      </c>
      <c r="BS27" s="27" t="str">
        <f t="shared" ca="1" si="94"/>
        <v>-</v>
      </c>
      <c r="BT27" s="27" t="str">
        <f t="shared" ca="1" si="94"/>
        <v>-</v>
      </c>
      <c r="BU27" s="27" t="str">
        <f t="shared" ref="BU27:CF40" ca="1" si="95">OFFSET(BU$5,$B27,0)</f>
        <v>-</v>
      </c>
      <c r="BV27" s="27" t="str">
        <f t="shared" ca="1" si="95"/>
        <v>-</v>
      </c>
      <c r="BW27" s="27" t="str">
        <f t="shared" ca="1" si="95"/>
        <v>-</v>
      </c>
      <c r="BX27" s="27" t="str">
        <f t="shared" ca="1" si="95"/>
        <v>-</v>
      </c>
      <c r="BY27" s="27">
        <f t="shared" ca="1" si="95"/>
        <v>2</v>
      </c>
      <c r="BZ27" s="27" t="str">
        <f t="shared" ca="1" si="95"/>
        <v>-</v>
      </c>
      <c r="CA27" s="27" t="str">
        <f t="shared" ca="1" si="95"/>
        <v>-</v>
      </c>
      <c r="CB27" s="27" t="str">
        <f t="shared" ca="1" si="95"/>
        <v>-</v>
      </c>
      <c r="CC27" s="27" t="str">
        <f t="shared" ca="1" si="95"/>
        <v>-</v>
      </c>
      <c r="CD27" s="27" t="str">
        <f t="shared" ca="1" si="95"/>
        <v>-</v>
      </c>
      <c r="CE27" s="27" t="str">
        <f t="shared" ca="1" si="95"/>
        <v>-</v>
      </c>
      <c r="CF27" s="27">
        <f t="shared" ca="1" si="95"/>
        <v>0</v>
      </c>
      <c r="CG27" s="27" t="str">
        <f t="shared" ref="CG27:CP40" ca="1" si="96">OFFSET(CG$5,$B27,0)</f>
        <v>-</v>
      </c>
      <c r="CH27" s="27">
        <f t="shared" ca="1" si="96"/>
        <v>1</v>
      </c>
      <c r="CI27" s="27">
        <f t="shared" ca="1" si="96"/>
        <v>0</v>
      </c>
      <c r="CJ27" s="27">
        <f t="shared" ca="1" si="96"/>
        <v>1</v>
      </c>
      <c r="CK27" s="27">
        <f t="shared" ca="1" si="96"/>
        <v>1</v>
      </c>
      <c r="CL27" s="27">
        <f t="shared" ca="1" si="96"/>
        <v>1</v>
      </c>
      <c r="CM27" s="27">
        <f t="shared" ca="1" si="96"/>
        <v>0</v>
      </c>
      <c r="CN27" s="27">
        <f t="shared" ca="1" si="96"/>
        <v>0</v>
      </c>
      <c r="CO27" s="27">
        <f t="shared" ca="1" si="96"/>
        <v>0</v>
      </c>
      <c r="CP27" s="27">
        <f t="shared" ca="1" si="96"/>
        <v>0</v>
      </c>
      <c r="CQ27" s="27">
        <f t="shared" ref="CQ27:CW40" ca="1" si="97">OFFSET(CQ$5,$B27,0)</f>
        <v>0.9</v>
      </c>
      <c r="CR27" s="27">
        <f t="shared" ca="1" si="97"/>
        <v>0.75</v>
      </c>
      <c r="CS27" s="27">
        <f t="shared" ca="1" si="97"/>
        <v>0.65</v>
      </c>
      <c r="CT27" s="27">
        <f t="shared" ca="1" si="97"/>
        <v>0.3</v>
      </c>
      <c r="CU27" s="27">
        <f t="shared" ca="1" si="97"/>
        <v>0</v>
      </c>
      <c r="CV27" s="27">
        <f t="shared" ca="1" si="97"/>
        <v>0</v>
      </c>
      <c r="CW27" s="27">
        <f t="shared" ca="1" si="97"/>
        <v>1</v>
      </c>
      <c r="CX27" s="53">
        <f t="shared" ca="1" si="91"/>
        <v>0.01</v>
      </c>
      <c r="CY27" s="27">
        <f t="shared" ca="1" si="89"/>
        <v>0</v>
      </c>
      <c r="CZ27" s="179">
        <f t="shared" ca="1" si="70"/>
        <v>0</v>
      </c>
      <c r="DA27" s="179">
        <f t="shared" ca="1" si="70"/>
        <v>0.05</v>
      </c>
      <c r="DB27" s="179">
        <f t="shared" ca="1" si="70"/>
        <v>0.05</v>
      </c>
      <c r="DC27" s="179">
        <f t="shared" ca="1" si="71"/>
        <v>9.9000000000000008E-3</v>
      </c>
      <c r="DD27" s="179">
        <f t="shared" ca="1" si="71"/>
        <v>-5.515714285714287E-2</v>
      </c>
      <c r="DE27" s="27" t="str">
        <f t="shared" ref="DE27:DJ36" ca="1" si="98">OFFSET(DE$5,$B27,0)</f>
        <v>-</v>
      </c>
      <c r="DF27" s="27" t="str">
        <f t="shared" ca="1" si="98"/>
        <v>-</v>
      </c>
      <c r="DG27" s="27" t="str">
        <f t="shared" ca="1" si="98"/>
        <v>-</v>
      </c>
      <c r="DH27" s="27" t="str">
        <f t="shared" ca="1" si="98"/>
        <v>-</v>
      </c>
      <c r="DI27" s="27" t="str">
        <f t="shared" ca="1" si="98"/>
        <v>-</v>
      </c>
      <c r="DJ27" s="27" t="str">
        <f t="shared" ca="1" si="98"/>
        <v>-</v>
      </c>
      <c r="DK27" s="54" t="b">
        <f t="shared" ca="1" si="93"/>
        <v>0</v>
      </c>
      <c r="DL27" s="54" t="b">
        <f t="shared" ca="1" si="93"/>
        <v>0</v>
      </c>
      <c r="DM27" s="54" t="b">
        <f t="shared" ca="1" si="93"/>
        <v>1</v>
      </c>
      <c r="DN27" s="52">
        <f ca="1">MOD(OFFSET(DN$5,$B27,0)+1,4)</f>
        <v>2</v>
      </c>
      <c r="DO27" s="143" t="str">
        <f t="shared" ca="1" si="73"/>
        <v>-</v>
      </c>
      <c r="DP27" s="143" t="str">
        <f t="shared" ca="1" si="73"/>
        <v>-</v>
      </c>
      <c r="DQ27" s="143" t="b">
        <f t="shared" ca="1" si="73"/>
        <v>1</v>
      </c>
      <c r="DR27" s="143" t="str">
        <f t="shared" ca="1" si="73"/>
        <v>-</v>
      </c>
      <c r="DS27" s="27" t="str">
        <f t="shared" ca="1" si="74"/>
        <v>-</v>
      </c>
      <c r="DT27" s="27" t="b">
        <f t="shared" ca="1" si="74"/>
        <v>1</v>
      </c>
      <c r="DU27" s="27" t="str">
        <f t="shared" ca="1" si="74"/>
        <v>-</v>
      </c>
      <c r="DV27" s="27">
        <f t="shared" ca="1" si="74"/>
        <v>0</v>
      </c>
      <c r="DW27" s="27" t="str">
        <f t="shared" ca="1" si="74"/>
        <v>-</v>
      </c>
      <c r="DX27" s="143" t="str">
        <f t="shared" ca="1" si="75"/>
        <v>-</v>
      </c>
      <c r="DY27" s="27">
        <f t="shared" ref="DY27:EI36" ca="1" si="99">OFFSET(DY$5,$B27,0)</f>
        <v>500</v>
      </c>
      <c r="DZ27" s="27">
        <f t="shared" ca="1" si="99"/>
        <v>500</v>
      </c>
      <c r="EA27" s="27">
        <f t="shared" ca="1" si="99"/>
        <v>1</v>
      </c>
      <c r="EB27" s="27">
        <f t="shared" ca="1" si="99"/>
        <v>0</v>
      </c>
      <c r="EC27" s="27">
        <f t="shared" ca="1" si="99"/>
        <v>1</v>
      </c>
      <c r="ED27" s="27">
        <f t="shared" ca="1" si="99"/>
        <v>1</v>
      </c>
      <c r="EE27" s="27">
        <f t="shared" ca="1" si="99"/>
        <v>0</v>
      </c>
      <c r="EF27" s="27">
        <f t="shared" ca="1" si="99"/>
        <v>70</v>
      </c>
      <c r="EG27" s="27">
        <f t="shared" ca="1" si="99"/>
        <v>50</v>
      </c>
      <c r="EH27" s="27">
        <f t="shared" ca="1" si="99"/>
        <v>70</v>
      </c>
      <c r="EI27" s="27">
        <f t="shared" ca="1" si="99"/>
        <v>50</v>
      </c>
      <c r="EJ27" s="27">
        <f t="shared" ref="EJ27:EQ36" ca="1" si="100">OFFSET(EJ$5,$B27,0)</f>
        <v>1</v>
      </c>
      <c r="EK27" s="27">
        <f t="shared" ca="1" si="100"/>
        <v>1</v>
      </c>
      <c r="EL27" s="27">
        <f t="shared" ca="1" si="100"/>
        <v>1</v>
      </c>
      <c r="EM27" s="27">
        <f t="shared" ca="1" si="100"/>
        <v>0</v>
      </c>
      <c r="EN27" s="27" t="str">
        <f t="shared" ca="1" si="100"/>
        <v>-</v>
      </c>
      <c r="EO27" s="27" t="str">
        <f t="shared" ca="1" si="100"/>
        <v>-</v>
      </c>
      <c r="EP27" s="27">
        <f t="shared" ca="1" si="100"/>
        <v>0</v>
      </c>
      <c r="EQ27" s="27">
        <f t="shared" ca="1" si="100"/>
        <v>0</v>
      </c>
      <c r="ER27" s="34">
        <v>0</v>
      </c>
    </row>
    <row r="28" spans="1:148" outlineLevel="3">
      <c r="A28" s="31">
        <f t="shared" si="59"/>
        <v>23</v>
      </c>
      <c r="B28" s="38">
        <f>$A27</f>
        <v>22</v>
      </c>
      <c r="C28">
        <f t="shared" ca="1" si="78"/>
        <v>22</v>
      </c>
      <c r="D28" t="b">
        <v>0</v>
      </c>
      <c r="E28" t="b">
        <v>0</v>
      </c>
      <c r="F28" t="b">
        <v>0</v>
      </c>
      <c r="G28" s="49">
        <f t="shared" ca="1" si="60"/>
        <v>408</v>
      </c>
      <c r="H28" s="51" t="str">
        <f t="shared" ca="1" si="61"/>
        <v>M-M Spr Scan 3 (F33N34)</v>
      </c>
      <c r="I28" s="13" t="str">
        <f ca="1">IF(MATCH(H28,H$5:H28,0)=(COUNTA(H$5:H28)),"-","Dup")</f>
        <v>-</v>
      </c>
      <c r="J28" s="27" t="s">
        <v>37</v>
      </c>
      <c r="K28" s="27" t="str">
        <f t="shared" ca="1" si="85"/>
        <v>-</v>
      </c>
      <c r="L28" s="27" t="str">
        <f t="shared" ca="1" si="85"/>
        <v>-</v>
      </c>
      <c r="M28" s="27" t="str">
        <f t="shared" ca="1" si="85"/>
        <v>-</v>
      </c>
      <c r="N28" s="27" t="str">
        <f t="shared" ca="1" si="85"/>
        <v>-</v>
      </c>
      <c r="O28" s="27" t="str">
        <f t="shared" ca="1" si="85"/>
        <v>-</v>
      </c>
      <c r="P28" s="27">
        <f t="shared" ca="1" si="85"/>
        <v>1</v>
      </c>
      <c r="Q28" s="27">
        <f t="shared" ca="1" si="85"/>
        <v>1</v>
      </c>
      <c r="R28" s="27">
        <f t="shared" ca="1" si="85"/>
        <v>1</v>
      </c>
      <c r="S28" s="27">
        <f t="shared" ca="1" si="85"/>
        <v>1</v>
      </c>
      <c r="T28" s="27">
        <f t="shared" ca="1" si="85"/>
        <v>1</v>
      </c>
      <c r="U28" s="27">
        <f t="shared" ca="1" si="86"/>
        <v>1</v>
      </c>
      <c r="V28" s="27">
        <f t="shared" ca="1" si="86"/>
        <v>1</v>
      </c>
      <c r="W28" s="27">
        <f t="shared" ca="1" si="86"/>
        <v>1</v>
      </c>
      <c r="X28" s="27">
        <f t="shared" ca="1" si="86"/>
        <v>1</v>
      </c>
      <c r="Y28" s="27">
        <f t="shared" ca="1" si="86"/>
        <v>1</v>
      </c>
      <c r="Z28" s="27" t="str">
        <f t="shared" ca="1" si="86"/>
        <v>-</v>
      </c>
      <c r="AA28" s="27" t="str">
        <f t="shared" ca="1" si="86"/>
        <v>-</v>
      </c>
      <c r="AB28" s="27" t="str">
        <f t="shared" ca="1" si="86"/>
        <v>-</v>
      </c>
      <c r="AC28" s="27" t="str">
        <f t="shared" ca="1" si="86"/>
        <v>-</v>
      </c>
      <c r="AD28" s="27" t="str">
        <f t="shared" ca="1" si="86"/>
        <v>-</v>
      </c>
      <c r="AE28" s="27" t="str">
        <f t="shared" ca="1" si="87"/>
        <v>-</v>
      </c>
      <c r="AF28" s="27" t="str">
        <f t="shared" ca="1" si="87"/>
        <v>-</v>
      </c>
      <c r="AG28" s="27" t="str">
        <f t="shared" ca="1" si="87"/>
        <v>-</v>
      </c>
      <c r="AH28" s="27" t="str">
        <f t="shared" ca="1" si="87"/>
        <v>-</v>
      </c>
      <c r="AI28" s="27" t="str">
        <f t="shared" ca="1" si="87"/>
        <v>-</v>
      </c>
      <c r="AJ28" s="27" t="str">
        <f t="shared" ca="1" si="82"/>
        <v>-</v>
      </c>
      <c r="AK28" s="27" t="str">
        <f t="shared" ca="1" si="82"/>
        <v>-</v>
      </c>
      <c r="AL28" s="27" t="str">
        <f t="shared" ca="1" si="82"/>
        <v>-</v>
      </c>
      <c r="AM28" s="27" t="str">
        <f t="shared" ca="1" si="82"/>
        <v>-</v>
      </c>
      <c r="AN28" s="27" t="str">
        <f t="shared" ca="1" si="82"/>
        <v>-</v>
      </c>
      <c r="AO28" s="27" t="str">
        <f t="shared" ca="1" si="63"/>
        <v>-</v>
      </c>
      <c r="AP28" s="27" t="str">
        <f t="shared" ca="1" si="63"/>
        <v>-</v>
      </c>
      <c r="AQ28" s="27" t="str">
        <f t="shared" ca="1" si="63"/>
        <v>-</v>
      </c>
      <c r="AR28" s="27" t="str">
        <f t="shared" ca="1" si="63"/>
        <v>-</v>
      </c>
      <c r="AS28" s="27">
        <f t="shared" ca="1" si="90"/>
        <v>3</v>
      </c>
      <c r="AT28" s="27">
        <f t="shared" ca="1" si="90"/>
        <v>4</v>
      </c>
      <c r="AU28" s="27">
        <f t="shared" ca="1" si="90"/>
        <v>0</v>
      </c>
      <c r="AV28" s="27">
        <f t="shared" ca="1" si="90"/>
        <v>0.7</v>
      </c>
      <c r="AW28" s="27">
        <f t="shared" ca="1" si="90"/>
        <v>-0.7</v>
      </c>
      <c r="AX28" s="27" t="str">
        <f t="shared" ca="1" si="64"/>
        <v>-</v>
      </c>
      <c r="AY28" s="27" t="str">
        <f t="shared" ca="1" si="64"/>
        <v>-</v>
      </c>
      <c r="AZ28" s="27" t="str">
        <f t="shared" ca="1" si="64"/>
        <v>-</v>
      </c>
      <c r="BA28" s="27" t="str">
        <f t="shared" ca="1" si="64"/>
        <v>-</v>
      </c>
      <c r="BB28" s="27" t="str">
        <f t="shared" ca="1" si="64"/>
        <v>-</v>
      </c>
      <c r="BC28" s="27">
        <f t="shared" ca="1" si="90"/>
        <v>0.3</v>
      </c>
      <c r="BD28" s="27">
        <f t="shared" ca="1" si="90"/>
        <v>0.7</v>
      </c>
      <c r="BE28" s="27">
        <f t="shared" ca="1" si="90"/>
        <v>-0.2</v>
      </c>
      <c r="BF28" s="27">
        <f t="shared" ca="1" si="90"/>
        <v>1.2</v>
      </c>
      <c r="BG28" s="27" t="str">
        <f t="shared" ca="1" si="65"/>
        <v>-</v>
      </c>
      <c r="BH28" s="27" t="str">
        <f t="shared" ca="1" si="65"/>
        <v>-</v>
      </c>
      <c r="BI28" s="49">
        <v>0</v>
      </c>
      <c r="BJ28" s="49">
        <v>0</v>
      </c>
      <c r="BK28" s="49">
        <v>0</v>
      </c>
      <c r="BL28" s="49">
        <v>0</v>
      </c>
      <c r="BM28" s="49">
        <v>0</v>
      </c>
      <c r="BN28" s="27">
        <f t="shared" ca="1" si="94"/>
        <v>0</v>
      </c>
      <c r="BO28" s="27">
        <f t="shared" ca="1" si="94"/>
        <v>0</v>
      </c>
      <c r="BP28" s="27" t="str">
        <f t="shared" ca="1" si="94"/>
        <v>-</v>
      </c>
      <c r="BQ28" s="27" t="str">
        <f t="shared" ca="1" si="94"/>
        <v>-</v>
      </c>
      <c r="BR28" s="27" t="str">
        <f t="shared" ca="1" si="94"/>
        <v>-</v>
      </c>
      <c r="BS28" s="27" t="str">
        <f t="shared" ca="1" si="94"/>
        <v>-</v>
      </c>
      <c r="BT28" s="27" t="str">
        <f t="shared" ca="1" si="94"/>
        <v>-</v>
      </c>
      <c r="BU28" s="27" t="str">
        <f t="shared" ca="1" si="95"/>
        <v>-</v>
      </c>
      <c r="BV28" s="27" t="str">
        <f t="shared" ca="1" si="95"/>
        <v>-</v>
      </c>
      <c r="BW28" s="27" t="str">
        <f t="shared" ca="1" si="95"/>
        <v>-</v>
      </c>
      <c r="BX28" s="27" t="str">
        <f t="shared" ca="1" si="95"/>
        <v>-</v>
      </c>
      <c r="BY28" s="27">
        <f t="shared" ca="1" si="95"/>
        <v>2</v>
      </c>
      <c r="BZ28" s="27" t="str">
        <f t="shared" ca="1" si="95"/>
        <v>-</v>
      </c>
      <c r="CA28" s="27" t="str">
        <f t="shared" ca="1" si="95"/>
        <v>-</v>
      </c>
      <c r="CB28" s="27" t="str">
        <f t="shared" ca="1" si="95"/>
        <v>-</v>
      </c>
      <c r="CC28" s="27" t="str">
        <f t="shared" ca="1" si="95"/>
        <v>-</v>
      </c>
      <c r="CD28" s="27" t="str">
        <f t="shared" ca="1" si="95"/>
        <v>-</v>
      </c>
      <c r="CE28" s="27" t="str">
        <f t="shared" ca="1" si="95"/>
        <v>-</v>
      </c>
      <c r="CF28" s="27">
        <f t="shared" ca="1" si="95"/>
        <v>0</v>
      </c>
      <c r="CG28" s="27" t="str">
        <f t="shared" ca="1" si="96"/>
        <v>-</v>
      </c>
      <c r="CH28" s="27">
        <f t="shared" ca="1" si="96"/>
        <v>1</v>
      </c>
      <c r="CI28" s="27">
        <f t="shared" ca="1" si="96"/>
        <v>0</v>
      </c>
      <c r="CJ28" s="27">
        <f t="shared" ca="1" si="96"/>
        <v>1</v>
      </c>
      <c r="CK28" s="27">
        <f t="shared" ca="1" si="96"/>
        <v>1</v>
      </c>
      <c r="CL28" s="27">
        <f t="shared" ca="1" si="96"/>
        <v>1</v>
      </c>
      <c r="CM28" s="27">
        <f t="shared" ca="1" si="96"/>
        <v>0</v>
      </c>
      <c r="CN28" s="27">
        <f t="shared" ca="1" si="96"/>
        <v>0</v>
      </c>
      <c r="CO28" s="27">
        <f t="shared" ca="1" si="96"/>
        <v>0</v>
      </c>
      <c r="CP28" s="27">
        <f t="shared" ca="1" si="96"/>
        <v>0</v>
      </c>
      <c r="CQ28" s="27">
        <f t="shared" ca="1" si="97"/>
        <v>0.9</v>
      </c>
      <c r="CR28" s="27">
        <f t="shared" ca="1" si="97"/>
        <v>0.75</v>
      </c>
      <c r="CS28" s="27">
        <f t="shared" ca="1" si="97"/>
        <v>0.65</v>
      </c>
      <c r="CT28" s="27">
        <f t="shared" ca="1" si="97"/>
        <v>0.3</v>
      </c>
      <c r="CU28" s="27">
        <f t="shared" ca="1" si="97"/>
        <v>0</v>
      </c>
      <c r="CV28" s="27">
        <f t="shared" ca="1" si="97"/>
        <v>0</v>
      </c>
      <c r="CW28" s="27">
        <f t="shared" ca="1" si="97"/>
        <v>1</v>
      </c>
      <c r="CX28" s="53">
        <f t="shared" ca="1" si="91"/>
        <v>0.01</v>
      </c>
      <c r="CY28" s="27">
        <f t="shared" ca="1" si="89"/>
        <v>0</v>
      </c>
      <c r="CZ28" s="179">
        <f t="shared" ca="1" si="70"/>
        <v>0</v>
      </c>
      <c r="DA28" s="179">
        <f t="shared" ca="1" si="70"/>
        <v>0.05</v>
      </c>
      <c r="DB28" s="179">
        <f t="shared" ca="1" si="70"/>
        <v>0.05</v>
      </c>
      <c r="DC28" s="179">
        <f t="shared" ca="1" si="71"/>
        <v>9.9000000000000008E-3</v>
      </c>
      <c r="DD28" s="179">
        <f t="shared" ca="1" si="71"/>
        <v>-5.515714285714287E-2</v>
      </c>
      <c r="DE28" s="27" t="str">
        <f t="shared" ca="1" si="98"/>
        <v>-</v>
      </c>
      <c r="DF28" s="27" t="str">
        <f t="shared" ca="1" si="98"/>
        <v>-</v>
      </c>
      <c r="DG28" s="27" t="str">
        <f t="shared" ca="1" si="98"/>
        <v>-</v>
      </c>
      <c r="DH28" s="27" t="str">
        <f t="shared" ca="1" si="98"/>
        <v>-</v>
      </c>
      <c r="DI28" s="27" t="str">
        <f t="shared" ca="1" si="98"/>
        <v>-</v>
      </c>
      <c r="DJ28" s="27" t="str">
        <f t="shared" ca="1" si="98"/>
        <v>-</v>
      </c>
      <c r="DK28" s="54" t="b">
        <f t="shared" ca="1" si="93"/>
        <v>0</v>
      </c>
      <c r="DL28" s="54" t="b">
        <f t="shared" ca="1" si="93"/>
        <v>0</v>
      </c>
      <c r="DM28" s="54" t="b">
        <f t="shared" ca="1" si="93"/>
        <v>1</v>
      </c>
      <c r="DN28" s="52">
        <f ca="1">MOD(OFFSET(DN$5,$B28,0)+1,4)</f>
        <v>3</v>
      </c>
      <c r="DO28" s="143" t="str">
        <f t="shared" ca="1" si="73"/>
        <v>-</v>
      </c>
      <c r="DP28" s="143" t="str">
        <f t="shared" ca="1" si="73"/>
        <v>-</v>
      </c>
      <c r="DQ28" s="143" t="b">
        <f t="shared" ca="1" si="73"/>
        <v>1</v>
      </c>
      <c r="DR28" s="143" t="str">
        <f t="shared" ca="1" si="73"/>
        <v>-</v>
      </c>
      <c r="DS28" s="27" t="str">
        <f t="shared" ca="1" si="74"/>
        <v>-</v>
      </c>
      <c r="DT28" s="27" t="b">
        <f t="shared" ca="1" si="74"/>
        <v>1</v>
      </c>
      <c r="DU28" s="27" t="str">
        <f t="shared" ca="1" si="74"/>
        <v>-</v>
      </c>
      <c r="DV28" s="27">
        <f t="shared" ca="1" si="74"/>
        <v>0</v>
      </c>
      <c r="DW28" s="27" t="str">
        <f t="shared" ca="1" si="74"/>
        <v>-</v>
      </c>
      <c r="DX28" s="143" t="str">
        <f t="shared" ca="1" si="75"/>
        <v>-</v>
      </c>
      <c r="DY28" s="27">
        <f t="shared" ca="1" si="99"/>
        <v>500</v>
      </c>
      <c r="DZ28" s="27">
        <f t="shared" ca="1" si="99"/>
        <v>500</v>
      </c>
      <c r="EA28" s="27">
        <f t="shared" ca="1" si="99"/>
        <v>1</v>
      </c>
      <c r="EB28" s="27">
        <f t="shared" ca="1" si="99"/>
        <v>0</v>
      </c>
      <c r="EC28" s="27">
        <f t="shared" ca="1" si="99"/>
        <v>1</v>
      </c>
      <c r="ED28" s="27">
        <f t="shared" ca="1" si="99"/>
        <v>1</v>
      </c>
      <c r="EE28" s="27">
        <f t="shared" ca="1" si="99"/>
        <v>0</v>
      </c>
      <c r="EF28" s="27">
        <f t="shared" ca="1" si="99"/>
        <v>70</v>
      </c>
      <c r="EG28" s="27">
        <f t="shared" ca="1" si="99"/>
        <v>50</v>
      </c>
      <c r="EH28" s="27">
        <f t="shared" ca="1" si="99"/>
        <v>70</v>
      </c>
      <c r="EI28" s="27">
        <f t="shared" ca="1" si="99"/>
        <v>50</v>
      </c>
      <c r="EJ28" s="27">
        <f t="shared" ca="1" si="100"/>
        <v>1</v>
      </c>
      <c r="EK28" s="27">
        <f t="shared" ca="1" si="100"/>
        <v>1</v>
      </c>
      <c r="EL28" s="27">
        <f t="shared" ca="1" si="100"/>
        <v>1</v>
      </c>
      <c r="EM28" s="27">
        <f t="shared" ca="1" si="100"/>
        <v>0</v>
      </c>
      <c r="EN28" s="27" t="str">
        <f t="shared" ca="1" si="100"/>
        <v>-</v>
      </c>
      <c r="EO28" s="27" t="str">
        <f t="shared" ca="1" si="100"/>
        <v>-</v>
      </c>
      <c r="EP28" s="27">
        <f t="shared" ca="1" si="100"/>
        <v>0</v>
      </c>
      <c r="EQ28" s="27">
        <f t="shared" ca="1" si="100"/>
        <v>0</v>
      </c>
      <c r="ER28" s="34">
        <v>0</v>
      </c>
    </row>
    <row r="29" spans="1:148" outlineLevel="2">
      <c r="A29" s="31">
        <f t="shared" si="59"/>
        <v>24</v>
      </c>
      <c r="B29" s="48">
        <f>$A$13</f>
        <v>8</v>
      </c>
      <c r="C29">
        <f t="shared" ca="1" si="78"/>
        <v>22</v>
      </c>
      <c r="D29" t="b">
        <v>0</v>
      </c>
      <c r="E29" t="b">
        <v>0</v>
      </c>
      <c r="F29" t="b">
        <v>0</v>
      </c>
      <c r="G29">
        <f t="shared" ref="G29:G40" si="101">G17</f>
        <v>12</v>
      </c>
      <c r="H29" s="51" t="str">
        <f t="shared" ca="1" si="61"/>
        <v>M-M&amp;BBT Aut Scan 0 (F33N34)</v>
      </c>
      <c r="I29" s="13" t="str">
        <f ca="1">IF(MATCH(H29,H$5:H29,0)=(COUNTA(H$5:H29)),"-","Dup")</f>
        <v>-</v>
      </c>
      <c r="J29" s="27" t="s">
        <v>37</v>
      </c>
      <c r="K29" s="27" t="str">
        <f t="shared" ca="1" si="85"/>
        <v>-</v>
      </c>
      <c r="L29" s="27" t="str">
        <f t="shared" ca="1" si="85"/>
        <v>-</v>
      </c>
      <c r="M29" s="27" t="str">
        <f t="shared" ca="1" si="85"/>
        <v>-</v>
      </c>
      <c r="N29" s="27" t="str">
        <f t="shared" ca="1" si="85"/>
        <v>-</v>
      </c>
      <c r="O29" s="27" t="str">
        <f t="shared" ca="1" si="85"/>
        <v>-</v>
      </c>
      <c r="P29" s="27">
        <f t="shared" ca="1" si="85"/>
        <v>1</v>
      </c>
      <c r="Q29" s="27">
        <f t="shared" ca="1" si="85"/>
        <v>1</v>
      </c>
      <c r="R29" s="27">
        <f t="shared" ca="1" si="85"/>
        <v>1</v>
      </c>
      <c r="S29" s="27">
        <f t="shared" ca="1" si="85"/>
        <v>1</v>
      </c>
      <c r="T29" s="27">
        <f t="shared" ca="1" si="85"/>
        <v>1</v>
      </c>
      <c r="U29" s="27">
        <f t="shared" ca="1" si="86"/>
        <v>1</v>
      </c>
      <c r="V29" s="27">
        <f t="shared" ca="1" si="86"/>
        <v>1</v>
      </c>
      <c r="W29" s="27">
        <f t="shared" ca="1" si="86"/>
        <v>1</v>
      </c>
      <c r="X29" s="27">
        <f t="shared" ca="1" si="86"/>
        <v>1</v>
      </c>
      <c r="Y29" s="27">
        <f t="shared" ca="1" si="86"/>
        <v>1</v>
      </c>
      <c r="Z29" s="27" t="str">
        <f t="shared" ca="1" si="86"/>
        <v>-</v>
      </c>
      <c r="AA29" s="27" t="str">
        <f t="shared" ca="1" si="86"/>
        <v>-</v>
      </c>
      <c r="AB29" s="27" t="str">
        <f t="shared" ca="1" si="86"/>
        <v>-</v>
      </c>
      <c r="AC29" s="27" t="str">
        <f t="shared" ca="1" si="86"/>
        <v>-</v>
      </c>
      <c r="AD29" s="27" t="str">
        <f t="shared" ca="1" si="86"/>
        <v>-</v>
      </c>
      <c r="AE29" s="27" t="str">
        <f t="shared" ca="1" si="87"/>
        <v>-</v>
      </c>
      <c r="AF29" s="27" t="str">
        <f t="shared" ca="1" si="87"/>
        <v>-</v>
      </c>
      <c r="AG29" s="27" t="str">
        <f t="shared" ca="1" si="87"/>
        <v>-</v>
      </c>
      <c r="AH29" s="27" t="str">
        <f t="shared" ca="1" si="87"/>
        <v>-</v>
      </c>
      <c r="AI29" s="27" t="str">
        <f t="shared" ca="1" si="87"/>
        <v>-</v>
      </c>
      <c r="AJ29" s="27" t="str">
        <f t="shared" ca="1" si="82"/>
        <v>-</v>
      </c>
      <c r="AK29" s="27" t="str">
        <f t="shared" ca="1" si="82"/>
        <v>-</v>
      </c>
      <c r="AL29" s="27" t="str">
        <f t="shared" ca="1" si="82"/>
        <v>-</v>
      </c>
      <c r="AM29" s="27" t="str">
        <f t="shared" ca="1" si="82"/>
        <v>-</v>
      </c>
      <c r="AN29" s="27" t="str">
        <f t="shared" ca="1" si="82"/>
        <v>-</v>
      </c>
      <c r="AO29" s="27" t="str">
        <f t="shared" ca="1" si="63"/>
        <v>-</v>
      </c>
      <c r="AP29" s="27" t="str">
        <f t="shared" ca="1" si="63"/>
        <v>-</v>
      </c>
      <c r="AQ29" s="27" t="str">
        <f t="shared" ca="1" si="63"/>
        <v>-</v>
      </c>
      <c r="AR29" s="27" t="str">
        <f t="shared" ca="1" si="63"/>
        <v>-</v>
      </c>
      <c r="AS29" s="53">
        <f ca="1">OFFSET(AS29,-4,0)</f>
        <v>3</v>
      </c>
      <c r="AT29" s="53">
        <f ca="1">OFFSET(AT29,-4,0)</f>
        <v>4</v>
      </c>
      <c r="AU29" s="53">
        <f ca="1">OFFSET(AU29,-4,0)</f>
        <v>0</v>
      </c>
      <c r="AV29" s="53">
        <f ca="1">OFFSET(AV29,-4,0)</f>
        <v>0.7</v>
      </c>
      <c r="AW29" s="53">
        <f ca="1">OFFSET(AW29,-4,0)</f>
        <v>-0.7</v>
      </c>
      <c r="AX29" s="27" t="str">
        <f t="shared" ca="1" si="64"/>
        <v>-</v>
      </c>
      <c r="AY29" s="27" t="str">
        <f t="shared" ca="1" si="64"/>
        <v>-</v>
      </c>
      <c r="AZ29" s="27" t="str">
        <f t="shared" ca="1" si="64"/>
        <v>-</v>
      </c>
      <c r="BA29" s="27" t="str">
        <f t="shared" ca="1" si="64"/>
        <v>-</v>
      </c>
      <c r="BB29" s="27" t="str">
        <f t="shared" ca="1" si="64"/>
        <v>-</v>
      </c>
      <c r="BC29" s="53">
        <f ca="1">OFFSET(BC29,-4,0)</f>
        <v>0.3</v>
      </c>
      <c r="BD29" s="53">
        <f ca="1">OFFSET(BD29,-4,0)</f>
        <v>0.7</v>
      </c>
      <c r="BE29" s="53">
        <f ca="1">OFFSET(BE29,-4,0)</f>
        <v>-0.2</v>
      </c>
      <c r="BF29" s="53">
        <f ca="1">OFFSET(BF29,-4,0)</f>
        <v>1.2</v>
      </c>
      <c r="BG29" s="27" t="str">
        <f t="shared" ca="1" si="65"/>
        <v>-</v>
      </c>
      <c r="BH29" s="27" t="str">
        <f t="shared" ca="1" si="65"/>
        <v>-</v>
      </c>
      <c r="BI29" s="49">
        <v>0</v>
      </c>
      <c r="BJ29" s="49">
        <v>0</v>
      </c>
      <c r="BK29" s="49">
        <v>0</v>
      </c>
      <c r="BL29" s="49">
        <v>0</v>
      </c>
      <c r="BM29" s="49">
        <v>0</v>
      </c>
      <c r="BN29" s="27">
        <f t="shared" ca="1" si="94"/>
        <v>0</v>
      </c>
      <c r="BO29" s="27">
        <f t="shared" ca="1" si="94"/>
        <v>0</v>
      </c>
      <c r="BP29" s="27" t="str">
        <f t="shared" ca="1" si="94"/>
        <v>-</v>
      </c>
      <c r="BQ29" s="27" t="str">
        <f t="shared" ca="1" si="94"/>
        <v>-</v>
      </c>
      <c r="BR29" s="27" t="str">
        <f t="shared" ca="1" si="94"/>
        <v>-</v>
      </c>
      <c r="BS29" s="27" t="str">
        <f t="shared" ca="1" si="94"/>
        <v>-</v>
      </c>
      <c r="BT29" s="27" t="str">
        <f t="shared" ca="1" si="94"/>
        <v>-</v>
      </c>
      <c r="BU29" s="27" t="str">
        <f t="shared" ca="1" si="95"/>
        <v>-</v>
      </c>
      <c r="BV29" s="27" t="str">
        <f t="shared" ca="1" si="95"/>
        <v>-</v>
      </c>
      <c r="BW29" s="27" t="str">
        <f t="shared" ca="1" si="95"/>
        <v>-</v>
      </c>
      <c r="BX29" s="27" t="str">
        <f t="shared" ca="1" si="95"/>
        <v>-</v>
      </c>
      <c r="BY29" s="27">
        <f t="shared" ca="1" si="95"/>
        <v>2</v>
      </c>
      <c r="BZ29" s="27" t="str">
        <f t="shared" ca="1" si="95"/>
        <v>-</v>
      </c>
      <c r="CA29" s="27" t="str">
        <f t="shared" ca="1" si="95"/>
        <v>-</v>
      </c>
      <c r="CB29" s="27" t="str">
        <f t="shared" ca="1" si="95"/>
        <v>-</v>
      </c>
      <c r="CC29" s="27" t="str">
        <f t="shared" ca="1" si="95"/>
        <v>-</v>
      </c>
      <c r="CD29" s="27" t="b">
        <f t="shared" ca="1" si="95"/>
        <v>1</v>
      </c>
      <c r="CE29" s="27" t="str">
        <f t="shared" ca="1" si="95"/>
        <v>-</v>
      </c>
      <c r="CF29" s="27">
        <f t="shared" ca="1" si="95"/>
        <v>0</v>
      </c>
      <c r="CG29" s="27" t="str">
        <f t="shared" ca="1" si="96"/>
        <v>-</v>
      </c>
      <c r="CH29" s="27">
        <f t="shared" ca="1" si="96"/>
        <v>1</v>
      </c>
      <c r="CI29" s="27">
        <f t="shared" ca="1" si="96"/>
        <v>0</v>
      </c>
      <c r="CJ29" s="27">
        <f t="shared" ca="1" si="96"/>
        <v>1</v>
      </c>
      <c r="CK29" s="27">
        <f t="shared" ca="1" si="96"/>
        <v>1</v>
      </c>
      <c r="CL29" s="27">
        <f t="shared" ca="1" si="96"/>
        <v>1</v>
      </c>
      <c r="CM29" s="27">
        <f t="shared" ca="1" si="96"/>
        <v>0</v>
      </c>
      <c r="CN29" s="27">
        <f t="shared" ca="1" si="96"/>
        <v>0</v>
      </c>
      <c r="CO29" s="27">
        <f t="shared" ca="1" si="96"/>
        <v>0</v>
      </c>
      <c r="CP29" s="27">
        <f t="shared" ca="1" si="96"/>
        <v>0</v>
      </c>
      <c r="CQ29" s="27">
        <f t="shared" ca="1" si="97"/>
        <v>0.9</v>
      </c>
      <c r="CR29" s="27">
        <f t="shared" ca="1" si="97"/>
        <v>0.75</v>
      </c>
      <c r="CS29" s="27">
        <f t="shared" ca="1" si="97"/>
        <v>0.65</v>
      </c>
      <c r="CT29" s="27">
        <f t="shared" ca="1" si="97"/>
        <v>0.3</v>
      </c>
      <c r="CU29" s="27">
        <f t="shared" ca="1" si="97"/>
        <v>0</v>
      </c>
      <c r="CV29" s="27">
        <f t="shared" ca="1" si="97"/>
        <v>0</v>
      </c>
      <c r="CW29" s="27">
        <f t="shared" ca="1" si="97"/>
        <v>1</v>
      </c>
      <c r="CX29" s="53">
        <f t="shared" ca="1" si="91"/>
        <v>0</v>
      </c>
      <c r="CY29" s="27">
        <f t="shared" ca="1" si="89"/>
        <v>0</v>
      </c>
      <c r="CZ29" s="53">
        <f t="shared" ca="1" si="91"/>
        <v>0</v>
      </c>
      <c r="DA29" s="53">
        <f t="shared" ca="1" si="91"/>
        <v>0</v>
      </c>
      <c r="DB29" s="53">
        <f t="shared" ca="1" si="91"/>
        <v>0</v>
      </c>
      <c r="DC29" s="53">
        <f t="shared" ca="1" si="91"/>
        <v>0</v>
      </c>
      <c r="DD29" s="53">
        <f t="shared" ca="1" si="91"/>
        <v>0</v>
      </c>
      <c r="DE29" s="27" t="str">
        <f t="shared" ca="1" si="98"/>
        <v>-</v>
      </c>
      <c r="DF29" s="27" t="str">
        <f t="shared" ca="1" si="98"/>
        <v>-</v>
      </c>
      <c r="DG29" s="27" t="str">
        <f t="shared" ca="1" si="98"/>
        <v>-</v>
      </c>
      <c r="DH29" s="27" t="str">
        <f t="shared" ca="1" si="98"/>
        <v>-</v>
      </c>
      <c r="DI29" s="27" t="str">
        <f t="shared" ca="1" si="98"/>
        <v>-</v>
      </c>
      <c r="DJ29" s="27" t="str">
        <f t="shared" ca="1" si="98"/>
        <v>-</v>
      </c>
      <c r="DK29" s="53" t="b">
        <f t="shared" ref="DK29:DK49" ca="1" si="102">OFFSET(DK29,-12,0)</f>
        <v>1</v>
      </c>
      <c r="DL29" s="53" t="b">
        <f t="shared" ref="DL29:DN48" ca="1" si="103">OFFSET(DL29,-12,0)</f>
        <v>0</v>
      </c>
      <c r="DM29" s="53" t="b">
        <f t="shared" ca="1" si="103"/>
        <v>0</v>
      </c>
      <c r="DN29" s="53">
        <f t="shared" ca="1" si="103"/>
        <v>0</v>
      </c>
      <c r="DO29" s="53" t="str">
        <f t="shared" ref="DO29:DR36" ca="1" si="104">OFFSET(DO29,-4,0)</f>
        <v>-</v>
      </c>
      <c r="DP29" s="53" t="str">
        <f t="shared" ca="1" si="104"/>
        <v>-</v>
      </c>
      <c r="DQ29" s="53" t="str">
        <f t="shared" ca="1" si="104"/>
        <v>-</v>
      </c>
      <c r="DR29" s="53" t="str">
        <f t="shared" ca="1" si="104"/>
        <v>-</v>
      </c>
      <c r="DS29" s="27" t="str">
        <f t="shared" ref="DS29:DW30" ca="1" si="105">OFFSET(DS$5,$B29,0)</f>
        <v>-</v>
      </c>
      <c r="DT29" s="27" t="b">
        <f t="shared" ca="1" si="105"/>
        <v>1</v>
      </c>
      <c r="DU29" s="27" t="str">
        <f t="shared" ca="1" si="105"/>
        <v>-</v>
      </c>
      <c r="DV29" s="27">
        <f t="shared" ca="1" si="105"/>
        <v>0</v>
      </c>
      <c r="DW29" s="27" t="str">
        <f t="shared" ca="1" si="105"/>
        <v>-</v>
      </c>
      <c r="DX29" s="53" t="str">
        <f t="shared" ref="DX29:DX64" ca="1" si="106">OFFSET(DX29,-4,0)</f>
        <v>-</v>
      </c>
      <c r="DY29" s="27">
        <f t="shared" ca="1" si="99"/>
        <v>500</v>
      </c>
      <c r="DZ29" s="27">
        <f t="shared" ca="1" si="99"/>
        <v>500</v>
      </c>
      <c r="EA29" s="27">
        <f t="shared" ca="1" si="99"/>
        <v>1</v>
      </c>
      <c r="EB29" s="27">
        <f t="shared" ca="1" si="99"/>
        <v>0</v>
      </c>
      <c r="EC29" s="27">
        <f t="shared" ca="1" si="99"/>
        <v>1</v>
      </c>
      <c r="ED29" s="27">
        <f t="shared" ca="1" si="99"/>
        <v>1</v>
      </c>
      <c r="EE29" s="27">
        <f t="shared" ca="1" si="99"/>
        <v>0</v>
      </c>
      <c r="EF29" s="27">
        <f t="shared" ca="1" si="99"/>
        <v>70</v>
      </c>
      <c r="EG29" s="27">
        <f t="shared" ca="1" si="99"/>
        <v>50</v>
      </c>
      <c r="EH29" s="27">
        <f t="shared" ca="1" si="99"/>
        <v>70</v>
      </c>
      <c r="EI29" s="27">
        <f t="shared" ca="1" si="99"/>
        <v>50</v>
      </c>
      <c r="EJ29" s="27">
        <f t="shared" ca="1" si="100"/>
        <v>1</v>
      </c>
      <c r="EK29" s="27">
        <f t="shared" ca="1" si="100"/>
        <v>1</v>
      </c>
      <c r="EL29" s="27">
        <f t="shared" ca="1" si="100"/>
        <v>1</v>
      </c>
      <c r="EM29" s="27">
        <f t="shared" ca="1" si="100"/>
        <v>0</v>
      </c>
      <c r="EN29" s="27" t="str">
        <f t="shared" ca="1" si="100"/>
        <v>-</v>
      </c>
      <c r="EO29" s="27" t="str">
        <f t="shared" ca="1" si="100"/>
        <v>-</v>
      </c>
      <c r="EP29" s="27">
        <f t="shared" ca="1" si="100"/>
        <v>0</v>
      </c>
      <c r="EQ29" s="27">
        <f t="shared" ca="1" si="100"/>
        <v>0</v>
      </c>
      <c r="ER29" s="34">
        <v>0</v>
      </c>
    </row>
    <row r="30" spans="1:148" outlineLevel="3">
      <c r="A30" s="31">
        <f t="shared" si="59"/>
        <v>25</v>
      </c>
      <c r="B30" s="38">
        <f>$A29</f>
        <v>24</v>
      </c>
      <c r="C30">
        <f t="shared" ca="1" si="78"/>
        <v>22</v>
      </c>
      <c r="D30" t="b">
        <v>0</v>
      </c>
      <c r="E30" t="b">
        <v>0</v>
      </c>
      <c r="F30" t="b">
        <v>0</v>
      </c>
      <c r="G30">
        <f t="shared" ca="1" si="101"/>
        <v>93</v>
      </c>
      <c r="H30" s="51" t="str">
        <f t="shared" ca="1" si="61"/>
        <v>M-M&amp;BBT Aut Scan 1 (F33N34)</v>
      </c>
      <c r="I30" s="13" t="str">
        <f ca="1">IF(MATCH(H30,H$5:H30,0)=(COUNTA(H$5:H30)),"-","Dup")</f>
        <v>-</v>
      </c>
      <c r="J30" s="27" t="s">
        <v>37</v>
      </c>
      <c r="K30" s="27" t="str">
        <f t="shared" ca="1" si="85"/>
        <v>-</v>
      </c>
      <c r="L30" s="27" t="str">
        <f t="shared" ca="1" si="85"/>
        <v>-</v>
      </c>
      <c r="M30" s="27" t="str">
        <f t="shared" ca="1" si="85"/>
        <v>-</v>
      </c>
      <c r="N30" s="27" t="str">
        <f t="shared" ca="1" si="85"/>
        <v>-</v>
      </c>
      <c r="O30" s="27" t="str">
        <f t="shared" ca="1" si="85"/>
        <v>-</v>
      </c>
      <c r="P30" s="27">
        <f t="shared" ca="1" si="85"/>
        <v>1</v>
      </c>
      <c r="Q30" s="27">
        <f t="shared" ca="1" si="85"/>
        <v>1</v>
      </c>
      <c r="R30" s="27">
        <f t="shared" ca="1" si="85"/>
        <v>1</v>
      </c>
      <c r="S30" s="27">
        <f t="shared" ca="1" si="85"/>
        <v>1</v>
      </c>
      <c r="T30" s="27">
        <f t="shared" ca="1" si="85"/>
        <v>1</v>
      </c>
      <c r="U30" s="27">
        <f t="shared" ca="1" si="86"/>
        <v>1</v>
      </c>
      <c r="V30" s="27">
        <f t="shared" ca="1" si="86"/>
        <v>1</v>
      </c>
      <c r="W30" s="27">
        <f t="shared" ca="1" si="86"/>
        <v>1</v>
      </c>
      <c r="X30" s="27">
        <f t="shared" ca="1" si="86"/>
        <v>1</v>
      </c>
      <c r="Y30" s="27">
        <f t="shared" ca="1" si="86"/>
        <v>1</v>
      </c>
      <c r="Z30" s="27" t="str">
        <f t="shared" ca="1" si="86"/>
        <v>-</v>
      </c>
      <c r="AA30" s="27" t="str">
        <f t="shared" ca="1" si="86"/>
        <v>-</v>
      </c>
      <c r="AB30" s="27" t="str">
        <f t="shared" ca="1" si="86"/>
        <v>-</v>
      </c>
      <c r="AC30" s="27" t="str">
        <f t="shared" ca="1" si="86"/>
        <v>-</v>
      </c>
      <c r="AD30" s="27" t="str">
        <f t="shared" ca="1" si="86"/>
        <v>-</v>
      </c>
      <c r="AE30" s="27" t="str">
        <f t="shared" ca="1" si="87"/>
        <v>-</v>
      </c>
      <c r="AF30" s="27" t="str">
        <f t="shared" ca="1" si="87"/>
        <v>-</v>
      </c>
      <c r="AG30" s="27" t="str">
        <f t="shared" ca="1" si="87"/>
        <v>-</v>
      </c>
      <c r="AH30" s="27" t="str">
        <f t="shared" ca="1" si="87"/>
        <v>-</v>
      </c>
      <c r="AI30" s="27" t="str">
        <f t="shared" ca="1" si="87"/>
        <v>-</v>
      </c>
      <c r="AJ30" s="27" t="str">
        <f t="shared" ca="1" si="82"/>
        <v>-</v>
      </c>
      <c r="AK30" s="27" t="str">
        <f t="shared" ca="1" si="82"/>
        <v>-</v>
      </c>
      <c r="AL30" s="27" t="str">
        <f t="shared" ca="1" si="82"/>
        <v>-</v>
      </c>
      <c r="AM30" s="27" t="str">
        <f t="shared" ca="1" si="82"/>
        <v>-</v>
      </c>
      <c r="AN30" s="27" t="str">
        <f t="shared" ca="1" si="82"/>
        <v>-</v>
      </c>
      <c r="AO30" s="27" t="str">
        <f t="shared" ca="1" si="63"/>
        <v>-</v>
      </c>
      <c r="AP30" s="27" t="str">
        <f t="shared" ca="1" si="63"/>
        <v>-</v>
      </c>
      <c r="AQ30" s="27" t="str">
        <f t="shared" ca="1" si="63"/>
        <v>-</v>
      </c>
      <c r="AR30" s="27" t="str">
        <f t="shared" ca="1" si="63"/>
        <v>-</v>
      </c>
      <c r="AS30" s="27">
        <f t="shared" ca="1" si="90"/>
        <v>3</v>
      </c>
      <c r="AT30" s="27">
        <f t="shared" ca="1" si="90"/>
        <v>4</v>
      </c>
      <c r="AU30" s="27">
        <f t="shared" ca="1" si="90"/>
        <v>0</v>
      </c>
      <c r="AV30" s="27">
        <f t="shared" ca="1" si="90"/>
        <v>0.7</v>
      </c>
      <c r="AW30" s="27">
        <f t="shared" ca="1" si="90"/>
        <v>-0.7</v>
      </c>
      <c r="AX30" s="27" t="str">
        <f t="shared" ca="1" si="64"/>
        <v>-</v>
      </c>
      <c r="AY30" s="27" t="str">
        <f t="shared" ca="1" si="64"/>
        <v>-</v>
      </c>
      <c r="AZ30" s="27" t="str">
        <f t="shared" ca="1" si="64"/>
        <v>-</v>
      </c>
      <c r="BA30" s="27" t="str">
        <f t="shared" ca="1" si="64"/>
        <v>-</v>
      </c>
      <c r="BB30" s="27" t="str">
        <f t="shared" ca="1" si="64"/>
        <v>-</v>
      </c>
      <c r="BC30" s="27">
        <f t="shared" ca="1" si="90"/>
        <v>0.3</v>
      </c>
      <c r="BD30" s="27">
        <f t="shared" ca="1" si="90"/>
        <v>0.7</v>
      </c>
      <c r="BE30" s="27">
        <f t="shared" ca="1" si="90"/>
        <v>-0.2</v>
      </c>
      <c r="BF30" s="27">
        <f t="shared" ca="1" si="90"/>
        <v>1.2</v>
      </c>
      <c r="BG30" s="27" t="str">
        <f t="shared" ca="1" si="65"/>
        <v>-</v>
      </c>
      <c r="BH30" s="27" t="str">
        <f t="shared" ca="1" si="65"/>
        <v>-</v>
      </c>
      <c r="BI30" s="49">
        <v>0</v>
      </c>
      <c r="BJ30" s="49">
        <v>0</v>
      </c>
      <c r="BK30" s="49">
        <v>0</v>
      </c>
      <c r="BL30" s="49">
        <v>0</v>
      </c>
      <c r="BM30" s="49">
        <v>0</v>
      </c>
      <c r="BN30" s="27">
        <f t="shared" ca="1" si="94"/>
        <v>0</v>
      </c>
      <c r="BO30" s="27">
        <f t="shared" ca="1" si="94"/>
        <v>0</v>
      </c>
      <c r="BP30" s="27" t="str">
        <f t="shared" ca="1" si="94"/>
        <v>-</v>
      </c>
      <c r="BQ30" s="27" t="str">
        <f t="shared" ca="1" si="94"/>
        <v>-</v>
      </c>
      <c r="BR30" s="27" t="str">
        <f t="shared" ca="1" si="94"/>
        <v>-</v>
      </c>
      <c r="BS30" s="27" t="str">
        <f t="shared" ca="1" si="94"/>
        <v>-</v>
      </c>
      <c r="BT30" s="27" t="str">
        <f t="shared" ca="1" si="94"/>
        <v>-</v>
      </c>
      <c r="BU30" s="27" t="str">
        <f t="shared" ca="1" si="95"/>
        <v>-</v>
      </c>
      <c r="BV30" s="27" t="str">
        <f t="shared" ca="1" si="95"/>
        <v>-</v>
      </c>
      <c r="BW30" s="27" t="str">
        <f t="shared" ca="1" si="95"/>
        <v>-</v>
      </c>
      <c r="BX30" s="27" t="str">
        <f t="shared" ca="1" si="95"/>
        <v>-</v>
      </c>
      <c r="BY30" s="27">
        <f t="shared" ca="1" si="95"/>
        <v>2</v>
      </c>
      <c r="BZ30" s="27" t="str">
        <f t="shared" ca="1" si="95"/>
        <v>-</v>
      </c>
      <c r="CA30" s="27" t="str">
        <f t="shared" ca="1" si="95"/>
        <v>-</v>
      </c>
      <c r="CB30" s="27" t="str">
        <f t="shared" ca="1" si="95"/>
        <v>-</v>
      </c>
      <c r="CC30" s="27" t="str">
        <f t="shared" ca="1" si="95"/>
        <v>-</v>
      </c>
      <c r="CD30" s="27" t="b">
        <f t="shared" ca="1" si="95"/>
        <v>1</v>
      </c>
      <c r="CE30" s="27" t="str">
        <f t="shared" ca="1" si="95"/>
        <v>-</v>
      </c>
      <c r="CF30" s="27">
        <f t="shared" ca="1" si="95"/>
        <v>0</v>
      </c>
      <c r="CG30" s="27" t="str">
        <f t="shared" ca="1" si="96"/>
        <v>-</v>
      </c>
      <c r="CH30" s="27">
        <f t="shared" ca="1" si="96"/>
        <v>1</v>
      </c>
      <c r="CI30" s="27">
        <f t="shared" ca="1" si="96"/>
        <v>0</v>
      </c>
      <c r="CJ30" s="27">
        <f t="shared" ca="1" si="96"/>
        <v>1</v>
      </c>
      <c r="CK30" s="27">
        <f t="shared" ca="1" si="96"/>
        <v>1</v>
      </c>
      <c r="CL30" s="27">
        <f t="shared" ca="1" si="96"/>
        <v>1</v>
      </c>
      <c r="CM30" s="27">
        <f t="shared" ca="1" si="96"/>
        <v>0</v>
      </c>
      <c r="CN30" s="27">
        <f t="shared" ca="1" si="96"/>
        <v>0</v>
      </c>
      <c r="CO30" s="27">
        <f t="shared" ca="1" si="96"/>
        <v>0</v>
      </c>
      <c r="CP30" s="27">
        <f t="shared" ca="1" si="96"/>
        <v>0</v>
      </c>
      <c r="CQ30" s="27">
        <f t="shared" ca="1" si="97"/>
        <v>0.9</v>
      </c>
      <c r="CR30" s="27">
        <f t="shared" ca="1" si="97"/>
        <v>0.75</v>
      </c>
      <c r="CS30" s="27">
        <f t="shared" ca="1" si="97"/>
        <v>0.65</v>
      </c>
      <c r="CT30" s="27">
        <f t="shared" ca="1" si="97"/>
        <v>0.3</v>
      </c>
      <c r="CU30" s="27">
        <f t="shared" ca="1" si="97"/>
        <v>0</v>
      </c>
      <c r="CV30" s="27">
        <f t="shared" ca="1" si="97"/>
        <v>0</v>
      </c>
      <c r="CW30" s="27">
        <f t="shared" ca="1" si="97"/>
        <v>1</v>
      </c>
      <c r="CX30" s="53">
        <f t="shared" ca="1" si="91"/>
        <v>0.01</v>
      </c>
      <c r="CY30" s="27">
        <f t="shared" ca="1" si="89"/>
        <v>0</v>
      </c>
      <c r="CZ30" s="53">
        <f t="shared" ca="1" si="91"/>
        <v>0</v>
      </c>
      <c r="DA30" s="53">
        <f t="shared" ca="1" si="91"/>
        <v>0.05</v>
      </c>
      <c r="DB30" s="53">
        <f t="shared" ca="1" si="91"/>
        <v>0.05</v>
      </c>
      <c r="DC30" s="53">
        <f t="shared" ca="1" si="91"/>
        <v>0</v>
      </c>
      <c r="DD30" s="53">
        <f t="shared" ca="1" si="91"/>
        <v>0</v>
      </c>
      <c r="DE30" s="27" t="str">
        <f t="shared" ca="1" si="98"/>
        <v>-</v>
      </c>
      <c r="DF30" s="27" t="str">
        <f t="shared" ca="1" si="98"/>
        <v>-</v>
      </c>
      <c r="DG30" s="27" t="str">
        <f t="shared" ca="1" si="98"/>
        <v>-</v>
      </c>
      <c r="DH30" s="27" t="str">
        <f t="shared" ca="1" si="98"/>
        <v>-</v>
      </c>
      <c r="DI30" s="27" t="str">
        <f t="shared" ca="1" si="98"/>
        <v>-</v>
      </c>
      <c r="DJ30" s="27" t="str">
        <f t="shared" ca="1" si="98"/>
        <v>-</v>
      </c>
      <c r="DK30" s="53" t="b">
        <f t="shared" ca="1" si="102"/>
        <v>1</v>
      </c>
      <c r="DL30" s="53" t="b">
        <f t="shared" ca="1" si="103"/>
        <v>0</v>
      </c>
      <c r="DM30" s="53" t="b">
        <f t="shared" ca="1" si="103"/>
        <v>0</v>
      </c>
      <c r="DN30" s="53">
        <f t="shared" ca="1" si="103"/>
        <v>1</v>
      </c>
      <c r="DO30" s="53" t="str">
        <f t="shared" ca="1" si="104"/>
        <v>-</v>
      </c>
      <c r="DP30" s="53" t="str">
        <f t="shared" ca="1" si="104"/>
        <v>-</v>
      </c>
      <c r="DQ30" s="53" t="b">
        <f t="shared" ca="1" si="104"/>
        <v>1</v>
      </c>
      <c r="DR30" s="53" t="str">
        <f t="shared" ca="1" si="104"/>
        <v>-</v>
      </c>
      <c r="DS30" s="27" t="str">
        <f t="shared" ca="1" si="105"/>
        <v>-</v>
      </c>
      <c r="DT30" s="27" t="b">
        <f t="shared" ca="1" si="105"/>
        <v>1</v>
      </c>
      <c r="DU30" s="27" t="str">
        <f t="shared" ca="1" si="105"/>
        <v>-</v>
      </c>
      <c r="DV30" s="27">
        <f t="shared" ca="1" si="105"/>
        <v>0</v>
      </c>
      <c r="DW30" s="27" t="str">
        <f t="shared" ca="1" si="105"/>
        <v>-</v>
      </c>
      <c r="DX30" s="53" t="str">
        <f t="shared" ca="1" si="106"/>
        <v>-</v>
      </c>
      <c r="DY30" s="27">
        <f t="shared" ca="1" si="99"/>
        <v>500</v>
      </c>
      <c r="DZ30" s="27">
        <f t="shared" ca="1" si="99"/>
        <v>500</v>
      </c>
      <c r="EA30" s="27">
        <f t="shared" ca="1" si="99"/>
        <v>1</v>
      </c>
      <c r="EB30" s="27">
        <f t="shared" ca="1" si="99"/>
        <v>0</v>
      </c>
      <c r="EC30" s="27">
        <f t="shared" ca="1" si="99"/>
        <v>1</v>
      </c>
      <c r="ED30" s="27">
        <f t="shared" ca="1" si="99"/>
        <v>1</v>
      </c>
      <c r="EE30" s="27">
        <f t="shared" ca="1" si="99"/>
        <v>0</v>
      </c>
      <c r="EF30" s="27">
        <f t="shared" ca="1" si="99"/>
        <v>70</v>
      </c>
      <c r="EG30" s="27">
        <f t="shared" ca="1" si="99"/>
        <v>50</v>
      </c>
      <c r="EH30" s="27">
        <f t="shared" ca="1" si="99"/>
        <v>70</v>
      </c>
      <c r="EI30" s="27">
        <f t="shared" ca="1" si="99"/>
        <v>50</v>
      </c>
      <c r="EJ30" s="27">
        <f t="shared" ca="1" si="100"/>
        <v>1</v>
      </c>
      <c r="EK30" s="27">
        <f t="shared" ca="1" si="100"/>
        <v>1</v>
      </c>
      <c r="EL30" s="27">
        <f t="shared" ca="1" si="100"/>
        <v>1</v>
      </c>
      <c r="EM30" s="27">
        <f t="shared" ca="1" si="100"/>
        <v>0</v>
      </c>
      <c r="EN30" s="27" t="str">
        <f t="shared" ca="1" si="100"/>
        <v>-</v>
      </c>
      <c r="EO30" s="27" t="str">
        <f t="shared" ca="1" si="100"/>
        <v>-</v>
      </c>
      <c r="EP30" s="27">
        <f t="shared" ca="1" si="100"/>
        <v>0</v>
      </c>
      <c r="EQ30" s="27">
        <f t="shared" ca="1" si="100"/>
        <v>0</v>
      </c>
      <c r="ER30" s="34">
        <v>0</v>
      </c>
    </row>
    <row r="31" spans="1:148" outlineLevel="3">
      <c r="A31" s="31">
        <f t="shared" si="59"/>
        <v>26</v>
      </c>
      <c r="B31" s="38">
        <f>$A30</f>
        <v>25</v>
      </c>
      <c r="C31">
        <f t="shared" ca="1" si="78"/>
        <v>22</v>
      </c>
      <c r="D31" t="b">
        <v>0</v>
      </c>
      <c r="E31" t="b">
        <v>0</v>
      </c>
      <c r="F31" t="b">
        <v>0</v>
      </c>
      <c r="G31">
        <f t="shared" ca="1" si="101"/>
        <v>483</v>
      </c>
      <c r="H31" s="51" t="str">
        <f t="shared" ca="1" si="61"/>
        <v>M-M&amp;BBT Aut Scan 2 (F33N34)</v>
      </c>
      <c r="I31" s="13" t="str">
        <f ca="1">IF(MATCH(H31,H$5:H31,0)=(COUNTA(H$5:H31)),"-","Dup")</f>
        <v>-</v>
      </c>
      <c r="J31" s="27" t="s">
        <v>37</v>
      </c>
      <c r="K31" s="27" t="str">
        <f t="shared" ref="K31:T40" ca="1" si="107">OFFSET(K$5,$B31,0)</f>
        <v>-</v>
      </c>
      <c r="L31" s="27" t="str">
        <f t="shared" ca="1" si="107"/>
        <v>-</v>
      </c>
      <c r="M31" s="27" t="str">
        <f t="shared" ca="1" si="107"/>
        <v>-</v>
      </c>
      <c r="N31" s="27" t="str">
        <f t="shared" ca="1" si="107"/>
        <v>-</v>
      </c>
      <c r="O31" s="27" t="str">
        <f t="shared" ca="1" si="107"/>
        <v>-</v>
      </c>
      <c r="P31" s="27">
        <f t="shared" ca="1" si="107"/>
        <v>1</v>
      </c>
      <c r="Q31" s="27">
        <f t="shared" ca="1" si="107"/>
        <v>1</v>
      </c>
      <c r="R31" s="27">
        <f t="shared" ca="1" si="107"/>
        <v>1</v>
      </c>
      <c r="S31" s="27">
        <f t="shared" ca="1" si="107"/>
        <v>1</v>
      </c>
      <c r="T31" s="27">
        <f t="shared" ca="1" si="107"/>
        <v>1</v>
      </c>
      <c r="U31" s="27">
        <f t="shared" ref="U31:AD40" ca="1" si="108">OFFSET(U$5,$B31,0)</f>
        <v>1</v>
      </c>
      <c r="V31" s="27">
        <f t="shared" ca="1" si="108"/>
        <v>1</v>
      </c>
      <c r="W31" s="27">
        <f t="shared" ca="1" si="108"/>
        <v>1</v>
      </c>
      <c r="X31" s="27">
        <f t="shared" ca="1" si="108"/>
        <v>1</v>
      </c>
      <c r="Y31" s="27">
        <f t="shared" ca="1" si="108"/>
        <v>1</v>
      </c>
      <c r="Z31" s="27" t="str">
        <f t="shared" ca="1" si="108"/>
        <v>-</v>
      </c>
      <c r="AA31" s="27" t="str">
        <f t="shared" ca="1" si="108"/>
        <v>-</v>
      </c>
      <c r="AB31" s="27" t="str">
        <f t="shared" ca="1" si="108"/>
        <v>-</v>
      </c>
      <c r="AC31" s="27" t="str">
        <f t="shared" ca="1" si="108"/>
        <v>-</v>
      </c>
      <c r="AD31" s="27" t="str">
        <f t="shared" ca="1" si="108"/>
        <v>-</v>
      </c>
      <c r="AE31" s="27" t="str">
        <f t="shared" ref="AE31:AN46" ca="1" si="109">OFFSET(AE$5,$B31,0)</f>
        <v>-</v>
      </c>
      <c r="AF31" s="27" t="str">
        <f t="shared" ca="1" si="109"/>
        <v>-</v>
      </c>
      <c r="AG31" s="27" t="str">
        <f t="shared" ca="1" si="109"/>
        <v>-</v>
      </c>
      <c r="AH31" s="27" t="str">
        <f t="shared" ca="1" si="109"/>
        <v>-</v>
      </c>
      <c r="AI31" s="27" t="str">
        <f t="shared" ca="1" si="109"/>
        <v>-</v>
      </c>
      <c r="AJ31" s="27" t="str">
        <f t="shared" ca="1" si="82"/>
        <v>-</v>
      </c>
      <c r="AK31" s="27" t="str">
        <f t="shared" ca="1" si="82"/>
        <v>-</v>
      </c>
      <c r="AL31" s="27" t="str">
        <f t="shared" ca="1" si="82"/>
        <v>-</v>
      </c>
      <c r="AM31" s="27" t="str">
        <f t="shared" ca="1" si="82"/>
        <v>-</v>
      </c>
      <c r="AN31" s="27" t="str">
        <f t="shared" ca="1" si="82"/>
        <v>-</v>
      </c>
      <c r="AO31" s="27" t="str">
        <f t="shared" ca="1" si="63"/>
        <v>-</v>
      </c>
      <c r="AP31" s="27" t="str">
        <f t="shared" ca="1" si="63"/>
        <v>-</v>
      </c>
      <c r="AQ31" s="27" t="str">
        <f t="shared" ca="1" si="63"/>
        <v>-</v>
      </c>
      <c r="AR31" s="27" t="str">
        <f t="shared" ca="1" si="63"/>
        <v>-</v>
      </c>
      <c r="AS31" s="27">
        <f t="shared" ca="1" si="90"/>
        <v>3</v>
      </c>
      <c r="AT31" s="27">
        <f t="shared" ca="1" si="90"/>
        <v>4</v>
      </c>
      <c r="AU31" s="27">
        <f t="shared" ca="1" si="90"/>
        <v>0</v>
      </c>
      <c r="AV31" s="27">
        <f t="shared" ca="1" si="90"/>
        <v>0.7</v>
      </c>
      <c r="AW31" s="27">
        <f t="shared" ca="1" si="90"/>
        <v>-0.7</v>
      </c>
      <c r="AX31" s="27" t="str">
        <f t="shared" ca="1" si="64"/>
        <v>-</v>
      </c>
      <c r="AY31" s="27" t="str">
        <f t="shared" ca="1" si="64"/>
        <v>-</v>
      </c>
      <c r="AZ31" s="27" t="str">
        <f t="shared" ca="1" si="64"/>
        <v>-</v>
      </c>
      <c r="BA31" s="27" t="str">
        <f t="shared" ca="1" si="64"/>
        <v>-</v>
      </c>
      <c r="BB31" s="27" t="str">
        <f t="shared" ca="1" si="64"/>
        <v>-</v>
      </c>
      <c r="BC31" s="27">
        <f t="shared" ca="1" si="90"/>
        <v>0.3</v>
      </c>
      <c r="BD31" s="27">
        <f t="shared" ca="1" si="90"/>
        <v>0.7</v>
      </c>
      <c r="BE31" s="27">
        <f t="shared" ca="1" si="90"/>
        <v>-0.2</v>
      </c>
      <c r="BF31" s="27">
        <f t="shared" ca="1" si="90"/>
        <v>1.2</v>
      </c>
      <c r="BG31" s="27" t="str">
        <f t="shared" ca="1" si="65"/>
        <v>-</v>
      </c>
      <c r="BH31" s="27" t="str">
        <f t="shared" ca="1" si="65"/>
        <v>-</v>
      </c>
      <c r="BI31" s="49">
        <v>0</v>
      </c>
      <c r="BJ31" s="49">
        <v>0</v>
      </c>
      <c r="BK31" s="49">
        <v>0</v>
      </c>
      <c r="BL31" s="49">
        <v>0</v>
      </c>
      <c r="BM31" s="49">
        <v>0</v>
      </c>
      <c r="BN31" s="27">
        <f t="shared" ca="1" si="94"/>
        <v>0</v>
      </c>
      <c r="BO31" s="27">
        <f t="shared" ca="1" si="94"/>
        <v>0</v>
      </c>
      <c r="BP31" s="27" t="str">
        <f t="shared" ca="1" si="94"/>
        <v>-</v>
      </c>
      <c r="BQ31" s="27" t="str">
        <f t="shared" ca="1" si="94"/>
        <v>-</v>
      </c>
      <c r="BR31" s="27" t="str">
        <f t="shared" ca="1" si="94"/>
        <v>-</v>
      </c>
      <c r="BS31" s="27" t="str">
        <f t="shared" ca="1" si="94"/>
        <v>-</v>
      </c>
      <c r="BT31" s="27" t="str">
        <f t="shared" ca="1" si="94"/>
        <v>-</v>
      </c>
      <c r="BU31" s="27" t="str">
        <f t="shared" ca="1" si="95"/>
        <v>-</v>
      </c>
      <c r="BV31" s="27" t="str">
        <f t="shared" ca="1" si="95"/>
        <v>-</v>
      </c>
      <c r="BW31" s="27" t="str">
        <f t="shared" ca="1" si="95"/>
        <v>-</v>
      </c>
      <c r="BX31" s="27" t="str">
        <f t="shared" ca="1" si="95"/>
        <v>-</v>
      </c>
      <c r="BY31" s="27">
        <f t="shared" ca="1" si="95"/>
        <v>2</v>
      </c>
      <c r="BZ31" s="27" t="str">
        <f t="shared" ca="1" si="95"/>
        <v>-</v>
      </c>
      <c r="CA31" s="27" t="str">
        <f t="shared" ca="1" si="95"/>
        <v>-</v>
      </c>
      <c r="CB31" s="27" t="str">
        <f t="shared" ca="1" si="95"/>
        <v>-</v>
      </c>
      <c r="CC31" s="27" t="str">
        <f t="shared" ca="1" si="95"/>
        <v>-</v>
      </c>
      <c r="CD31" s="27" t="b">
        <f t="shared" ca="1" si="95"/>
        <v>1</v>
      </c>
      <c r="CE31" s="27" t="str">
        <f t="shared" ca="1" si="95"/>
        <v>-</v>
      </c>
      <c r="CF31" s="27">
        <f t="shared" ca="1" si="95"/>
        <v>0</v>
      </c>
      <c r="CG31" s="27" t="str">
        <f t="shared" ca="1" si="96"/>
        <v>-</v>
      </c>
      <c r="CH31" s="27">
        <f t="shared" ca="1" si="96"/>
        <v>1</v>
      </c>
      <c r="CI31" s="27">
        <f t="shared" ca="1" si="96"/>
        <v>0</v>
      </c>
      <c r="CJ31" s="27">
        <f t="shared" ca="1" si="96"/>
        <v>1</v>
      </c>
      <c r="CK31" s="27">
        <f t="shared" ca="1" si="96"/>
        <v>1</v>
      </c>
      <c r="CL31" s="27">
        <f t="shared" ca="1" si="96"/>
        <v>1</v>
      </c>
      <c r="CM31" s="27">
        <f t="shared" ca="1" si="96"/>
        <v>0</v>
      </c>
      <c r="CN31" s="27">
        <f t="shared" ca="1" si="96"/>
        <v>0</v>
      </c>
      <c r="CO31" s="27">
        <f t="shared" ca="1" si="96"/>
        <v>0</v>
      </c>
      <c r="CP31" s="27">
        <f t="shared" ca="1" si="96"/>
        <v>0</v>
      </c>
      <c r="CQ31" s="27">
        <f t="shared" ca="1" si="97"/>
        <v>0.9</v>
      </c>
      <c r="CR31" s="27">
        <f t="shared" ca="1" si="97"/>
        <v>0.75</v>
      </c>
      <c r="CS31" s="27">
        <f t="shared" ca="1" si="97"/>
        <v>0.65</v>
      </c>
      <c r="CT31" s="27">
        <f t="shared" ca="1" si="97"/>
        <v>0.3</v>
      </c>
      <c r="CU31" s="27">
        <f t="shared" ca="1" si="97"/>
        <v>0</v>
      </c>
      <c r="CV31" s="27">
        <f t="shared" ca="1" si="97"/>
        <v>0</v>
      </c>
      <c r="CW31" s="27">
        <f t="shared" ca="1" si="97"/>
        <v>1</v>
      </c>
      <c r="CX31" s="53">
        <f t="shared" ca="1" si="91"/>
        <v>0.01</v>
      </c>
      <c r="CY31" s="27">
        <f t="shared" ca="1" si="89"/>
        <v>0</v>
      </c>
      <c r="CZ31" s="53">
        <f t="shared" ca="1" si="91"/>
        <v>0</v>
      </c>
      <c r="DA31" s="53">
        <f t="shared" ca="1" si="91"/>
        <v>0.05</v>
      </c>
      <c r="DB31" s="53">
        <f t="shared" ca="1" si="91"/>
        <v>0.05</v>
      </c>
      <c r="DC31" s="53">
        <f t="shared" ca="1" si="91"/>
        <v>9.9000000000000008E-3</v>
      </c>
      <c r="DD31" s="53">
        <f t="shared" ca="1" si="91"/>
        <v>-5.515714285714287E-2</v>
      </c>
      <c r="DE31" s="27" t="str">
        <f t="shared" ca="1" si="98"/>
        <v>-</v>
      </c>
      <c r="DF31" s="27" t="str">
        <f t="shared" ca="1" si="98"/>
        <v>-</v>
      </c>
      <c r="DG31" s="27" t="str">
        <f t="shared" ca="1" si="98"/>
        <v>-</v>
      </c>
      <c r="DH31" s="27" t="str">
        <f t="shared" ca="1" si="98"/>
        <v>-</v>
      </c>
      <c r="DI31" s="27" t="str">
        <f t="shared" ca="1" si="98"/>
        <v>-</v>
      </c>
      <c r="DJ31" s="27" t="str">
        <f t="shared" ca="1" si="98"/>
        <v>-</v>
      </c>
      <c r="DK31" s="53" t="b">
        <f t="shared" ca="1" si="102"/>
        <v>1</v>
      </c>
      <c r="DL31" s="53" t="b">
        <f t="shared" ca="1" si="103"/>
        <v>0</v>
      </c>
      <c r="DM31" s="53" t="b">
        <f t="shared" ca="1" si="103"/>
        <v>0</v>
      </c>
      <c r="DN31" s="53">
        <f t="shared" ca="1" si="103"/>
        <v>2</v>
      </c>
      <c r="DO31" s="53" t="str">
        <f t="shared" ca="1" si="104"/>
        <v>-</v>
      </c>
      <c r="DP31" s="53" t="str">
        <f t="shared" ca="1" si="104"/>
        <v>-</v>
      </c>
      <c r="DQ31" s="53" t="b">
        <f t="shared" ca="1" si="104"/>
        <v>1</v>
      </c>
      <c r="DR31" s="53" t="str">
        <f t="shared" ca="1" si="104"/>
        <v>-</v>
      </c>
      <c r="DS31" s="27" t="str">
        <f t="shared" ref="DS31:DW40" ca="1" si="110">OFFSET(DS$5,$B31,0)</f>
        <v>-</v>
      </c>
      <c r="DT31" s="27" t="b">
        <f t="shared" ca="1" si="110"/>
        <v>1</v>
      </c>
      <c r="DU31" s="27" t="str">
        <f t="shared" ca="1" si="110"/>
        <v>-</v>
      </c>
      <c r="DV31" s="27">
        <f t="shared" ca="1" si="110"/>
        <v>0</v>
      </c>
      <c r="DW31" s="27" t="str">
        <f t="shared" ca="1" si="110"/>
        <v>-</v>
      </c>
      <c r="DX31" s="53" t="str">
        <f t="shared" ca="1" si="106"/>
        <v>-</v>
      </c>
      <c r="DY31" s="27">
        <f t="shared" ca="1" si="99"/>
        <v>500</v>
      </c>
      <c r="DZ31" s="27">
        <f t="shared" ca="1" si="99"/>
        <v>500</v>
      </c>
      <c r="EA31" s="27">
        <f t="shared" ca="1" si="99"/>
        <v>1</v>
      </c>
      <c r="EB31" s="27">
        <f t="shared" ca="1" si="99"/>
        <v>0</v>
      </c>
      <c r="EC31" s="27">
        <f t="shared" ca="1" si="99"/>
        <v>1</v>
      </c>
      <c r="ED31" s="27">
        <f t="shared" ca="1" si="99"/>
        <v>1</v>
      </c>
      <c r="EE31" s="27">
        <f t="shared" ca="1" si="99"/>
        <v>0</v>
      </c>
      <c r="EF31" s="27">
        <f t="shared" ca="1" si="99"/>
        <v>70</v>
      </c>
      <c r="EG31" s="27">
        <f t="shared" ca="1" si="99"/>
        <v>50</v>
      </c>
      <c r="EH31" s="27">
        <f t="shared" ca="1" si="99"/>
        <v>70</v>
      </c>
      <c r="EI31" s="27">
        <f t="shared" ca="1" si="99"/>
        <v>50</v>
      </c>
      <c r="EJ31" s="27">
        <f t="shared" ca="1" si="100"/>
        <v>1</v>
      </c>
      <c r="EK31" s="27">
        <f t="shared" ca="1" si="100"/>
        <v>1</v>
      </c>
      <c r="EL31" s="27">
        <f t="shared" ca="1" si="100"/>
        <v>1</v>
      </c>
      <c r="EM31" s="27">
        <f t="shared" ca="1" si="100"/>
        <v>0</v>
      </c>
      <c r="EN31" s="27" t="str">
        <f t="shared" ca="1" si="100"/>
        <v>-</v>
      </c>
      <c r="EO31" s="27" t="str">
        <f t="shared" ca="1" si="100"/>
        <v>-</v>
      </c>
      <c r="EP31" s="27">
        <f t="shared" ca="1" si="100"/>
        <v>0</v>
      </c>
      <c r="EQ31" s="27">
        <f t="shared" ca="1" si="100"/>
        <v>0</v>
      </c>
      <c r="ER31" s="34">
        <v>0</v>
      </c>
    </row>
    <row r="32" spans="1:148" outlineLevel="3">
      <c r="A32" s="31">
        <f t="shared" si="59"/>
        <v>27</v>
      </c>
      <c r="B32" s="38">
        <f>$A31</f>
        <v>26</v>
      </c>
      <c r="C32">
        <f t="shared" ca="1" si="78"/>
        <v>22</v>
      </c>
      <c r="D32" t="b">
        <v>0</v>
      </c>
      <c r="E32" t="b">
        <v>0</v>
      </c>
      <c r="F32" t="b">
        <v>0</v>
      </c>
      <c r="G32">
        <f t="shared" ca="1" si="101"/>
        <v>483</v>
      </c>
      <c r="H32" s="51" t="str">
        <f t="shared" ca="1" si="61"/>
        <v>M-M&amp;BBT Aut Scan 3 (F33N34)</v>
      </c>
      <c r="I32" s="13" t="str">
        <f ca="1">IF(MATCH(H32,H$5:H32,0)=(COUNTA(H$5:H32)),"-","Dup")</f>
        <v>-</v>
      </c>
      <c r="J32" s="27" t="s">
        <v>37</v>
      </c>
      <c r="K32" s="27" t="str">
        <f t="shared" ca="1" si="107"/>
        <v>-</v>
      </c>
      <c r="L32" s="27" t="str">
        <f t="shared" ca="1" si="107"/>
        <v>-</v>
      </c>
      <c r="M32" s="27" t="str">
        <f t="shared" ca="1" si="107"/>
        <v>-</v>
      </c>
      <c r="N32" s="27" t="str">
        <f t="shared" ca="1" si="107"/>
        <v>-</v>
      </c>
      <c r="O32" s="27" t="str">
        <f t="shared" ca="1" si="107"/>
        <v>-</v>
      </c>
      <c r="P32" s="27">
        <f t="shared" ca="1" si="107"/>
        <v>1</v>
      </c>
      <c r="Q32" s="27">
        <f t="shared" ca="1" si="107"/>
        <v>1</v>
      </c>
      <c r="R32" s="27">
        <f t="shared" ca="1" si="107"/>
        <v>1</v>
      </c>
      <c r="S32" s="27">
        <f t="shared" ca="1" si="107"/>
        <v>1</v>
      </c>
      <c r="T32" s="27">
        <f t="shared" ca="1" si="107"/>
        <v>1</v>
      </c>
      <c r="U32" s="27">
        <f t="shared" ca="1" si="108"/>
        <v>1</v>
      </c>
      <c r="V32" s="27">
        <f t="shared" ca="1" si="108"/>
        <v>1</v>
      </c>
      <c r="W32" s="27">
        <f t="shared" ca="1" si="108"/>
        <v>1</v>
      </c>
      <c r="X32" s="27">
        <f t="shared" ca="1" si="108"/>
        <v>1</v>
      </c>
      <c r="Y32" s="27">
        <f t="shared" ca="1" si="108"/>
        <v>1</v>
      </c>
      <c r="Z32" s="27" t="str">
        <f t="shared" ca="1" si="108"/>
        <v>-</v>
      </c>
      <c r="AA32" s="27" t="str">
        <f t="shared" ca="1" si="108"/>
        <v>-</v>
      </c>
      <c r="AB32" s="27" t="str">
        <f t="shared" ca="1" si="108"/>
        <v>-</v>
      </c>
      <c r="AC32" s="27" t="str">
        <f t="shared" ca="1" si="108"/>
        <v>-</v>
      </c>
      <c r="AD32" s="27" t="str">
        <f t="shared" ca="1" si="108"/>
        <v>-</v>
      </c>
      <c r="AE32" s="27" t="str">
        <f t="shared" ca="1" si="109"/>
        <v>-</v>
      </c>
      <c r="AF32" s="27" t="str">
        <f t="shared" ca="1" si="109"/>
        <v>-</v>
      </c>
      <c r="AG32" s="27" t="str">
        <f t="shared" ca="1" si="109"/>
        <v>-</v>
      </c>
      <c r="AH32" s="27" t="str">
        <f t="shared" ca="1" si="109"/>
        <v>-</v>
      </c>
      <c r="AI32" s="27" t="str">
        <f t="shared" ca="1" si="109"/>
        <v>-</v>
      </c>
      <c r="AJ32" s="27" t="str">
        <f t="shared" ca="1" si="82"/>
        <v>-</v>
      </c>
      <c r="AK32" s="27" t="str">
        <f t="shared" ca="1" si="82"/>
        <v>-</v>
      </c>
      <c r="AL32" s="27" t="str">
        <f t="shared" ca="1" si="82"/>
        <v>-</v>
      </c>
      <c r="AM32" s="27" t="str">
        <f t="shared" ca="1" si="82"/>
        <v>-</v>
      </c>
      <c r="AN32" s="27" t="str">
        <f t="shared" ca="1" si="82"/>
        <v>-</v>
      </c>
      <c r="AO32" s="27" t="str">
        <f t="shared" ca="1" si="63"/>
        <v>-</v>
      </c>
      <c r="AP32" s="27" t="str">
        <f t="shared" ca="1" si="63"/>
        <v>-</v>
      </c>
      <c r="AQ32" s="27" t="str">
        <f t="shared" ca="1" si="63"/>
        <v>-</v>
      </c>
      <c r="AR32" s="27" t="str">
        <f t="shared" ca="1" si="63"/>
        <v>-</v>
      </c>
      <c r="AS32" s="27">
        <f t="shared" ca="1" si="90"/>
        <v>3</v>
      </c>
      <c r="AT32" s="27">
        <f t="shared" ca="1" si="90"/>
        <v>4</v>
      </c>
      <c r="AU32" s="27">
        <f t="shared" ca="1" si="90"/>
        <v>0</v>
      </c>
      <c r="AV32" s="27">
        <f t="shared" ca="1" si="90"/>
        <v>0.7</v>
      </c>
      <c r="AW32" s="27">
        <f t="shared" ca="1" si="90"/>
        <v>-0.7</v>
      </c>
      <c r="AX32" s="27" t="str">
        <f t="shared" ca="1" si="64"/>
        <v>-</v>
      </c>
      <c r="AY32" s="27" t="str">
        <f t="shared" ca="1" si="64"/>
        <v>-</v>
      </c>
      <c r="AZ32" s="27" t="str">
        <f t="shared" ca="1" si="64"/>
        <v>-</v>
      </c>
      <c r="BA32" s="27" t="str">
        <f t="shared" ca="1" si="64"/>
        <v>-</v>
      </c>
      <c r="BB32" s="27" t="str">
        <f t="shared" ca="1" si="64"/>
        <v>-</v>
      </c>
      <c r="BC32" s="27">
        <f t="shared" ca="1" si="90"/>
        <v>0.3</v>
      </c>
      <c r="BD32" s="27">
        <f t="shared" ca="1" si="90"/>
        <v>0.7</v>
      </c>
      <c r="BE32" s="27">
        <f t="shared" ca="1" si="90"/>
        <v>-0.2</v>
      </c>
      <c r="BF32" s="27">
        <f t="shared" ca="1" si="90"/>
        <v>1.2</v>
      </c>
      <c r="BG32" s="27" t="str">
        <f t="shared" ca="1" si="65"/>
        <v>-</v>
      </c>
      <c r="BH32" s="27" t="str">
        <f t="shared" ca="1" si="65"/>
        <v>-</v>
      </c>
      <c r="BI32" s="49">
        <v>0</v>
      </c>
      <c r="BJ32" s="49">
        <v>0</v>
      </c>
      <c r="BK32" s="49">
        <v>0</v>
      </c>
      <c r="BL32" s="49">
        <v>0</v>
      </c>
      <c r="BM32" s="49">
        <v>0</v>
      </c>
      <c r="BN32" s="27">
        <f t="shared" ca="1" si="94"/>
        <v>0</v>
      </c>
      <c r="BO32" s="27">
        <f t="shared" ca="1" si="94"/>
        <v>0</v>
      </c>
      <c r="BP32" s="27" t="str">
        <f t="shared" ca="1" si="94"/>
        <v>-</v>
      </c>
      <c r="BQ32" s="27" t="str">
        <f t="shared" ca="1" si="94"/>
        <v>-</v>
      </c>
      <c r="BR32" s="27" t="str">
        <f t="shared" ca="1" si="94"/>
        <v>-</v>
      </c>
      <c r="BS32" s="27" t="str">
        <f t="shared" ca="1" si="94"/>
        <v>-</v>
      </c>
      <c r="BT32" s="27" t="str">
        <f t="shared" ca="1" si="94"/>
        <v>-</v>
      </c>
      <c r="BU32" s="27" t="str">
        <f t="shared" ca="1" si="95"/>
        <v>-</v>
      </c>
      <c r="BV32" s="27" t="str">
        <f t="shared" ca="1" si="95"/>
        <v>-</v>
      </c>
      <c r="BW32" s="27" t="str">
        <f t="shared" ca="1" si="95"/>
        <v>-</v>
      </c>
      <c r="BX32" s="27" t="str">
        <f t="shared" ca="1" si="95"/>
        <v>-</v>
      </c>
      <c r="BY32" s="27">
        <f t="shared" ca="1" si="95"/>
        <v>2</v>
      </c>
      <c r="BZ32" s="27" t="str">
        <f t="shared" ca="1" si="95"/>
        <v>-</v>
      </c>
      <c r="CA32" s="27" t="str">
        <f t="shared" ca="1" si="95"/>
        <v>-</v>
      </c>
      <c r="CB32" s="27" t="str">
        <f t="shared" ca="1" si="95"/>
        <v>-</v>
      </c>
      <c r="CC32" s="27" t="str">
        <f t="shared" ca="1" si="95"/>
        <v>-</v>
      </c>
      <c r="CD32" s="27" t="b">
        <f t="shared" ca="1" si="95"/>
        <v>1</v>
      </c>
      <c r="CE32" s="27" t="str">
        <f t="shared" ca="1" si="95"/>
        <v>-</v>
      </c>
      <c r="CF32" s="27">
        <f t="shared" ca="1" si="95"/>
        <v>0</v>
      </c>
      <c r="CG32" s="27" t="str">
        <f t="shared" ca="1" si="96"/>
        <v>-</v>
      </c>
      <c r="CH32" s="27">
        <f t="shared" ca="1" si="96"/>
        <v>1</v>
      </c>
      <c r="CI32" s="27">
        <f t="shared" ca="1" si="96"/>
        <v>0</v>
      </c>
      <c r="CJ32" s="27">
        <f t="shared" ca="1" si="96"/>
        <v>1</v>
      </c>
      <c r="CK32" s="27">
        <f t="shared" ca="1" si="96"/>
        <v>1</v>
      </c>
      <c r="CL32" s="27">
        <f t="shared" ca="1" si="96"/>
        <v>1</v>
      </c>
      <c r="CM32" s="27">
        <f t="shared" ca="1" si="96"/>
        <v>0</v>
      </c>
      <c r="CN32" s="27">
        <f t="shared" ca="1" si="96"/>
        <v>0</v>
      </c>
      <c r="CO32" s="27">
        <f t="shared" ca="1" si="96"/>
        <v>0</v>
      </c>
      <c r="CP32" s="27">
        <f t="shared" ca="1" si="96"/>
        <v>0</v>
      </c>
      <c r="CQ32" s="27">
        <f t="shared" ca="1" si="97"/>
        <v>0.9</v>
      </c>
      <c r="CR32" s="27">
        <f t="shared" ca="1" si="97"/>
        <v>0.75</v>
      </c>
      <c r="CS32" s="27">
        <f t="shared" ca="1" si="97"/>
        <v>0.65</v>
      </c>
      <c r="CT32" s="27">
        <f t="shared" ca="1" si="97"/>
        <v>0.3</v>
      </c>
      <c r="CU32" s="27">
        <f t="shared" ca="1" si="97"/>
        <v>0</v>
      </c>
      <c r="CV32" s="27">
        <f t="shared" ca="1" si="97"/>
        <v>0</v>
      </c>
      <c r="CW32" s="27">
        <f t="shared" ca="1" si="97"/>
        <v>1</v>
      </c>
      <c r="CX32" s="53">
        <f t="shared" ca="1" si="91"/>
        <v>0.01</v>
      </c>
      <c r="CY32" s="27">
        <f t="shared" ca="1" si="89"/>
        <v>0</v>
      </c>
      <c r="CZ32" s="53">
        <f t="shared" ca="1" si="91"/>
        <v>0</v>
      </c>
      <c r="DA32" s="53">
        <f t="shared" ca="1" si="91"/>
        <v>0.05</v>
      </c>
      <c r="DB32" s="53">
        <f t="shared" ca="1" si="91"/>
        <v>0.05</v>
      </c>
      <c r="DC32" s="53">
        <f t="shared" ca="1" si="91"/>
        <v>9.9000000000000008E-3</v>
      </c>
      <c r="DD32" s="53">
        <f t="shared" ca="1" si="91"/>
        <v>-5.515714285714287E-2</v>
      </c>
      <c r="DE32" s="27" t="str">
        <f t="shared" ca="1" si="98"/>
        <v>-</v>
      </c>
      <c r="DF32" s="27" t="str">
        <f t="shared" ca="1" si="98"/>
        <v>-</v>
      </c>
      <c r="DG32" s="27" t="str">
        <f t="shared" ca="1" si="98"/>
        <v>-</v>
      </c>
      <c r="DH32" s="27" t="str">
        <f t="shared" ca="1" si="98"/>
        <v>-</v>
      </c>
      <c r="DI32" s="27" t="str">
        <f t="shared" ca="1" si="98"/>
        <v>-</v>
      </c>
      <c r="DJ32" s="27" t="str">
        <f t="shared" ca="1" si="98"/>
        <v>-</v>
      </c>
      <c r="DK32" s="53" t="b">
        <f t="shared" ca="1" si="102"/>
        <v>1</v>
      </c>
      <c r="DL32" s="53" t="b">
        <f t="shared" ca="1" si="103"/>
        <v>0</v>
      </c>
      <c r="DM32" s="53" t="b">
        <f t="shared" ca="1" si="103"/>
        <v>0</v>
      </c>
      <c r="DN32" s="53">
        <f t="shared" ca="1" si="103"/>
        <v>3</v>
      </c>
      <c r="DO32" s="53" t="str">
        <f t="shared" ca="1" si="104"/>
        <v>-</v>
      </c>
      <c r="DP32" s="53" t="str">
        <f t="shared" ca="1" si="104"/>
        <v>-</v>
      </c>
      <c r="DQ32" s="53" t="b">
        <f t="shared" ca="1" si="104"/>
        <v>1</v>
      </c>
      <c r="DR32" s="53" t="str">
        <f t="shared" ca="1" si="104"/>
        <v>-</v>
      </c>
      <c r="DS32" s="27" t="str">
        <f t="shared" ca="1" si="110"/>
        <v>-</v>
      </c>
      <c r="DT32" s="27" t="b">
        <f t="shared" ca="1" si="110"/>
        <v>1</v>
      </c>
      <c r="DU32" s="27" t="str">
        <f t="shared" ca="1" si="110"/>
        <v>-</v>
      </c>
      <c r="DV32" s="27">
        <f t="shared" ca="1" si="110"/>
        <v>0</v>
      </c>
      <c r="DW32" s="27" t="str">
        <f t="shared" ca="1" si="110"/>
        <v>-</v>
      </c>
      <c r="DX32" s="53" t="str">
        <f t="shared" ca="1" si="106"/>
        <v>-</v>
      </c>
      <c r="DY32" s="27">
        <f t="shared" ca="1" si="99"/>
        <v>500</v>
      </c>
      <c r="DZ32" s="27">
        <f t="shared" ca="1" si="99"/>
        <v>500</v>
      </c>
      <c r="EA32" s="27">
        <f t="shared" ca="1" si="99"/>
        <v>1</v>
      </c>
      <c r="EB32" s="27">
        <f t="shared" ca="1" si="99"/>
        <v>0</v>
      </c>
      <c r="EC32" s="27">
        <f t="shared" ca="1" si="99"/>
        <v>1</v>
      </c>
      <c r="ED32" s="27">
        <f t="shared" ca="1" si="99"/>
        <v>1</v>
      </c>
      <c r="EE32" s="27">
        <f t="shared" ca="1" si="99"/>
        <v>0</v>
      </c>
      <c r="EF32" s="27">
        <f t="shared" ca="1" si="99"/>
        <v>70</v>
      </c>
      <c r="EG32" s="27">
        <f t="shared" ca="1" si="99"/>
        <v>50</v>
      </c>
      <c r="EH32" s="27">
        <f t="shared" ca="1" si="99"/>
        <v>70</v>
      </c>
      <c r="EI32" s="27">
        <f t="shared" ca="1" si="99"/>
        <v>50</v>
      </c>
      <c r="EJ32" s="27">
        <f t="shared" ca="1" si="100"/>
        <v>1</v>
      </c>
      <c r="EK32" s="27">
        <f t="shared" ca="1" si="100"/>
        <v>1</v>
      </c>
      <c r="EL32" s="27">
        <f t="shared" ca="1" si="100"/>
        <v>1</v>
      </c>
      <c r="EM32" s="27">
        <f t="shared" ca="1" si="100"/>
        <v>0</v>
      </c>
      <c r="EN32" s="27" t="str">
        <f t="shared" ca="1" si="100"/>
        <v>-</v>
      </c>
      <c r="EO32" s="27" t="str">
        <f t="shared" ca="1" si="100"/>
        <v>-</v>
      </c>
      <c r="EP32" s="27">
        <f t="shared" ca="1" si="100"/>
        <v>0</v>
      </c>
      <c r="EQ32" s="27">
        <f t="shared" ca="1" si="100"/>
        <v>0</v>
      </c>
      <c r="ER32" s="34">
        <v>0</v>
      </c>
    </row>
    <row r="33" spans="1:148" outlineLevel="3">
      <c r="A33" s="31">
        <f t="shared" si="59"/>
        <v>28</v>
      </c>
      <c r="B33" s="48">
        <f>$A$13</f>
        <v>8</v>
      </c>
      <c r="C33">
        <f t="shared" ca="1" si="78"/>
        <v>22</v>
      </c>
      <c r="D33" t="b">
        <v>0</v>
      </c>
      <c r="E33" t="b">
        <v>0</v>
      </c>
      <c r="F33" t="b">
        <v>0</v>
      </c>
      <c r="G33">
        <f t="shared" ca="1" si="101"/>
        <v>13</v>
      </c>
      <c r="H33" s="51" t="str">
        <f t="shared" ca="1" si="61"/>
        <v>M-M&amp;BBT Win Scan 0 (F33N34)</v>
      </c>
      <c r="I33" s="13" t="str">
        <f ca="1">IF(MATCH(H33,H$5:H33,0)=(COUNTA(H$5:H33)),"-","Dup")</f>
        <v>-</v>
      </c>
      <c r="J33" s="27" t="s">
        <v>37</v>
      </c>
      <c r="K33" s="27" t="str">
        <f t="shared" ca="1" si="107"/>
        <v>-</v>
      </c>
      <c r="L33" s="27" t="str">
        <f t="shared" ca="1" si="107"/>
        <v>-</v>
      </c>
      <c r="M33" s="27" t="str">
        <f t="shared" ca="1" si="107"/>
        <v>-</v>
      </c>
      <c r="N33" s="27" t="str">
        <f t="shared" ca="1" si="107"/>
        <v>-</v>
      </c>
      <c r="O33" s="27" t="str">
        <f t="shared" ca="1" si="107"/>
        <v>-</v>
      </c>
      <c r="P33" s="27">
        <f t="shared" ca="1" si="107"/>
        <v>1</v>
      </c>
      <c r="Q33" s="27">
        <f t="shared" ca="1" si="107"/>
        <v>1</v>
      </c>
      <c r="R33" s="27">
        <f t="shared" ca="1" si="107"/>
        <v>1</v>
      </c>
      <c r="S33" s="27">
        <f t="shared" ca="1" si="107"/>
        <v>1</v>
      </c>
      <c r="T33" s="27">
        <f t="shared" ca="1" si="107"/>
        <v>1</v>
      </c>
      <c r="U33" s="27">
        <f t="shared" ca="1" si="108"/>
        <v>1</v>
      </c>
      <c r="V33" s="27">
        <f t="shared" ca="1" si="108"/>
        <v>1</v>
      </c>
      <c r="W33" s="27">
        <f t="shared" ca="1" si="108"/>
        <v>1</v>
      </c>
      <c r="X33" s="27">
        <f t="shared" ca="1" si="108"/>
        <v>1</v>
      </c>
      <c r="Y33" s="27">
        <f t="shared" ca="1" si="108"/>
        <v>1</v>
      </c>
      <c r="Z33" s="27" t="str">
        <f t="shared" ca="1" si="108"/>
        <v>-</v>
      </c>
      <c r="AA33" s="27" t="str">
        <f t="shared" ca="1" si="108"/>
        <v>-</v>
      </c>
      <c r="AB33" s="27" t="str">
        <f t="shared" ca="1" si="108"/>
        <v>-</v>
      </c>
      <c r="AC33" s="27" t="str">
        <f t="shared" ca="1" si="108"/>
        <v>-</v>
      </c>
      <c r="AD33" s="27" t="str">
        <f t="shared" ca="1" si="108"/>
        <v>-</v>
      </c>
      <c r="AE33" s="27" t="str">
        <f t="shared" ca="1" si="109"/>
        <v>-</v>
      </c>
      <c r="AF33" s="27" t="str">
        <f t="shared" ca="1" si="109"/>
        <v>-</v>
      </c>
      <c r="AG33" s="27" t="str">
        <f t="shared" ca="1" si="109"/>
        <v>-</v>
      </c>
      <c r="AH33" s="27" t="str">
        <f t="shared" ca="1" si="109"/>
        <v>-</v>
      </c>
      <c r="AI33" s="27" t="str">
        <f t="shared" ca="1" si="109"/>
        <v>-</v>
      </c>
      <c r="AJ33" s="27" t="str">
        <f t="shared" ca="1" si="109"/>
        <v>-</v>
      </c>
      <c r="AK33" s="27" t="str">
        <f t="shared" ca="1" si="109"/>
        <v>-</v>
      </c>
      <c r="AL33" s="27" t="str">
        <f t="shared" ca="1" si="109"/>
        <v>-</v>
      </c>
      <c r="AM33" s="27" t="str">
        <f t="shared" ca="1" si="109"/>
        <v>-</v>
      </c>
      <c r="AN33" s="27" t="str">
        <f t="shared" ca="1" si="109"/>
        <v>-</v>
      </c>
      <c r="AO33" s="27" t="str">
        <f t="shared" ca="1" si="63"/>
        <v>-</v>
      </c>
      <c r="AP33" s="27" t="str">
        <f t="shared" ca="1" si="63"/>
        <v>-</v>
      </c>
      <c r="AQ33" s="27" t="str">
        <f t="shared" ca="1" si="63"/>
        <v>-</v>
      </c>
      <c r="AR33" s="27" t="str">
        <f t="shared" ca="1" si="63"/>
        <v>-</v>
      </c>
      <c r="AS33" s="53">
        <f ca="1">OFFSET(AS33,-4,0)</f>
        <v>3</v>
      </c>
      <c r="AT33" s="53">
        <f ca="1">OFFSET(AT33,-4,0)</f>
        <v>4</v>
      </c>
      <c r="AU33" s="53">
        <f ca="1">OFFSET(AU33,-4,0)</f>
        <v>0</v>
      </c>
      <c r="AV33" s="53">
        <f ca="1">OFFSET(AV33,-4,0)</f>
        <v>0.7</v>
      </c>
      <c r="AW33" s="53">
        <f ca="1">OFFSET(AW33,-4,0)</f>
        <v>-0.7</v>
      </c>
      <c r="AX33" s="27" t="str">
        <f t="shared" ref="AX33:BB64" ca="1" si="111">OFFSET(AX$5,$B33,0)</f>
        <v>-</v>
      </c>
      <c r="AY33" s="27" t="str">
        <f t="shared" ca="1" si="111"/>
        <v>-</v>
      </c>
      <c r="AZ33" s="27" t="str">
        <f t="shared" ca="1" si="111"/>
        <v>-</v>
      </c>
      <c r="BA33" s="27" t="str">
        <f t="shared" ca="1" si="111"/>
        <v>-</v>
      </c>
      <c r="BB33" s="27" t="str">
        <f t="shared" ca="1" si="111"/>
        <v>-</v>
      </c>
      <c r="BC33" s="53">
        <f ca="1">OFFSET(BC33,-4,0)</f>
        <v>0.3</v>
      </c>
      <c r="BD33" s="53">
        <f ca="1">OFFSET(BD33,-4,0)</f>
        <v>0.7</v>
      </c>
      <c r="BE33" s="53">
        <f ca="1">OFFSET(BE33,-4,0)</f>
        <v>-0.2</v>
      </c>
      <c r="BF33" s="53">
        <f ca="1">OFFSET(BF33,-4,0)</f>
        <v>1.2</v>
      </c>
      <c r="BG33" s="27" t="str">
        <f t="shared" ca="1" si="65"/>
        <v>-</v>
      </c>
      <c r="BH33" s="27" t="str">
        <f t="shared" ca="1" si="65"/>
        <v>-</v>
      </c>
      <c r="BI33" s="49">
        <v>0</v>
      </c>
      <c r="BJ33" s="49">
        <v>0</v>
      </c>
      <c r="BK33" s="49">
        <v>0</v>
      </c>
      <c r="BL33" s="49">
        <v>0</v>
      </c>
      <c r="BM33" s="49">
        <v>0</v>
      </c>
      <c r="BN33" s="27">
        <f t="shared" ca="1" si="94"/>
        <v>0</v>
      </c>
      <c r="BO33" s="27">
        <f t="shared" ca="1" si="94"/>
        <v>0</v>
      </c>
      <c r="BP33" s="27" t="str">
        <f t="shared" ca="1" si="94"/>
        <v>-</v>
      </c>
      <c r="BQ33" s="27" t="str">
        <f t="shared" ca="1" si="94"/>
        <v>-</v>
      </c>
      <c r="BR33" s="27" t="str">
        <f t="shared" ca="1" si="94"/>
        <v>-</v>
      </c>
      <c r="BS33" s="27" t="str">
        <f t="shared" ca="1" si="94"/>
        <v>-</v>
      </c>
      <c r="BT33" s="27" t="str">
        <f t="shared" ca="1" si="94"/>
        <v>-</v>
      </c>
      <c r="BU33" s="27" t="str">
        <f t="shared" ca="1" si="95"/>
        <v>-</v>
      </c>
      <c r="BV33" s="27" t="str">
        <f t="shared" ca="1" si="95"/>
        <v>-</v>
      </c>
      <c r="BW33" s="27" t="str">
        <f t="shared" ca="1" si="95"/>
        <v>-</v>
      </c>
      <c r="BX33" s="27" t="str">
        <f t="shared" ca="1" si="95"/>
        <v>-</v>
      </c>
      <c r="BY33" s="27">
        <f t="shared" ca="1" si="95"/>
        <v>2</v>
      </c>
      <c r="BZ33" s="27" t="str">
        <f t="shared" ca="1" si="95"/>
        <v>-</v>
      </c>
      <c r="CA33" s="27" t="str">
        <f t="shared" ca="1" si="95"/>
        <v>-</v>
      </c>
      <c r="CB33" s="27" t="str">
        <f t="shared" ca="1" si="95"/>
        <v>-</v>
      </c>
      <c r="CC33" s="27" t="str">
        <f t="shared" ca="1" si="95"/>
        <v>-</v>
      </c>
      <c r="CD33" s="27" t="b">
        <f t="shared" ca="1" si="95"/>
        <v>1</v>
      </c>
      <c r="CE33" s="27" t="str">
        <f t="shared" ca="1" si="95"/>
        <v>-</v>
      </c>
      <c r="CF33" s="27">
        <f t="shared" ca="1" si="95"/>
        <v>0</v>
      </c>
      <c r="CG33" s="27" t="str">
        <f t="shared" ca="1" si="96"/>
        <v>-</v>
      </c>
      <c r="CH33" s="27">
        <f t="shared" ca="1" si="96"/>
        <v>1</v>
      </c>
      <c r="CI33" s="27">
        <f t="shared" ca="1" si="96"/>
        <v>0</v>
      </c>
      <c r="CJ33" s="27">
        <f t="shared" ca="1" si="96"/>
        <v>1</v>
      </c>
      <c r="CK33" s="27">
        <f t="shared" ca="1" si="96"/>
        <v>1</v>
      </c>
      <c r="CL33" s="27">
        <f t="shared" ca="1" si="96"/>
        <v>1</v>
      </c>
      <c r="CM33" s="27">
        <f t="shared" ca="1" si="96"/>
        <v>0</v>
      </c>
      <c r="CN33" s="27">
        <f t="shared" ca="1" si="96"/>
        <v>0</v>
      </c>
      <c r="CO33" s="27">
        <f t="shared" ca="1" si="96"/>
        <v>0</v>
      </c>
      <c r="CP33" s="27">
        <f t="shared" ca="1" si="96"/>
        <v>0</v>
      </c>
      <c r="CQ33" s="27">
        <f t="shared" ca="1" si="97"/>
        <v>0.9</v>
      </c>
      <c r="CR33" s="27">
        <f t="shared" ca="1" si="97"/>
        <v>0.75</v>
      </c>
      <c r="CS33" s="27">
        <f t="shared" ca="1" si="97"/>
        <v>0.65</v>
      </c>
      <c r="CT33" s="27">
        <f t="shared" ca="1" si="97"/>
        <v>0.3</v>
      </c>
      <c r="CU33" s="27">
        <f t="shared" ca="1" si="97"/>
        <v>0</v>
      </c>
      <c r="CV33" s="27">
        <f t="shared" ca="1" si="97"/>
        <v>0</v>
      </c>
      <c r="CW33" s="27">
        <f t="shared" ca="1" si="97"/>
        <v>1</v>
      </c>
      <c r="CX33" s="53">
        <f t="shared" ca="1" si="91"/>
        <v>0</v>
      </c>
      <c r="CY33" s="27">
        <f t="shared" ca="1" si="89"/>
        <v>0</v>
      </c>
      <c r="CZ33" s="53">
        <f t="shared" ca="1" si="91"/>
        <v>0</v>
      </c>
      <c r="DA33" s="53">
        <f t="shared" ca="1" si="91"/>
        <v>0</v>
      </c>
      <c r="DB33" s="53">
        <f t="shared" ca="1" si="91"/>
        <v>0</v>
      </c>
      <c r="DC33" s="53">
        <f t="shared" ca="1" si="91"/>
        <v>0</v>
      </c>
      <c r="DD33" s="53">
        <f t="shared" ca="1" si="91"/>
        <v>0</v>
      </c>
      <c r="DE33" s="27" t="str">
        <f t="shared" ca="1" si="98"/>
        <v>-</v>
      </c>
      <c r="DF33" s="27" t="str">
        <f t="shared" ca="1" si="98"/>
        <v>-</v>
      </c>
      <c r="DG33" s="27" t="str">
        <f t="shared" ca="1" si="98"/>
        <v>-</v>
      </c>
      <c r="DH33" s="27" t="str">
        <f t="shared" ca="1" si="98"/>
        <v>-</v>
      </c>
      <c r="DI33" s="27" t="str">
        <f t="shared" ca="1" si="98"/>
        <v>-</v>
      </c>
      <c r="DJ33" s="27" t="str">
        <f t="shared" ca="1" si="98"/>
        <v>-</v>
      </c>
      <c r="DK33" s="53" t="b">
        <f t="shared" ca="1" si="102"/>
        <v>0</v>
      </c>
      <c r="DL33" s="53" t="b">
        <f t="shared" ca="1" si="103"/>
        <v>1</v>
      </c>
      <c r="DM33" s="53" t="b">
        <f t="shared" ca="1" si="103"/>
        <v>0</v>
      </c>
      <c r="DN33" s="53">
        <f t="shared" ca="1" si="103"/>
        <v>0</v>
      </c>
      <c r="DO33" s="53" t="str">
        <f t="shared" ca="1" si="104"/>
        <v>-</v>
      </c>
      <c r="DP33" s="53" t="str">
        <f t="shared" ca="1" si="104"/>
        <v>-</v>
      </c>
      <c r="DQ33" s="53" t="str">
        <f t="shared" ca="1" si="104"/>
        <v>-</v>
      </c>
      <c r="DR33" s="53" t="str">
        <f t="shared" ca="1" si="104"/>
        <v>-</v>
      </c>
      <c r="DS33" s="27" t="str">
        <f t="shared" ca="1" si="110"/>
        <v>-</v>
      </c>
      <c r="DT33" s="27" t="b">
        <f t="shared" ca="1" si="110"/>
        <v>1</v>
      </c>
      <c r="DU33" s="27" t="str">
        <f t="shared" ca="1" si="110"/>
        <v>-</v>
      </c>
      <c r="DV33" s="27">
        <f t="shared" ca="1" si="110"/>
        <v>0</v>
      </c>
      <c r="DW33" s="27" t="str">
        <f t="shared" ca="1" si="110"/>
        <v>-</v>
      </c>
      <c r="DX33" s="53" t="str">
        <f t="shared" ca="1" si="106"/>
        <v>-</v>
      </c>
      <c r="DY33" s="27">
        <f t="shared" ca="1" si="99"/>
        <v>500</v>
      </c>
      <c r="DZ33" s="27">
        <f t="shared" ca="1" si="99"/>
        <v>500</v>
      </c>
      <c r="EA33" s="27">
        <f t="shared" ca="1" si="99"/>
        <v>1</v>
      </c>
      <c r="EB33" s="27">
        <f t="shared" ca="1" si="99"/>
        <v>0</v>
      </c>
      <c r="EC33" s="27">
        <f t="shared" ca="1" si="99"/>
        <v>1</v>
      </c>
      <c r="ED33" s="27">
        <f t="shared" ca="1" si="99"/>
        <v>1</v>
      </c>
      <c r="EE33" s="27">
        <f t="shared" ca="1" si="99"/>
        <v>0</v>
      </c>
      <c r="EF33" s="27">
        <f t="shared" ca="1" si="99"/>
        <v>70</v>
      </c>
      <c r="EG33" s="27">
        <f t="shared" ca="1" si="99"/>
        <v>50</v>
      </c>
      <c r="EH33" s="27">
        <f t="shared" ca="1" si="99"/>
        <v>70</v>
      </c>
      <c r="EI33" s="27">
        <f t="shared" ca="1" si="99"/>
        <v>50</v>
      </c>
      <c r="EJ33" s="27">
        <f t="shared" ca="1" si="100"/>
        <v>1</v>
      </c>
      <c r="EK33" s="27">
        <f t="shared" ca="1" si="100"/>
        <v>1</v>
      </c>
      <c r="EL33" s="27">
        <f t="shared" ca="1" si="100"/>
        <v>1</v>
      </c>
      <c r="EM33" s="27">
        <f t="shared" ca="1" si="100"/>
        <v>0</v>
      </c>
      <c r="EN33" s="27" t="str">
        <f t="shared" ca="1" si="100"/>
        <v>-</v>
      </c>
      <c r="EO33" s="27" t="str">
        <f t="shared" ca="1" si="100"/>
        <v>-</v>
      </c>
      <c r="EP33" s="27">
        <f t="shared" ca="1" si="100"/>
        <v>0</v>
      </c>
      <c r="EQ33" s="27">
        <f t="shared" ca="1" si="100"/>
        <v>0</v>
      </c>
      <c r="ER33" s="34">
        <v>0</v>
      </c>
    </row>
    <row r="34" spans="1:148" outlineLevel="3">
      <c r="A34" s="31">
        <f t="shared" si="59"/>
        <v>29</v>
      </c>
      <c r="B34" s="38">
        <f>$A33</f>
        <v>28</v>
      </c>
      <c r="C34">
        <f t="shared" ca="1" si="78"/>
        <v>22</v>
      </c>
      <c r="D34" t="b">
        <v>0</v>
      </c>
      <c r="E34" t="b">
        <v>0</v>
      </c>
      <c r="F34" t="b">
        <v>0</v>
      </c>
      <c r="G34">
        <f t="shared" ca="1" si="101"/>
        <v>117</v>
      </c>
      <c r="H34" s="51" t="str">
        <f t="shared" ca="1" si="61"/>
        <v>M-M&amp;BBT Win Scan 1 (F33N34)</v>
      </c>
      <c r="I34" s="13" t="str">
        <f ca="1">IF(MATCH(H34,H$5:H34,0)=(COUNTA(H$5:H34)),"-","Dup")</f>
        <v>-</v>
      </c>
      <c r="J34" s="27" t="s">
        <v>37</v>
      </c>
      <c r="K34" s="27" t="str">
        <f t="shared" ca="1" si="107"/>
        <v>-</v>
      </c>
      <c r="L34" s="27" t="str">
        <f t="shared" ca="1" si="107"/>
        <v>-</v>
      </c>
      <c r="M34" s="27" t="str">
        <f t="shared" ca="1" si="107"/>
        <v>-</v>
      </c>
      <c r="N34" s="27" t="str">
        <f t="shared" ca="1" si="107"/>
        <v>-</v>
      </c>
      <c r="O34" s="27" t="str">
        <f t="shared" ca="1" si="107"/>
        <v>-</v>
      </c>
      <c r="P34" s="27">
        <f t="shared" ca="1" si="107"/>
        <v>1</v>
      </c>
      <c r="Q34" s="27">
        <f t="shared" ca="1" si="107"/>
        <v>1</v>
      </c>
      <c r="R34" s="27">
        <f t="shared" ca="1" si="107"/>
        <v>1</v>
      </c>
      <c r="S34" s="27">
        <f t="shared" ca="1" si="107"/>
        <v>1</v>
      </c>
      <c r="T34" s="27">
        <f t="shared" ca="1" si="107"/>
        <v>1</v>
      </c>
      <c r="U34" s="27">
        <f t="shared" ca="1" si="108"/>
        <v>1</v>
      </c>
      <c r="V34" s="27">
        <f t="shared" ca="1" si="108"/>
        <v>1</v>
      </c>
      <c r="W34" s="27">
        <f t="shared" ca="1" si="108"/>
        <v>1</v>
      </c>
      <c r="X34" s="27">
        <f t="shared" ca="1" si="108"/>
        <v>1</v>
      </c>
      <c r="Y34" s="27">
        <f t="shared" ca="1" si="108"/>
        <v>1</v>
      </c>
      <c r="Z34" s="27" t="str">
        <f t="shared" ca="1" si="108"/>
        <v>-</v>
      </c>
      <c r="AA34" s="27" t="str">
        <f t="shared" ca="1" si="108"/>
        <v>-</v>
      </c>
      <c r="AB34" s="27" t="str">
        <f t="shared" ca="1" si="108"/>
        <v>-</v>
      </c>
      <c r="AC34" s="27" t="str">
        <f t="shared" ca="1" si="108"/>
        <v>-</v>
      </c>
      <c r="AD34" s="27" t="str">
        <f t="shared" ca="1" si="108"/>
        <v>-</v>
      </c>
      <c r="AE34" s="27" t="str">
        <f t="shared" ca="1" si="109"/>
        <v>-</v>
      </c>
      <c r="AF34" s="27" t="str">
        <f t="shared" ca="1" si="109"/>
        <v>-</v>
      </c>
      <c r="AG34" s="27" t="str">
        <f t="shared" ca="1" si="109"/>
        <v>-</v>
      </c>
      <c r="AH34" s="27" t="str">
        <f t="shared" ca="1" si="109"/>
        <v>-</v>
      </c>
      <c r="AI34" s="27" t="str">
        <f t="shared" ca="1" si="109"/>
        <v>-</v>
      </c>
      <c r="AJ34" s="27" t="str">
        <f t="shared" ca="1" si="109"/>
        <v>-</v>
      </c>
      <c r="AK34" s="27" t="str">
        <f t="shared" ca="1" si="109"/>
        <v>-</v>
      </c>
      <c r="AL34" s="27" t="str">
        <f t="shared" ca="1" si="109"/>
        <v>-</v>
      </c>
      <c r="AM34" s="27" t="str">
        <f t="shared" ca="1" si="109"/>
        <v>-</v>
      </c>
      <c r="AN34" s="27" t="str">
        <f t="shared" ca="1" si="109"/>
        <v>-</v>
      </c>
      <c r="AO34" s="27" t="str">
        <f t="shared" ca="1" si="63"/>
        <v>-</v>
      </c>
      <c r="AP34" s="27" t="str">
        <f t="shared" ca="1" si="63"/>
        <v>-</v>
      </c>
      <c r="AQ34" s="27" t="str">
        <f t="shared" ca="1" si="63"/>
        <v>-</v>
      </c>
      <c r="AR34" s="27" t="str">
        <f t="shared" ca="1" si="63"/>
        <v>-</v>
      </c>
      <c r="AS34" s="27">
        <f t="shared" ca="1" si="90"/>
        <v>3</v>
      </c>
      <c r="AT34" s="27">
        <f t="shared" ca="1" si="90"/>
        <v>4</v>
      </c>
      <c r="AU34" s="27">
        <f t="shared" ca="1" si="90"/>
        <v>0</v>
      </c>
      <c r="AV34" s="27">
        <f t="shared" ca="1" si="90"/>
        <v>0.7</v>
      </c>
      <c r="AW34" s="27">
        <f t="shared" ca="1" si="90"/>
        <v>-0.7</v>
      </c>
      <c r="AX34" s="27" t="str">
        <f t="shared" ca="1" si="111"/>
        <v>-</v>
      </c>
      <c r="AY34" s="27" t="str">
        <f t="shared" ca="1" si="111"/>
        <v>-</v>
      </c>
      <c r="AZ34" s="27" t="str">
        <f t="shared" ca="1" si="111"/>
        <v>-</v>
      </c>
      <c r="BA34" s="27" t="str">
        <f t="shared" ca="1" si="111"/>
        <v>-</v>
      </c>
      <c r="BB34" s="27" t="str">
        <f t="shared" ca="1" si="111"/>
        <v>-</v>
      </c>
      <c r="BC34" s="27">
        <f t="shared" ca="1" si="90"/>
        <v>0.3</v>
      </c>
      <c r="BD34" s="27">
        <f t="shared" ca="1" si="90"/>
        <v>0.7</v>
      </c>
      <c r="BE34" s="27">
        <f t="shared" ca="1" si="90"/>
        <v>-0.2</v>
      </c>
      <c r="BF34" s="27">
        <f t="shared" ca="1" si="90"/>
        <v>1.2</v>
      </c>
      <c r="BG34" s="27" t="str">
        <f t="shared" ca="1" si="65"/>
        <v>-</v>
      </c>
      <c r="BH34" s="27" t="str">
        <f t="shared" ca="1" si="65"/>
        <v>-</v>
      </c>
      <c r="BI34" s="49">
        <v>0</v>
      </c>
      <c r="BJ34" s="49">
        <v>0</v>
      </c>
      <c r="BK34" s="49">
        <v>0</v>
      </c>
      <c r="BL34" s="49">
        <v>0</v>
      </c>
      <c r="BM34" s="49">
        <v>0</v>
      </c>
      <c r="BN34" s="27">
        <f t="shared" ca="1" si="94"/>
        <v>0</v>
      </c>
      <c r="BO34" s="27">
        <f t="shared" ca="1" si="94"/>
        <v>0</v>
      </c>
      <c r="BP34" s="27" t="str">
        <f t="shared" ca="1" si="94"/>
        <v>-</v>
      </c>
      <c r="BQ34" s="27" t="str">
        <f t="shared" ca="1" si="94"/>
        <v>-</v>
      </c>
      <c r="BR34" s="27" t="str">
        <f t="shared" ca="1" si="94"/>
        <v>-</v>
      </c>
      <c r="BS34" s="27" t="str">
        <f t="shared" ca="1" si="94"/>
        <v>-</v>
      </c>
      <c r="BT34" s="27" t="str">
        <f t="shared" ca="1" si="94"/>
        <v>-</v>
      </c>
      <c r="BU34" s="27" t="str">
        <f t="shared" ca="1" si="95"/>
        <v>-</v>
      </c>
      <c r="BV34" s="27" t="str">
        <f t="shared" ca="1" si="95"/>
        <v>-</v>
      </c>
      <c r="BW34" s="27" t="str">
        <f t="shared" ca="1" si="95"/>
        <v>-</v>
      </c>
      <c r="BX34" s="27" t="str">
        <f t="shared" ca="1" si="95"/>
        <v>-</v>
      </c>
      <c r="BY34" s="27">
        <f t="shared" ca="1" si="95"/>
        <v>2</v>
      </c>
      <c r="BZ34" s="27" t="str">
        <f t="shared" ca="1" si="95"/>
        <v>-</v>
      </c>
      <c r="CA34" s="27" t="str">
        <f t="shared" ca="1" si="95"/>
        <v>-</v>
      </c>
      <c r="CB34" s="27" t="str">
        <f t="shared" ca="1" si="95"/>
        <v>-</v>
      </c>
      <c r="CC34" s="27" t="str">
        <f t="shared" ca="1" si="95"/>
        <v>-</v>
      </c>
      <c r="CD34" s="27" t="b">
        <f t="shared" ca="1" si="95"/>
        <v>1</v>
      </c>
      <c r="CE34" s="27" t="str">
        <f t="shared" ca="1" si="95"/>
        <v>-</v>
      </c>
      <c r="CF34" s="27">
        <f t="shared" ca="1" si="95"/>
        <v>0</v>
      </c>
      <c r="CG34" s="27" t="str">
        <f t="shared" ca="1" si="96"/>
        <v>-</v>
      </c>
      <c r="CH34" s="27">
        <f t="shared" ca="1" si="96"/>
        <v>1</v>
      </c>
      <c r="CI34" s="27">
        <f t="shared" ca="1" si="96"/>
        <v>0</v>
      </c>
      <c r="CJ34" s="27">
        <f t="shared" ca="1" si="96"/>
        <v>1</v>
      </c>
      <c r="CK34" s="27">
        <f t="shared" ca="1" si="96"/>
        <v>1</v>
      </c>
      <c r="CL34" s="27">
        <f t="shared" ca="1" si="96"/>
        <v>1</v>
      </c>
      <c r="CM34" s="27">
        <f t="shared" ca="1" si="96"/>
        <v>0</v>
      </c>
      <c r="CN34" s="27">
        <f t="shared" ca="1" si="96"/>
        <v>0</v>
      </c>
      <c r="CO34" s="27">
        <f t="shared" ca="1" si="96"/>
        <v>0</v>
      </c>
      <c r="CP34" s="27">
        <f t="shared" ca="1" si="96"/>
        <v>0</v>
      </c>
      <c r="CQ34" s="27">
        <f t="shared" ca="1" si="97"/>
        <v>0.9</v>
      </c>
      <c r="CR34" s="27">
        <f t="shared" ca="1" si="97"/>
        <v>0.75</v>
      </c>
      <c r="CS34" s="27">
        <f t="shared" ca="1" si="97"/>
        <v>0.65</v>
      </c>
      <c r="CT34" s="27">
        <f t="shared" ca="1" si="97"/>
        <v>0.3</v>
      </c>
      <c r="CU34" s="27">
        <f t="shared" ca="1" si="97"/>
        <v>0</v>
      </c>
      <c r="CV34" s="27">
        <f t="shared" ca="1" si="97"/>
        <v>0</v>
      </c>
      <c r="CW34" s="27">
        <f t="shared" ca="1" si="97"/>
        <v>1</v>
      </c>
      <c r="CX34" s="53">
        <f t="shared" ca="1" si="91"/>
        <v>0.01</v>
      </c>
      <c r="CY34" s="27">
        <f t="shared" ca="1" si="89"/>
        <v>0</v>
      </c>
      <c r="CZ34" s="53">
        <f t="shared" ca="1" si="91"/>
        <v>0</v>
      </c>
      <c r="DA34" s="53">
        <f t="shared" ca="1" si="91"/>
        <v>0.05</v>
      </c>
      <c r="DB34" s="53">
        <f t="shared" ca="1" si="91"/>
        <v>0.05</v>
      </c>
      <c r="DC34" s="53">
        <f t="shared" ca="1" si="91"/>
        <v>0</v>
      </c>
      <c r="DD34" s="53">
        <f t="shared" ca="1" si="91"/>
        <v>0</v>
      </c>
      <c r="DE34" s="27" t="str">
        <f t="shared" ca="1" si="98"/>
        <v>-</v>
      </c>
      <c r="DF34" s="27" t="str">
        <f t="shared" ca="1" si="98"/>
        <v>-</v>
      </c>
      <c r="DG34" s="27" t="str">
        <f t="shared" ca="1" si="98"/>
        <v>-</v>
      </c>
      <c r="DH34" s="27" t="str">
        <f t="shared" ca="1" si="98"/>
        <v>-</v>
      </c>
      <c r="DI34" s="27" t="str">
        <f t="shared" ca="1" si="98"/>
        <v>-</v>
      </c>
      <c r="DJ34" s="27" t="str">
        <f t="shared" ca="1" si="98"/>
        <v>-</v>
      </c>
      <c r="DK34" s="53" t="b">
        <f t="shared" ca="1" si="102"/>
        <v>0</v>
      </c>
      <c r="DL34" s="53" t="b">
        <f t="shared" ca="1" si="103"/>
        <v>1</v>
      </c>
      <c r="DM34" s="53" t="b">
        <f t="shared" ca="1" si="103"/>
        <v>0</v>
      </c>
      <c r="DN34" s="53">
        <f t="shared" ca="1" si="103"/>
        <v>1</v>
      </c>
      <c r="DO34" s="53" t="str">
        <f t="shared" ca="1" si="104"/>
        <v>-</v>
      </c>
      <c r="DP34" s="53" t="str">
        <f t="shared" ca="1" si="104"/>
        <v>-</v>
      </c>
      <c r="DQ34" s="53" t="b">
        <f t="shared" ca="1" si="104"/>
        <v>1</v>
      </c>
      <c r="DR34" s="53" t="str">
        <f t="shared" ca="1" si="104"/>
        <v>-</v>
      </c>
      <c r="DS34" s="27" t="str">
        <f t="shared" ca="1" si="110"/>
        <v>-</v>
      </c>
      <c r="DT34" s="27" t="b">
        <f t="shared" ca="1" si="110"/>
        <v>1</v>
      </c>
      <c r="DU34" s="27" t="str">
        <f t="shared" ca="1" si="110"/>
        <v>-</v>
      </c>
      <c r="DV34" s="27">
        <f t="shared" ca="1" si="110"/>
        <v>0</v>
      </c>
      <c r="DW34" s="27" t="str">
        <f t="shared" ca="1" si="110"/>
        <v>-</v>
      </c>
      <c r="DX34" s="53" t="str">
        <f t="shared" ca="1" si="106"/>
        <v>-</v>
      </c>
      <c r="DY34" s="27">
        <f t="shared" ca="1" si="99"/>
        <v>500</v>
      </c>
      <c r="DZ34" s="27">
        <f t="shared" ca="1" si="99"/>
        <v>500</v>
      </c>
      <c r="EA34" s="27">
        <f t="shared" ca="1" si="99"/>
        <v>1</v>
      </c>
      <c r="EB34" s="27">
        <f t="shared" ca="1" si="99"/>
        <v>0</v>
      </c>
      <c r="EC34" s="27">
        <f t="shared" ca="1" si="99"/>
        <v>1</v>
      </c>
      <c r="ED34" s="27">
        <f t="shared" ca="1" si="99"/>
        <v>1</v>
      </c>
      <c r="EE34" s="27">
        <f t="shared" ca="1" si="99"/>
        <v>0</v>
      </c>
      <c r="EF34" s="27">
        <f t="shared" ca="1" si="99"/>
        <v>70</v>
      </c>
      <c r="EG34" s="27">
        <f t="shared" ca="1" si="99"/>
        <v>50</v>
      </c>
      <c r="EH34" s="27">
        <f t="shared" ca="1" si="99"/>
        <v>70</v>
      </c>
      <c r="EI34" s="27">
        <f t="shared" ca="1" si="99"/>
        <v>50</v>
      </c>
      <c r="EJ34" s="27">
        <f t="shared" ca="1" si="100"/>
        <v>1</v>
      </c>
      <c r="EK34" s="27">
        <f t="shared" ca="1" si="100"/>
        <v>1</v>
      </c>
      <c r="EL34" s="27">
        <f t="shared" ca="1" si="100"/>
        <v>1</v>
      </c>
      <c r="EM34" s="27">
        <f t="shared" ca="1" si="100"/>
        <v>0</v>
      </c>
      <c r="EN34" s="27" t="str">
        <f t="shared" ca="1" si="100"/>
        <v>-</v>
      </c>
      <c r="EO34" s="27" t="str">
        <f t="shared" ca="1" si="100"/>
        <v>-</v>
      </c>
      <c r="EP34" s="27">
        <f t="shared" ca="1" si="100"/>
        <v>0</v>
      </c>
      <c r="EQ34" s="27">
        <f t="shared" ca="1" si="100"/>
        <v>0</v>
      </c>
      <c r="ER34" s="34">
        <v>0</v>
      </c>
    </row>
    <row r="35" spans="1:148" outlineLevel="3">
      <c r="A35" s="31">
        <f t="shared" si="59"/>
        <v>30</v>
      </c>
      <c r="B35" s="38">
        <f>$A34</f>
        <v>29</v>
      </c>
      <c r="C35">
        <f t="shared" ca="1" si="78"/>
        <v>22</v>
      </c>
      <c r="D35" t="b">
        <v>0</v>
      </c>
      <c r="E35" t="b">
        <v>0</v>
      </c>
      <c r="F35" t="b">
        <v>0</v>
      </c>
      <c r="G35">
        <f t="shared" ca="1" si="101"/>
        <v>608</v>
      </c>
      <c r="H35" s="51" t="str">
        <f t="shared" ca="1" si="61"/>
        <v>M-M&amp;BBT Win Scan 2 (F33N34)</v>
      </c>
      <c r="I35" s="13" t="str">
        <f ca="1">IF(MATCH(H35,H$5:H35,0)=(COUNTA(H$5:H35)),"-","Dup")</f>
        <v>-</v>
      </c>
      <c r="J35" s="27" t="s">
        <v>37</v>
      </c>
      <c r="K35" s="27" t="str">
        <f t="shared" ca="1" si="107"/>
        <v>-</v>
      </c>
      <c r="L35" s="27" t="str">
        <f t="shared" ca="1" si="107"/>
        <v>-</v>
      </c>
      <c r="M35" s="27" t="str">
        <f t="shared" ca="1" si="107"/>
        <v>-</v>
      </c>
      <c r="N35" s="27" t="str">
        <f t="shared" ca="1" si="107"/>
        <v>-</v>
      </c>
      <c r="O35" s="27" t="str">
        <f t="shared" ca="1" si="107"/>
        <v>-</v>
      </c>
      <c r="P35" s="27">
        <f t="shared" ca="1" si="107"/>
        <v>1</v>
      </c>
      <c r="Q35" s="27">
        <f t="shared" ca="1" si="107"/>
        <v>1</v>
      </c>
      <c r="R35" s="27">
        <f t="shared" ca="1" si="107"/>
        <v>1</v>
      </c>
      <c r="S35" s="27">
        <f t="shared" ca="1" si="107"/>
        <v>1</v>
      </c>
      <c r="T35" s="27">
        <f t="shared" ca="1" si="107"/>
        <v>1</v>
      </c>
      <c r="U35" s="27">
        <f t="shared" ca="1" si="108"/>
        <v>1</v>
      </c>
      <c r="V35" s="27">
        <f t="shared" ca="1" si="108"/>
        <v>1</v>
      </c>
      <c r="W35" s="27">
        <f t="shared" ca="1" si="108"/>
        <v>1</v>
      </c>
      <c r="X35" s="27">
        <f t="shared" ca="1" si="108"/>
        <v>1</v>
      </c>
      <c r="Y35" s="27">
        <f t="shared" ca="1" si="108"/>
        <v>1</v>
      </c>
      <c r="Z35" s="27" t="str">
        <f t="shared" ca="1" si="108"/>
        <v>-</v>
      </c>
      <c r="AA35" s="27" t="str">
        <f t="shared" ca="1" si="108"/>
        <v>-</v>
      </c>
      <c r="AB35" s="27" t="str">
        <f t="shared" ca="1" si="108"/>
        <v>-</v>
      </c>
      <c r="AC35" s="27" t="str">
        <f t="shared" ca="1" si="108"/>
        <v>-</v>
      </c>
      <c r="AD35" s="27" t="str">
        <f t="shared" ca="1" si="108"/>
        <v>-</v>
      </c>
      <c r="AE35" s="27" t="str">
        <f t="shared" ca="1" si="109"/>
        <v>-</v>
      </c>
      <c r="AF35" s="27" t="str">
        <f t="shared" ca="1" si="109"/>
        <v>-</v>
      </c>
      <c r="AG35" s="27" t="str">
        <f t="shared" ca="1" si="109"/>
        <v>-</v>
      </c>
      <c r="AH35" s="27" t="str">
        <f t="shared" ca="1" si="109"/>
        <v>-</v>
      </c>
      <c r="AI35" s="27" t="str">
        <f t="shared" ca="1" si="109"/>
        <v>-</v>
      </c>
      <c r="AJ35" s="27" t="str">
        <f t="shared" ca="1" si="109"/>
        <v>-</v>
      </c>
      <c r="AK35" s="27" t="str">
        <f t="shared" ca="1" si="109"/>
        <v>-</v>
      </c>
      <c r="AL35" s="27" t="str">
        <f t="shared" ca="1" si="109"/>
        <v>-</v>
      </c>
      <c r="AM35" s="27" t="str">
        <f t="shared" ca="1" si="109"/>
        <v>-</v>
      </c>
      <c r="AN35" s="27" t="str">
        <f t="shared" ca="1" si="109"/>
        <v>-</v>
      </c>
      <c r="AO35" s="27" t="str">
        <f t="shared" ca="1" si="63"/>
        <v>-</v>
      </c>
      <c r="AP35" s="27" t="str">
        <f t="shared" ca="1" si="63"/>
        <v>-</v>
      </c>
      <c r="AQ35" s="27" t="str">
        <f t="shared" ca="1" si="63"/>
        <v>-</v>
      </c>
      <c r="AR35" s="27" t="str">
        <f t="shared" ca="1" si="63"/>
        <v>-</v>
      </c>
      <c r="AS35" s="27">
        <f t="shared" ca="1" si="90"/>
        <v>3</v>
      </c>
      <c r="AT35" s="27">
        <f t="shared" ca="1" si="90"/>
        <v>4</v>
      </c>
      <c r="AU35" s="27">
        <f t="shared" ca="1" si="90"/>
        <v>0</v>
      </c>
      <c r="AV35" s="27">
        <f t="shared" ca="1" si="90"/>
        <v>0.7</v>
      </c>
      <c r="AW35" s="27">
        <f t="shared" ca="1" si="90"/>
        <v>-0.7</v>
      </c>
      <c r="AX35" s="27" t="str">
        <f t="shared" ca="1" si="111"/>
        <v>-</v>
      </c>
      <c r="AY35" s="27" t="str">
        <f t="shared" ca="1" si="111"/>
        <v>-</v>
      </c>
      <c r="AZ35" s="27" t="str">
        <f t="shared" ca="1" si="111"/>
        <v>-</v>
      </c>
      <c r="BA35" s="27" t="str">
        <f t="shared" ca="1" si="111"/>
        <v>-</v>
      </c>
      <c r="BB35" s="27" t="str">
        <f t="shared" ca="1" si="111"/>
        <v>-</v>
      </c>
      <c r="BC35" s="27">
        <f t="shared" ca="1" si="90"/>
        <v>0.3</v>
      </c>
      <c r="BD35" s="27">
        <f t="shared" ca="1" si="90"/>
        <v>0.7</v>
      </c>
      <c r="BE35" s="27">
        <f t="shared" ca="1" si="90"/>
        <v>-0.2</v>
      </c>
      <c r="BF35" s="27">
        <f t="shared" ca="1" si="90"/>
        <v>1.2</v>
      </c>
      <c r="BG35" s="27" t="str">
        <f t="shared" ca="1" si="65"/>
        <v>-</v>
      </c>
      <c r="BH35" s="27" t="str">
        <f t="shared" ca="1" si="65"/>
        <v>-</v>
      </c>
      <c r="BI35" s="49">
        <v>0</v>
      </c>
      <c r="BJ35" s="49">
        <v>0</v>
      </c>
      <c r="BK35" s="49">
        <v>0</v>
      </c>
      <c r="BL35" s="49">
        <v>0</v>
      </c>
      <c r="BM35" s="49">
        <v>0</v>
      </c>
      <c r="BN35" s="27">
        <f t="shared" ca="1" si="94"/>
        <v>0</v>
      </c>
      <c r="BO35" s="27">
        <f t="shared" ca="1" si="94"/>
        <v>0</v>
      </c>
      <c r="BP35" s="27" t="str">
        <f t="shared" ca="1" si="94"/>
        <v>-</v>
      </c>
      <c r="BQ35" s="27" t="str">
        <f t="shared" ca="1" si="94"/>
        <v>-</v>
      </c>
      <c r="BR35" s="27" t="str">
        <f t="shared" ca="1" si="94"/>
        <v>-</v>
      </c>
      <c r="BS35" s="27" t="str">
        <f t="shared" ca="1" si="94"/>
        <v>-</v>
      </c>
      <c r="BT35" s="27" t="str">
        <f t="shared" ca="1" si="94"/>
        <v>-</v>
      </c>
      <c r="BU35" s="27" t="str">
        <f t="shared" ca="1" si="95"/>
        <v>-</v>
      </c>
      <c r="BV35" s="27" t="str">
        <f t="shared" ca="1" si="95"/>
        <v>-</v>
      </c>
      <c r="BW35" s="27" t="str">
        <f t="shared" ca="1" si="95"/>
        <v>-</v>
      </c>
      <c r="BX35" s="27" t="str">
        <f t="shared" ca="1" si="95"/>
        <v>-</v>
      </c>
      <c r="BY35" s="27">
        <f t="shared" ca="1" si="95"/>
        <v>2</v>
      </c>
      <c r="BZ35" s="27" t="str">
        <f t="shared" ca="1" si="95"/>
        <v>-</v>
      </c>
      <c r="CA35" s="27" t="str">
        <f t="shared" ca="1" si="95"/>
        <v>-</v>
      </c>
      <c r="CB35" s="27" t="str">
        <f t="shared" ca="1" si="95"/>
        <v>-</v>
      </c>
      <c r="CC35" s="27" t="str">
        <f t="shared" ca="1" si="95"/>
        <v>-</v>
      </c>
      <c r="CD35" s="27" t="b">
        <f t="shared" ca="1" si="95"/>
        <v>1</v>
      </c>
      <c r="CE35" s="27" t="str">
        <f t="shared" ca="1" si="95"/>
        <v>-</v>
      </c>
      <c r="CF35" s="27">
        <f t="shared" ca="1" si="95"/>
        <v>0</v>
      </c>
      <c r="CG35" s="27" t="str">
        <f t="shared" ca="1" si="96"/>
        <v>-</v>
      </c>
      <c r="CH35" s="27">
        <f t="shared" ca="1" si="96"/>
        <v>1</v>
      </c>
      <c r="CI35" s="27">
        <f t="shared" ca="1" si="96"/>
        <v>0</v>
      </c>
      <c r="CJ35" s="27">
        <f t="shared" ca="1" si="96"/>
        <v>1</v>
      </c>
      <c r="CK35" s="27">
        <f t="shared" ca="1" si="96"/>
        <v>1</v>
      </c>
      <c r="CL35" s="27">
        <f t="shared" ca="1" si="96"/>
        <v>1</v>
      </c>
      <c r="CM35" s="27">
        <f t="shared" ca="1" si="96"/>
        <v>0</v>
      </c>
      <c r="CN35" s="27">
        <f t="shared" ca="1" si="96"/>
        <v>0</v>
      </c>
      <c r="CO35" s="27">
        <f t="shared" ca="1" si="96"/>
        <v>0</v>
      </c>
      <c r="CP35" s="27">
        <f t="shared" ca="1" si="96"/>
        <v>0</v>
      </c>
      <c r="CQ35" s="27">
        <f t="shared" ca="1" si="97"/>
        <v>0.9</v>
      </c>
      <c r="CR35" s="27">
        <f t="shared" ca="1" si="97"/>
        <v>0.75</v>
      </c>
      <c r="CS35" s="27">
        <f t="shared" ca="1" si="97"/>
        <v>0.65</v>
      </c>
      <c r="CT35" s="27">
        <f t="shared" ca="1" si="97"/>
        <v>0.3</v>
      </c>
      <c r="CU35" s="27">
        <f t="shared" ca="1" si="97"/>
        <v>0</v>
      </c>
      <c r="CV35" s="27">
        <f t="shared" ca="1" si="97"/>
        <v>0</v>
      </c>
      <c r="CW35" s="27">
        <f t="shared" ca="1" si="97"/>
        <v>1</v>
      </c>
      <c r="CX35" s="53">
        <f t="shared" ca="1" si="91"/>
        <v>0.01</v>
      </c>
      <c r="CY35" s="27">
        <f t="shared" ca="1" si="89"/>
        <v>0</v>
      </c>
      <c r="CZ35" s="53">
        <f t="shared" ca="1" si="91"/>
        <v>0</v>
      </c>
      <c r="DA35" s="53">
        <f t="shared" ca="1" si="91"/>
        <v>0.05</v>
      </c>
      <c r="DB35" s="53">
        <f t="shared" ca="1" si="91"/>
        <v>0.05</v>
      </c>
      <c r="DC35" s="53">
        <f t="shared" ca="1" si="91"/>
        <v>9.9000000000000008E-3</v>
      </c>
      <c r="DD35" s="53">
        <f t="shared" ca="1" si="91"/>
        <v>-5.515714285714287E-2</v>
      </c>
      <c r="DE35" s="27" t="str">
        <f t="shared" ca="1" si="98"/>
        <v>-</v>
      </c>
      <c r="DF35" s="27" t="str">
        <f t="shared" ca="1" si="98"/>
        <v>-</v>
      </c>
      <c r="DG35" s="27" t="str">
        <f t="shared" ca="1" si="98"/>
        <v>-</v>
      </c>
      <c r="DH35" s="27" t="str">
        <f t="shared" ca="1" si="98"/>
        <v>-</v>
      </c>
      <c r="DI35" s="27" t="str">
        <f t="shared" ca="1" si="98"/>
        <v>-</v>
      </c>
      <c r="DJ35" s="27" t="str">
        <f t="shared" ca="1" si="98"/>
        <v>-</v>
      </c>
      <c r="DK35" s="53" t="b">
        <f t="shared" ca="1" si="102"/>
        <v>0</v>
      </c>
      <c r="DL35" s="53" t="b">
        <f t="shared" ca="1" si="103"/>
        <v>1</v>
      </c>
      <c r="DM35" s="53" t="b">
        <f t="shared" ca="1" si="103"/>
        <v>0</v>
      </c>
      <c r="DN35" s="53">
        <f t="shared" ca="1" si="103"/>
        <v>2</v>
      </c>
      <c r="DO35" s="53" t="str">
        <f t="shared" ca="1" si="104"/>
        <v>-</v>
      </c>
      <c r="DP35" s="53" t="str">
        <f t="shared" ca="1" si="104"/>
        <v>-</v>
      </c>
      <c r="DQ35" s="53" t="b">
        <f t="shared" ca="1" si="104"/>
        <v>1</v>
      </c>
      <c r="DR35" s="53" t="str">
        <f t="shared" ca="1" si="104"/>
        <v>-</v>
      </c>
      <c r="DS35" s="27" t="str">
        <f t="shared" ca="1" si="110"/>
        <v>-</v>
      </c>
      <c r="DT35" s="27" t="b">
        <f t="shared" ca="1" si="110"/>
        <v>1</v>
      </c>
      <c r="DU35" s="27" t="str">
        <f t="shared" ca="1" si="110"/>
        <v>-</v>
      </c>
      <c r="DV35" s="27">
        <f t="shared" ca="1" si="110"/>
        <v>0</v>
      </c>
      <c r="DW35" s="27" t="str">
        <f t="shared" ca="1" si="110"/>
        <v>-</v>
      </c>
      <c r="DX35" s="53" t="str">
        <f t="shared" ca="1" si="106"/>
        <v>-</v>
      </c>
      <c r="DY35" s="27">
        <f t="shared" ca="1" si="99"/>
        <v>500</v>
      </c>
      <c r="DZ35" s="27">
        <f t="shared" ca="1" si="99"/>
        <v>500</v>
      </c>
      <c r="EA35" s="27">
        <f t="shared" ca="1" si="99"/>
        <v>1</v>
      </c>
      <c r="EB35" s="27">
        <f t="shared" ca="1" si="99"/>
        <v>0</v>
      </c>
      <c r="EC35" s="27">
        <f t="shared" ca="1" si="99"/>
        <v>1</v>
      </c>
      <c r="ED35" s="27">
        <f t="shared" ca="1" si="99"/>
        <v>1</v>
      </c>
      <c r="EE35" s="27">
        <f t="shared" ca="1" si="99"/>
        <v>0</v>
      </c>
      <c r="EF35" s="27">
        <f t="shared" ca="1" si="99"/>
        <v>70</v>
      </c>
      <c r="EG35" s="27">
        <f t="shared" ca="1" si="99"/>
        <v>50</v>
      </c>
      <c r="EH35" s="27">
        <f t="shared" ca="1" si="99"/>
        <v>70</v>
      </c>
      <c r="EI35" s="27">
        <f t="shared" ca="1" si="99"/>
        <v>50</v>
      </c>
      <c r="EJ35" s="27">
        <f t="shared" ca="1" si="100"/>
        <v>1</v>
      </c>
      <c r="EK35" s="27">
        <f t="shared" ca="1" si="100"/>
        <v>1</v>
      </c>
      <c r="EL35" s="27">
        <f t="shared" ca="1" si="100"/>
        <v>1</v>
      </c>
      <c r="EM35" s="27">
        <f t="shared" ca="1" si="100"/>
        <v>0</v>
      </c>
      <c r="EN35" s="27" t="str">
        <f t="shared" ca="1" si="100"/>
        <v>-</v>
      </c>
      <c r="EO35" s="27" t="str">
        <f t="shared" ca="1" si="100"/>
        <v>-</v>
      </c>
      <c r="EP35" s="27">
        <f t="shared" ca="1" si="100"/>
        <v>0</v>
      </c>
      <c r="EQ35" s="27">
        <f t="shared" ca="1" si="100"/>
        <v>0</v>
      </c>
      <c r="ER35" s="34">
        <v>0</v>
      </c>
    </row>
    <row r="36" spans="1:148" outlineLevel="3">
      <c r="A36" s="31">
        <f t="shared" si="59"/>
        <v>31</v>
      </c>
      <c r="B36" s="38">
        <f>$A35</f>
        <v>30</v>
      </c>
      <c r="C36">
        <f t="shared" ca="1" si="78"/>
        <v>22</v>
      </c>
      <c r="D36" t="b">
        <v>0</v>
      </c>
      <c r="E36" t="b">
        <v>0</v>
      </c>
      <c r="F36" t="b">
        <v>0</v>
      </c>
      <c r="G36">
        <f t="shared" ca="1" si="101"/>
        <v>608</v>
      </c>
      <c r="H36" s="51" t="str">
        <f t="shared" ca="1" si="61"/>
        <v>M-M&amp;BBT Win Scan 3 (F33N34)</v>
      </c>
      <c r="I36" s="13" t="str">
        <f ca="1">IF(MATCH(H36,H$5:H36,0)=(COUNTA(H$5:H36)),"-","Dup")</f>
        <v>-</v>
      </c>
      <c r="J36" s="27" t="s">
        <v>37</v>
      </c>
      <c r="K36" s="27" t="str">
        <f t="shared" ca="1" si="107"/>
        <v>-</v>
      </c>
      <c r="L36" s="27" t="str">
        <f t="shared" ca="1" si="107"/>
        <v>-</v>
      </c>
      <c r="M36" s="27" t="str">
        <f t="shared" ca="1" si="107"/>
        <v>-</v>
      </c>
      <c r="N36" s="27" t="str">
        <f t="shared" ca="1" si="107"/>
        <v>-</v>
      </c>
      <c r="O36" s="27" t="str">
        <f t="shared" ca="1" si="107"/>
        <v>-</v>
      </c>
      <c r="P36" s="27">
        <f t="shared" ca="1" si="107"/>
        <v>1</v>
      </c>
      <c r="Q36" s="27">
        <f t="shared" ca="1" si="107"/>
        <v>1</v>
      </c>
      <c r="R36" s="27">
        <f t="shared" ca="1" si="107"/>
        <v>1</v>
      </c>
      <c r="S36" s="27">
        <f t="shared" ca="1" si="107"/>
        <v>1</v>
      </c>
      <c r="T36" s="27">
        <f t="shared" ca="1" si="107"/>
        <v>1</v>
      </c>
      <c r="U36" s="27">
        <f t="shared" ca="1" si="108"/>
        <v>1</v>
      </c>
      <c r="V36" s="27">
        <f t="shared" ca="1" si="108"/>
        <v>1</v>
      </c>
      <c r="W36" s="27">
        <f t="shared" ca="1" si="108"/>
        <v>1</v>
      </c>
      <c r="X36" s="27">
        <f t="shared" ca="1" si="108"/>
        <v>1</v>
      </c>
      <c r="Y36" s="27">
        <f t="shared" ca="1" si="108"/>
        <v>1</v>
      </c>
      <c r="Z36" s="27" t="str">
        <f t="shared" ca="1" si="108"/>
        <v>-</v>
      </c>
      <c r="AA36" s="27" t="str">
        <f t="shared" ca="1" si="108"/>
        <v>-</v>
      </c>
      <c r="AB36" s="27" t="str">
        <f t="shared" ca="1" si="108"/>
        <v>-</v>
      </c>
      <c r="AC36" s="27" t="str">
        <f t="shared" ca="1" si="108"/>
        <v>-</v>
      </c>
      <c r="AD36" s="27" t="str">
        <f t="shared" ca="1" si="108"/>
        <v>-</v>
      </c>
      <c r="AE36" s="27" t="str">
        <f t="shared" ca="1" si="109"/>
        <v>-</v>
      </c>
      <c r="AF36" s="27" t="str">
        <f t="shared" ca="1" si="109"/>
        <v>-</v>
      </c>
      <c r="AG36" s="27" t="str">
        <f t="shared" ca="1" si="109"/>
        <v>-</v>
      </c>
      <c r="AH36" s="27" t="str">
        <f t="shared" ca="1" si="109"/>
        <v>-</v>
      </c>
      <c r="AI36" s="27" t="str">
        <f t="shared" ca="1" si="109"/>
        <v>-</v>
      </c>
      <c r="AJ36" s="27" t="str">
        <f t="shared" ca="1" si="109"/>
        <v>-</v>
      </c>
      <c r="AK36" s="27" t="str">
        <f t="shared" ca="1" si="109"/>
        <v>-</v>
      </c>
      <c r="AL36" s="27" t="str">
        <f t="shared" ca="1" si="109"/>
        <v>-</v>
      </c>
      <c r="AM36" s="27" t="str">
        <f t="shared" ca="1" si="109"/>
        <v>-</v>
      </c>
      <c r="AN36" s="27" t="str">
        <f t="shared" ca="1" si="109"/>
        <v>-</v>
      </c>
      <c r="AO36" s="27" t="str">
        <f t="shared" ca="1" si="63"/>
        <v>-</v>
      </c>
      <c r="AP36" s="27" t="str">
        <f t="shared" ca="1" si="63"/>
        <v>-</v>
      </c>
      <c r="AQ36" s="27" t="str">
        <f t="shared" ca="1" si="63"/>
        <v>-</v>
      </c>
      <c r="AR36" s="27" t="str">
        <f t="shared" ca="1" si="63"/>
        <v>-</v>
      </c>
      <c r="AS36" s="27">
        <f t="shared" ca="1" si="90"/>
        <v>3</v>
      </c>
      <c r="AT36" s="27">
        <f t="shared" ca="1" si="90"/>
        <v>4</v>
      </c>
      <c r="AU36" s="27">
        <f t="shared" ca="1" si="90"/>
        <v>0</v>
      </c>
      <c r="AV36" s="27">
        <f t="shared" ca="1" si="90"/>
        <v>0.7</v>
      </c>
      <c r="AW36" s="27">
        <f t="shared" ca="1" si="90"/>
        <v>-0.7</v>
      </c>
      <c r="AX36" s="27" t="str">
        <f t="shared" ca="1" si="111"/>
        <v>-</v>
      </c>
      <c r="AY36" s="27" t="str">
        <f t="shared" ca="1" si="111"/>
        <v>-</v>
      </c>
      <c r="AZ36" s="27" t="str">
        <f t="shared" ca="1" si="111"/>
        <v>-</v>
      </c>
      <c r="BA36" s="27" t="str">
        <f t="shared" ca="1" si="111"/>
        <v>-</v>
      </c>
      <c r="BB36" s="27" t="str">
        <f t="shared" ca="1" si="111"/>
        <v>-</v>
      </c>
      <c r="BC36" s="27">
        <f t="shared" ca="1" si="90"/>
        <v>0.3</v>
      </c>
      <c r="BD36" s="27">
        <f t="shared" ca="1" si="90"/>
        <v>0.7</v>
      </c>
      <c r="BE36" s="27">
        <f t="shared" ca="1" si="90"/>
        <v>-0.2</v>
      </c>
      <c r="BF36" s="27">
        <f t="shared" ca="1" si="90"/>
        <v>1.2</v>
      </c>
      <c r="BG36" s="27" t="str">
        <f t="shared" ca="1" si="65"/>
        <v>-</v>
      </c>
      <c r="BH36" s="27" t="str">
        <f t="shared" ca="1" si="65"/>
        <v>-</v>
      </c>
      <c r="BI36" s="49">
        <v>0</v>
      </c>
      <c r="BJ36" s="49">
        <v>0</v>
      </c>
      <c r="BK36" s="49">
        <v>0</v>
      </c>
      <c r="BL36" s="49">
        <v>0</v>
      </c>
      <c r="BM36" s="49">
        <v>0</v>
      </c>
      <c r="BN36" s="27">
        <f t="shared" ca="1" si="94"/>
        <v>0</v>
      </c>
      <c r="BO36" s="27">
        <f t="shared" ca="1" si="94"/>
        <v>0</v>
      </c>
      <c r="BP36" s="27" t="str">
        <f t="shared" ca="1" si="94"/>
        <v>-</v>
      </c>
      <c r="BQ36" s="27" t="str">
        <f t="shared" ca="1" si="94"/>
        <v>-</v>
      </c>
      <c r="BR36" s="27" t="str">
        <f t="shared" ca="1" si="94"/>
        <v>-</v>
      </c>
      <c r="BS36" s="27" t="str">
        <f t="shared" ca="1" si="94"/>
        <v>-</v>
      </c>
      <c r="BT36" s="27" t="str">
        <f t="shared" ca="1" si="94"/>
        <v>-</v>
      </c>
      <c r="BU36" s="27" t="str">
        <f t="shared" ca="1" si="95"/>
        <v>-</v>
      </c>
      <c r="BV36" s="27" t="str">
        <f t="shared" ca="1" si="95"/>
        <v>-</v>
      </c>
      <c r="BW36" s="27" t="str">
        <f t="shared" ca="1" si="95"/>
        <v>-</v>
      </c>
      <c r="BX36" s="27" t="str">
        <f t="shared" ca="1" si="95"/>
        <v>-</v>
      </c>
      <c r="BY36" s="27">
        <f t="shared" ca="1" si="95"/>
        <v>2</v>
      </c>
      <c r="BZ36" s="27" t="str">
        <f t="shared" ca="1" si="95"/>
        <v>-</v>
      </c>
      <c r="CA36" s="27" t="str">
        <f t="shared" ca="1" si="95"/>
        <v>-</v>
      </c>
      <c r="CB36" s="27" t="str">
        <f t="shared" ca="1" si="95"/>
        <v>-</v>
      </c>
      <c r="CC36" s="27" t="str">
        <f t="shared" ca="1" si="95"/>
        <v>-</v>
      </c>
      <c r="CD36" s="27" t="b">
        <f t="shared" ca="1" si="95"/>
        <v>1</v>
      </c>
      <c r="CE36" s="27" t="str">
        <f t="shared" ca="1" si="95"/>
        <v>-</v>
      </c>
      <c r="CF36" s="27">
        <f t="shared" ca="1" si="95"/>
        <v>0</v>
      </c>
      <c r="CG36" s="27" t="str">
        <f t="shared" ca="1" si="96"/>
        <v>-</v>
      </c>
      <c r="CH36" s="27">
        <f t="shared" ca="1" si="96"/>
        <v>1</v>
      </c>
      <c r="CI36" s="27">
        <f t="shared" ca="1" si="96"/>
        <v>0</v>
      </c>
      <c r="CJ36" s="27">
        <f t="shared" ca="1" si="96"/>
        <v>1</v>
      </c>
      <c r="CK36" s="27">
        <f t="shared" ca="1" si="96"/>
        <v>1</v>
      </c>
      <c r="CL36" s="27">
        <f t="shared" ca="1" si="96"/>
        <v>1</v>
      </c>
      <c r="CM36" s="27">
        <f t="shared" ca="1" si="96"/>
        <v>0</v>
      </c>
      <c r="CN36" s="27">
        <f t="shared" ca="1" si="96"/>
        <v>0</v>
      </c>
      <c r="CO36" s="27">
        <f t="shared" ca="1" si="96"/>
        <v>0</v>
      </c>
      <c r="CP36" s="27">
        <f t="shared" ca="1" si="96"/>
        <v>0</v>
      </c>
      <c r="CQ36" s="27">
        <f t="shared" ca="1" si="97"/>
        <v>0.9</v>
      </c>
      <c r="CR36" s="27">
        <f t="shared" ca="1" si="97"/>
        <v>0.75</v>
      </c>
      <c r="CS36" s="27">
        <f t="shared" ca="1" si="97"/>
        <v>0.65</v>
      </c>
      <c r="CT36" s="27">
        <f t="shared" ca="1" si="97"/>
        <v>0.3</v>
      </c>
      <c r="CU36" s="27">
        <f t="shared" ca="1" si="97"/>
        <v>0</v>
      </c>
      <c r="CV36" s="27">
        <f t="shared" ca="1" si="97"/>
        <v>0</v>
      </c>
      <c r="CW36" s="27">
        <f t="shared" ca="1" si="97"/>
        <v>1</v>
      </c>
      <c r="CX36" s="53">
        <f t="shared" ca="1" si="91"/>
        <v>0.01</v>
      </c>
      <c r="CY36" s="27">
        <f t="shared" ca="1" si="89"/>
        <v>0</v>
      </c>
      <c r="CZ36" s="53">
        <f t="shared" ca="1" si="91"/>
        <v>0</v>
      </c>
      <c r="DA36" s="53">
        <f t="shared" ca="1" si="91"/>
        <v>0.05</v>
      </c>
      <c r="DB36" s="53">
        <f t="shared" ca="1" si="91"/>
        <v>0.05</v>
      </c>
      <c r="DC36" s="53">
        <f t="shared" ca="1" si="91"/>
        <v>9.9000000000000008E-3</v>
      </c>
      <c r="DD36" s="53">
        <f t="shared" ca="1" si="91"/>
        <v>-5.515714285714287E-2</v>
      </c>
      <c r="DE36" s="27" t="str">
        <f t="shared" ca="1" si="98"/>
        <v>-</v>
      </c>
      <c r="DF36" s="27" t="str">
        <f t="shared" ca="1" si="98"/>
        <v>-</v>
      </c>
      <c r="DG36" s="27" t="str">
        <f t="shared" ca="1" si="98"/>
        <v>-</v>
      </c>
      <c r="DH36" s="27" t="str">
        <f t="shared" ca="1" si="98"/>
        <v>-</v>
      </c>
      <c r="DI36" s="27" t="str">
        <f t="shared" ca="1" si="98"/>
        <v>-</v>
      </c>
      <c r="DJ36" s="27" t="str">
        <f t="shared" ca="1" si="98"/>
        <v>-</v>
      </c>
      <c r="DK36" s="53" t="b">
        <f t="shared" ca="1" si="102"/>
        <v>0</v>
      </c>
      <c r="DL36" s="53" t="b">
        <f t="shared" ca="1" si="103"/>
        <v>1</v>
      </c>
      <c r="DM36" s="53" t="b">
        <f t="shared" ca="1" si="103"/>
        <v>0</v>
      </c>
      <c r="DN36" s="53">
        <f t="shared" ca="1" si="103"/>
        <v>3</v>
      </c>
      <c r="DO36" s="53" t="str">
        <f t="shared" ca="1" si="104"/>
        <v>-</v>
      </c>
      <c r="DP36" s="53" t="str">
        <f t="shared" ca="1" si="104"/>
        <v>-</v>
      </c>
      <c r="DQ36" s="53" t="b">
        <f t="shared" ca="1" si="104"/>
        <v>1</v>
      </c>
      <c r="DR36" s="53" t="str">
        <f t="shared" ca="1" si="104"/>
        <v>-</v>
      </c>
      <c r="DS36" s="27" t="str">
        <f t="shared" ca="1" si="110"/>
        <v>-</v>
      </c>
      <c r="DT36" s="27" t="b">
        <f t="shared" ca="1" si="110"/>
        <v>1</v>
      </c>
      <c r="DU36" s="27" t="str">
        <f t="shared" ca="1" si="110"/>
        <v>-</v>
      </c>
      <c r="DV36" s="27">
        <f t="shared" ca="1" si="110"/>
        <v>0</v>
      </c>
      <c r="DW36" s="27" t="str">
        <f t="shared" ca="1" si="110"/>
        <v>-</v>
      </c>
      <c r="DX36" s="53" t="str">
        <f t="shared" ca="1" si="106"/>
        <v>-</v>
      </c>
      <c r="DY36" s="27">
        <f t="shared" ca="1" si="99"/>
        <v>500</v>
      </c>
      <c r="DZ36" s="27">
        <f t="shared" ca="1" si="99"/>
        <v>500</v>
      </c>
      <c r="EA36" s="27">
        <f t="shared" ca="1" si="99"/>
        <v>1</v>
      </c>
      <c r="EB36" s="27">
        <f t="shared" ca="1" si="99"/>
        <v>0</v>
      </c>
      <c r="EC36" s="27">
        <f t="shared" ca="1" si="99"/>
        <v>1</v>
      </c>
      <c r="ED36" s="27">
        <f t="shared" ca="1" si="99"/>
        <v>1</v>
      </c>
      <c r="EE36" s="27">
        <f t="shared" ca="1" si="99"/>
        <v>0</v>
      </c>
      <c r="EF36" s="27">
        <f t="shared" ca="1" si="99"/>
        <v>70</v>
      </c>
      <c r="EG36" s="27">
        <f t="shared" ca="1" si="99"/>
        <v>50</v>
      </c>
      <c r="EH36" s="27">
        <f t="shared" ca="1" si="99"/>
        <v>70</v>
      </c>
      <c r="EI36" s="27">
        <f t="shared" ca="1" si="99"/>
        <v>50</v>
      </c>
      <c r="EJ36" s="27">
        <f t="shared" ca="1" si="100"/>
        <v>1</v>
      </c>
      <c r="EK36" s="27">
        <f t="shared" ca="1" si="100"/>
        <v>1</v>
      </c>
      <c r="EL36" s="27">
        <f t="shared" ca="1" si="100"/>
        <v>1</v>
      </c>
      <c r="EM36" s="27">
        <f t="shared" ca="1" si="100"/>
        <v>0</v>
      </c>
      <c r="EN36" s="27" t="str">
        <f t="shared" ca="1" si="100"/>
        <v>-</v>
      </c>
      <c r="EO36" s="27" t="str">
        <f t="shared" ca="1" si="100"/>
        <v>-</v>
      </c>
      <c r="EP36" s="27">
        <f t="shared" ca="1" si="100"/>
        <v>0</v>
      </c>
      <c r="EQ36" s="27">
        <f t="shared" ca="1" si="100"/>
        <v>0</v>
      </c>
      <c r="ER36" s="34">
        <v>0</v>
      </c>
    </row>
    <row r="37" spans="1:148" outlineLevel="3">
      <c r="A37" s="31">
        <f t="shared" si="59"/>
        <v>32</v>
      </c>
      <c r="B37" s="48">
        <f>$A$13</f>
        <v>8</v>
      </c>
      <c r="C37">
        <f t="shared" ca="1" si="78"/>
        <v>22</v>
      </c>
      <c r="D37" t="b">
        <v>0</v>
      </c>
      <c r="E37" t="b">
        <v>0</v>
      </c>
      <c r="F37" t="b">
        <v>0</v>
      </c>
      <c r="G37">
        <f t="shared" ca="1" si="101"/>
        <v>13</v>
      </c>
      <c r="H37" s="51" t="str">
        <f t="shared" ca="1" si="61"/>
        <v>M-M&amp;BBT Spr Scan 0 (F33N34)</v>
      </c>
      <c r="I37" s="13" t="str">
        <f ca="1">IF(MATCH(H37,H$5:H37,0)=(COUNTA(H$5:H37)),"-","Dup")</f>
        <v>-</v>
      </c>
      <c r="J37" s="27" t="s">
        <v>37</v>
      </c>
      <c r="K37" s="27" t="str">
        <f t="shared" ca="1" si="107"/>
        <v>-</v>
      </c>
      <c r="L37" s="27" t="str">
        <f t="shared" ca="1" si="107"/>
        <v>-</v>
      </c>
      <c r="M37" s="27" t="str">
        <f t="shared" ca="1" si="107"/>
        <v>-</v>
      </c>
      <c r="N37" s="27" t="str">
        <f t="shared" ca="1" si="107"/>
        <v>-</v>
      </c>
      <c r="O37" s="27" t="str">
        <f t="shared" ca="1" si="107"/>
        <v>-</v>
      </c>
      <c r="P37" s="27">
        <f t="shared" ca="1" si="107"/>
        <v>1</v>
      </c>
      <c r="Q37" s="27">
        <f t="shared" ca="1" si="107"/>
        <v>1</v>
      </c>
      <c r="R37" s="27">
        <f t="shared" ca="1" si="107"/>
        <v>1</v>
      </c>
      <c r="S37" s="27">
        <f t="shared" ca="1" si="107"/>
        <v>1</v>
      </c>
      <c r="T37" s="27">
        <f t="shared" ca="1" si="107"/>
        <v>1</v>
      </c>
      <c r="U37" s="27">
        <f t="shared" ca="1" si="108"/>
        <v>1</v>
      </c>
      <c r="V37" s="27">
        <f t="shared" ca="1" si="108"/>
        <v>1</v>
      </c>
      <c r="W37" s="27">
        <f t="shared" ca="1" si="108"/>
        <v>1</v>
      </c>
      <c r="X37" s="27">
        <f t="shared" ca="1" si="108"/>
        <v>1</v>
      </c>
      <c r="Y37" s="27">
        <f t="shared" ca="1" si="108"/>
        <v>1</v>
      </c>
      <c r="Z37" s="27" t="str">
        <f t="shared" ca="1" si="108"/>
        <v>-</v>
      </c>
      <c r="AA37" s="27" t="str">
        <f t="shared" ca="1" si="108"/>
        <v>-</v>
      </c>
      <c r="AB37" s="27" t="str">
        <f t="shared" ca="1" si="108"/>
        <v>-</v>
      </c>
      <c r="AC37" s="27" t="str">
        <f t="shared" ca="1" si="108"/>
        <v>-</v>
      </c>
      <c r="AD37" s="27" t="str">
        <f t="shared" ca="1" si="108"/>
        <v>-</v>
      </c>
      <c r="AE37" s="27" t="str">
        <f t="shared" ca="1" si="109"/>
        <v>-</v>
      </c>
      <c r="AF37" s="27" t="str">
        <f t="shared" ca="1" si="109"/>
        <v>-</v>
      </c>
      <c r="AG37" s="27" t="str">
        <f t="shared" ca="1" si="109"/>
        <v>-</v>
      </c>
      <c r="AH37" s="27" t="str">
        <f t="shared" ca="1" si="109"/>
        <v>-</v>
      </c>
      <c r="AI37" s="27" t="str">
        <f t="shared" ca="1" si="109"/>
        <v>-</v>
      </c>
      <c r="AJ37" s="27" t="str">
        <f t="shared" ca="1" si="109"/>
        <v>-</v>
      </c>
      <c r="AK37" s="27" t="str">
        <f t="shared" ca="1" si="109"/>
        <v>-</v>
      </c>
      <c r="AL37" s="27" t="str">
        <f t="shared" ca="1" si="109"/>
        <v>-</v>
      </c>
      <c r="AM37" s="27" t="str">
        <f t="shared" ca="1" si="109"/>
        <v>-</v>
      </c>
      <c r="AN37" s="27" t="str">
        <f t="shared" ca="1" si="109"/>
        <v>-</v>
      </c>
      <c r="AO37" s="27" t="str">
        <f t="shared" ref="AO37:AR56" ca="1" si="112">OFFSET(AO$5,$B37,0)</f>
        <v>-</v>
      </c>
      <c r="AP37" s="27" t="str">
        <f t="shared" ca="1" si="112"/>
        <v>-</v>
      </c>
      <c r="AQ37" s="27" t="str">
        <f t="shared" ca="1" si="112"/>
        <v>-</v>
      </c>
      <c r="AR37" s="27" t="str">
        <f t="shared" ca="1" si="112"/>
        <v>-</v>
      </c>
      <c r="AS37" s="53">
        <f ca="1">OFFSET(AS37,-4,0)</f>
        <v>3</v>
      </c>
      <c r="AT37" s="53">
        <f ca="1">OFFSET(AT37,-4,0)</f>
        <v>4</v>
      </c>
      <c r="AU37" s="53">
        <f ca="1">OFFSET(AU37,-4,0)</f>
        <v>0</v>
      </c>
      <c r="AV37" s="53">
        <f ca="1">OFFSET(AV37,-4,0)</f>
        <v>0.7</v>
      </c>
      <c r="AW37" s="53">
        <f ca="1">OFFSET(AW37,-4,0)</f>
        <v>-0.7</v>
      </c>
      <c r="AX37" s="27" t="str">
        <f t="shared" ca="1" si="111"/>
        <v>-</v>
      </c>
      <c r="AY37" s="27" t="str">
        <f t="shared" ca="1" si="111"/>
        <v>-</v>
      </c>
      <c r="AZ37" s="27" t="str">
        <f t="shared" ca="1" si="111"/>
        <v>-</v>
      </c>
      <c r="BA37" s="27" t="str">
        <f t="shared" ca="1" si="111"/>
        <v>-</v>
      </c>
      <c r="BB37" s="27" t="str">
        <f t="shared" ca="1" si="111"/>
        <v>-</v>
      </c>
      <c r="BC37" s="53">
        <f ca="1">OFFSET(BC37,-4,0)</f>
        <v>0.3</v>
      </c>
      <c r="BD37" s="53">
        <f ca="1">OFFSET(BD37,-4,0)</f>
        <v>0.7</v>
      </c>
      <c r="BE37" s="53">
        <f ca="1">OFFSET(BE37,-4,0)</f>
        <v>-0.2</v>
      </c>
      <c r="BF37" s="53">
        <f ca="1">OFFSET(BF37,-4,0)</f>
        <v>1.2</v>
      </c>
      <c r="BG37" s="27" t="str">
        <f t="shared" ref="BG37:BH56" ca="1" si="113">OFFSET(BG$5,$B37,0)</f>
        <v>-</v>
      </c>
      <c r="BH37" s="27" t="str">
        <f t="shared" ca="1" si="113"/>
        <v>-</v>
      </c>
      <c r="BI37" s="49">
        <v>0</v>
      </c>
      <c r="BJ37" s="49">
        <v>0</v>
      </c>
      <c r="BK37" s="49">
        <v>0</v>
      </c>
      <c r="BL37" s="49">
        <v>0</v>
      </c>
      <c r="BM37" s="49">
        <v>0</v>
      </c>
      <c r="BN37" s="27">
        <f t="shared" ca="1" si="94"/>
        <v>0</v>
      </c>
      <c r="BO37" s="27">
        <f t="shared" ca="1" si="94"/>
        <v>0</v>
      </c>
      <c r="BP37" s="27" t="str">
        <f t="shared" ca="1" si="94"/>
        <v>-</v>
      </c>
      <c r="BQ37" s="27" t="str">
        <f t="shared" ca="1" si="94"/>
        <v>-</v>
      </c>
      <c r="BR37" s="27" t="str">
        <f t="shared" ca="1" si="94"/>
        <v>-</v>
      </c>
      <c r="BS37" s="27" t="str">
        <f t="shared" ca="1" si="94"/>
        <v>-</v>
      </c>
      <c r="BT37" s="27" t="str">
        <f t="shared" ca="1" si="94"/>
        <v>-</v>
      </c>
      <c r="BU37" s="27" t="str">
        <f t="shared" ca="1" si="95"/>
        <v>-</v>
      </c>
      <c r="BV37" s="27" t="str">
        <f t="shared" ca="1" si="95"/>
        <v>-</v>
      </c>
      <c r="BW37" s="27" t="str">
        <f t="shared" ca="1" si="95"/>
        <v>-</v>
      </c>
      <c r="BX37" s="27" t="str">
        <f t="shared" ca="1" si="95"/>
        <v>-</v>
      </c>
      <c r="BY37" s="27">
        <f t="shared" ca="1" si="95"/>
        <v>2</v>
      </c>
      <c r="BZ37" s="27" t="str">
        <f t="shared" ca="1" si="95"/>
        <v>-</v>
      </c>
      <c r="CA37" s="27" t="str">
        <f t="shared" ca="1" si="95"/>
        <v>-</v>
      </c>
      <c r="CB37" s="27" t="str">
        <f t="shared" ca="1" si="95"/>
        <v>-</v>
      </c>
      <c r="CC37" s="27" t="str">
        <f t="shared" ca="1" si="95"/>
        <v>-</v>
      </c>
      <c r="CD37" s="27" t="b">
        <f t="shared" ca="1" si="95"/>
        <v>1</v>
      </c>
      <c r="CE37" s="27" t="str">
        <f t="shared" ca="1" si="95"/>
        <v>-</v>
      </c>
      <c r="CF37" s="27">
        <f t="shared" ca="1" si="95"/>
        <v>0</v>
      </c>
      <c r="CG37" s="27" t="str">
        <f t="shared" ca="1" si="96"/>
        <v>-</v>
      </c>
      <c r="CH37" s="27">
        <f t="shared" ca="1" si="96"/>
        <v>1</v>
      </c>
      <c r="CI37" s="27">
        <f t="shared" ca="1" si="96"/>
        <v>0</v>
      </c>
      <c r="CJ37" s="27">
        <f t="shared" ca="1" si="96"/>
        <v>1</v>
      </c>
      <c r="CK37" s="27">
        <f t="shared" ca="1" si="96"/>
        <v>1</v>
      </c>
      <c r="CL37" s="27">
        <f t="shared" ca="1" si="96"/>
        <v>1</v>
      </c>
      <c r="CM37" s="27">
        <f t="shared" ca="1" si="96"/>
        <v>0</v>
      </c>
      <c r="CN37" s="27">
        <f t="shared" ca="1" si="96"/>
        <v>0</v>
      </c>
      <c r="CO37" s="27">
        <f t="shared" ca="1" si="96"/>
        <v>0</v>
      </c>
      <c r="CP37" s="27">
        <f t="shared" ca="1" si="96"/>
        <v>0</v>
      </c>
      <c r="CQ37" s="27">
        <f t="shared" ca="1" si="97"/>
        <v>0.9</v>
      </c>
      <c r="CR37" s="27">
        <f t="shared" ca="1" si="97"/>
        <v>0.75</v>
      </c>
      <c r="CS37" s="27">
        <f t="shared" ca="1" si="97"/>
        <v>0.65</v>
      </c>
      <c r="CT37" s="27">
        <f t="shared" ca="1" si="97"/>
        <v>0.3</v>
      </c>
      <c r="CU37" s="27">
        <f t="shared" ca="1" si="97"/>
        <v>0</v>
      </c>
      <c r="CV37" s="27">
        <f t="shared" ca="1" si="97"/>
        <v>0</v>
      </c>
      <c r="CW37" s="27">
        <f t="shared" ca="1" si="97"/>
        <v>1</v>
      </c>
      <c r="CX37" s="53">
        <f t="shared" ca="1" si="91"/>
        <v>0</v>
      </c>
      <c r="CY37" s="27">
        <f t="shared" ca="1" si="89"/>
        <v>0</v>
      </c>
      <c r="CZ37" s="53">
        <f t="shared" ca="1" si="91"/>
        <v>0</v>
      </c>
      <c r="DA37" s="53">
        <f t="shared" ca="1" si="91"/>
        <v>0</v>
      </c>
      <c r="DB37" s="53">
        <f t="shared" ca="1" si="91"/>
        <v>0</v>
      </c>
      <c r="DC37" s="53">
        <f t="shared" ca="1" si="91"/>
        <v>0</v>
      </c>
      <c r="DD37" s="53">
        <f t="shared" ca="1" si="91"/>
        <v>0</v>
      </c>
      <c r="DE37" s="27" t="str">
        <f t="shared" ref="DE37:DJ46" ca="1" si="114">OFFSET(DE$5,$B37,0)</f>
        <v>-</v>
      </c>
      <c r="DF37" s="27" t="str">
        <f t="shared" ca="1" si="114"/>
        <v>-</v>
      </c>
      <c r="DG37" s="27" t="str">
        <f t="shared" ca="1" si="114"/>
        <v>-</v>
      </c>
      <c r="DH37" s="27" t="str">
        <f t="shared" ca="1" si="114"/>
        <v>-</v>
      </c>
      <c r="DI37" s="27" t="str">
        <f t="shared" ca="1" si="114"/>
        <v>-</v>
      </c>
      <c r="DJ37" s="27" t="str">
        <f t="shared" ca="1" si="114"/>
        <v>-</v>
      </c>
      <c r="DK37" s="53" t="b">
        <f t="shared" ca="1" si="102"/>
        <v>0</v>
      </c>
      <c r="DL37" s="53" t="b">
        <f t="shared" ca="1" si="103"/>
        <v>0</v>
      </c>
      <c r="DM37" s="53" t="b">
        <f t="shared" ca="1" si="103"/>
        <v>1</v>
      </c>
      <c r="DN37" s="53">
        <f t="shared" ca="1" si="103"/>
        <v>0</v>
      </c>
      <c r="DO37" s="53" t="str">
        <f t="shared" ref="DO37:DR52" ca="1" si="115">OFFSET(DO37,-4,0)</f>
        <v>-</v>
      </c>
      <c r="DP37" s="53" t="str">
        <f t="shared" ca="1" si="115"/>
        <v>-</v>
      </c>
      <c r="DQ37" s="53" t="str">
        <f t="shared" ca="1" si="115"/>
        <v>-</v>
      </c>
      <c r="DR37" s="53" t="str">
        <f t="shared" ca="1" si="115"/>
        <v>-</v>
      </c>
      <c r="DS37" s="27" t="str">
        <f t="shared" ca="1" si="110"/>
        <v>-</v>
      </c>
      <c r="DT37" s="27" t="b">
        <f t="shared" ca="1" si="110"/>
        <v>1</v>
      </c>
      <c r="DU37" s="27" t="str">
        <f t="shared" ca="1" si="110"/>
        <v>-</v>
      </c>
      <c r="DV37" s="27">
        <f t="shared" ca="1" si="110"/>
        <v>0</v>
      </c>
      <c r="DW37" s="27" t="str">
        <f t="shared" ca="1" si="110"/>
        <v>-</v>
      </c>
      <c r="DX37" s="53" t="str">
        <f t="shared" ca="1" si="106"/>
        <v>-</v>
      </c>
      <c r="DY37" s="27">
        <f t="shared" ref="DY37:EI46" ca="1" si="116">OFFSET(DY$5,$B37,0)</f>
        <v>500</v>
      </c>
      <c r="DZ37" s="27">
        <f t="shared" ca="1" si="116"/>
        <v>500</v>
      </c>
      <c r="EA37" s="27">
        <f t="shared" ca="1" si="116"/>
        <v>1</v>
      </c>
      <c r="EB37" s="27">
        <f t="shared" ca="1" si="116"/>
        <v>0</v>
      </c>
      <c r="EC37" s="27">
        <f t="shared" ca="1" si="116"/>
        <v>1</v>
      </c>
      <c r="ED37" s="27">
        <f t="shared" ca="1" si="116"/>
        <v>1</v>
      </c>
      <c r="EE37" s="27">
        <f t="shared" ca="1" si="116"/>
        <v>0</v>
      </c>
      <c r="EF37" s="27">
        <f t="shared" ca="1" si="116"/>
        <v>70</v>
      </c>
      <c r="EG37" s="27">
        <f t="shared" ca="1" si="116"/>
        <v>50</v>
      </c>
      <c r="EH37" s="27">
        <f t="shared" ca="1" si="116"/>
        <v>70</v>
      </c>
      <c r="EI37" s="27">
        <f t="shared" ca="1" si="116"/>
        <v>50</v>
      </c>
      <c r="EJ37" s="27">
        <f t="shared" ref="EJ37:EQ46" ca="1" si="117">OFFSET(EJ$5,$B37,0)</f>
        <v>1</v>
      </c>
      <c r="EK37" s="27">
        <f t="shared" ca="1" si="117"/>
        <v>1</v>
      </c>
      <c r="EL37" s="27">
        <f t="shared" ca="1" si="117"/>
        <v>1</v>
      </c>
      <c r="EM37" s="27">
        <f t="shared" ca="1" si="117"/>
        <v>0</v>
      </c>
      <c r="EN37" s="27" t="str">
        <f t="shared" ca="1" si="117"/>
        <v>-</v>
      </c>
      <c r="EO37" s="27" t="str">
        <f t="shared" ca="1" si="117"/>
        <v>-</v>
      </c>
      <c r="EP37" s="27">
        <f t="shared" ca="1" si="117"/>
        <v>0</v>
      </c>
      <c r="EQ37" s="27">
        <f t="shared" ca="1" si="117"/>
        <v>0</v>
      </c>
      <c r="ER37" s="34">
        <v>0</v>
      </c>
    </row>
    <row r="38" spans="1:148" outlineLevel="3">
      <c r="A38" s="31">
        <f t="shared" si="59"/>
        <v>33</v>
      </c>
      <c r="B38" s="38">
        <f>$A37</f>
        <v>32</v>
      </c>
      <c r="C38">
        <f t="shared" ca="1" si="78"/>
        <v>22</v>
      </c>
      <c r="D38" t="b">
        <v>0</v>
      </c>
      <c r="E38" t="b">
        <v>0</v>
      </c>
      <c r="F38" t="b">
        <v>0</v>
      </c>
      <c r="G38">
        <f t="shared" ca="1" si="101"/>
        <v>89</v>
      </c>
      <c r="H38" s="51" t="str">
        <f t="shared" ca="1" si="61"/>
        <v>M-M&amp;BBT Spr Scan 1 (F33N34)</v>
      </c>
      <c r="I38" s="13" t="str">
        <f ca="1">IF(MATCH(H38,H$5:H38,0)=(COUNTA(H$5:H38)),"-","Dup")</f>
        <v>-</v>
      </c>
      <c r="J38" s="27" t="s">
        <v>37</v>
      </c>
      <c r="K38" s="27" t="str">
        <f t="shared" ca="1" si="107"/>
        <v>-</v>
      </c>
      <c r="L38" s="27" t="str">
        <f t="shared" ca="1" si="107"/>
        <v>-</v>
      </c>
      <c r="M38" s="27" t="str">
        <f t="shared" ca="1" si="107"/>
        <v>-</v>
      </c>
      <c r="N38" s="27" t="str">
        <f t="shared" ca="1" si="107"/>
        <v>-</v>
      </c>
      <c r="O38" s="27" t="str">
        <f t="shared" ca="1" si="107"/>
        <v>-</v>
      </c>
      <c r="P38" s="27">
        <f t="shared" ca="1" si="107"/>
        <v>1</v>
      </c>
      <c r="Q38" s="27">
        <f t="shared" ca="1" si="107"/>
        <v>1</v>
      </c>
      <c r="R38" s="27">
        <f t="shared" ca="1" si="107"/>
        <v>1</v>
      </c>
      <c r="S38" s="27">
        <f t="shared" ca="1" si="107"/>
        <v>1</v>
      </c>
      <c r="T38" s="27">
        <f t="shared" ca="1" si="107"/>
        <v>1</v>
      </c>
      <c r="U38" s="27">
        <f t="shared" ca="1" si="108"/>
        <v>1</v>
      </c>
      <c r="V38" s="27">
        <f t="shared" ca="1" si="108"/>
        <v>1</v>
      </c>
      <c r="W38" s="27">
        <f t="shared" ca="1" si="108"/>
        <v>1</v>
      </c>
      <c r="X38" s="27">
        <f t="shared" ca="1" si="108"/>
        <v>1</v>
      </c>
      <c r="Y38" s="27">
        <f t="shared" ca="1" si="108"/>
        <v>1</v>
      </c>
      <c r="Z38" s="27" t="str">
        <f t="shared" ca="1" si="108"/>
        <v>-</v>
      </c>
      <c r="AA38" s="27" t="str">
        <f t="shared" ca="1" si="108"/>
        <v>-</v>
      </c>
      <c r="AB38" s="27" t="str">
        <f t="shared" ca="1" si="108"/>
        <v>-</v>
      </c>
      <c r="AC38" s="27" t="str">
        <f t="shared" ca="1" si="108"/>
        <v>-</v>
      </c>
      <c r="AD38" s="27" t="str">
        <f t="shared" ca="1" si="108"/>
        <v>-</v>
      </c>
      <c r="AE38" s="27" t="str">
        <f t="shared" ca="1" si="109"/>
        <v>-</v>
      </c>
      <c r="AF38" s="27" t="str">
        <f t="shared" ca="1" si="109"/>
        <v>-</v>
      </c>
      <c r="AG38" s="27" t="str">
        <f t="shared" ca="1" si="109"/>
        <v>-</v>
      </c>
      <c r="AH38" s="27" t="str">
        <f t="shared" ca="1" si="109"/>
        <v>-</v>
      </c>
      <c r="AI38" s="27" t="str">
        <f t="shared" ca="1" si="109"/>
        <v>-</v>
      </c>
      <c r="AJ38" s="27" t="str">
        <f t="shared" ca="1" si="109"/>
        <v>-</v>
      </c>
      <c r="AK38" s="27" t="str">
        <f t="shared" ca="1" si="109"/>
        <v>-</v>
      </c>
      <c r="AL38" s="27" t="str">
        <f t="shared" ca="1" si="109"/>
        <v>-</v>
      </c>
      <c r="AM38" s="27" t="str">
        <f t="shared" ca="1" si="109"/>
        <v>-</v>
      </c>
      <c r="AN38" s="27" t="str">
        <f t="shared" ca="1" si="109"/>
        <v>-</v>
      </c>
      <c r="AO38" s="27" t="str">
        <f t="shared" ca="1" si="112"/>
        <v>-</v>
      </c>
      <c r="AP38" s="27" t="str">
        <f t="shared" ca="1" si="112"/>
        <v>-</v>
      </c>
      <c r="AQ38" s="27" t="str">
        <f t="shared" ca="1" si="112"/>
        <v>-</v>
      </c>
      <c r="AR38" s="27" t="str">
        <f t="shared" ca="1" si="112"/>
        <v>-</v>
      </c>
      <c r="AS38" s="27">
        <f t="shared" ref="AS38:AW40" ca="1" si="118">OFFSET(AS$5,$B38,0)</f>
        <v>3</v>
      </c>
      <c r="AT38" s="27">
        <f t="shared" ca="1" si="118"/>
        <v>4</v>
      </c>
      <c r="AU38" s="27">
        <f t="shared" ca="1" si="118"/>
        <v>0</v>
      </c>
      <c r="AV38" s="27">
        <f t="shared" ca="1" si="118"/>
        <v>0.7</v>
      </c>
      <c r="AW38" s="27">
        <f t="shared" ca="1" si="118"/>
        <v>-0.7</v>
      </c>
      <c r="AX38" s="27" t="str">
        <f t="shared" ca="1" si="111"/>
        <v>-</v>
      </c>
      <c r="AY38" s="27" t="str">
        <f t="shared" ca="1" si="111"/>
        <v>-</v>
      </c>
      <c r="AZ38" s="27" t="str">
        <f t="shared" ca="1" si="111"/>
        <v>-</v>
      </c>
      <c r="BA38" s="27" t="str">
        <f t="shared" ca="1" si="111"/>
        <v>-</v>
      </c>
      <c r="BB38" s="27" t="str">
        <f t="shared" ca="1" si="111"/>
        <v>-</v>
      </c>
      <c r="BC38" s="27">
        <f t="shared" ref="BC38:BF40" ca="1" si="119">OFFSET(BC$5,$B38,0)</f>
        <v>0.3</v>
      </c>
      <c r="BD38" s="27">
        <f t="shared" ca="1" si="119"/>
        <v>0.7</v>
      </c>
      <c r="BE38" s="27">
        <f t="shared" ca="1" si="119"/>
        <v>-0.2</v>
      </c>
      <c r="BF38" s="27">
        <f t="shared" ca="1" si="119"/>
        <v>1.2</v>
      </c>
      <c r="BG38" s="27" t="str">
        <f t="shared" ca="1" si="113"/>
        <v>-</v>
      </c>
      <c r="BH38" s="27" t="str">
        <f t="shared" ca="1" si="113"/>
        <v>-</v>
      </c>
      <c r="BI38" s="49">
        <v>0</v>
      </c>
      <c r="BJ38" s="49">
        <v>0</v>
      </c>
      <c r="BK38" s="49">
        <v>0</v>
      </c>
      <c r="BL38" s="49">
        <v>0</v>
      </c>
      <c r="BM38" s="49">
        <v>0</v>
      </c>
      <c r="BN38" s="27">
        <f t="shared" ca="1" si="94"/>
        <v>0</v>
      </c>
      <c r="BO38" s="27">
        <f t="shared" ca="1" si="94"/>
        <v>0</v>
      </c>
      <c r="BP38" s="27" t="str">
        <f t="shared" ca="1" si="94"/>
        <v>-</v>
      </c>
      <c r="BQ38" s="27" t="str">
        <f t="shared" ca="1" si="94"/>
        <v>-</v>
      </c>
      <c r="BR38" s="27" t="str">
        <f t="shared" ca="1" si="94"/>
        <v>-</v>
      </c>
      <c r="BS38" s="27" t="str">
        <f t="shared" ca="1" si="94"/>
        <v>-</v>
      </c>
      <c r="BT38" s="27" t="str">
        <f t="shared" ca="1" si="94"/>
        <v>-</v>
      </c>
      <c r="BU38" s="27" t="str">
        <f t="shared" ca="1" si="95"/>
        <v>-</v>
      </c>
      <c r="BV38" s="27" t="str">
        <f t="shared" ca="1" si="95"/>
        <v>-</v>
      </c>
      <c r="BW38" s="27" t="str">
        <f t="shared" ca="1" si="95"/>
        <v>-</v>
      </c>
      <c r="BX38" s="27" t="str">
        <f t="shared" ca="1" si="95"/>
        <v>-</v>
      </c>
      <c r="BY38" s="27">
        <f t="shared" ca="1" si="95"/>
        <v>2</v>
      </c>
      <c r="BZ38" s="27" t="str">
        <f t="shared" ca="1" si="95"/>
        <v>-</v>
      </c>
      <c r="CA38" s="27" t="str">
        <f t="shared" ca="1" si="95"/>
        <v>-</v>
      </c>
      <c r="CB38" s="27" t="str">
        <f t="shared" ca="1" si="95"/>
        <v>-</v>
      </c>
      <c r="CC38" s="27" t="str">
        <f t="shared" ca="1" si="95"/>
        <v>-</v>
      </c>
      <c r="CD38" s="27" t="b">
        <f t="shared" ca="1" si="95"/>
        <v>1</v>
      </c>
      <c r="CE38" s="27" t="str">
        <f t="shared" ca="1" si="95"/>
        <v>-</v>
      </c>
      <c r="CF38" s="27">
        <f t="shared" ca="1" si="95"/>
        <v>0</v>
      </c>
      <c r="CG38" s="27" t="str">
        <f t="shared" ca="1" si="96"/>
        <v>-</v>
      </c>
      <c r="CH38" s="27">
        <f t="shared" ca="1" si="96"/>
        <v>1</v>
      </c>
      <c r="CI38" s="27">
        <f t="shared" ca="1" si="96"/>
        <v>0</v>
      </c>
      <c r="CJ38" s="27">
        <f t="shared" ca="1" si="96"/>
        <v>1</v>
      </c>
      <c r="CK38" s="27">
        <f t="shared" ca="1" si="96"/>
        <v>1</v>
      </c>
      <c r="CL38" s="27">
        <f t="shared" ca="1" si="96"/>
        <v>1</v>
      </c>
      <c r="CM38" s="27">
        <f t="shared" ca="1" si="96"/>
        <v>0</v>
      </c>
      <c r="CN38" s="27">
        <f t="shared" ca="1" si="96"/>
        <v>0</v>
      </c>
      <c r="CO38" s="27">
        <f t="shared" ca="1" si="96"/>
        <v>0</v>
      </c>
      <c r="CP38" s="27">
        <f t="shared" ca="1" si="96"/>
        <v>0</v>
      </c>
      <c r="CQ38" s="27">
        <f t="shared" ca="1" si="97"/>
        <v>0.9</v>
      </c>
      <c r="CR38" s="27">
        <f t="shared" ca="1" si="97"/>
        <v>0.75</v>
      </c>
      <c r="CS38" s="27">
        <f t="shared" ca="1" si="97"/>
        <v>0.65</v>
      </c>
      <c r="CT38" s="27">
        <f t="shared" ca="1" si="97"/>
        <v>0.3</v>
      </c>
      <c r="CU38" s="27">
        <f t="shared" ca="1" si="97"/>
        <v>0</v>
      </c>
      <c r="CV38" s="27">
        <f t="shared" ca="1" si="97"/>
        <v>0</v>
      </c>
      <c r="CW38" s="27">
        <f t="shared" ca="1" si="97"/>
        <v>1</v>
      </c>
      <c r="CX38" s="53">
        <f t="shared" ca="1" si="91"/>
        <v>0.01</v>
      </c>
      <c r="CY38" s="27">
        <f t="shared" ca="1" si="89"/>
        <v>0</v>
      </c>
      <c r="CZ38" s="53">
        <f t="shared" ca="1" si="91"/>
        <v>0</v>
      </c>
      <c r="DA38" s="53">
        <f t="shared" ca="1" si="91"/>
        <v>0.05</v>
      </c>
      <c r="DB38" s="53">
        <f t="shared" ca="1" si="91"/>
        <v>0.05</v>
      </c>
      <c r="DC38" s="53">
        <f t="shared" ca="1" si="91"/>
        <v>0</v>
      </c>
      <c r="DD38" s="53">
        <f t="shared" ca="1" si="91"/>
        <v>0</v>
      </c>
      <c r="DE38" s="27" t="str">
        <f t="shared" ca="1" si="114"/>
        <v>-</v>
      </c>
      <c r="DF38" s="27" t="str">
        <f t="shared" ca="1" si="114"/>
        <v>-</v>
      </c>
      <c r="DG38" s="27" t="str">
        <f t="shared" ca="1" si="114"/>
        <v>-</v>
      </c>
      <c r="DH38" s="27" t="str">
        <f t="shared" ca="1" si="114"/>
        <v>-</v>
      </c>
      <c r="DI38" s="27" t="str">
        <f t="shared" ca="1" si="114"/>
        <v>-</v>
      </c>
      <c r="DJ38" s="27" t="str">
        <f t="shared" ca="1" si="114"/>
        <v>-</v>
      </c>
      <c r="DK38" s="53" t="b">
        <f t="shared" ca="1" si="102"/>
        <v>0</v>
      </c>
      <c r="DL38" s="53" t="b">
        <f t="shared" ca="1" si="103"/>
        <v>0</v>
      </c>
      <c r="DM38" s="53" t="b">
        <f t="shared" ca="1" si="103"/>
        <v>1</v>
      </c>
      <c r="DN38" s="53">
        <f t="shared" ca="1" si="103"/>
        <v>1</v>
      </c>
      <c r="DO38" s="53" t="str">
        <f t="shared" ca="1" si="115"/>
        <v>-</v>
      </c>
      <c r="DP38" s="53" t="str">
        <f t="shared" ca="1" si="115"/>
        <v>-</v>
      </c>
      <c r="DQ38" s="53" t="b">
        <f t="shared" ca="1" si="115"/>
        <v>1</v>
      </c>
      <c r="DR38" s="53" t="str">
        <f t="shared" ca="1" si="115"/>
        <v>-</v>
      </c>
      <c r="DS38" s="27" t="str">
        <f t="shared" ca="1" si="110"/>
        <v>-</v>
      </c>
      <c r="DT38" s="27" t="b">
        <f t="shared" ca="1" si="110"/>
        <v>1</v>
      </c>
      <c r="DU38" s="27" t="str">
        <f t="shared" ca="1" si="110"/>
        <v>-</v>
      </c>
      <c r="DV38" s="27">
        <f t="shared" ca="1" si="110"/>
        <v>0</v>
      </c>
      <c r="DW38" s="27" t="str">
        <f t="shared" ca="1" si="110"/>
        <v>-</v>
      </c>
      <c r="DX38" s="53" t="str">
        <f t="shared" ca="1" si="106"/>
        <v>-</v>
      </c>
      <c r="DY38" s="27">
        <f t="shared" ca="1" si="116"/>
        <v>500</v>
      </c>
      <c r="DZ38" s="27">
        <f t="shared" ca="1" si="116"/>
        <v>500</v>
      </c>
      <c r="EA38" s="27">
        <f t="shared" ca="1" si="116"/>
        <v>1</v>
      </c>
      <c r="EB38" s="27">
        <f t="shared" ca="1" si="116"/>
        <v>0</v>
      </c>
      <c r="EC38" s="27">
        <f t="shared" ca="1" si="116"/>
        <v>1</v>
      </c>
      <c r="ED38" s="27">
        <f t="shared" ca="1" si="116"/>
        <v>1</v>
      </c>
      <c r="EE38" s="27">
        <f t="shared" ca="1" si="116"/>
        <v>0</v>
      </c>
      <c r="EF38" s="27">
        <f t="shared" ca="1" si="116"/>
        <v>70</v>
      </c>
      <c r="EG38" s="27">
        <f t="shared" ca="1" si="116"/>
        <v>50</v>
      </c>
      <c r="EH38" s="27">
        <f t="shared" ca="1" si="116"/>
        <v>70</v>
      </c>
      <c r="EI38" s="27">
        <f t="shared" ca="1" si="116"/>
        <v>50</v>
      </c>
      <c r="EJ38" s="27">
        <f t="shared" ca="1" si="117"/>
        <v>1</v>
      </c>
      <c r="EK38" s="27">
        <f t="shared" ca="1" si="117"/>
        <v>1</v>
      </c>
      <c r="EL38" s="27">
        <f t="shared" ca="1" si="117"/>
        <v>1</v>
      </c>
      <c r="EM38" s="27">
        <f t="shared" ca="1" si="117"/>
        <v>0</v>
      </c>
      <c r="EN38" s="27" t="str">
        <f t="shared" ca="1" si="117"/>
        <v>-</v>
      </c>
      <c r="EO38" s="27" t="str">
        <f t="shared" ca="1" si="117"/>
        <v>-</v>
      </c>
      <c r="EP38" s="27">
        <f t="shared" ca="1" si="117"/>
        <v>0</v>
      </c>
      <c r="EQ38" s="27">
        <f t="shared" ca="1" si="117"/>
        <v>0</v>
      </c>
      <c r="ER38" s="34">
        <v>0</v>
      </c>
    </row>
    <row r="39" spans="1:148" outlineLevel="3">
      <c r="A39" s="31">
        <f t="shared" si="59"/>
        <v>34</v>
      </c>
      <c r="B39" s="38">
        <f>$A38</f>
        <v>33</v>
      </c>
      <c r="C39">
        <f t="shared" ca="1" si="78"/>
        <v>22</v>
      </c>
      <c r="D39" t="b">
        <v>0</v>
      </c>
      <c r="E39" t="b">
        <v>0</v>
      </c>
      <c r="F39" t="b">
        <v>0</v>
      </c>
      <c r="G39">
        <f t="shared" ca="1" si="101"/>
        <v>408</v>
      </c>
      <c r="H39" s="51" t="str">
        <f t="shared" ca="1" si="61"/>
        <v>M-M&amp;BBT Spr Scan 2 (F33N34)</v>
      </c>
      <c r="I39" s="13" t="str">
        <f ca="1">IF(MATCH(H39,H$5:H39,0)=(COUNTA(H$5:H39)),"-","Dup")</f>
        <v>-</v>
      </c>
      <c r="J39" s="27" t="s">
        <v>37</v>
      </c>
      <c r="K39" s="27" t="str">
        <f t="shared" ca="1" si="107"/>
        <v>-</v>
      </c>
      <c r="L39" s="27" t="str">
        <f t="shared" ca="1" si="107"/>
        <v>-</v>
      </c>
      <c r="M39" s="27" t="str">
        <f t="shared" ca="1" si="107"/>
        <v>-</v>
      </c>
      <c r="N39" s="27" t="str">
        <f t="shared" ca="1" si="107"/>
        <v>-</v>
      </c>
      <c r="O39" s="27" t="str">
        <f t="shared" ca="1" si="107"/>
        <v>-</v>
      </c>
      <c r="P39" s="27">
        <f t="shared" ca="1" si="107"/>
        <v>1</v>
      </c>
      <c r="Q39" s="27">
        <f t="shared" ca="1" si="107"/>
        <v>1</v>
      </c>
      <c r="R39" s="27">
        <f t="shared" ca="1" si="107"/>
        <v>1</v>
      </c>
      <c r="S39" s="27">
        <f t="shared" ca="1" si="107"/>
        <v>1</v>
      </c>
      <c r="T39" s="27">
        <f t="shared" ca="1" si="107"/>
        <v>1</v>
      </c>
      <c r="U39" s="27">
        <f t="shared" ca="1" si="108"/>
        <v>1</v>
      </c>
      <c r="V39" s="27">
        <f t="shared" ca="1" si="108"/>
        <v>1</v>
      </c>
      <c r="W39" s="27">
        <f t="shared" ca="1" si="108"/>
        <v>1</v>
      </c>
      <c r="X39" s="27">
        <f t="shared" ca="1" si="108"/>
        <v>1</v>
      </c>
      <c r="Y39" s="27">
        <f t="shared" ca="1" si="108"/>
        <v>1</v>
      </c>
      <c r="Z39" s="27" t="str">
        <f t="shared" ca="1" si="108"/>
        <v>-</v>
      </c>
      <c r="AA39" s="27" t="str">
        <f t="shared" ca="1" si="108"/>
        <v>-</v>
      </c>
      <c r="AB39" s="27" t="str">
        <f t="shared" ca="1" si="108"/>
        <v>-</v>
      </c>
      <c r="AC39" s="27" t="str">
        <f t="shared" ca="1" si="108"/>
        <v>-</v>
      </c>
      <c r="AD39" s="27" t="str">
        <f t="shared" ca="1" si="108"/>
        <v>-</v>
      </c>
      <c r="AE39" s="27" t="str">
        <f t="shared" ca="1" si="109"/>
        <v>-</v>
      </c>
      <c r="AF39" s="27" t="str">
        <f t="shared" ca="1" si="109"/>
        <v>-</v>
      </c>
      <c r="AG39" s="27" t="str">
        <f t="shared" ca="1" si="109"/>
        <v>-</v>
      </c>
      <c r="AH39" s="27" t="str">
        <f t="shared" ca="1" si="109"/>
        <v>-</v>
      </c>
      <c r="AI39" s="27" t="str">
        <f t="shared" ca="1" si="109"/>
        <v>-</v>
      </c>
      <c r="AJ39" s="27" t="str">
        <f t="shared" ca="1" si="109"/>
        <v>-</v>
      </c>
      <c r="AK39" s="27" t="str">
        <f t="shared" ca="1" si="109"/>
        <v>-</v>
      </c>
      <c r="AL39" s="27" t="str">
        <f t="shared" ca="1" si="109"/>
        <v>-</v>
      </c>
      <c r="AM39" s="27" t="str">
        <f t="shared" ca="1" si="109"/>
        <v>-</v>
      </c>
      <c r="AN39" s="27" t="str">
        <f t="shared" ca="1" si="109"/>
        <v>-</v>
      </c>
      <c r="AO39" s="27" t="str">
        <f t="shared" ca="1" si="112"/>
        <v>-</v>
      </c>
      <c r="AP39" s="27" t="str">
        <f t="shared" ca="1" si="112"/>
        <v>-</v>
      </c>
      <c r="AQ39" s="27" t="str">
        <f t="shared" ca="1" si="112"/>
        <v>-</v>
      </c>
      <c r="AR39" s="27" t="str">
        <f t="shared" ca="1" si="112"/>
        <v>-</v>
      </c>
      <c r="AS39" s="27">
        <f t="shared" ca="1" si="118"/>
        <v>3</v>
      </c>
      <c r="AT39" s="27">
        <f t="shared" ca="1" si="118"/>
        <v>4</v>
      </c>
      <c r="AU39" s="27">
        <f t="shared" ca="1" si="118"/>
        <v>0</v>
      </c>
      <c r="AV39" s="27">
        <f t="shared" ca="1" si="118"/>
        <v>0.7</v>
      </c>
      <c r="AW39" s="27">
        <f t="shared" ca="1" si="118"/>
        <v>-0.7</v>
      </c>
      <c r="AX39" s="27" t="str">
        <f t="shared" ca="1" si="111"/>
        <v>-</v>
      </c>
      <c r="AY39" s="27" t="str">
        <f t="shared" ca="1" si="111"/>
        <v>-</v>
      </c>
      <c r="AZ39" s="27" t="str">
        <f t="shared" ca="1" si="111"/>
        <v>-</v>
      </c>
      <c r="BA39" s="27" t="str">
        <f t="shared" ca="1" si="111"/>
        <v>-</v>
      </c>
      <c r="BB39" s="27" t="str">
        <f t="shared" ca="1" si="111"/>
        <v>-</v>
      </c>
      <c r="BC39" s="27">
        <f t="shared" ca="1" si="119"/>
        <v>0.3</v>
      </c>
      <c r="BD39" s="27">
        <f t="shared" ca="1" si="119"/>
        <v>0.7</v>
      </c>
      <c r="BE39" s="27">
        <f t="shared" ca="1" si="119"/>
        <v>-0.2</v>
      </c>
      <c r="BF39" s="27">
        <f t="shared" ca="1" si="119"/>
        <v>1.2</v>
      </c>
      <c r="BG39" s="27" t="str">
        <f t="shared" ca="1" si="113"/>
        <v>-</v>
      </c>
      <c r="BH39" s="27" t="str">
        <f t="shared" ca="1" si="113"/>
        <v>-</v>
      </c>
      <c r="BI39" s="49">
        <v>0</v>
      </c>
      <c r="BJ39" s="49">
        <v>0</v>
      </c>
      <c r="BK39" s="49">
        <v>0</v>
      </c>
      <c r="BL39" s="49">
        <v>0</v>
      </c>
      <c r="BM39" s="49">
        <v>0</v>
      </c>
      <c r="BN39" s="27">
        <f t="shared" ca="1" si="94"/>
        <v>0</v>
      </c>
      <c r="BO39" s="27">
        <f t="shared" ca="1" si="94"/>
        <v>0</v>
      </c>
      <c r="BP39" s="27" t="str">
        <f t="shared" ca="1" si="94"/>
        <v>-</v>
      </c>
      <c r="BQ39" s="27" t="str">
        <f t="shared" ca="1" si="94"/>
        <v>-</v>
      </c>
      <c r="BR39" s="27" t="str">
        <f t="shared" ca="1" si="94"/>
        <v>-</v>
      </c>
      <c r="BS39" s="27" t="str">
        <f t="shared" ca="1" si="94"/>
        <v>-</v>
      </c>
      <c r="BT39" s="27" t="str">
        <f t="shared" ca="1" si="94"/>
        <v>-</v>
      </c>
      <c r="BU39" s="27" t="str">
        <f t="shared" ca="1" si="95"/>
        <v>-</v>
      </c>
      <c r="BV39" s="27" t="str">
        <f t="shared" ca="1" si="95"/>
        <v>-</v>
      </c>
      <c r="BW39" s="27" t="str">
        <f t="shared" ca="1" si="95"/>
        <v>-</v>
      </c>
      <c r="BX39" s="27" t="str">
        <f t="shared" ca="1" si="95"/>
        <v>-</v>
      </c>
      <c r="BY39" s="27">
        <f t="shared" ca="1" si="95"/>
        <v>2</v>
      </c>
      <c r="BZ39" s="27" t="str">
        <f t="shared" ca="1" si="95"/>
        <v>-</v>
      </c>
      <c r="CA39" s="27" t="str">
        <f t="shared" ca="1" si="95"/>
        <v>-</v>
      </c>
      <c r="CB39" s="27" t="str">
        <f t="shared" ca="1" si="95"/>
        <v>-</v>
      </c>
      <c r="CC39" s="27" t="str">
        <f t="shared" ca="1" si="95"/>
        <v>-</v>
      </c>
      <c r="CD39" s="27" t="b">
        <f t="shared" ca="1" si="95"/>
        <v>1</v>
      </c>
      <c r="CE39" s="27" t="str">
        <f t="shared" ca="1" si="95"/>
        <v>-</v>
      </c>
      <c r="CF39" s="27">
        <f t="shared" ca="1" si="95"/>
        <v>0</v>
      </c>
      <c r="CG39" s="27" t="str">
        <f t="shared" ca="1" si="96"/>
        <v>-</v>
      </c>
      <c r="CH39" s="27">
        <f t="shared" ca="1" si="96"/>
        <v>1</v>
      </c>
      <c r="CI39" s="27">
        <f t="shared" ca="1" si="96"/>
        <v>0</v>
      </c>
      <c r="CJ39" s="27">
        <f t="shared" ca="1" si="96"/>
        <v>1</v>
      </c>
      <c r="CK39" s="27">
        <f t="shared" ca="1" si="96"/>
        <v>1</v>
      </c>
      <c r="CL39" s="27">
        <f t="shared" ca="1" si="96"/>
        <v>1</v>
      </c>
      <c r="CM39" s="27">
        <f t="shared" ca="1" si="96"/>
        <v>0</v>
      </c>
      <c r="CN39" s="27">
        <f t="shared" ca="1" si="96"/>
        <v>0</v>
      </c>
      <c r="CO39" s="27">
        <f t="shared" ca="1" si="96"/>
        <v>0</v>
      </c>
      <c r="CP39" s="27">
        <f t="shared" ca="1" si="96"/>
        <v>0</v>
      </c>
      <c r="CQ39" s="27">
        <f t="shared" ca="1" si="97"/>
        <v>0.9</v>
      </c>
      <c r="CR39" s="27">
        <f t="shared" ca="1" si="97"/>
        <v>0.75</v>
      </c>
      <c r="CS39" s="27">
        <f t="shared" ca="1" si="97"/>
        <v>0.65</v>
      </c>
      <c r="CT39" s="27">
        <f t="shared" ca="1" si="97"/>
        <v>0.3</v>
      </c>
      <c r="CU39" s="27">
        <f t="shared" ca="1" si="97"/>
        <v>0</v>
      </c>
      <c r="CV39" s="27">
        <f t="shared" ca="1" si="97"/>
        <v>0</v>
      </c>
      <c r="CW39" s="27">
        <f t="shared" ca="1" si="97"/>
        <v>1</v>
      </c>
      <c r="CX39" s="53">
        <f t="shared" ca="1" si="91"/>
        <v>0.01</v>
      </c>
      <c r="CY39" s="27">
        <f t="shared" ca="1" si="89"/>
        <v>0</v>
      </c>
      <c r="CZ39" s="53">
        <f t="shared" ca="1" si="91"/>
        <v>0</v>
      </c>
      <c r="DA39" s="53">
        <f t="shared" ca="1" si="91"/>
        <v>0.05</v>
      </c>
      <c r="DB39" s="53">
        <f t="shared" ca="1" si="91"/>
        <v>0.05</v>
      </c>
      <c r="DC39" s="53">
        <f t="shared" ca="1" si="91"/>
        <v>9.9000000000000008E-3</v>
      </c>
      <c r="DD39" s="53">
        <f t="shared" ca="1" si="91"/>
        <v>-5.515714285714287E-2</v>
      </c>
      <c r="DE39" s="27" t="str">
        <f t="shared" ca="1" si="114"/>
        <v>-</v>
      </c>
      <c r="DF39" s="27" t="str">
        <f t="shared" ca="1" si="114"/>
        <v>-</v>
      </c>
      <c r="DG39" s="27" t="str">
        <f t="shared" ca="1" si="114"/>
        <v>-</v>
      </c>
      <c r="DH39" s="27" t="str">
        <f t="shared" ca="1" si="114"/>
        <v>-</v>
      </c>
      <c r="DI39" s="27" t="str">
        <f t="shared" ca="1" si="114"/>
        <v>-</v>
      </c>
      <c r="DJ39" s="27" t="str">
        <f t="shared" ca="1" si="114"/>
        <v>-</v>
      </c>
      <c r="DK39" s="53" t="b">
        <f t="shared" ca="1" si="102"/>
        <v>0</v>
      </c>
      <c r="DL39" s="53" t="b">
        <f t="shared" ca="1" si="103"/>
        <v>0</v>
      </c>
      <c r="DM39" s="53" t="b">
        <f t="shared" ca="1" si="103"/>
        <v>1</v>
      </c>
      <c r="DN39" s="53">
        <f t="shared" ca="1" si="103"/>
        <v>2</v>
      </c>
      <c r="DO39" s="53" t="str">
        <f t="shared" ca="1" si="115"/>
        <v>-</v>
      </c>
      <c r="DP39" s="53" t="str">
        <f t="shared" ca="1" si="115"/>
        <v>-</v>
      </c>
      <c r="DQ39" s="53" t="b">
        <f t="shared" ca="1" si="115"/>
        <v>1</v>
      </c>
      <c r="DR39" s="53" t="str">
        <f t="shared" ca="1" si="115"/>
        <v>-</v>
      </c>
      <c r="DS39" s="27" t="str">
        <f t="shared" ca="1" si="110"/>
        <v>-</v>
      </c>
      <c r="DT39" s="27" t="b">
        <f t="shared" ca="1" si="110"/>
        <v>1</v>
      </c>
      <c r="DU39" s="27" t="str">
        <f t="shared" ca="1" si="110"/>
        <v>-</v>
      </c>
      <c r="DV39" s="27">
        <f t="shared" ca="1" si="110"/>
        <v>0</v>
      </c>
      <c r="DW39" s="27" t="str">
        <f t="shared" ca="1" si="110"/>
        <v>-</v>
      </c>
      <c r="DX39" s="53" t="str">
        <f t="shared" ca="1" si="106"/>
        <v>-</v>
      </c>
      <c r="DY39" s="27">
        <f t="shared" ca="1" si="116"/>
        <v>500</v>
      </c>
      <c r="DZ39" s="27">
        <f t="shared" ca="1" si="116"/>
        <v>500</v>
      </c>
      <c r="EA39" s="27">
        <f t="shared" ca="1" si="116"/>
        <v>1</v>
      </c>
      <c r="EB39" s="27">
        <f t="shared" ca="1" si="116"/>
        <v>0</v>
      </c>
      <c r="EC39" s="27">
        <f t="shared" ca="1" si="116"/>
        <v>1</v>
      </c>
      <c r="ED39" s="27">
        <f t="shared" ca="1" si="116"/>
        <v>1</v>
      </c>
      <c r="EE39" s="27">
        <f t="shared" ca="1" si="116"/>
        <v>0</v>
      </c>
      <c r="EF39" s="27">
        <f t="shared" ca="1" si="116"/>
        <v>70</v>
      </c>
      <c r="EG39" s="27">
        <f t="shared" ca="1" si="116"/>
        <v>50</v>
      </c>
      <c r="EH39" s="27">
        <f t="shared" ca="1" si="116"/>
        <v>70</v>
      </c>
      <c r="EI39" s="27">
        <f t="shared" ca="1" si="116"/>
        <v>50</v>
      </c>
      <c r="EJ39" s="27">
        <f t="shared" ca="1" si="117"/>
        <v>1</v>
      </c>
      <c r="EK39" s="27">
        <f t="shared" ca="1" si="117"/>
        <v>1</v>
      </c>
      <c r="EL39" s="27">
        <f t="shared" ca="1" si="117"/>
        <v>1</v>
      </c>
      <c r="EM39" s="27">
        <f t="shared" ca="1" si="117"/>
        <v>0</v>
      </c>
      <c r="EN39" s="27" t="str">
        <f t="shared" ca="1" si="117"/>
        <v>-</v>
      </c>
      <c r="EO39" s="27" t="str">
        <f t="shared" ca="1" si="117"/>
        <v>-</v>
      </c>
      <c r="EP39" s="27">
        <f t="shared" ca="1" si="117"/>
        <v>0</v>
      </c>
      <c r="EQ39" s="27">
        <f t="shared" ca="1" si="117"/>
        <v>0</v>
      </c>
      <c r="ER39" s="34">
        <v>0</v>
      </c>
    </row>
    <row r="40" spans="1:148" outlineLevel="3">
      <c r="A40" s="31">
        <f t="shared" si="59"/>
        <v>35</v>
      </c>
      <c r="B40" s="38">
        <f>$A39</f>
        <v>34</v>
      </c>
      <c r="C40">
        <f t="shared" ca="1" si="78"/>
        <v>22</v>
      </c>
      <c r="D40" t="b">
        <v>0</v>
      </c>
      <c r="E40" t="b">
        <v>0</v>
      </c>
      <c r="F40" t="b">
        <v>0</v>
      </c>
      <c r="G40">
        <f t="shared" ca="1" si="101"/>
        <v>408</v>
      </c>
      <c r="H40" s="51" t="str">
        <f t="shared" ca="1" si="61"/>
        <v>M-M&amp;BBT Spr Scan 3 (F33N34)</v>
      </c>
      <c r="I40" s="13" t="str">
        <f ca="1">IF(MATCH(H40,H$5:H40,0)=(COUNTA(H$5:H40)),"-","Dup")</f>
        <v>-</v>
      </c>
      <c r="J40" s="27" t="s">
        <v>37</v>
      </c>
      <c r="K40" s="27" t="str">
        <f t="shared" ca="1" si="107"/>
        <v>-</v>
      </c>
      <c r="L40" s="27" t="str">
        <f t="shared" ca="1" si="107"/>
        <v>-</v>
      </c>
      <c r="M40" s="27" t="str">
        <f t="shared" ca="1" si="107"/>
        <v>-</v>
      </c>
      <c r="N40" s="27" t="str">
        <f t="shared" ca="1" si="107"/>
        <v>-</v>
      </c>
      <c r="O40" s="27" t="str">
        <f t="shared" ca="1" si="107"/>
        <v>-</v>
      </c>
      <c r="P40" s="27">
        <f t="shared" ca="1" si="107"/>
        <v>1</v>
      </c>
      <c r="Q40" s="27">
        <f t="shared" ca="1" si="107"/>
        <v>1</v>
      </c>
      <c r="R40" s="27">
        <f t="shared" ca="1" si="107"/>
        <v>1</v>
      </c>
      <c r="S40" s="27">
        <f t="shared" ca="1" si="107"/>
        <v>1</v>
      </c>
      <c r="T40" s="27">
        <f t="shared" ca="1" si="107"/>
        <v>1</v>
      </c>
      <c r="U40" s="27">
        <f t="shared" ca="1" si="108"/>
        <v>1</v>
      </c>
      <c r="V40" s="27">
        <f t="shared" ca="1" si="108"/>
        <v>1</v>
      </c>
      <c r="W40" s="27">
        <f t="shared" ca="1" si="108"/>
        <v>1</v>
      </c>
      <c r="X40" s="27">
        <f t="shared" ca="1" si="108"/>
        <v>1</v>
      </c>
      <c r="Y40" s="27">
        <f t="shared" ca="1" si="108"/>
        <v>1</v>
      </c>
      <c r="Z40" s="27" t="str">
        <f t="shared" ca="1" si="108"/>
        <v>-</v>
      </c>
      <c r="AA40" s="27" t="str">
        <f t="shared" ca="1" si="108"/>
        <v>-</v>
      </c>
      <c r="AB40" s="27" t="str">
        <f t="shared" ca="1" si="108"/>
        <v>-</v>
      </c>
      <c r="AC40" s="27" t="str">
        <f t="shared" ca="1" si="108"/>
        <v>-</v>
      </c>
      <c r="AD40" s="27" t="str">
        <f t="shared" ca="1" si="108"/>
        <v>-</v>
      </c>
      <c r="AE40" s="27" t="str">
        <f t="shared" ca="1" si="109"/>
        <v>-</v>
      </c>
      <c r="AF40" s="27" t="str">
        <f t="shared" ca="1" si="109"/>
        <v>-</v>
      </c>
      <c r="AG40" s="27" t="str">
        <f t="shared" ca="1" si="109"/>
        <v>-</v>
      </c>
      <c r="AH40" s="27" t="str">
        <f t="shared" ca="1" si="109"/>
        <v>-</v>
      </c>
      <c r="AI40" s="27" t="str">
        <f t="shared" ca="1" si="109"/>
        <v>-</v>
      </c>
      <c r="AJ40" s="27" t="str">
        <f t="shared" ca="1" si="109"/>
        <v>-</v>
      </c>
      <c r="AK40" s="27" t="str">
        <f t="shared" ca="1" si="109"/>
        <v>-</v>
      </c>
      <c r="AL40" s="27" t="str">
        <f t="shared" ca="1" si="109"/>
        <v>-</v>
      </c>
      <c r="AM40" s="27" t="str">
        <f t="shared" ca="1" si="109"/>
        <v>-</v>
      </c>
      <c r="AN40" s="27" t="str">
        <f t="shared" ca="1" si="109"/>
        <v>-</v>
      </c>
      <c r="AO40" s="27" t="str">
        <f t="shared" ca="1" si="112"/>
        <v>-</v>
      </c>
      <c r="AP40" s="27" t="str">
        <f t="shared" ca="1" si="112"/>
        <v>-</v>
      </c>
      <c r="AQ40" s="27" t="str">
        <f t="shared" ca="1" si="112"/>
        <v>-</v>
      </c>
      <c r="AR40" s="27" t="str">
        <f t="shared" ca="1" si="112"/>
        <v>-</v>
      </c>
      <c r="AS40" s="27">
        <f t="shared" ca="1" si="118"/>
        <v>3</v>
      </c>
      <c r="AT40" s="27">
        <f t="shared" ca="1" si="118"/>
        <v>4</v>
      </c>
      <c r="AU40" s="27">
        <f t="shared" ca="1" si="118"/>
        <v>0</v>
      </c>
      <c r="AV40" s="27">
        <f t="shared" ca="1" si="118"/>
        <v>0.7</v>
      </c>
      <c r="AW40" s="27">
        <f t="shared" ca="1" si="118"/>
        <v>-0.7</v>
      </c>
      <c r="AX40" s="27" t="str">
        <f t="shared" ca="1" si="111"/>
        <v>-</v>
      </c>
      <c r="AY40" s="27" t="str">
        <f t="shared" ca="1" si="111"/>
        <v>-</v>
      </c>
      <c r="AZ40" s="27" t="str">
        <f t="shared" ca="1" si="111"/>
        <v>-</v>
      </c>
      <c r="BA40" s="27" t="str">
        <f t="shared" ca="1" si="111"/>
        <v>-</v>
      </c>
      <c r="BB40" s="27" t="str">
        <f t="shared" ca="1" si="111"/>
        <v>-</v>
      </c>
      <c r="BC40" s="27">
        <f t="shared" ca="1" si="119"/>
        <v>0.3</v>
      </c>
      <c r="BD40" s="27">
        <f t="shared" ca="1" si="119"/>
        <v>0.7</v>
      </c>
      <c r="BE40" s="27">
        <f t="shared" ca="1" si="119"/>
        <v>-0.2</v>
      </c>
      <c r="BF40" s="27">
        <f t="shared" ca="1" si="119"/>
        <v>1.2</v>
      </c>
      <c r="BG40" s="27" t="str">
        <f t="shared" ca="1" si="113"/>
        <v>-</v>
      </c>
      <c r="BH40" s="27" t="str">
        <f t="shared" ca="1" si="113"/>
        <v>-</v>
      </c>
      <c r="BI40" s="49">
        <v>0</v>
      </c>
      <c r="BJ40" s="49">
        <v>0</v>
      </c>
      <c r="BK40" s="49">
        <v>0</v>
      </c>
      <c r="BL40" s="49">
        <v>0</v>
      </c>
      <c r="BM40" s="49">
        <v>0</v>
      </c>
      <c r="BN40" s="27">
        <f t="shared" ca="1" si="94"/>
        <v>0</v>
      </c>
      <c r="BO40" s="27">
        <f t="shared" ca="1" si="94"/>
        <v>0</v>
      </c>
      <c r="BP40" s="27" t="str">
        <f t="shared" ca="1" si="94"/>
        <v>-</v>
      </c>
      <c r="BQ40" s="27" t="str">
        <f t="shared" ca="1" si="94"/>
        <v>-</v>
      </c>
      <c r="BR40" s="27" t="str">
        <f t="shared" ca="1" si="94"/>
        <v>-</v>
      </c>
      <c r="BS40" s="27" t="str">
        <f t="shared" ca="1" si="94"/>
        <v>-</v>
      </c>
      <c r="BT40" s="27" t="str">
        <f t="shared" ca="1" si="94"/>
        <v>-</v>
      </c>
      <c r="BU40" s="27" t="str">
        <f t="shared" ca="1" si="95"/>
        <v>-</v>
      </c>
      <c r="BV40" s="27" t="str">
        <f t="shared" ca="1" si="95"/>
        <v>-</v>
      </c>
      <c r="BW40" s="27" t="str">
        <f t="shared" ca="1" si="95"/>
        <v>-</v>
      </c>
      <c r="BX40" s="27" t="str">
        <f t="shared" ca="1" si="95"/>
        <v>-</v>
      </c>
      <c r="BY40" s="27">
        <f t="shared" ca="1" si="95"/>
        <v>2</v>
      </c>
      <c r="BZ40" s="27" t="str">
        <f t="shared" ca="1" si="95"/>
        <v>-</v>
      </c>
      <c r="CA40" s="27" t="str">
        <f t="shared" ca="1" si="95"/>
        <v>-</v>
      </c>
      <c r="CB40" s="27" t="str">
        <f t="shared" ca="1" si="95"/>
        <v>-</v>
      </c>
      <c r="CC40" s="27" t="str">
        <f t="shared" ca="1" si="95"/>
        <v>-</v>
      </c>
      <c r="CD40" s="27" t="b">
        <f t="shared" ca="1" si="95"/>
        <v>1</v>
      </c>
      <c r="CE40" s="27" t="str">
        <f t="shared" ca="1" si="95"/>
        <v>-</v>
      </c>
      <c r="CF40" s="27">
        <f t="shared" ca="1" si="95"/>
        <v>0</v>
      </c>
      <c r="CG40" s="27" t="str">
        <f t="shared" ca="1" si="96"/>
        <v>-</v>
      </c>
      <c r="CH40" s="27">
        <f t="shared" ca="1" si="96"/>
        <v>1</v>
      </c>
      <c r="CI40" s="27">
        <f t="shared" ca="1" si="96"/>
        <v>0</v>
      </c>
      <c r="CJ40" s="27">
        <f t="shared" ca="1" si="96"/>
        <v>1</v>
      </c>
      <c r="CK40" s="27">
        <f t="shared" ca="1" si="96"/>
        <v>1</v>
      </c>
      <c r="CL40" s="27">
        <f t="shared" ca="1" si="96"/>
        <v>1</v>
      </c>
      <c r="CM40" s="27">
        <f t="shared" ca="1" si="96"/>
        <v>0</v>
      </c>
      <c r="CN40" s="27">
        <f t="shared" ca="1" si="96"/>
        <v>0</v>
      </c>
      <c r="CO40" s="27">
        <f t="shared" ca="1" si="96"/>
        <v>0</v>
      </c>
      <c r="CP40" s="27">
        <f t="shared" ca="1" si="96"/>
        <v>0</v>
      </c>
      <c r="CQ40" s="27">
        <f t="shared" ca="1" si="97"/>
        <v>0.9</v>
      </c>
      <c r="CR40" s="27">
        <f t="shared" ca="1" si="97"/>
        <v>0.75</v>
      </c>
      <c r="CS40" s="27">
        <f t="shared" ca="1" si="97"/>
        <v>0.65</v>
      </c>
      <c r="CT40" s="27">
        <f t="shared" ca="1" si="97"/>
        <v>0.3</v>
      </c>
      <c r="CU40" s="27">
        <f t="shared" ca="1" si="97"/>
        <v>0</v>
      </c>
      <c r="CV40" s="27">
        <f t="shared" ca="1" si="97"/>
        <v>0</v>
      </c>
      <c r="CW40" s="27">
        <f t="shared" ca="1" si="97"/>
        <v>1</v>
      </c>
      <c r="CX40" s="53">
        <f t="shared" ca="1" si="91"/>
        <v>0.01</v>
      </c>
      <c r="CY40" s="27">
        <f t="shared" ca="1" si="89"/>
        <v>0</v>
      </c>
      <c r="CZ40" s="53">
        <f t="shared" ca="1" si="91"/>
        <v>0</v>
      </c>
      <c r="DA40" s="53">
        <f t="shared" ca="1" si="91"/>
        <v>0.05</v>
      </c>
      <c r="DB40" s="53">
        <f t="shared" ca="1" si="91"/>
        <v>0.05</v>
      </c>
      <c r="DC40" s="53">
        <f t="shared" ca="1" si="91"/>
        <v>9.9000000000000008E-3</v>
      </c>
      <c r="DD40" s="53">
        <f t="shared" ca="1" si="91"/>
        <v>-5.515714285714287E-2</v>
      </c>
      <c r="DE40" s="27" t="str">
        <f t="shared" ca="1" si="114"/>
        <v>-</v>
      </c>
      <c r="DF40" s="27" t="str">
        <f t="shared" ca="1" si="114"/>
        <v>-</v>
      </c>
      <c r="DG40" s="27" t="str">
        <f t="shared" ca="1" si="114"/>
        <v>-</v>
      </c>
      <c r="DH40" s="27" t="str">
        <f t="shared" ca="1" si="114"/>
        <v>-</v>
      </c>
      <c r="DI40" s="27" t="str">
        <f t="shared" ca="1" si="114"/>
        <v>-</v>
      </c>
      <c r="DJ40" s="27" t="str">
        <f t="shared" ca="1" si="114"/>
        <v>-</v>
      </c>
      <c r="DK40" s="53" t="b">
        <f t="shared" ca="1" si="102"/>
        <v>0</v>
      </c>
      <c r="DL40" s="53" t="b">
        <f t="shared" ca="1" si="103"/>
        <v>0</v>
      </c>
      <c r="DM40" s="53" t="b">
        <f t="shared" ca="1" si="103"/>
        <v>1</v>
      </c>
      <c r="DN40" s="53">
        <f t="shared" ca="1" si="103"/>
        <v>3</v>
      </c>
      <c r="DO40" s="53" t="str">
        <f t="shared" ca="1" si="115"/>
        <v>-</v>
      </c>
      <c r="DP40" s="53" t="str">
        <f t="shared" ca="1" si="115"/>
        <v>-</v>
      </c>
      <c r="DQ40" s="53" t="b">
        <f t="shared" ca="1" si="115"/>
        <v>1</v>
      </c>
      <c r="DR40" s="53" t="str">
        <f t="shared" ca="1" si="115"/>
        <v>-</v>
      </c>
      <c r="DS40" s="27" t="str">
        <f t="shared" ca="1" si="110"/>
        <v>-</v>
      </c>
      <c r="DT40" s="27" t="b">
        <f t="shared" ca="1" si="110"/>
        <v>1</v>
      </c>
      <c r="DU40" s="27" t="str">
        <f t="shared" ca="1" si="110"/>
        <v>-</v>
      </c>
      <c r="DV40" s="27">
        <f t="shared" ca="1" si="110"/>
        <v>0</v>
      </c>
      <c r="DW40" s="27" t="str">
        <f t="shared" ca="1" si="110"/>
        <v>-</v>
      </c>
      <c r="DX40" s="53" t="str">
        <f t="shared" ca="1" si="106"/>
        <v>-</v>
      </c>
      <c r="DY40" s="27">
        <f t="shared" ca="1" si="116"/>
        <v>500</v>
      </c>
      <c r="DZ40" s="27">
        <f t="shared" ca="1" si="116"/>
        <v>500</v>
      </c>
      <c r="EA40" s="27">
        <f t="shared" ca="1" si="116"/>
        <v>1</v>
      </c>
      <c r="EB40" s="27">
        <f t="shared" ca="1" si="116"/>
        <v>0</v>
      </c>
      <c r="EC40" s="27">
        <f t="shared" ca="1" si="116"/>
        <v>1</v>
      </c>
      <c r="ED40" s="27">
        <f t="shared" ca="1" si="116"/>
        <v>1</v>
      </c>
      <c r="EE40" s="27">
        <f t="shared" ca="1" si="116"/>
        <v>0</v>
      </c>
      <c r="EF40" s="27">
        <f t="shared" ca="1" si="116"/>
        <v>70</v>
      </c>
      <c r="EG40" s="27">
        <f t="shared" ca="1" si="116"/>
        <v>50</v>
      </c>
      <c r="EH40" s="27">
        <f t="shared" ca="1" si="116"/>
        <v>70</v>
      </c>
      <c r="EI40" s="27">
        <f t="shared" ca="1" si="116"/>
        <v>50</v>
      </c>
      <c r="EJ40" s="27">
        <f t="shared" ca="1" si="117"/>
        <v>1</v>
      </c>
      <c r="EK40" s="27">
        <f t="shared" ca="1" si="117"/>
        <v>1</v>
      </c>
      <c r="EL40" s="27">
        <f t="shared" ca="1" si="117"/>
        <v>1</v>
      </c>
      <c r="EM40" s="27">
        <f t="shared" ca="1" si="117"/>
        <v>0</v>
      </c>
      <c r="EN40" s="27" t="str">
        <f t="shared" ca="1" si="117"/>
        <v>-</v>
      </c>
      <c r="EO40" s="27" t="str">
        <f t="shared" ca="1" si="117"/>
        <v>-</v>
      </c>
      <c r="EP40" s="27">
        <f t="shared" ca="1" si="117"/>
        <v>0</v>
      </c>
      <c r="EQ40" s="27">
        <f t="shared" ca="1" si="117"/>
        <v>0</v>
      </c>
      <c r="ER40" s="34">
        <v>0</v>
      </c>
    </row>
    <row r="41" spans="1:148" outlineLevel="2">
      <c r="A41" s="31">
        <f t="shared" si="59"/>
        <v>36</v>
      </c>
      <c r="B41" s="48">
        <f>$A$14</f>
        <v>9</v>
      </c>
      <c r="C41">
        <f t="shared" ca="1" si="78"/>
        <v>22</v>
      </c>
      <c r="D41" t="b">
        <v>0</v>
      </c>
      <c r="E41" t="b">
        <v>0</v>
      </c>
      <c r="F41" t="b">
        <v>0</v>
      </c>
      <c r="G41" s="49">
        <f t="shared" ref="G41:G52" ca="1" si="120">INDEX(i.OptLTWMaternal,SUMPRODUCT($DK$11:$DM$11,1*$DK41:$DM41),$DN41+1)</f>
        <v>13</v>
      </c>
      <c r="H41" s="51" t="str">
        <f t="shared" ca="1" si="61"/>
        <v>Mat Aut Scan 0 (F33N34)</v>
      </c>
      <c r="I41" s="13" t="str">
        <f ca="1">IF(MATCH(H41,H$5:H41,0)=(COUNTA(H$5:H41)),"-","Dup")</f>
        <v>-</v>
      </c>
      <c r="J41" s="27" t="s">
        <v>37</v>
      </c>
      <c r="K41" s="27" t="str">
        <f t="shared" ref="K41:T50" ca="1" si="121">OFFSET(K$5,$B41,0)</f>
        <v>-</v>
      </c>
      <c r="L41" s="27" t="str">
        <f t="shared" ca="1" si="121"/>
        <v>-</v>
      </c>
      <c r="M41" s="27" t="str">
        <f t="shared" ca="1" si="121"/>
        <v>-</v>
      </c>
      <c r="N41" s="27" t="str">
        <f t="shared" ca="1" si="121"/>
        <v>-</v>
      </c>
      <c r="O41" s="27" t="str">
        <f t="shared" ca="1" si="121"/>
        <v>-</v>
      </c>
      <c r="P41" s="27">
        <f t="shared" ca="1" si="121"/>
        <v>1</v>
      </c>
      <c r="Q41" s="27">
        <f t="shared" ca="1" si="121"/>
        <v>1</v>
      </c>
      <c r="R41" s="27">
        <f t="shared" ca="1" si="121"/>
        <v>1</v>
      </c>
      <c r="S41" s="27">
        <f t="shared" ca="1" si="121"/>
        <v>1</v>
      </c>
      <c r="T41" s="27">
        <f t="shared" ca="1" si="121"/>
        <v>1</v>
      </c>
      <c r="U41" s="27">
        <f t="shared" ref="U41:AD50" ca="1" si="122">OFFSET(U$5,$B41,0)</f>
        <v>1</v>
      </c>
      <c r="V41" s="27">
        <f t="shared" ca="1" si="122"/>
        <v>1</v>
      </c>
      <c r="W41" s="27">
        <f t="shared" ca="1" si="122"/>
        <v>1</v>
      </c>
      <c r="X41" s="27">
        <f t="shared" ca="1" si="122"/>
        <v>1</v>
      </c>
      <c r="Y41" s="27">
        <f t="shared" ca="1" si="122"/>
        <v>1</v>
      </c>
      <c r="Z41" s="27" t="str">
        <f t="shared" ca="1" si="122"/>
        <v>-</v>
      </c>
      <c r="AA41" s="27" t="str">
        <f t="shared" ca="1" si="122"/>
        <v>-</v>
      </c>
      <c r="AB41" s="27" t="str">
        <f t="shared" ca="1" si="122"/>
        <v>-</v>
      </c>
      <c r="AC41" s="27" t="str">
        <f t="shared" ca="1" si="122"/>
        <v>-</v>
      </c>
      <c r="AD41" s="27" t="str">
        <f t="shared" ca="1" si="122"/>
        <v>-</v>
      </c>
      <c r="AE41" s="27" t="str">
        <f t="shared" ref="AE41:AN56" ca="1" si="123">OFFSET(AE$5,$B41,0)</f>
        <v>-</v>
      </c>
      <c r="AF41" s="27" t="str">
        <f t="shared" ca="1" si="123"/>
        <v>-</v>
      </c>
      <c r="AG41" s="27" t="str">
        <f t="shared" ca="1" si="123"/>
        <v>-</v>
      </c>
      <c r="AH41" s="27" t="str">
        <f t="shared" ca="1" si="123"/>
        <v>-</v>
      </c>
      <c r="AI41" s="27" t="str">
        <f t="shared" ca="1" si="123"/>
        <v>-</v>
      </c>
      <c r="AJ41" s="27" t="str">
        <f t="shared" ca="1" si="109"/>
        <v>-</v>
      </c>
      <c r="AK41" s="27" t="str">
        <f t="shared" ca="1" si="109"/>
        <v>-</v>
      </c>
      <c r="AL41" s="27" t="str">
        <f t="shared" ca="1" si="109"/>
        <v>-</v>
      </c>
      <c r="AM41" s="27" t="str">
        <f t="shared" ca="1" si="109"/>
        <v>-</v>
      </c>
      <c r="AN41" s="27" t="str">
        <f t="shared" ca="1" si="109"/>
        <v>-</v>
      </c>
      <c r="AO41" s="27" t="str">
        <f t="shared" ca="1" si="112"/>
        <v>-</v>
      </c>
      <c r="AP41" s="27" t="str">
        <f t="shared" ca="1" si="112"/>
        <v>-</v>
      </c>
      <c r="AQ41" s="27" t="str">
        <f t="shared" ca="1" si="112"/>
        <v>-</v>
      </c>
      <c r="AR41" s="27" t="str">
        <f t="shared" ca="1" si="112"/>
        <v>-</v>
      </c>
      <c r="AS41" s="53">
        <f ca="1">OFFSET(AS41,-4,0)</f>
        <v>3</v>
      </c>
      <c r="AT41" s="53">
        <f ca="1">OFFSET(AT41,-4,0)</f>
        <v>4</v>
      </c>
      <c r="AU41" s="53">
        <f ca="1">OFFSET(AU41,-4,0)</f>
        <v>0</v>
      </c>
      <c r="AV41" s="53">
        <f ca="1">OFFSET(AV41,-4,0)</f>
        <v>0.7</v>
      </c>
      <c r="AW41" s="53">
        <f ca="1">OFFSET(AW41,-4,0)</f>
        <v>-0.7</v>
      </c>
      <c r="AX41" s="27" t="str">
        <f t="shared" ca="1" si="111"/>
        <v>-</v>
      </c>
      <c r="AY41" s="27" t="str">
        <f t="shared" ca="1" si="111"/>
        <v>-</v>
      </c>
      <c r="AZ41" s="27" t="str">
        <f t="shared" ca="1" si="111"/>
        <v>-</v>
      </c>
      <c r="BA41" s="27" t="str">
        <f t="shared" ca="1" si="111"/>
        <v>-</v>
      </c>
      <c r="BB41" s="27" t="str">
        <f t="shared" ca="1" si="111"/>
        <v>-</v>
      </c>
      <c r="BC41" s="53">
        <f ca="1">OFFSET(BC41,-4,0)</f>
        <v>0.3</v>
      </c>
      <c r="BD41" s="53">
        <f ca="1">OFFSET(BD41,-4,0)</f>
        <v>0.7</v>
      </c>
      <c r="BE41" s="53">
        <f ca="1">OFFSET(BE41,-4,0)</f>
        <v>-0.2</v>
      </c>
      <c r="BF41" s="53">
        <f ca="1">OFFSET(BF41,-4,0)</f>
        <v>1.2</v>
      </c>
      <c r="BG41" s="27" t="str">
        <f t="shared" ca="1" si="113"/>
        <v>-</v>
      </c>
      <c r="BH41" s="27" t="str">
        <f t="shared" ca="1" si="113"/>
        <v>-</v>
      </c>
      <c r="BI41" s="27">
        <f t="shared" ref="BI41:BM50" ca="1" si="124">OFFSET(BI$5,$B41,0)</f>
        <v>0</v>
      </c>
      <c r="BJ41" s="27">
        <f t="shared" ca="1" si="124"/>
        <v>0</v>
      </c>
      <c r="BK41" s="27">
        <f t="shared" ca="1" si="124"/>
        <v>0</v>
      </c>
      <c r="BL41" s="27">
        <f t="shared" ca="1" si="124"/>
        <v>0</v>
      </c>
      <c r="BM41" s="27">
        <f t="shared" ca="1" si="124"/>
        <v>0</v>
      </c>
      <c r="BN41" s="27">
        <f t="shared" ref="BN41:CA50" ca="1" si="125">OFFSET(BN$5,$B41,0)</f>
        <v>12</v>
      </c>
      <c r="BO41" s="27">
        <f t="shared" ca="1" si="125"/>
        <v>12</v>
      </c>
      <c r="BP41" s="27" t="str">
        <f t="shared" ca="1" si="125"/>
        <v>-</v>
      </c>
      <c r="BQ41" s="27" t="str">
        <f t="shared" ca="1" si="125"/>
        <v>-</v>
      </c>
      <c r="BR41" s="27" t="str">
        <f t="shared" ca="1" si="125"/>
        <v>-</v>
      </c>
      <c r="BS41" s="27" t="str">
        <f t="shared" ca="1" si="125"/>
        <v>-</v>
      </c>
      <c r="BT41" s="27" t="str">
        <f t="shared" ca="1" si="125"/>
        <v>-</v>
      </c>
      <c r="BU41" s="27" t="str">
        <f t="shared" ca="1" si="125"/>
        <v>-</v>
      </c>
      <c r="BV41" s="27" t="str">
        <f t="shared" ca="1" si="125"/>
        <v>-</v>
      </c>
      <c r="BW41" s="27" t="str">
        <f t="shared" ca="1" si="125"/>
        <v>-</v>
      </c>
      <c r="BX41" s="27" t="str">
        <f t="shared" ca="1" si="125"/>
        <v>-</v>
      </c>
      <c r="BY41" s="27">
        <f t="shared" ca="1" si="125"/>
        <v>5</v>
      </c>
      <c r="BZ41" s="27" t="str">
        <f t="shared" ca="1" si="125"/>
        <v>-</v>
      </c>
      <c r="CA41" s="27" t="str">
        <f t="shared" ca="1" si="125"/>
        <v>-</v>
      </c>
      <c r="CB41" s="27" t="str">
        <f t="shared" ref="CB41:CK50" ca="1" si="126">OFFSET(CB$5,$B41,0)</f>
        <v>-</v>
      </c>
      <c r="CC41" s="27" t="str">
        <f t="shared" ca="1" si="126"/>
        <v>-</v>
      </c>
      <c r="CD41" s="27" t="str">
        <f t="shared" ca="1" si="126"/>
        <v>-</v>
      </c>
      <c r="CE41" s="27" t="str">
        <f t="shared" ca="1" si="126"/>
        <v>-</v>
      </c>
      <c r="CF41" s="27">
        <f t="shared" ca="1" si="126"/>
        <v>0</v>
      </c>
      <c r="CG41" s="27" t="str">
        <f t="shared" ca="1" si="126"/>
        <v>-</v>
      </c>
      <c r="CH41" s="27">
        <f t="shared" ca="1" si="126"/>
        <v>1</v>
      </c>
      <c r="CI41" s="27">
        <f t="shared" ca="1" si="126"/>
        <v>0</v>
      </c>
      <c r="CJ41" s="27">
        <f t="shared" ca="1" si="126"/>
        <v>1</v>
      </c>
      <c r="CK41" s="27">
        <f t="shared" ca="1" si="126"/>
        <v>1</v>
      </c>
      <c r="CL41" s="27">
        <f t="shared" ref="CL41:CW50" ca="1" si="127">OFFSET(CL$5,$B41,0)</f>
        <v>1</v>
      </c>
      <c r="CM41" s="27">
        <f t="shared" ca="1" si="127"/>
        <v>0</v>
      </c>
      <c r="CN41" s="27">
        <f t="shared" ca="1" si="127"/>
        <v>0</v>
      </c>
      <c r="CO41" s="27">
        <f t="shared" ca="1" si="127"/>
        <v>0</v>
      </c>
      <c r="CP41" s="27">
        <f t="shared" ca="1" si="127"/>
        <v>0</v>
      </c>
      <c r="CQ41" s="27">
        <f t="shared" ca="1" si="127"/>
        <v>1</v>
      </c>
      <c r="CR41" s="27">
        <f t="shared" ca="1" si="127"/>
        <v>0</v>
      </c>
      <c r="CS41" s="27">
        <f t="shared" ca="1" si="127"/>
        <v>0</v>
      </c>
      <c r="CT41" s="27">
        <f t="shared" ca="1" si="127"/>
        <v>0</v>
      </c>
      <c r="CU41" s="27">
        <f t="shared" ca="1" si="127"/>
        <v>0</v>
      </c>
      <c r="CV41" s="27">
        <f t="shared" ca="1" si="127"/>
        <v>0</v>
      </c>
      <c r="CW41" s="27">
        <f t="shared" ca="1" si="127"/>
        <v>1</v>
      </c>
      <c r="CX41" s="53">
        <f t="shared" ca="1" si="91"/>
        <v>0</v>
      </c>
      <c r="CY41" s="27">
        <f t="shared" ca="1" si="89"/>
        <v>0</v>
      </c>
      <c r="CZ41" s="53">
        <f t="shared" ca="1" si="91"/>
        <v>0</v>
      </c>
      <c r="DA41" s="53">
        <f t="shared" ca="1" si="91"/>
        <v>0</v>
      </c>
      <c r="DB41" s="53">
        <f t="shared" ca="1" si="91"/>
        <v>0</v>
      </c>
      <c r="DC41" s="53">
        <f t="shared" ca="1" si="91"/>
        <v>0</v>
      </c>
      <c r="DD41" s="53">
        <f t="shared" ca="1" si="91"/>
        <v>0</v>
      </c>
      <c r="DE41" s="27" t="str">
        <f t="shared" ca="1" si="114"/>
        <v>-</v>
      </c>
      <c r="DF41" s="27" t="str">
        <f t="shared" ca="1" si="114"/>
        <v>-</v>
      </c>
      <c r="DG41" s="27" t="str">
        <f t="shared" ca="1" si="114"/>
        <v>-</v>
      </c>
      <c r="DH41" s="27" t="str">
        <f t="shared" ca="1" si="114"/>
        <v>-</v>
      </c>
      <c r="DI41" s="27" t="str">
        <f t="shared" ca="1" si="114"/>
        <v>-</v>
      </c>
      <c r="DJ41" s="27" t="str">
        <f t="shared" ca="1" si="114"/>
        <v>-</v>
      </c>
      <c r="DK41" s="53" t="b">
        <f t="shared" ca="1" si="102"/>
        <v>1</v>
      </c>
      <c r="DL41" s="53" t="b">
        <f t="shared" ca="1" si="103"/>
        <v>0</v>
      </c>
      <c r="DM41" s="53" t="b">
        <f t="shared" ca="1" si="103"/>
        <v>0</v>
      </c>
      <c r="DN41" s="53">
        <f t="shared" ca="1" si="103"/>
        <v>0</v>
      </c>
      <c r="DO41" s="53" t="str">
        <f t="shared" ca="1" si="115"/>
        <v>-</v>
      </c>
      <c r="DP41" s="53" t="str">
        <f t="shared" ca="1" si="115"/>
        <v>-</v>
      </c>
      <c r="DQ41" s="53" t="str">
        <f t="shared" ca="1" si="115"/>
        <v>-</v>
      </c>
      <c r="DR41" s="53" t="str">
        <f t="shared" ca="1" si="115"/>
        <v>-</v>
      </c>
      <c r="DS41" s="27" t="str">
        <f t="shared" ref="DS41:DW50" ca="1" si="128">OFFSET(DS$5,$B41,0)</f>
        <v>-</v>
      </c>
      <c r="DT41" s="27" t="b">
        <f t="shared" ca="1" si="128"/>
        <v>1</v>
      </c>
      <c r="DU41" s="27" t="str">
        <f t="shared" ca="1" si="128"/>
        <v>-</v>
      </c>
      <c r="DV41" s="27">
        <f t="shared" ca="1" si="128"/>
        <v>0</v>
      </c>
      <c r="DW41" s="27" t="str">
        <f t="shared" ca="1" si="128"/>
        <v>-</v>
      </c>
      <c r="DX41" s="53" t="str">
        <f t="shared" ca="1" si="106"/>
        <v>-</v>
      </c>
      <c r="DY41" s="27" t="str">
        <f t="shared" ca="1" si="116"/>
        <v>-</v>
      </c>
      <c r="DZ41" s="27" t="str">
        <f t="shared" ca="1" si="116"/>
        <v>-</v>
      </c>
      <c r="EA41" s="27">
        <f t="shared" ca="1" si="116"/>
        <v>1</v>
      </c>
      <c r="EB41" s="27">
        <f t="shared" ca="1" si="116"/>
        <v>0</v>
      </c>
      <c r="EC41" s="27">
        <f t="shared" ca="1" si="116"/>
        <v>1</v>
      </c>
      <c r="ED41" s="27">
        <f t="shared" ca="1" si="116"/>
        <v>1</v>
      </c>
      <c r="EE41" s="27">
        <f t="shared" ca="1" si="116"/>
        <v>0</v>
      </c>
      <c r="EF41" s="27">
        <f t="shared" ca="1" si="116"/>
        <v>70</v>
      </c>
      <c r="EG41" s="27">
        <f t="shared" ca="1" si="116"/>
        <v>50</v>
      </c>
      <c r="EH41" s="27">
        <f t="shared" ca="1" si="116"/>
        <v>70</v>
      </c>
      <c r="EI41" s="27">
        <f t="shared" ca="1" si="116"/>
        <v>50</v>
      </c>
      <c r="EJ41" s="27">
        <f t="shared" ca="1" si="117"/>
        <v>1</v>
      </c>
      <c r="EK41" s="27">
        <f t="shared" ca="1" si="117"/>
        <v>1</v>
      </c>
      <c r="EL41" s="27">
        <f t="shared" ca="1" si="117"/>
        <v>1</v>
      </c>
      <c r="EM41" s="27">
        <f t="shared" ca="1" si="117"/>
        <v>0</v>
      </c>
      <c r="EN41" s="27" t="str">
        <f t="shared" ca="1" si="117"/>
        <v>-</v>
      </c>
      <c r="EO41" s="27" t="str">
        <f t="shared" ca="1" si="117"/>
        <v>-</v>
      </c>
      <c r="EP41" s="27">
        <f t="shared" ca="1" si="117"/>
        <v>0</v>
      </c>
      <c r="EQ41" s="27">
        <f t="shared" ca="1" si="117"/>
        <v>0</v>
      </c>
      <c r="ER41" s="34">
        <v>0</v>
      </c>
    </row>
    <row r="42" spans="1:148" outlineLevel="3">
      <c r="A42" s="31">
        <f t="shared" si="59"/>
        <v>37</v>
      </c>
      <c r="B42" s="38">
        <f>$A41</f>
        <v>36</v>
      </c>
      <c r="C42">
        <f t="shared" ca="1" si="78"/>
        <v>22</v>
      </c>
      <c r="D42" t="b">
        <v>0</v>
      </c>
      <c r="E42" t="b">
        <v>0</v>
      </c>
      <c r="F42" t="b">
        <v>0</v>
      </c>
      <c r="G42" s="49">
        <f t="shared" ca="1" si="120"/>
        <v>79</v>
      </c>
      <c r="H42" s="51" t="str">
        <f t="shared" ca="1" si="61"/>
        <v>Mat Aut Scan 1 (F33N34)</v>
      </c>
      <c r="I42" s="13" t="str">
        <f ca="1">IF(MATCH(H42,H$5:H42,0)=(COUNTA(H$5:H42)),"-","Dup")</f>
        <v>-</v>
      </c>
      <c r="J42" s="27" t="s">
        <v>37</v>
      </c>
      <c r="K42" s="27" t="str">
        <f t="shared" ca="1" si="121"/>
        <v>-</v>
      </c>
      <c r="L42" s="27" t="str">
        <f t="shared" ca="1" si="121"/>
        <v>-</v>
      </c>
      <c r="M42" s="27" t="str">
        <f t="shared" ca="1" si="121"/>
        <v>-</v>
      </c>
      <c r="N42" s="27" t="str">
        <f t="shared" ca="1" si="121"/>
        <v>-</v>
      </c>
      <c r="O42" s="27" t="str">
        <f t="shared" ca="1" si="121"/>
        <v>-</v>
      </c>
      <c r="P42" s="27">
        <f t="shared" ca="1" si="121"/>
        <v>1</v>
      </c>
      <c r="Q42" s="27">
        <f t="shared" ca="1" si="121"/>
        <v>1</v>
      </c>
      <c r="R42" s="27">
        <f t="shared" ca="1" si="121"/>
        <v>1</v>
      </c>
      <c r="S42" s="27">
        <f t="shared" ca="1" si="121"/>
        <v>1</v>
      </c>
      <c r="T42" s="27">
        <f t="shared" ca="1" si="121"/>
        <v>1</v>
      </c>
      <c r="U42" s="27">
        <f t="shared" ca="1" si="122"/>
        <v>1</v>
      </c>
      <c r="V42" s="27">
        <f t="shared" ca="1" si="122"/>
        <v>1</v>
      </c>
      <c r="W42" s="27">
        <f t="shared" ca="1" si="122"/>
        <v>1</v>
      </c>
      <c r="X42" s="27">
        <f t="shared" ca="1" si="122"/>
        <v>1</v>
      </c>
      <c r="Y42" s="27">
        <f t="shared" ca="1" si="122"/>
        <v>1</v>
      </c>
      <c r="Z42" s="27" t="str">
        <f t="shared" ca="1" si="122"/>
        <v>-</v>
      </c>
      <c r="AA42" s="27" t="str">
        <f t="shared" ca="1" si="122"/>
        <v>-</v>
      </c>
      <c r="AB42" s="27" t="str">
        <f t="shared" ca="1" si="122"/>
        <v>-</v>
      </c>
      <c r="AC42" s="27" t="str">
        <f t="shared" ca="1" si="122"/>
        <v>-</v>
      </c>
      <c r="AD42" s="27" t="str">
        <f t="shared" ca="1" si="122"/>
        <v>-</v>
      </c>
      <c r="AE42" s="27" t="str">
        <f t="shared" ca="1" si="123"/>
        <v>-</v>
      </c>
      <c r="AF42" s="27" t="str">
        <f t="shared" ca="1" si="123"/>
        <v>-</v>
      </c>
      <c r="AG42" s="27" t="str">
        <f t="shared" ca="1" si="123"/>
        <v>-</v>
      </c>
      <c r="AH42" s="27" t="str">
        <f t="shared" ca="1" si="123"/>
        <v>-</v>
      </c>
      <c r="AI42" s="27" t="str">
        <f t="shared" ca="1" si="123"/>
        <v>-</v>
      </c>
      <c r="AJ42" s="27" t="str">
        <f t="shared" ca="1" si="109"/>
        <v>-</v>
      </c>
      <c r="AK42" s="27" t="str">
        <f t="shared" ca="1" si="109"/>
        <v>-</v>
      </c>
      <c r="AL42" s="27" t="str">
        <f t="shared" ca="1" si="109"/>
        <v>-</v>
      </c>
      <c r="AM42" s="27" t="str">
        <f t="shared" ca="1" si="109"/>
        <v>-</v>
      </c>
      <c r="AN42" s="27" t="str">
        <f t="shared" ca="1" si="109"/>
        <v>-</v>
      </c>
      <c r="AO42" s="27" t="str">
        <f t="shared" ca="1" si="112"/>
        <v>-</v>
      </c>
      <c r="AP42" s="27" t="str">
        <f t="shared" ca="1" si="112"/>
        <v>-</v>
      </c>
      <c r="AQ42" s="27" t="str">
        <f t="shared" ca="1" si="112"/>
        <v>-</v>
      </c>
      <c r="AR42" s="27" t="str">
        <f t="shared" ca="1" si="112"/>
        <v>-</v>
      </c>
      <c r="AS42" s="27">
        <f t="shared" ref="AS42:AW44" ca="1" si="129">OFFSET(AS$5,$B42,0)</f>
        <v>3</v>
      </c>
      <c r="AT42" s="27">
        <f t="shared" ca="1" si="129"/>
        <v>4</v>
      </c>
      <c r="AU42" s="27">
        <f t="shared" ca="1" si="129"/>
        <v>0</v>
      </c>
      <c r="AV42" s="27">
        <f t="shared" ca="1" si="129"/>
        <v>0.7</v>
      </c>
      <c r="AW42" s="27">
        <f t="shared" ca="1" si="129"/>
        <v>-0.7</v>
      </c>
      <c r="AX42" s="27" t="str">
        <f t="shared" ca="1" si="111"/>
        <v>-</v>
      </c>
      <c r="AY42" s="27" t="str">
        <f t="shared" ca="1" si="111"/>
        <v>-</v>
      </c>
      <c r="AZ42" s="27" t="str">
        <f t="shared" ca="1" si="111"/>
        <v>-</v>
      </c>
      <c r="BA42" s="27" t="str">
        <f t="shared" ca="1" si="111"/>
        <v>-</v>
      </c>
      <c r="BB42" s="27" t="str">
        <f t="shared" ca="1" si="111"/>
        <v>-</v>
      </c>
      <c r="BC42" s="27">
        <f t="shared" ref="BC42:BF44" ca="1" si="130">OFFSET(BC$5,$B42,0)</f>
        <v>0.3</v>
      </c>
      <c r="BD42" s="27">
        <f t="shared" ca="1" si="130"/>
        <v>0.7</v>
      </c>
      <c r="BE42" s="27">
        <f t="shared" ca="1" si="130"/>
        <v>-0.2</v>
      </c>
      <c r="BF42" s="27">
        <f t="shared" ca="1" si="130"/>
        <v>1.2</v>
      </c>
      <c r="BG42" s="27" t="str">
        <f t="shared" ca="1" si="113"/>
        <v>-</v>
      </c>
      <c r="BH42" s="27" t="str">
        <f t="shared" ca="1" si="113"/>
        <v>-</v>
      </c>
      <c r="BI42" s="27">
        <f t="shared" ca="1" si="124"/>
        <v>0</v>
      </c>
      <c r="BJ42" s="27">
        <f t="shared" ca="1" si="124"/>
        <v>0</v>
      </c>
      <c r="BK42" s="27">
        <f t="shared" ca="1" si="124"/>
        <v>0</v>
      </c>
      <c r="BL42" s="27">
        <f t="shared" ca="1" si="124"/>
        <v>0</v>
      </c>
      <c r="BM42" s="27">
        <f t="shared" ca="1" si="124"/>
        <v>0</v>
      </c>
      <c r="BN42" s="27">
        <f t="shared" ca="1" si="125"/>
        <v>12</v>
      </c>
      <c r="BO42" s="27">
        <f t="shared" ca="1" si="125"/>
        <v>12</v>
      </c>
      <c r="BP42" s="27" t="str">
        <f t="shared" ca="1" si="125"/>
        <v>-</v>
      </c>
      <c r="BQ42" s="27" t="str">
        <f t="shared" ca="1" si="125"/>
        <v>-</v>
      </c>
      <c r="BR42" s="27" t="str">
        <f t="shared" ca="1" si="125"/>
        <v>-</v>
      </c>
      <c r="BS42" s="27" t="str">
        <f t="shared" ca="1" si="125"/>
        <v>-</v>
      </c>
      <c r="BT42" s="27" t="str">
        <f t="shared" ca="1" si="125"/>
        <v>-</v>
      </c>
      <c r="BU42" s="27" t="str">
        <f t="shared" ca="1" si="125"/>
        <v>-</v>
      </c>
      <c r="BV42" s="27" t="str">
        <f t="shared" ca="1" si="125"/>
        <v>-</v>
      </c>
      <c r="BW42" s="27" t="str">
        <f t="shared" ca="1" si="125"/>
        <v>-</v>
      </c>
      <c r="BX42" s="27" t="str">
        <f t="shared" ca="1" si="125"/>
        <v>-</v>
      </c>
      <c r="BY42" s="27">
        <f t="shared" ca="1" si="125"/>
        <v>5</v>
      </c>
      <c r="BZ42" s="27" t="str">
        <f t="shared" ca="1" si="125"/>
        <v>-</v>
      </c>
      <c r="CA42" s="27" t="str">
        <f t="shared" ca="1" si="125"/>
        <v>-</v>
      </c>
      <c r="CB42" s="27" t="str">
        <f t="shared" ca="1" si="126"/>
        <v>-</v>
      </c>
      <c r="CC42" s="27" t="str">
        <f t="shared" ca="1" si="126"/>
        <v>-</v>
      </c>
      <c r="CD42" s="27" t="str">
        <f t="shared" ca="1" si="126"/>
        <v>-</v>
      </c>
      <c r="CE42" s="27" t="str">
        <f t="shared" ca="1" si="126"/>
        <v>-</v>
      </c>
      <c r="CF42" s="27">
        <f t="shared" ca="1" si="126"/>
        <v>0</v>
      </c>
      <c r="CG42" s="27" t="str">
        <f t="shared" ca="1" si="126"/>
        <v>-</v>
      </c>
      <c r="CH42" s="27">
        <f t="shared" ca="1" si="126"/>
        <v>1</v>
      </c>
      <c r="CI42" s="27">
        <f t="shared" ca="1" si="126"/>
        <v>0</v>
      </c>
      <c r="CJ42" s="27">
        <f t="shared" ca="1" si="126"/>
        <v>1</v>
      </c>
      <c r="CK42" s="27">
        <f t="shared" ca="1" si="126"/>
        <v>1</v>
      </c>
      <c r="CL42" s="27">
        <f t="shared" ca="1" si="127"/>
        <v>1</v>
      </c>
      <c r="CM42" s="27">
        <f t="shared" ca="1" si="127"/>
        <v>0</v>
      </c>
      <c r="CN42" s="27">
        <f t="shared" ca="1" si="127"/>
        <v>0</v>
      </c>
      <c r="CO42" s="27">
        <f t="shared" ca="1" si="127"/>
        <v>0</v>
      </c>
      <c r="CP42" s="27">
        <f t="shared" ca="1" si="127"/>
        <v>0</v>
      </c>
      <c r="CQ42" s="27">
        <f t="shared" ca="1" si="127"/>
        <v>1</v>
      </c>
      <c r="CR42" s="27">
        <f t="shared" ca="1" si="127"/>
        <v>0</v>
      </c>
      <c r="CS42" s="27">
        <f t="shared" ca="1" si="127"/>
        <v>0</v>
      </c>
      <c r="CT42" s="27">
        <f t="shared" ca="1" si="127"/>
        <v>0</v>
      </c>
      <c r="CU42" s="27">
        <f t="shared" ca="1" si="127"/>
        <v>0</v>
      </c>
      <c r="CV42" s="27">
        <f t="shared" ca="1" si="127"/>
        <v>0</v>
      </c>
      <c r="CW42" s="27">
        <f t="shared" ca="1" si="127"/>
        <v>1</v>
      </c>
      <c r="CX42" s="53">
        <f t="shared" ca="1" si="91"/>
        <v>0.01</v>
      </c>
      <c r="CY42" s="27">
        <f t="shared" ca="1" si="89"/>
        <v>0</v>
      </c>
      <c r="CZ42" s="53">
        <f t="shared" ca="1" si="91"/>
        <v>0</v>
      </c>
      <c r="DA42" s="53">
        <f t="shared" ca="1" si="91"/>
        <v>0.05</v>
      </c>
      <c r="DB42" s="53">
        <f t="shared" ca="1" si="91"/>
        <v>0.05</v>
      </c>
      <c r="DC42" s="53">
        <f t="shared" ca="1" si="91"/>
        <v>0</v>
      </c>
      <c r="DD42" s="53">
        <f t="shared" ca="1" si="91"/>
        <v>0</v>
      </c>
      <c r="DE42" s="27" t="str">
        <f t="shared" ca="1" si="114"/>
        <v>-</v>
      </c>
      <c r="DF42" s="27" t="str">
        <f t="shared" ca="1" si="114"/>
        <v>-</v>
      </c>
      <c r="DG42" s="27" t="str">
        <f t="shared" ca="1" si="114"/>
        <v>-</v>
      </c>
      <c r="DH42" s="27" t="str">
        <f t="shared" ca="1" si="114"/>
        <v>-</v>
      </c>
      <c r="DI42" s="27" t="str">
        <f t="shared" ca="1" si="114"/>
        <v>-</v>
      </c>
      <c r="DJ42" s="27" t="str">
        <f t="shared" ca="1" si="114"/>
        <v>-</v>
      </c>
      <c r="DK42" s="53" t="b">
        <f t="shared" ca="1" si="102"/>
        <v>1</v>
      </c>
      <c r="DL42" s="53" t="b">
        <f t="shared" ca="1" si="103"/>
        <v>0</v>
      </c>
      <c r="DM42" s="53" t="b">
        <f t="shared" ca="1" si="103"/>
        <v>0</v>
      </c>
      <c r="DN42" s="53">
        <f t="shared" ca="1" si="103"/>
        <v>1</v>
      </c>
      <c r="DO42" s="53" t="str">
        <f t="shared" ca="1" si="115"/>
        <v>-</v>
      </c>
      <c r="DP42" s="53" t="str">
        <f t="shared" ca="1" si="115"/>
        <v>-</v>
      </c>
      <c r="DQ42" s="53" t="b">
        <f t="shared" ca="1" si="115"/>
        <v>1</v>
      </c>
      <c r="DR42" s="53" t="str">
        <f t="shared" ca="1" si="115"/>
        <v>-</v>
      </c>
      <c r="DS42" s="27" t="str">
        <f t="shared" ca="1" si="128"/>
        <v>-</v>
      </c>
      <c r="DT42" s="27" t="b">
        <f t="shared" ca="1" si="128"/>
        <v>1</v>
      </c>
      <c r="DU42" s="27" t="str">
        <f t="shared" ca="1" si="128"/>
        <v>-</v>
      </c>
      <c r="DV42" s="27">
        <f t="shared" ca="1" si="128"/>
        <v>0</v>
      </c>
      <c r="DW42" s="27" t="str">
        <f t="shared" ca="1" si="128"/>
        <v>-</v>
      </c>
      <c r="DX42" s="53" t="str">
        <f t="shared" ca="1" si="106"/>
        <v>-</v>
      </c>
      <c r="DY42" s="27" t="str">
        <f t="shared" ca="1" si="116"/>
        <v>-</v>
      </c>
      <c r="DZ42" s="27" t="str">
        <f t="shared" ca="1" si="116"/>
        <v>-</v>
      </c>
      <c r="EA42" s="27">
        <f t="shared" ca="1" si="116"/>
        <v>1</v>
      </c>
      <c r="EB42" s="27">
        <f t="shared" ca="1" si="116"/>
        <v>0</v>
      </c>
      <c r="EC42" s="27">
        <f t="shared" ca="1" si="116"/>
        <v>1</v>
      </c>
      <c r="ED42" s="27">
        <f t="shared" ca="1" si="116"/>
        <v>1</v>
      </c>
      <c r="EE42" s="27">
        <f t="shared" ca="1" si="116"/>
        <v>0</v>
      </c>
      <c r="EF42" s="27">
        <f t="shared" ca="1" si="116"/>
        <v>70</v>
      </c>
      <c r="EG42" s="27">
        <f t="shared" ca="1" si="116"/>
        <v>50</v>
      </c>
      <c r="EH42" s="27">
        <f t="shared" ca="1" si="116"/>
        <v>70</v>
      </c>
      <c r="EI42" s="27">
        <f t="shared" ca="1" si="116"/>
        <v>50</v>
      </c>
      <c r="EJ42" s="27">
        <f t="shared" ca="1" si="117"/>
        <v>1</v>
      </c>
      <c r="EK42" s="27">
        <f t="shared" ca="1" si="117"/>
        <v>1</v>
      </c>
      <c r="EL42" s="27">
        <f t="shared" ca="1" si="117"/>
        <v>1</v>
      </c>
      <c r="EM42" s="27">
        <f t="shared" ca="1" si="117"/>
        <v>0</v>
      </c>
      <c r="EN42" s="27" t="str">
        <f t="shared" ca="1" si="117"/>
        <v>-</v>
      </c>
      <c r="EO42" s="27" t="str">
        <f t="shared" ca="1" si="117"/>
        <v>-</v>
      </c>
      <c r="EP42" s="27">
        <f t="shared" ca="1" si="117"/>
        <v>0</v>
      </c>
      <c r="EQ42" s="27">
        <f t="shared" ca="1" si="117"/>
        <v>0</v>
      </c>
      <c r="ER42" s="34">
        <v>0</v>
      </c>
    </row>
    <row r="43" spans="1:148" outlineLevel="3">
      <c r="A43" s="31">
        <f t="shared" si="59"/>
        <v>38</v>
      </c>
      <c r="B43" s="38">
        <f>$A42</f>
        <v>37</v>
      </c>
      <c r="C43">
        <f t="shared" ca="1" si="78"/>
        <v>22</v>
      </c>
      <c r="D43" t="b">
        <v>0</v>
      </c>
      <c r="E43" t="b">
        <v>0</v>
      </c>
      <c r="F43" t="b">
        <v>0</v>
      </c>
      <c r="G43" s="49">
        <f t="shared" ca="1" si="120"/>
        <v>414</v>
      </c>
      <c r="H43" s="51" t="str">
        <f t="shared" ca="1" si="61"/>
        <v>Mat Aut Scan 2 (F33N34)</v>
      </c>
      <c r="I43" s="13" t="str">
        <f ca="1">IF(MATCH(H43,H$5:H43,0)=(COUNTA(H$5:H43)),"-","Dup")</f>
        <v>-</v>
      </c>
      <c r="J43" s="27" t="s">
        <v>37</v>
      </c>
      <c r="K43" s="27" t="str">
        <f t="shared" ca="1" si="121"/>
        <v>-</v>
      </c>
      <c r="L43" s="27" t="str">
        <f t="shared" ca="1" si="121"/>
        <v>-</v>
      </c>
      <c r="M43" s="27" t="str">
        <f t="shared" ca="1" si="121"/>
        <v>-</v>
      </c>
      <c r="N43" s="27" t="str">
        <f t="shared" ca="1" si="121"/>
        <v>-</v>
      </c>
      <c r="O43" s="27" t="str">
        <f t="shared" ca="1" si="121"/>
        <v>-</v>
      </c>
      <c r="P43" s="27">
        <f t="shared" ca="1" si="121"/>
        <v>1</v>
      </c>
      <c r="Q43" s="27">
        <f t="shared" ca="1" si="121"/>
        <v>1</v>
      </c>
      <c r="R43" s="27">
        <f t="shared" ca="1" si="121"/>
        <v>1</v>
      </c>
      <c r="S43" s="27">
        <f t="shared" ca="1" si="121"/>
        <v>1</v>
      </c>
      <c r="T43" s="27">
        <f t="shared" ca="1" si="121"/>
        <v>1</v>
      </c>
      <c r="U43" s="27">
        <f t="shared" ca="1" si="122"/>
        <v>1</v>
      </c>
      <c r="V43" s="27">
        <f t="shared" ca="1" si="122"/>
        <v>1</v>
      </c>
      <c r="W43" s="27">
        <f t="shared" ca="1" si="122"/>
        <v>1</v>
      </c>
      <c r="X43" s="27">
        <f t="shared" ca="1" si="122"/>
        <v>1</v>
      </c>
      <c r="Y43" s="27">
        <f t="shared" ca="1" si="122"/>
        <v>1</v>
      </c>
      <c r="Z43" s="27" t="str">
        <f t="shared" ca="1" si="122"/>
        <v>-</v>
      </c>
      <c r="AA43" s="27" t="str">
        <f t="shared" ca="1" si="122"/>
        <v>-</v>
      </c>
      <c r="AB43" s="27" t="str">
        <f t="shared" ca="1" si="122"/>
        <v>-</v>
      </c>
      <c r="AC43" s="27" t="str">
        <f t="shared" ca="1" si="122"/>
        <v>-</v>
      </c>
      <c r="AD43" s="27" t="str">
        <f t="shared" ca="1" si="122"/>
        <v>-</v>
      </c>
      <c r="AE43" s="27" t="str">
        <f t="shared" ca="1" si="123"/>
        <v>-</v>
      </c>
      <c r="AF43" s="27" t="str">
        <f t="shared" ca="1" si="123"/>
        <v>-</v>
      </c>
      <c r="AG43" s="27" t="str">
        <f t="shared" ca="1" si="123"/>
        <v>-</v>
      </c>
      <c r="AH43" s="27" t="str">
        <f t="shared" ca="1" si="123"/>
        <v>-</v>
      </c>
      <c r="AI43" s="27" t="str">
        <f t="shared" ca="1" si="123"/>
        <v>-</v>
      </c>
      <c r="AJ43" s="27" t="str">
        <f t="shared" ca="1" si="109"/>
        <v>-</v>
      </c>
      <c r="AK43" s="27" t="str">
        <f t="shared" ca="1" si="109"/>
        <v>-</v>
      </c>
      <c r="AL43" s="27" t="str">
        <f t="shared" ca="1" si="109"/>
        <v>-</v>
      </c>
      <c r="AM43" s="27" t="str">
        <f t="shared" ca="1" si="109"/>
        <v>-</v>
      </c>
      <c r="AN43" s="27" t="str">
        <f t="shared" ca="1" si="109"/>
        <v>-</v>
      </c>
      <c r="AO43" s="27" t="str">
        <f t="shared" ca="1" si="112"/>
        <v>-</v>
      </c>
      <c r="AP43" s="27" t="str">
        <f t="shared" ca="1" si="112"/>
        <v>-</v>
      </c>
      <c r="AQ43" s="27" t="str">
        <f t="shared" ca="1" si="112"/>
        <v>-</v>
      </c>
      <c r="AR43" s="27" t="str">
        <f t="shared" ca="1" si="112"/>
        <v>-</v>
      </c>
      <c r="AS43" s="27">
        <f t="shared" ca="1" si="129"/>
        <v>3</v>
      </c>
      <c r="AT43" s="27">
        <f t="shared" ca="1" si="129"/>
        <v>4</v>
      </c>
      <c r="AU43" s="27">
        <f t="shared" ca="1" si="129"/>
        <v>0</v>
      </c>
      <c r="AV43" s="27">
        <f t="shared" ca="1" si="129"/>
        <v>0.7</v>
      </c>
      <c r="AW43" s="27">
        <f t="shared" ca="1" si="129"/>
        <v>-0.7</v>
      </c>
      <c r="AX43" s="27" t="str">
        <f t="shared" ca="1" si="111"/>
        <v>-</v>
      </c>
      <c r="AY43" s="27" t="str">
        <f t="shared" ca="1" si="111"/>
        <v>-</v>
      </c>
      <c r="AZ43" s="27" t="str">
        <f t="shared" ca="1" si="111"/>
        <v>-</v>
      </c>
      <c r="BA43" s="27" t="str">
        <f t="shared" ca="1" si="111"/>
        <v>-</v>
      </c>
      <c r="BB43" s="27" t="str">
        <f t="shared" ca="1" si="111"/>
        <v>-</v>
      </c>
      <c r="BC43" s="27">
        <f t="shared" ca="1" si="130"/>
        <v>0.3</v>
      </c>
      <c r="BD43" s="27">
        <f t="shared" ca="1" si="130"/>
        <v>0.7</v>
      </c>
      <c r="BE43" s="27">
        <f t="shared" ca="1" si="130"/>
        <v>-0.2</v>
      </c>
      <c r="BF43" s="27">
        <f t="shared" ca="1" si="130"/>
        <v>1.2</v>
      </c>
      <c r="BG43" s="27" t="str">
        <f t="shared" ca="1" si="113"/>
        <v>-</v>
      </c>
      <c r="BH43" s="27" t="str">
        <f t="shared" ca="1" si="113"/>
        <v>-</v>
      </c>
      <c r="BI43" s="27">
        <f t="shared" ca="1" si="124"/>
        <v>0</v>
      </c>
      <c r="BJ43" s="27">
        <f t="shared" ca="1" si="124"/>
        <v>0</v>
      </c>
      <c r="BK43" s="27">
        <f t="shared" ca="1" si="124"/>
        <v>0</v>
      </c>
      <c r="BL43" s="27">
        <f t="shared" ca="1" si="124"/>
        <v>0</v>
      </c>
      <c r="BM43" s="27">
        <f t="shared" ca="1" si="124"/>
        <v>0</v>
      </c>
      <c r="BN43" s="27">
        <f t="shared" ca="1" si="125"/>
        <v>12</v>
      </c>
      <c r="BO43" s="27">
        <f t="shared" ca="1" si="125"/>
        <v>12</v>
      </c>
      <c r="BP43" s="27" t="str">
        <f t="shared" ca="1" si="125"/>
        <v>-</v>
      </c>
      <c r="BQ43" s="27" t="str">
        <f t="shared" ca="1" si="125"/>
        <v>-</v>
      </c>
      <c r="BR43" s="27" t="str">
        <f t="shared" ca="1" si="125"/>
        <v>-</v>
      </c>
      <c r="BS43" s="27" t="str">
        <f t="shared" ca="1" si="125"/>
        <v>-</v>
      </c>
      <c r="BT43" s="27" t="str">
        <f t="shared" ca="1" si="125"/>
        <v>-</v>
      </c>
      <c r="BU43" s="27" t="str">
        <f t="shared" ca="1" si="125"/>
        <v>-</v>
      </c>
      <c r="BV43" s="27" t="str">
        <f t="shared" ca="1" si="125"/>
        <v>-</v>
      </c>
      <c r="BW43" s="27" t="str">
        <f t="shared" ca="1" si="125"/>
        <v>-</v>
      </c>
      <c r="BX43" s="27" t="str">
        <f t="shared" ca="1" si="125"/>
        <v>-</v>
      </c>
      <c r="BY43" s="27">
        <f t="shared" ca="1" si="125"/>
        <v>5</v>
      </c>
      <c r="BZ43" s="27" t="str">
        <f t="shared" ca="1" si="125"/>
        <v>-</v>
      </c>
      <c r="CA43" s="27" t="str">
        <f t="shared" ca="1" si="125"/>
        <v>-</v>
      </c>
      <c r="CB43" s="27" t="str">
        <f t="shared" ca="1" si="126"/>
        <v>-</v>
      </c>
      <c r="CC43" s="27" t="str">
        <f t="shared" ca="1" si="126"/>
        <v>-</v>
      </c>
      <c r="CD43" s="27" t="str">
        <f t="shared" ca="1" si="126"/>
        <v>-</v>
      </c>
      <c r="CE43" s="27" t="str">
        <f t="shared" ca="1" si="126"/>
        <v>-</v>
      </c>
      <c r="CF43" s="27">
        <f t="shared" ca="1" si="126"/>
        <v>0</v>
      </c>
      <c r="CG43" s="27" t="str">
        <f t="shared" ca="1" si="126"/>
        <v>-</v>
      </c>
      <c r="CH43" s="27">
        <f t="shared" ca="1" si="126"/>
        <v>1</v>
      </c>
      <c r="CI43" s="27">
        <f t="shared" ca="1" si="126"/>
        <v>0</v>
      </c>
      <c r="CJ43" s="27">
        <f t="shared" ca="1" si="126"/>
        <v>1</v>
      </c>
      <c r="CK43" s="27">
        <f t="shared" ca="1" si="126"/>
        <v>1</v>
      </c>
      <c r="CL43" s="27">
        <f t="shared" ca="1" si="127"/>
        <v>1</v>
      </c>
      <c r="CM43" s="27">
        <f t="shared" ca="1" si="127"/>
        <v>0</v>
      </c>
      <c r="CN43" s="27">
        <f t="shared" ca="1" si="127"/>
        <v>0</v>
      </c>
      <c r="CO43" s="27">
        <f t="shared" ca="1" si="127"/>
        <v>0</v>
      </c>
      <c r="CP43" s="27">
        <f t="shared" ca="1" si="127"/>
        <v>0</v>
      </c>
      <c r="CQ43" s="27">
        <f t="shared" ca="1" si="127"/>
        <v>1</v>
      </c>
      <c r="CR43" s="27">
        <f t="shared" ca="1" si="127"/>
        <v>0</v>
      </c>
      <c r="CS43" s="27">
        <f t="shared" ca="1" si="127"/>
        <v>0</v>
      </c>
      <c r="CT43" s="27">
        <f t="shared" ca="1" si="127"/>
        <v>0</v>
      </c>
      <c r="CU43" s="27">
        <f t="shared" ca="1" si="127"/>
        <v>0</v>
      </c>
      <c r="CV43" s="27">
        <f t="shared" ca="1" si="127"/>
        <v>0</v>
      </c>
      <c r="CW43" s="27">
        <f t="shared" ca="1" si="127"/>
        <v>1</v>
      </c>
      <c r="CX43" s="53">
        <f t="shared" ca="1" si="91"/>
        <v>0.01</v>
      </c>
      <c r="CY43" s="27">
        <f t="shared" ca="1" si="89"/>
        <v>0</v>
      </c>
      <c r="CZ43" s="53">
        <f t="shared" ca="1" si="91"/>
        <v>0</v>
      </c>
      <c r="DA43" s="53">
        <f t="shared" ca="1" si="91"/>
        <v>0.05</v>
      </c>
      <c r="DB43" s="53">
        <f t="shared" ca="1" si="91"/>
        <v>0.05</v>
      </c>
      <c r="DC43" s="53">
        <f t="shared" ca="1" si="91"/>
        <v>9.9000000000000008E-3</v>
      </c>
      <c r="DD43" s="53">
        <f t="shared" ca="1" si="91"/>
        <v>-5.515714285714287E-2</v>
      </c>
      <c r="DE43" s="27" t="str">
        <f t="shared" ca="1" si="114"/>
        <v>-</v>
      </c>
      <c r="DF43" s="27" t="str">
        <f t="shared" ca="1" si="114"/>
        <v>-</v>
      </c>
      <c r="DG43" s="27" t="str">
        <f t="shared" ca="1" si="114"/>
        <v>-</v>
      </c>
      <c r="DH43" s="27" t="str">
        <f t="shared" ca="1" si="114"/>
        <v>-</v>
      </c>
      <c r="DI43" s="27" t="str">
        <f t="shared" ca="1" si="114"/>
        <v>-</v>
      </c>
      <c r="DJ43" s="27" t="str">
        <f t="shared" ca="1" si="114"/>
        <v>-</v>
      </c>
      <c r="DK43" s="53" t="b">
        <f t="shared" ca="1" si="102"/>
        <v>1</v>
      </c>
      <c r="DL43" s="53" t="b">
        <f t="shared" ca="1" si="103"/>
        <v>0</v>
      </c>
      <c r="DM43" s="53" t="b">
        <f t="shared" ca="1" si="103"/>
        <v>0</v>
      </c>
      <c r="DN43" s="53">
        <f t="shared" ca="1" si="103"/>
        <v>2</v>
      </c>
      <c r="DO43" s="53" t="str">
        <f t="shared" ca="1" si="115"/>
        <v>-</v>
      </c>
      <c r="DP43" s="53" t="str">
        <f t="shared" ca="1" si="115"/>
        <v>-</v>
      </c>
      <c r="DQ43" s="53" t="b">
        <f t="shared" ca="1" si="115"/>
        <v>1</v>
      </c>
      <c r="DR43" s="53" t="str">
        <f t="shared" ca="1" si="115"/>
        <v>-</v>
      </c>
      <c r="DS43" s="27" t="str">
        <f t="shared" ca="1" si="128"/>
        <v>-</v>
      </c>
      <c r="DT43" s="27" t="b">
        <f t="shared" ca="1" si="128"/>
        <v>1</v>
      </c>
      <c r="DU43" s="27" t="str">
        <f t="shared" ca="1" si="128"/>
        <v>-</v>
      </c>
      <c r="DV43" s="27">
        <f t="shared" ca="1" si="128"/>
        <v>0</v>
      </c>
      <c r="DW43" s="27" t="str">
        <f t="shared" ca="1" si="128"/>
        <v>-</v>
      </c>
      <c r="DX43" s="53" t="str">
        <f t="shared" ca="1" si="106"/>
        <v>-</v>
      </c>
      <c r="DY43" s="27" t="str">
        <f t="shared" ca="1" si="116"/>
        <v>-</v>
      </c>
      <c r="DZ43" s="27" t="str">
        <f t="shared" ca="1" si="116"/>
        <v>-</v>
      </c>
      <c r="EA43" s="27">
        <f t="shared" ca="1" si="116"/>
        <v>1</v>
      </c>
      <c r="EB43" s="27">
        <f t="shared" ca="1" si="116"/>
        <v>0</v>
      </c>
      <c r="EC43" s="27">
        <f t="shared" ca="1" si="116"/>
        <v>1</v>
      </c>
      <c r="ED43" s="27">
        <f t="shared" ca="1" si="116"/>
        <v>1</v>
      </c>
      <c r="EE43" s="27">
        <f t="shared" ca="1" si="116"/>
        <v>0</v>
      </c>
      <c r="EF43" s="27">
        <f t="shared" ca="1" si="116"/>
        <v>70</v>
      </c>
      <c r="EG43" s="27">
        <f t="shared" ca="1" si="116"/>
        <v>50</v>
      </c>
      <c r="EH43" s="27">
        <f t="shared" ca="1" si="116"/>
        <v>70</v>
      </c>
      <c r="EI43" s="27">
        <f t="shared" ca="1" si="116"/>
        <v>50</v>
      </c>
      <c r="EJ43" s="27">
        <f t="shared" ca="1" si="117"/>
        <v>1</v>
      </c>
      <c r="EK43" s="27">
        <f t="shared" ca="1" si="117"/>
        <v>1</v>
      </c>
      <c r="EL43" s="27">
        <f t="shared" ca="1" si="117"/>
        <v>1</v>
      </c>
      <c r="EM43" s="27">
        <f t="shared" ca="1" si="117"/>
        <v>0</v>
      </c>
      <c r="EN43" s="27" t="str">
        <f t="shared" ca="1" si="117"/>
        <v>-</v>
      </c>
      <c r="EO43" s="27" t="str">
        <f t="shared" ca="1" si="117"/>
        <v>-</v>
      </c>
      <c r="EP43" s="27">
        <f t="shared" ca="1" si="117"/>
        <v>0</v>
      </c>
      <c r="EQ43" s="27">
        <f t="shared" ca="1" si="117"/>
        <v>0</v>
      </c>
      <c r="ER43" s="34">
        <v>0</v>
      </c>
    </row>
    <row r="44" spans="1:148" outlineLevel="3">
      <c r="A44" s="31">
        <f t="shared" si="59"/>
        <v>39</v>
      </c>
      <c r="B44" s="38">
        <f>$A43</f>
        <v>38</v>
      </c>
      <c r="C44">
        <f t="shared" ca="1" si="78"/>
        <v>22</v>
      </c>
      <c r="D44" t="b">
        <v>0</v>
      </c>
      <c r="E44" t="b">
        <v>0</v>
      </c>
      <c r="F44" t="b">
        <v>0</v>
      </c>
      <c r="G44" s="49">
        <f t="shared" ca="1" si="120"/>
        <v>414</v>
      </c>
      <c r="H44" s="51" t="str">
        <f t="shared" ca="1" si="61"/>
        <v>Mat Aut Scan 3 (F33N34)</v>
      </c>
      <c r="I44" s="13" t="str">
        <f ca="1">IF(MATCH(H44,H$5:H44,0)=(COUNTA(H$5:H44)),"-","Dup")</f>
        <v>-</v>
      </c>
      <c r="J44" s="27" t="s">
        <v>37</v>
      </c>
      <c r="K44" s="27" t="str">
        <f t="shared" ca="1" si="121"/>
        <v>-</v>
      </c>
      <c r="L44" s="27" t="str">
        <f t="shared" ca="1" si="121"/>
        <v>-</v>
      </c>
      <c r="M44" s="27" t="str">
        <f t="shared" ca="1" si="121"/>
        <v>-</v>
      </c>
      <c r="N44" s="27" t="str">
        <f t="shared" ca="1" si="121"/>
        <v>-</v>
      </c>
      <c r="O44" s="27" t="str">
        <f t="shared" ca="1" si="121"/>
        <v>-</v>
      </c>
      <c r="P44" s="27">
        <f t="shared" ca="1" si="121"/>
        <v>1</v>
      </c>
      <c r="Q44" s="27">
        <f t="shared" ca="1" si="121"/>
        <v>1</v>
      </c>
      <c r="R44" s="27">
        <f t="shared" ca="1" si="121"/>
        <v>1</v>
      </c>
      <c r="S44" s="27">
        <f t="shared" ca="1" si="121"/>
        <v>1</v>
      </c>
      <c r="T44" s="27">
        <f t="shared" ca="1" si="121"/>
        <v>1</v>
      </c>
      <c r="U44" s="27">
        <f t="shared" ca="1" si="122"/>
        <v>1</v>
      </c>
      <c r="V44" s="27">
        <f t="shared" ca="1" si="122"/>
        <v>1</v>
      </c>
      <c r="W44" s="27">
        <f t="shared" ca="1" si="122"/>
        <v>1</v>
      </c>
      <c r="X44" s="27">
        <f t="shared" ca="1" si="122"/>
        <v>1</v>
      </c>
      <c r="Y44" s="27">
        <f t="shared" ca="1" si="122"/>
        <v>1</v>
      </c>
      <c r="Z44" s="27" t="str">
        <f t="shared" ca="1" si="122"/>
        <v>-</v>
      </c>
      <c r="AA44" s="27" t="str">
        <f t="shared" ca="1" si="122"/>
        <v>-</v>
      </c>
      <c r="AB44" s="27" t="str">
        <f t="shared" ca="1" si="122"/>
        <v>-</v>
      </c>
      <c r="AC44" s="27" t="str">
        <f t="shared" ca="1" si="122"/>
        <v>-</v>
      </c>
      <c r="AD44" s="27" t="str">
        <f t="shared" ca="1" si="122"/>
        <v>-</v>
      </c>
      <c r="AE44" s="27" t="str">
        <f t="shared" ca="1" si="123"/>
        <v>-</v>
      </c>
      <c r="AF44" s="27" t="str">
        <f t="shared" ca="1" si="123"/>
        <v>-</v>
      </c>
      <c r="AG44" s="27" t="str">
        <f t="shared" ca="1" si="123"/>
        <v>-</v>
      </c>
      <c r="AH44" s="27" t="str">
        <f t="shared" ca="1" si="123"/>
        <v>-</v>
      </c>
      <c r="AI44" s="27" t="str">
        <f t="shared" ca="1" si="123"/>
        <v>-</v>
      </c>
      <c r="AJ44" s="27" t="str">
        <f t="shared" ca="1" si="109"/>
        <v>-</v>
      </c>
      <c r="AK44" s="27" t="str">
        <f t="shared" ca="1" si="109"/>
        <v>-</v>
      </c>
      <c r="AL44" s="27" t="str">
        <f t="shared" ca="1" si="109"/>
        <v>-</v>
      </c>
      <c r="AM44" s="27" t="str">
        <f t="shared" ca="1" si="109"/>
        <v>-</v>
      </c>
      <c r="AN44" s="27" t="str">
        <f t="shared" ca="1" si="109"/>
        <v>-</v>
      </c>
      <c r="AO44" s="27" t="str">
        <f t="shared" ca="1" si="112"/>
        <v>-</v>
      </c>
      <c r="AP44" s="27" t="str">
        <f t="shared" ca="1" si="112"/>
        <v>-</v>
      </c>
      <c r="AQ44" s="27" t="str">
        <f t="shared" ca="1" si="112"/>
        <v>-</v>
      </c>
      <c r="AR44" s="27" t="str">
        <f t="shared" ca="1" si="112"/>
        <v>-</v>
      </c>
      <c r="AS44" s="27">
        <f t="shared" ca="1" si="129"/>
        <v>3</v>
      </c>
      <c r="AT44" s="27">
        <f t="shared" ca="1" si="129"/>
        <v>4</v>
      </c>
      <c r="AU44" s="27">
        <f t="shared" ca="1" si="129"/>
        <v>0</v>
      </c>
      <c r="AV44" s="27">
        <f t="shared" ca="1" si="129"/>
        <v>0.7</v>
      </c>
      <c r="AW44" s="27">
        <f t="shared" ca="1" si="129"/>
        <v>-0.7</v>
      </c>
      <c r="AX44" s="27" t="str">
        <f t="shared" ca="1" si="111"/>
        <v>-</v>
      </c>
      <c r="AY44" s="27" t="str">
        <f t="shared" ca="1" si="111"/>
        <v>-</v>
      </c>
      <c r="AZ44" s="27" t="str">
        <f t="shared" ca="1" si="111"/>
        <v>-</v>
      </c>
      <c r="BA44" s="27" t="str">
        <f t="shared" ca="1" si="111"/>
        <v>-</v>
      </c>
      <c r="BB44" s="27" t="str">
        <f t="shared" ca="1" si="111"/>
        <v>-</v>
      </c>
      <c r="BC44" s="27">
        <f t="shared" ca="1" si="130"/>
        <v>0.3</v>
      </c>
      <c r="BD44" s="27">
        <f t="shared" ca="1" si="130"/>
        <v>0.7</v>
      </c>
      <c r="BE44" s="27">
        <f t="shared" ca="1" si="130"/>
        <v>-0.2</v>
      </c>
      <c r="BF44" s="27">
        <f t="shared" ca="1" si="130"/>
        <v>1.2</v>
      </c>
      <c r="BG44" s="27" t="str">
        <f t="shared" ca="1" si="113"/>
        <v>-</v>
      </c>
      <c r="BH44" s="27" t="str">
        <f t="shared" ca="1" si="113"/>
        <v>-</v>
      </c>
      <c r="BI44" s="27">
        <f t="shared" ca="1" si="124"/>
        <v>0</v>
      </c>
      <c r="BJ44" s="27">
        <f t="shared" ca="1" si="124"/>
        <v>0</v>
      </c>
      <c r="BK44" s="27">
        <f t="shared" ca="1" si="124"/>
        <v>0</v>
      </c>
      <c r="BL44" s="27">
        <f t="shared" ca="1" si="124"/>
        <v>0</v>
      </c>
      <c r="BM44" s="27">
        <f t="shared" ca="1" si="124"/>
        <v>0</v>
      </c>
      <c r="BN44" s="27">
        <f t="shared" ca="1" si="125"/>
        <v>12</v>
      </c>
      <c r="BO44" s="27">
        <f t="shared" ca="1" si="125"/>
        <v>12</v>
      </c>
      <c r="BP44" s="27" t="str">
        <f t="shared" ca="1" si="125"/>
        <v>-</v>
      </c>
      <c r="BQ44" s="27" t="str">
        <f t="shared" ca="1" si="125"/>
        <v>-</v>
      </c>
      <c r="BR44" s="27" t="str">
        <f t="shared" ca="1" si="125"/>
        <v>-</v>
      </c>
      <c r="BS44" s="27" t="str">
        <f t="shared" ca="1" si="125"/>
        <v>-</v>
      </c>
      <c r="BT44" s="27" t="str">
        <f t="shared" ca="1" si="125"/>
        <v>-</v>
      </c>
      <c r="BU44" s="27" t="str">
        <f t="shared" ca="1" si="125"/>
        <v>-</v>
      </c>
      <c r="BV44" s="27" t="str">
        <f t="shared" ca="1" si="125"/>
        <v>-</v>
      </c>
      <c r="BW44" s="27" t="str">
        <f t="shared" ca="1" si="125"/>
        <v>-</v>
      </c>
      <c r="BX44" s="27" t="str">
        <f t="shared" ca="1" si="125"/>
        <v>-</v>
      </c>
      <c r="BY44" s="27">
        <f t="shared" ca="1" si="125"/>
        <v>5</v>
      </c>
      <c r="BZ44" s="27" t="str">
        <f t="shared" ca="1" si="125"/>
        <v>-</v>
      </c>
      <c r="CA44" s="27" t="str">
        <f t="shared" ca="1" si="125"/>
        <v>-</v>
      </c>
      <c r="CB44" s="27" t="str">
        <f t="shared" ca="1" si="126"/>
        <v>-</v>
      </c>
      <c r="CC44" s="27" t="str">
        <f t="shared" ca="1" si="126"/>
        <v>-</v>
      </c>
      <c r="CD44" s="27" t="str">
        <f t="shared" ca="1" si="126"/>
        <v>-</v>
      </c>
      <c r="CE44" s="27" t="str">
        <f t="shared" ca="1" si="126"/>
        <v>-</v>
      </c>
      <c r="CF44" s="27">
        <f t="shared" ca="1" si="126"/>
        <v>0</v>
      </c>
      <c r="CG44" s="27" t="str">
        <f t="shared" ca="1" si="126"/>
        <v>-</v>
      </c>
      <c r="CH44" s="27">
        <f t="shared" ca="1" si="126"/>
        <v>1</v>
      </c>
      <c r="CI44" s="27">
        <f t="shared" ca="1" si="126"/>
        <v>0</v>
      </c>
      <c r="CJ44" s="27">
        <f t="shared" ca="1" si="126"/>
        <v>1</v>
      </c>
      <c r="CK44" s="27">
        <f t="shared" ca="1" si="126"/>
        <v>1</v>
      </c>
      <c r="CL44" s="27">
        <f t="shared" ca="1" si="127"/>
        <v>1</v>
      </c>
      <c r="CM44" s="27">
        <f t="shared" ca="1" si="127"/>
        <v>0</v>
      </c>
      <c r="CN44" s="27">
        <f t="shared" ca="1" si="127"/>
        <v>0</v>
      </c>
      <c r="CO44" s="27">
        <f t="shared" ca="1" si="127"/>
        <v>0</v>
      </c>
      <c r="CP44" s="27">
        <f t="shared" ca="1" si="127"/>
        <v>0</v>
      </c>
      <c r="CQ44" s="27">
        <f t="shared" ca="1" si="127"/>
        <v>1</v>
      </c>
      <c r="CR44" s="27">
        <f t="shared" ca="1" si="127"/>
        <v>0</v>
      </c>
      <c r="CS44" s="27">
        <f t="shared" ca="1" si="127"/>
        <v>0</v>
      </c>
      <c r="CT44" s="27">
        <f t="shared" ca="1" si="127"/>
        <v>0</v>
      </c>
      <c r="CU44" s="27">
        <f t="shared" ca="1" si="127"/>
        <v>0</v>
      </c>
      <c r="CV44" s="27">
        <f t="shared" ca="1" si="127"/>
        <v>0</v>
      </c>
      <c r="CW44" s="27">
        <f t="shared" ca="1" si="127"/>
        <v>1</v>
      </c>
      <c r="CX44" s="53">
        <f t="shared" ca="1" si="91"/>
        <v>0.01</v>
      </c>
      <c r="CY44" s="27">
        <f t="shared" ca="1" si="89"/>
        <v>0</v>
      </c>
      <c r="CZ44" s="53">
        <f t="shared" ca="1" si="91"/>
        <v>0</v>
      </c>
      <c r="DA44" s="53">
        <f t="shared" ca="1" si="91"/>
        <v>0.05</v>
      </c>
      <c r="DB44" s="53">
        <f t="shared" ca="1" si="91"/>
        <v>0.05</v>
      </c>
      <c r="DC44" s="53">
        <f t="shared" ca="1" si="91"/>
        <v>9.9000000000000008E-3</v>
      </c>
      <c r="DD44" s="53">
        <f t="shared" ca="1" si="91"/>
        <v>-5.515714285714287E-2</v>
      </c>
      <c r="DE44" s="27" t="str">
        <f t="shared" ca="1" si="114"/>
        <v>-</v>
      </c>
      <c r="DF44" s="27" t="str">
        <f t="shared" ca="1" si="114"/>
        <v>-</v>
      </c>
      <c r="DG44" s="27" t="str">
        <f t="shared" ca="1" si="114"/>
        <v>-</v>
      </c>
      <c r="DH44" s="27" t="str">
        <f t="shared" ca="1" si="114"/>
        <v>-</v>
      </c>
      <c r="DI44" s="27" t="str">
        <f t="shared" ca="1" si="114"/>
        <v>-</v>
      </c>
      <c r="DJ44" s="27" t="str">
        <f t="shared" ca="1" si="114"/>
        <v>-</v>
      </c>
      <c r="DK44" s="53" t="b">
        <f t="shared" ca="1" si="102"/>
        <v>1</v>
      </c>
      <c r="DL44" s="53" t="b">
        <f t="shared" ca="1" si="103"/>
        <v>0</v>
      </c>
      <c r="DM44" s="53" t="b">
        <f t="shared" ca="1" si="103"/>
        <v>0</v>
      </c>
      <c r="DN44" s="53">
        <f t="shared" ca="1" si="103"/>
        <v>3</v>
      </c>
      <c r="DO44" s="53" t="str">
        <f t="shared" ca="1" si="115"/>
        <v>-</v>
      </c>
      <c r="DP44" s="53" t="str">
        <f t="shared" ca="1" si="115"/>
        <v>-</v>
      </c>
      <c r="DQ44" s="53" t="b">
        <f t="shared" ca="1" si="115"/>
        <v>1</v>
      </c>
      <c r="DR44" s="53" t="str">
        <f t="shared" ca="1" si="115"/>
        <v>-</v>
      </c>
      <c r="DS44" s="27" t="str">
        <f t="shared" ca="1" si="128"/>
        <v>-</v>
      </c>
      <c r="DT44" s="27" t="b">
        <f t="shared" ca="1" si="128"/>
        <v>1</v>
      </c>
      <c r="DU44" s="27" t="str">
        <f t="shared" ca="1" si="128"/>
        <v>-</v>
      </c>
      <c r="DV44" s="27">
        <f t="shared" ca="1" si="128"/>
        <v>0</v>
      </c>
      <c r="DW44" s="27" t="str">
        <f t="shared" ca="1" si="128"/>
        <v>-</v>
      </c>
      <c r="DX44" s="53" t="str">
        <f t="shared" ca="1" si="106"/>
        <v>-</v>
      </c>
      <c r="DY44" s="27" t="str">
        <f t="shared" ca="1" si="116"/>
        <v>-</v>
      </c>
      <c r="DZ44" s="27" t="str">
        <f t="shared" ca="1" si="116"/>
        <v>-</v>
      </c>
      <c r="EA44" s="27">
        <f t="shared" ca="1" si="116"/>
        <v>1</v>
      </c>
      <c r="EB44" s="27">
        <f t="shared" ca="1" si="116"/>
        <v>0</v>
      </c>
      <c r="EC44" s="27">
        <f t="shared" ca="1" si="116"/>
        <v>1</v>
      </c>
      <c r="ED44" s="27">
        <f t="shared" ca="1" si="116"/>
        <v>1</v>
      </c>
      <c r="EE44" s="27">
        <f t="shared" ca="1" si="116"/>
        <v>0</v>
      </c>
      <c r="EF44" s="27">
        <f t="shared" ca="1" si="116"/>
        <v>70</v>
      </c>
      <c r="EG44" s="27">
        <f t="shared" ca="1" si="116"/>
        <v>50</v>
      </c>
      <c r="EH44" s="27">
        <f t="shared" ca="1" si="116"/>
        <v>70</v>
      </c>
      <c r="EI44" s="27">
        <f t="shared" ca="1" si="116"/>
        <v>50</v>
      </c>
      <c r="EJ44" s="27">
        <f t="shared" ca="1" si="117"/>
        <v>1</v>
      </c>
      <c r="EK44" s="27">
        <f t="shared" ca="1" si="117"/>
        <v>1</v>
      </c>
      <c r="EL44" s="27">
        <f t="shared" ca="1" si="117"/>
        <v>1</v>
      </c>
      <c r="EM44" s="27">
        <f t="shared" ca="1" si="117"/>
        <v>0</v>
      </c>
      <c r="EN44" s="27" t="str">
        <f t="shared" ca="1" si="117"/>
        <v>-</v>
      </c>
      <c r="EO44" s="27" t="str">
        <f t="shared" ca="1" si="117"/>
        <v>-</v>
      </c>
      <c r="EP44" s="27">
        <f t="shared" ca="1" si="117"/>
        <v>0</v>
      </c>
      <c r="EQ44" s="27">
        <f t="shared" ca="1" si="117"/>
        <v>0</v>
      </c>
      <c r="ER44" s="34">
        <v>0</v>
      </c>
    </row>
    <row r="45" spans="1:148" outlineLevel="3">
      <c r="A45" s="31">
        <f t="shared" si="59"/>
        <v>40</v>
      </c>
      <c r="B45" s="48">
        <f>$A$14</f>
        <v>9</v>
      </c>
      <c r="C45">
        <f t="shared" ca="1" si="78"/>
        <v>22</v>
      </c>
      <c r="D45" t="b">
        <v>0</v>
      </c>
      <c r="E45" t="b">
        <v>0</v>
      </c>
      <c r="F45" t="b">
        <v>0</v>
      </c>
      <c r="G45" s="49">
        <f t="shared" ca="1" si="120"/>
        <v>18</v>
      </c>
      <c r="H45" s="51" t="str">
        <f t="shared" ca="1" si="61"/>
        <v>Mat Win Scan 0 (F33N34)</v>
      </c>
      <c r="I45" s="13" t="str">
        <f ca="1">IF(MATCH(H45,H$5:H45,0)=(COUNTA(H$5:H45)),"-","Dup")</f>
        <v>-</v>
      </c>
      <c r="J45" s="27" t="s">
        <v>37</v>
      </c>
      <c r="K45" s="27" t="str">
        <f t="shared" ca="1" si="121"/>
        <v>-</v>
      </c>
      <c r="L45" s="27" t="str">
        <f t="shared" ca="1" si="121"/>
        <v>-</v>
      </c>
      <c r="M45" s="27" t="str">
        <f t="shared" ca="1" si="121"/>
        <v>-</v>
      </c>
      <c r="N45" s="27" t="str">
        <f t="shared" ca="1" si="121"/>
        <v>-</v>
      </c>
      <c r="O45" s="27" t="str">
        <f t="shared" ca="1" si="121"/>
        <v>-</v>
      </c>
      <c r="P45" s="27">
        <f t="shared" ca="1" si="121"/>
        <v>1</v>
      </c>
      <c r="Q45" s="27">
        <f t="shared" ca="1" si="121"/>
        <v>1</v>
      </c>
      <c r="R45" s="27">
        <f t="shared" ca="1" si="121"/>
        <v>1</v>
      </c>
      <c r="S45" s="27">
        <f t="shared" ca="1" si="121"/>
        <v>1</v>
      </c>
      <c r="T45" s="27">
        <f t="shared" ca="1" si="121"/>
        <v>1</v>
      </c>
      <c r="U45" s="27">
        <f t="shared" ca="1" si="122"/>
        <v>1</v>
      </c>
      <c r="V45" s="27">
        <f t="shared" ca="1" si="122"/>
        <v>1</v>
      </c>
      <c r="W45" s="27">
        <f t="shared" ca="1" si="122"/>
        <v>1</v>
      </c>
      <c r="X45" s="27">
        <f t="shared" ca="1" si="122"/>
        <v>1</v>
      </c>
      <c r="Y45" s="27">
        <f t="shared" ca="1" si="122"/>
        <v>1</v>
      </c>
      <c r="Z45" s="27" t="str">
        <f t="shared" ca="1" si="122"/>
        <v>-</v>
      </c>
      <c r="AA45" s="27" t="str">
        <f t="shared" ca="1" si="122"/>
        <v>-</v>
      </c>
      <c r="AB45" s="27" t="str">
        <f t="shared" ca="1" si="122"/>
        <v>-</v>
      </c>
      <c r="AC45" s="27" t="str">
        <f t="shared" ca="1" si="122"/>
        <v>-</v>
      </c>
      <c r="AD45" s="27" t="str">
        <f t="shared" ca="1" si="122"/>
        <v>-</v>
      </c>
      <c r="AE45" s="27" t="str">
        <f t="shared" ca="1" si="123"/>
        <v>-</v>
      </c>
      <c r="AF45" s="27" t="str">
        <f t="shared" ca="1" si="123"/>
        <v>-</v>
      </c>
      <c r="AG45" s="27" t="str">
        <f t="shared" ca="1" si="123"/>
        <v>-</v>
      </c>
      <c r="AH45" s="27" t="str">
        <f t="shared" ca="1" si="123"/>
        <v>-</v>
      </c>
      <c r="AI45" s="27" t="str">
        <f t="shared" ca="1" si="123"/>
        <v>-</v>
      </c>
      <c r="AJ45" s="27" t="str">
        <f t="shared" ca="1" si="109"/>
        <v>-</v>
      </c>
      <c r="AK45" s="27" t="str">
        <f t="shared" ca="1" si="109"/>
        <v>-</v>
      </c>
      <c r="AL45" s="27" t="str">
        <f t="shared" ca="1" si="109"/>
        <v>-</v>
      </c>
      <c r="AM45" s="27" t="str">
        <f t="shared" ca="1" si="109"/>
        <v>-</v>
      </c>
      <c r="AN45" s="27" t="str">
        <f t="shared" ca="1" si="109"/>
        <v>-</v>
      </c>
      <c r="AO45" s="27" t="str">
        <f t="shared" ca="1" si="112"/>
        <v>-</v>
      </c>
      <c r="AP45" s="27" t="str">
        <f t="shared" ca="1" si="112"/>
        <v>-</v>
      </c>
      <c r="AQ45" s="27" t="str">
        <f t="shared" ca="1" si="112"/>
        <v>-</v>
      </c>
      <c r="AR45" s="27" t="str">
        <f t="shared" ca="1" si="112"/>
        <v>-</v>
      </c>
      <c r="AS45" s="53">
        <f ca="1">OFFSET(AS45,-4,0)</f>
        <v>3</v>
      </c>
      <c r="AT45" s="53">
        <f ca="1">OFFSET(AT45,-4,0)</f>
        <v>4</v>
      </c>
      <c r="AU45" s="53">
        <f ca="1">OFFSET(AU45,-4,0)</f>
        <v>0</v>
      </c>
      <c r="AV45" s="53">
        <f ca="1">OFFSET(AV45,-4,0)</f>
        <v>0.7</v>
      </c>
      <c r="AW45" s="53">
        <f ca="1">OFFSET(AW45,-4,0)</f>
        <v>-0.7</v>
      </c>
      <c r="AX45" s="27" t="str">
        <f t="shared" ca="1" si="111"/>
        <v>-</v>
      </c>
      <c r="AY45" s="27" t="str">
        <f t="shared" ca="1" si="111"/>
        <v>-</v>
      </c>
      <c r="AZ45" s="27" t="str">
        <f t="shared" ca="1" si="111"/>
        <v>-</v>
      </c>
      <c r="BA45" s="27" t="str">
        <f t="shared" ca="1" si="111"/>
        <v>-</v>
      </c>
      <c r="BB45" s="27" t="str">
        <f t="shared" ca="1" si="111"/>
        <v>-</v>
      </c>
      <c r="BC45" s="53">
        <f ca="1">OFFSET(BC45,-4,0)</f>
        <v>0.3</v>
      </c>
      <c r="BD45" s="53">
        <f ca="1">OFFSET(BD45,-4,0)</f>
        <v>0.7</v>
      </c>
      <c r="BE45" s="53">
        <f ca="1">OFFSET(BE45,-4,0)</f>
        <v>-0.2</v>
      </c>
      <c r="BF45" s="53">
        <f ca="1">OFFSET(BF45,-4,0)</f>
        <v>1.2</v>
      </c>
      <c r="BG45" s="27" t="str">
        <f t="shared" ca="1" si="113"/>
        <v>-</v>
      </c>
      <c r="BH45" s="27" t="str">
        <f t="shared" ca="1" si="113"/>
        <v>-</v>
      </c>
      <c r="BI45" s="27">
        <f t="shared" ca="1" si="124"/>
        <v>0</v>
      </c>
      <c r="BJ45" s="27">
        <f t="shared" ca="1" si="124"/>
        <v>0</v>
      </c>
      <c r="BK45" s="27">
        <f t="shared" ca="1" si="124"/>
        <v>0</v>
      </c>
      <c r="BL45" s="27">
        <f t="shared" ca="1" si="124"/>
        <v>0</v>
      </c>
      <c r="BM45" s="27">
        <f t="shared" ca="1" si="124"/>
        <v>0</v>
      </c>
      <c r="BN45" s="27">
        <f t="shared" ca="1" si="125"/>
        <v>12</v>
      </c>
      <c r="BO45" s="27">
        <f t="shared" ca="1" si="125"/>
        <v>12</v>
      </c>
      <c r="BP45" s="27" t="str">
        <f t="shared" ca="1" si="125"/>
        <v>-</v>
      </c>
      <c r="BQ45" s="27" t="str">
        <f t="shared" ca="1" si="125"/>
        <v>-</v>
      </c>
      <c r="BR45" s="27" t="str">
        <f t="shared" ca="1" si="125"/>
        <v>-</v>
      </c>
      <c r="BS45" s="27" t="str">
        <f t="shared" ca="1" si="125"/>
        <v>-</v>
      </c>
      <c r="BT45" s="27" t="str">
        <f t="shared" ca="1" si="125"/>
        <v>-</v>
      </c>
      <c r="BU45" s="27" t="str">
        <f t="shared" ca="1" si="125"/>
        <v>-</v>
      </c>
      <c r="BV45" s="27" t="str">
        <f t="shared" ca="1" si="125"/>
        <v>-</v>
      </c>
      <c r="BW45" s="27" t="str">
        <f t="shared" ca="1" si="125"/>
        <v>-</v>
      </c>
      <c r="BX45" s="27" t="str">
        <f t="shared" ca="1" si="125"/>
        <v>-</v>
      </c>
      <c r="BY45" s="27">
        <f t="shared" ca="1" si="125"/>
        <v>5</v>
      </c>
      <c r="BZ45" s="27" t="str">
        <f t="shared" ca="1" si="125"/>
        <v>-</v>
      </c>
      <c r="CA45" s="27" t="str">
        <f t="shared" ca="1" si="125"/>
        <v>-</v>
      </c>
      <c r="CB45" s="27" t="str">
        <f t="shared" ca="1" si="126"/>
        <v>-</v>
      </c>
      <c r="CC45" s="27" t="str">
        <f t="shared" ca="1" si="126"/>
        <v>-</v>
      </c>
      <c r="CD45" s="27" t="str">
        <f t="shared" ca="1" si="126"/>
        <v>-</v>
      </c>
      <c r="CE45" s="27" t="str">
        <f t="shared" ca="1" si="126"/>
        <v>-</v>
      </c>
      <c r="CF45" s="27">
        <f t="shared" ca="1" si="126"/>
        <v>0</v>
      </c>
      <c r="CG45" s="27" t="str">
        <f t="shared" ca="1" si="126"/>
        <v>-</v>
      </c>
      <c r="CH45" s="27">
        <f t="shared" ca="1" si="126"/>
        <v>1</v>
      </c>
      <c r="CI45" s="27">
        <f t="shared" ca="1" si="126"/>
        <v>0</v>
      </c>
      <c r="CJ45" s="27">
        <f t="shared" ca="1" si="126"/>
        <v>1</v>
      </c>
      <c r="CK45" s="27">
        <f t="shared" ca="1" si="126"/>
        <v>1</v>
      </c>
      <c r="CL45" s="27">
        <f t="shared" ca="1" si="127"/>
        <v>1</v>
      </c>
      <c r="CM45" s="27">
        <f t="shared" ca="1" si="127"/>
        <v>0</v>
      </c>
      <c r="CN45" s="27">
        <f t="shared" ca="1" si="127"/>
        <v>0</v>
      </c>
      <c r="CO45" s="27">
        <f t="shared" ca="1" si="127"/>
        <v>0</v>
      </c>
      <c r="CP45" s="27">
        <f t="shared" ca="1" si="127"/>
        <v>0</v>
      </c>
      <c r="CQ45" s="27">
        <f t="shared" ca="1" si="127"/>
        <v>1</v>
      </c>
      <c r="CR45" s="27">
        <f t="shared" ca="1" si="127"/>
        <v>0</v>
      </c>
      <c r="CS45" s="27">
        <f t="shared" ca="1" si="127"/>
        <v>0</v>
      </c>
      <c r="CT45" s="27">
        <f t="shared" ca="1" si="127"/>
        <v>0</v>
      </c>
      <c r="CU45" s="27">
        <f t="shared" ca="1" si="127"/>
        <v>0</v>
      </c>
      <c r="CV45" s="27">
        <f t="shared" ca="1" si="127"/>
        <v>0</v>
      </c>
      <c r="CW45" s="27">
        <f t="shared" ca="1" si="127"/>
        <v>1</v>
      </c>
      <c r="CX45" s="53">
        <f t="shared" ca="1" si="91"/>
        <v>0</v>
      </c>
      <c r="CY45" s="27">
        <f t="shared" ca="1" si="89"/>
        <v>0</v>
      </c>
      <c r="CZ45" s="53">
        <f t="shared" ca="1" si="91"/>
        <v>0</v>
      </c>
      <c r="DA45" s="53">
        <f t="shared" ca="1" si="91"/>
        <v>0</v>
      </c>
      <c r="DB45" s="53">
        <f t="shared" ca="1" si="91"/>
        <v>0</v>
      </c>
      <c r="DC45" s="53">
        <f t="shared" ca="1" si="91"/>
        <v>0</v>
      </c>
      <c r="DD45" s="53">
        <f t="shared" ca="1" si="91"/>
        <v>0</v>
      </c>
      <c r="DE45" s="27" t="str">
        <f t="shared" ca="1" si="114"/>
        <v>-</v>
      </c>
      <c r="DF45" s="27" t="str">
        <f t="shared" ca="1" si="114"/>
        <v>-</v>
      </c>
      <c r="DG45" s="27" t="str">
        <f t="shared" ca="1" si="114"/>
        <v>-</v>
      </c>
      <c r="DH45" s="27" t="str">
        <f t="shared" ca="1" si="114"/>
        <v>-</v>
      </c>
      <c r="DI45" s="27" t="str">
        <f t="shared" ca="1" si="114"/>
        <v>-</v>
      </c>
      <c r="DJ45" s="27" t="str">
        <f t="shared" ca="1" si="114"/>
        <v>-</v>
      </c>
      <c r="DK45" s="53" t="b">
        <f t="shared" ca="1" si="102"/>
        <v>0</v>
      </c>
      <c r="DL45" s="53" t="b">
        <f t="shared" ca="1" si="103"/>
        <v>1</v>
      </c>
      <c r="DM45" s="53" t="b">
        <f t="shared" ca="1" si="103"/>
        <v>0</v>
      </c>
      <c r="DN45" s="53">
        <f t="shared" ca="1" si="103"/>
        <v>0</v>
      </c>
      <c r="DO45" s="53" t="str">
        <f t="shared" ca="1" si="115"/>
        <v>-</v>
      </c>
      <c r="DP45" s="53" t="str">
        <f t="shared" ca="1" si="115"/>
        <v>-</v>
      </c>
      <c r="DQ45" s="53" t="str">
        <f t="shared" ca="1" si="115"/>
        <v>-</v>
      </c>
      <c r="DR45" s="53" t="str">
        <f t="shared" ca="1" si="115"/>
        <v>-</v>
      </c>
      <c r="DS45" s="27" t="str">
        <f t="shared" ca="1" si="128"/>
        <v>-</v>
      </c>
      <c r="DT45" s="27" t="b">
        <f t="shared" ca="1" si="128"/>
        <v>1</v>
      </c>
      <c r="DU45" s="27" t="str">
        <f t="shared" ca="1" si="128"/>
        <v>-</v>
      </c>
      <c r="DV45" s="27">
        <f t="shared" ca="1" si="128"/>
        <v>0</v>
      </c>
      <c r="DW45" s="27" t="str">
        <f t="shared" ca="1" si="128"/>
        <v>-</v>
      </c>
      <c r="DX45" s="53" t="str">
        <f t="shared" ca="1" si="106"/>
        <v>-</v>
      </c>
      <c r="DY45" s="27" t="str">
        <f t="shared" ca="1" si="116"/>
        <v>-</v>
      </c>
      <c r="DZ45" s="27" t="str">
        <f t="shared" ca="1" si="116"/>
        <v>-</v>
      </c>
      <c r="EA45" s="27">
        <f t="shared" ca="1" si="116"/>
        <v>1</v>
      </c>
      <c r="EB45" s="27">
        <f t="shared" ca="1" si="116"/>
        <v>0</v>
      </c>
      <c r="EC45" s="27">
        <f t="shared" ca="1" si="116"/>
        <v>1</v>
      </c>
      <c r="ED45" s="27">
        <f t="shared" ca="1" si="116"/>
        <v>1</v>
      </c>
      <c r="EE45" s="27">
        <f t="shared" ca="1" si="116"/>
        <v>0</v>
      </c>
      <c r="EF45" s="27">
        <f t="shared" ca="1" si="116"/>
        <v>70</v>
      </c>
      <c r="EG45" s="27">
        <f t="shared" ca="1" si="116"/>
        <v>50</v>
      </c>
      <c r="EH45" s="27">
        <f t="shared" ca="1" si="116"/>
        <v>70</v>
      </c>
      <c r="EI45" s="27">
        <f t="shared" ca="1" si="116"/>
        <v>50</v>
      </c>
      <c r="EJ45" s="27">
        <f t="shared" ca="1" si="117"/>
        <v>1</v>
      </c>
      <c r="EK45" s="27">
        <f t="shared" ca="1" si="117"/>
        <v>1</v>
      </c>
      <c r="EL45" s="27">
        <f t="shared" ca="1" si="117"/>
        <v>1</v>
      </c>
      <c r="EM45" s="27">
        <f t="shared" ca="1" si="117"/>
        <v>0</v>
      </c>
      <c r="EN45" s="27" t="str">
        <f t="shared" ca="1" si="117"/>
        <v>-</v>
      </c>
      <c r="EO45" s="27" t="str">
        <f t="shared" ca="1" si="117"/>
        <v>-</v>
      </c>
      <c r="EP45" s="27">
        <f t="shared" ca="1" si="117"/>
        <v>0</v>
      </c>
      <c r="EQ45" s="27">
        <f t="shared" ca="1" si="117"/>
        <v>0</v>
      </c>
      <c r="ER45" s="34">
        <v>0</v>
      </c>
    </row>
    <row r="46" spans="1:148" outlineLevel="3">
      <c r="A46" s="31">
        <f t="shared" si="59"/>
        <v>41</v>
      </c>
      <c r="B46" s="38">
        <f>$A45</f>
        <v>40</v>
      </c>
      <c r="C46">
        <f t="shared" ca="1" si="78"/>
        <v>22</v>
      </c>
      <c r="D46" t="b">
        <v>0</v>
      </c>
      <c r="E46" t="b">
        <v>0</v>
      </c>
      <c r="F46" t="b">
        <v>0</v>
      </c>
      <c r="G46" s="49">
        <f t="shared" ca="1" si="120"/>
        <v>108</v>
      </c>
      <c r="H46" s="51" t="str">
        <f t="shared" ca="1" si="61"/>
        <v>Mat Win Scan 1 (F33N34)</v>
      </c>
      <c r="I46" s="13" t="str">
        <f ca="1">IF(MATCH(H46,H$5:H46,0)=(COUNTA(H$5:H46)),"-","Dup")</f>
        <v>-</v>
      </c>
      <c r="J46" s="27" t="s">
        <v>37</v>
      </c>
      <c r="K46" s="27" t="str">
        <f t="shared" ca="1" si="121"/>
        <v>-</v>
      </c>
      <c r="L46" s="27" t="str">
        <f t="shared" ca="1" si="121"/>
        <v>-</v>
      </c>
      <c r="M46" s="27" t="str">
        <f t="shared" ca="1" si="121"/>
        <v>-</v>
      </c>
      <c r="N46" s="27" t="str">
        <f t="shared" ca="1" si="121"/>
        <v>-</v>
      </c>
      <c r="O46" s="27" t="str">
        <f t="shared" ca="1" si="121"/>
        <v>-</v>
      </c>
      <c r="P46" s="27">
        <f t="shared" ca="1" si="121"/>
        <v>1</v>
      </c>
      <c r="Q46" s="27">
        <f t="shared" ca="1" si="121"/>
        <v>1</v>
      </c>
      <c r="R46" s="27">
        <f t="shared" ca="1" si="121"/>
        <v>1</v>
      </c>
      <c r="S46" s="27">
        <f t="shared" ca="1" si="121"/>
        <v>1</v>
      </c>
      <c r="T46" s="27">
        <f t="shared" ca="1" si="121"/>
        <v>1</v>
      </c>
      <c r="U46" s="27">
        <f t="shared" ca="1" si="122"/>
        <v>1</v>
      </c>
      <c r="V46" s="27">
        <f t="shared" ca="1" si="122"/>
        <v>1</v>
      </c>
      <c r="W46" s="27">
        <f t="shared" ca="1" si="122"/>
        <v>1</v>
      </c>
      <c r="X46" s="27">
        <f t="shared" ca="1" si="122"/>
        <v>1</v>
      </c>
      <c r="Y46" s="27">
        <f t="shared" ca="1" si="122"/>
        <v>1</v>
      </c>
      <c r="Z46" s="27" t="str">
        <f t="shared" ca="1" si="122"/>
        <v>-</v>
      </c>
      <c r="AA46" s="27" t="str">
        <f t="shared" ca="1" si="122"/>
        <v>-</v>
      </c>
      <c r="AB46" s="27" t="str">
        <f t="shared" ca="1" si="122"/>
        <v>-</v>
      </c>
      <c r="AC46" s="27" t="str">
        <f t="shared" ca="1" si="122"/>
        <v>-</v>
      </c>
      <c r="AD46" s="27" t="str">
        <f t="shared" ca="1" si="122"/>
        <v>-</v>
      </c>
      <c r="AE46" s="27" t="str">
        <f t="shared" ca="1" si="123"/>
        <v>-</v>
      </c>
      <c r="AF46" s="27" t="str">
        <f t="shared" ca="1" si="123"/>
        <v>-</v>
      </c>
      <c r="AG46" s="27" t="str">
        <f t="shared" ca="1" si="123"/>
        <v>-</v>
      </c>
      <c r="AH46" s="27" t="str">
        <f t="shared" ca="1" si="123"/>
        <v>-</v>
      </c>
      <c r="AI46" s="27" t="str">
        <f t="shared" ca="1" si="123"/>
        <v>-</v>
      </c>
      <c r="AJ46" s="27" t="str">
        <f t="shared" ca="1" si="109"/>
        <v>-</v>
      </c>
      <c r="AK46" s="27" t="str">
        <f t="shared" ca="1" si="109"/>
        <v>-</v>
      </c>
      <c r="AL46" s="27" t="str">
        <f t="shared" ca="1" si="109"/>
        <v>-</v>
      </c>
      <c r="AM46" s="27" t="str">
        <f t="shared" ca="1" si="109"/>
        <v>-</v>
      </c>
      <c r="AN46" s="27" t="str">
        <f t="shared" ca="1" si="109"/>
        <v>-</v>
      </c>
      <c r="AO46" s="27" t="str">
        <f t="shared" ca="1" si="112"/>
        <v>-</v>
      </c>
      <c r="AP46" s="27" t="str">
        <f t="shared" ca="1" si="112"/>
        <v>-</v>
      </c>
      <c r="AQ46" s="27" t="str">
        <f t="shared" ca="1" si="112"/>
        <v>-</v>
      </c>
      <c r="AR46" s="27" t="str">
        <f t="shared" ca="1" si="112"/>
        <v>-</v>
      </c>
      <c r="AS46" s="27">
        <f t="shared" ref="AS46:AW48" ca="1" si="131">OFFSET(AS$5,$B46,0)</f>
        <v>3</v>
      </c>
      <c r="AT46" s="27">
        <f t="shared" ca="1" si="131"/>
        <v>4</v>
      </c>
      <c r="AU46" s="27">
        <f t="shared" ca="1" si="131"/>
        <v>0</v>
      </c>
      <c r="AV46" s="27">
        <f t="shared" ca="1" si="131"/>
        <v>0.7</v>
      </c>
      <c r="AW46" s="27">
        <f t="shared" ca="1" si="131"/>
        <v>-0.7</v>
      </c>
      <c r="AX46" s="27" t="str">
        <f t="shared" ca="1" si="111"/>
        <v>-</v>
      </c>
      <c r="AY46" s="27" t="str">
        <f t="shared" ca="1" si="111"/>
        <v>-</v>
      </c>
      <c r="AZ46" s="27" t="str">
        <f t="shared" ca="1" si="111"/>
        <v>-</v>
      </c>
      <c r="BA46" s="27" t="str">
        <f t="shared" ca="1" si="111"/>
        <v>-</v>
      </c>
      <c r="BB46" s="27" t="str">
        <f t="shared" ca="1" si="111"/>
        <v>-</v>
      </c>
      <c r="BC46" s="27">
        <f t="shared" ref="BC46:BF48" ca="1" si="132">OFFSET(BC$5,$B46,0)</f>
        <v>0.3</v>
      </c>
      <c r="BD46" s="27">
        <f t="shared" ca="1" si="132"/>
        <v>0.7</v>
      </c>
      <c r="BE46" s="27">
        <f t="shared" ca="1" si="132"/>
        <v>-0.2</v>
      </c>
      <c r="BF46" s="27">
        <f t="shared" ca="1" si="132"/>
        <v>1.2</v>
      </c>
      <c r="BG46" s="27" t="str">
        <f t="shared" ca="1" si="113"/>
        <v>-</v>
      </c>
      <c r="BH46" s="27" t="str">
        <f t="shared" ca="1" si="113"/>
        <v>-</v>
      </c>
      <c r="BI46" s="27">
        <f t="shared" ca="1" si="124"/>
        <v>0</v>
      </c>
      <c r="BJ46" s="27">
        <f t="shared" ca="1" si="124"/>
        <v>0</v>
      </c>
      <c r="BK46" s="27">
        <f t="shared" ca="1" si="124"/>
        <v>0</v>
      </c>
      <c r="BL46" s="27">
        <f t="shared" ca="1" si="124"/>
        <v>0</v>
      </c>
      <c r="BM46" s="27">
        <f t="shared" ca="1" si="124"/>
        <v>0</v>
      </c>
      <c r="BN46" s="27">
        <f t="shared" ca="1" si="125"/>
        <v>12</v>
      </c>
      <c r="BO46" s="27">
        <f t="shared" ca="1" si="125"/>
        <v>12</v>
      </c>
      <c r="BP46" s="27" t="str">
        <f t="shared" ca="1" si="125"/>
        <v>-</v>
      </c>
      <c r="BQ46" s="27" t="str">
        <f t="shared" ca="1" si="125"/>
        <v>-</v>
      </c>
      <c r="BR46" s="27" t="str">
        <f t="shared" ca="1" si="125"/>
        <v>-</v>
      </c>
      <c r="BS46" s="27" t="str">
        <f t="shared" ca="1" si="125"/>
        <v>-</v>
      </c>
      <c r="BT46" s="27" t="str">
        <f t="shared" ca="1" si="125"/>
        <v>-</v>
      </c>
      <c r="BU46" s="27" t="str">
        <f t="shared" ca="1" si="125"/>
        <v>-</v>
      </c>
      <c r="BV46" s="27" t="str">
        <f t="shared" ca="1" si="125"/>
        <v>-</v>
      </c>
      <c r="BW46" s="27" t="str">
        <f t="shared" ca="1" si="125"/>
        <v>-</v>
      </c>
      <c r="BX46" s="27" t="str">
        <f t="shared" ca="1" si="125"/>
        <v>-</v>
      </c>
      <c r="BY46" s="27">
        <f t="shared" ca="1" si="125"/>
        <v>5</v>
      </c>
      <c r="BZ46" s="27" t="str">
        <f t="shared" ca="1" si="125"/>
        <v>-</v>
      </c>
      <c r="CA46" s="27" t="str">
        <f t="shared" ca="1" si="125"/>
        <v>-</v>
      </c>
      <c r="CB46" s="27" t="str">
        <f t="shared" ca="1" si="126"/>
        <v>-</v>
      </c>
      <c r="CC46" s="27" t="str">
        <f t="shared" ca="1" si="126"/>
        <v>-</v>
      </c>
      <c r="CD46" s="27" t="str">
        <f t="shared" ca="1" si="126"/>
        <v>-</v>
      </c>
      <c r="CE46" s="27" t="str">
        <f t="shared" ca="1" si="126"/>
        <v>-</v>
      </c>
      <c r="CF46" s="27">
        <f t="shared" ca="1" si="126"/>
        <v>0</v>
      </c>
      <c r="CG46" s="27" t="str">
        <f t="shared" ca="1" si="126"/>
        <v>-</v>
      </c>
      <c r="CH46" s="27">
        <f t="shared" ca="1" si="126"/>
        <v>1</v>
      </c>
      <c r="CI46" s="27">
        <f t="shared" ca="1" si="126"/>
        <v>0</v>
      </c>
      <c r="CJ46" s="27">
        <f t="shared" ca="1" si="126"/>
        <v>1</v>
      </c>
      <c r="CK46" s="27">
        <f t="shared" ca="1" si="126"/>
        <v>1</v>
      </c>
      <c r="CL46" s="27">
        <f t="shared" ca="1" si="127"/>
        <v>1</v>
      </c>
      <c r="CM46" s="27">
        <f t="shared" ca="1" si="127"/>
        <v>0</v>
      </c>
      <c r="CN46" s="27">
        <f t="shared" ca="1" si="127"/>
        <v>0</v>
      </c>
      <c r="CO46" s="27">
        <f t="shared" ca="1" si="127"/>
        <v>0</v>
      </c>
      <c r="CP46" s="27">
        <f t="shared" ca="1" si="127"/>
        <v>0</v>
      </c>
      <c r="CQ46" s="27">
        <f t="shared" ca="1" si="127"/>
        <v>1</v>
      </c>
      <c r="CR46" s="27">
        <f t="shared" ca="1" si="127"/>
        <v>0</v>
      </c>
      <c r="CS46" s="27">
        <f t="shared" ca="1" si="127"/>
        <v>0</v>
      </c>
      <c r="CT46" s="27">
        <f t="shared" ca="1" si="127"/>
        <v>0</v>
      </c>
      <c r="CU46" s="27">
        <f t="shared" ca="1" si="127"/>
        <v>0</v>
      </c>
      <c r="CV46" s="27">
        <f t="shared" ca="1" si="127"/>
        <v>0</v>
      </c>
      <c r="CW46" s="27">
        <f t="shared" ca="1" si="127"/>
        <v>1</v>
      </c>
      <c r="CX46" s="53">
        <f t="shared" ca="1" si="91"/>
        <v>0.01</v>
      </c>
      <c r="CY46" s="27">
        <f t="shared" ca="1" si="89"/>
        <v>0</v>
      </c>
      <c r="CZ46" s="53">
        <f t="shared" ca="1" si="91"/>
        <v>0</v>
      </c>
      <c r="DA46" s="53">
        <f t="shared" ca="1" si="91"/>
        <v>0.05</v>
      </c>
      <c r="DB46" s="53">
        <f t="shared" ca="1" si="91"/>
        <v>0.05</v>
      </c>
      <c r="DC46" s="53">
        <f t="shared" ca="1" si="91"/>
        <v>0</v>
      </c>
      <c r="DD46" s="53">
        <f t="shared" ca="1" si="91"/>
        <v>0</v>
      </c>
      <c r="DE46" s="27" t="str">
        <f t="shared" ca="1" si="114"/>
        <v>-</v>
      </c>
      <c r="DF46" s="27" t="str">
        <f t="shared" ca="1" si="114"/>
        <v>-</v>
      </c>
      <c r="DG46" s="27" t="str">
        <f t="shared" ca="1" si="114"/>
        <v>-</v>
      </c>
      <c r="DH46" s="27" t="str">
        <f t="shared" ca="1" si="114"/>
        <v>-</v>
      </c>
      <c r="DI46" s="27" t="str">
        <f t="shared" ca="1" si="114"/>
        <v>-</v>
      </c>
      <c r="DJ46" s="27" t="str">
        <f t="shared" ca="1" si="114"/>
        <v>-</v>
      </c>
      <c r="DK46" s="53" t="b">
        <f t="shared" ca="1" si="102"/>
        <v>0</v>
      </c>
      <c r="DL46" s="53" t="b">
        <f t="shared" ca="1" si="103"/>
        <v>1</v>
      </c>
      <c r="DM46" s="53" t="b">
        <f t="shared" ca="1" si="103"/>
        <v>0</v>
      </c>
      <c r="DN46" s="53">
        <f t="shared" ca="1" si="103"/>
        <v>1</v>
      </c>
      <c r="DO46" s="53" t="str">
        <f t="shared" ca="1" si="115"/>
        <v>-</v>
      </c>
      <c r="DP46" s="53" t="str">
        <f t="shared" ca="1" si="115"/>
        <v>-</v>
      </c>
      <c r="DQ46" s="53" t="b">
        <f t="shared" ca="1" si="115"/>
        <v>1</v>
      </c>
      <c r="DR46" s="53" t="str">
        <f t="shared" ca="1" si="115"/>
        <v>-</v>
      </c>
      <c r="DS46" s="27" t="str">
        <f t="shared" ca="1" si="128"/>
        <v>-</v>
      </c>
      <c r="DT46" s="27" t="b">
        <f t="shared" ca="1" si="128"/>
        <v>1</v>
      </c>
      <c r="DU46" s="27" t="str">
        <f t="shared" ca="1" si="128"/>
        <v>-</v>
      </c>
      <c r="DV46" s="27">
        <f t="shared" ca="1" si="128"/>
        <v>0</v>
      </c>
      <c r="DW46" s="27" t="str">
        <f t="shared" ca="1" si="128"/>
        <v>-</v>
      </c>
      <c r="DX46" s="53" t="str">
        <f t="shared" ca="1" si="106"/>
        <v>-</v>
      </c>
      <c r="DY46" s="27" t="str">
        <f t="shared" ca="1" si="116"/>
        <v>-</v>
      </c>
      <c r="DZ46" s="27" t="str">
        <f t="shared" ca="1" si="116"/>
        <v>-</v>
      </c>
      <c r="EA46" s="27">
        <f t="shared" ca="1" si="116"/>
        <v>1</v>
      </c>
      <c r="EB46" s="27">
        <f t="shared" ca="1" si="116"/>
        <v>0</v>
      </c>
      <c r="EC46" s="27">
        <f t="shared" ca="1" si="116"/>
        <v>1</v>
      </c>
      <c r="ED46" s="27">
        <f t="shared" ca="1" si="116"/>
        <v>1</v>
      </c>
      <c r="EE46" s="27">
        <f t="shared" ca="1" si="116"/>
        <v>0</v>
      </c>
      <c r="EF46" s="27">
        <f t="shared" ca="1" si="116"/>
        <v>70</v>
      </c>
      <c r="EG46" s="27">
        <f t="shared" ca="1" si="116"/>
        <v>50</v>
      </c>
      <c r="EH46" s="27">
        <f t="shared" ca="1" si="116"/>
        <v>70</v>
      </c>
      <c r="EI46" s="27">
        <f t="shared" ca="1" si="116"/>
        <v>50</v>
      </c>
      <c r="EJ46" s="27">
        <f t="shared" ca="1" si="117"/>
        <v>1</v>
      </c>
      <c r="EK46" s="27">
        <f t="shared" ca="1" si="117"/>
        <v>1</v>
      </c>
      <c r="EL46" s="27">
        <f t="shared" ca="1" si="117"/>
        <v>1</v>
      </c>
      <c r="EM46" s="27">
        <f t="shared" ca="1" si="117"/>
        <v>0</v>
      </c>
      <c r="EN46" s="27" t="str">
        <f t="shared" ca="1" si="117"/>
        <v>-</v>
      </c>
      <c r="EO46" s="27" t="str">
        <f t="shared" ca="1" si="117"/>
        <v>-</v>
      </c>
      <c r="EP46" s="27">
        <f t="shared" ca="1" si="117"/>
        <v>0</v>
      </c>
      <c r="EQ46" s="27">
        <f t="shared" ca="1" si="117"/>
        <v>0</v>
      </c>
      <c r="ER46" s="34">
        <v>0</v>
      </c>
    </row>
    <row r="47" spans="1:148" outlineLevel="3">
      <c r="A47" s="31">
        <f t="shared" si="59"/>
        <v>42</v>
      </c>
      <c r="B47" s="38">
        <f>$A46</f>
        <v>41</v>
      </c>
      <c r="C47">
        <f t="shared" ca="1" si="78"/>
        <v>22</v>
      </c>
      <c r="D47" t="b">
        <v>0</v>
      </c>
      <c r="E47" t="b">
        <v>0</v>
      </c>
      <c r="F47" t="b">
        <v>0</v>
      </c>
      <c r="G47" s="49">
        <f t="shared" ca="1" si="120"/>
        <v>539</v>
      </c>
      <c r="H47" s="51" t="str">
        <f t="shared" ca="1" si="61"/>
        <v>Mat Win Scan 2 (F33N34)</v>
      </c>
      <c r="I47" s="13" t="str">
        <f ca="1">IF(MATCH(H47,H$5:H47,0)=(COUNTA(H$5:H47)),"-","Dup")</f>
        <v>-</v>
      </c>
      <c r="J47" s="27" t="s">
        <v>37</v>
      </c>
      <c r="K47" s="27" t="str">
        <f t="shared" ca="1" si="121"/>
        <v>-</v>
      </c>
      <c r="L47" s="27" t="str">
        <f t="shared" ca="1" si="121"/>
        <v>-</v>
      </c>
      <c r="M47" s="27" t="str">
        <f t="shared" ca="1" si="121"/>
        <v>-</v>
      </c>
      <c r="N47" s="27" t="str">
        <f t="shared" ca="1" si="121"/>
        <v>-</v>
      </c>
      <c r="O47" s="27" t="str">
        <f t="shared" ca="1" si="121"/>
        <v>-</v>
      </c>
      <c r="P47" s="27">
        <f t="shared" ca="1" si="121"/>
        <v>1</v>
      </c>
      <c r="Q47" s="27">
        <f t="shared" ca="1" si="121"/>
        <v>1</v>
      </c>
      <c r="R47" s="27">
        <f t="shared" ca="1" si="121"/>
        <v>1</v>
      </c>
      <c r="S47" s="27">
        <f t="shared" ca="1" si="121"/>
        <v>1</v>
      </c>
      <c r="T47" s="27">
        <f t="shared" ca="1" si="121"/>
        <v>1</v>
      </c>
      <c r="U47" s="27">
        <f t="shared" ca="1" si="122"/>
        <v>1</v>
      </c>
      <c r="V47" s="27">
        <f t="shared" ca="1" si="122"/>
        <v>1</v>
      </c>
      <c r="W47" s="27">
        <f t="shared" ca="1" si="122"/>
        <v>1</v>
      </c>
      <c r="X47" s="27">
        <f t="shared" ca="1" si="122"/>
        <v>1</v>
      </c>
      <c r="Y47" s="27">
        <f t="shared" ca="1" si="122"/>
        <v>1</v>
      </c>
      <c r="Z47" s="27" t="str">
        <f t="shared" ca="1" si="122"/>
        <v>-</v>
      </c>
      <c r="AA47" s="27" t="str">
        <f t="shared" ca="1" si="122"/>
        <v>-</v>
      </c>
      <c r="AB47" s="27" t="str">
        <f t="shared" ca="1" si="122"/>
        <v>-</v>
      </c>
      <c r="AC47" s="27" t="str">
        <f t="shared" ca="1" si="122"/>
        <v>-</v>
      </c>
      <c r="AD47" s="27" t="str">
        <f t="shared" ca="1" si="122"/>
        <v>-</v>
      </c>
      <c r="AE47" s="27" t="str">
        <f t="shared" ca="1" si="123"/>
        <v>-</v>
      </c>
      <c r="AF47" s="27" t="str">
        <f t="shared" ca="1" si="123"/>
        <v>-</v>
      </c>
      <c r="AG47" s="27" t="str">
        <f t="shared" ca="1" si="123"/>
        <v>-</v>
      </c>
      <c r="AH47" s="27" t="str">
        <f t="shared" ca="1" si="123"/>
        <v>-</v>
      </c>
      <c r="AI47" s="27" t="str">
        <f t="shared" ca="1" si="123"/>
        <v>-</v>
      </c>
      <c r="AJ47" s="27" t="str">
        <f t="shared" ca="1" si="123"/>
        <v>-</v>
      </c>
      <c r="AK47" s="27" t="str">
        <f t="shared" ca="1" si="123"/>
        <v>-</v>
      </c>
      <c r="AL47" s="27" t="str">
        <f t="shared" ca="1" si="123"/>
        <v>-</v>
      </c>
      <c r="AM47" s="27" t="str">
        <f t="shared" ca="1" si="123"/>
        <v>-</v>
      </c>
      <c r="AN47" s="27" t="str">
        <f t="shared" ca="1" si="123"/>
        <v>-</v>
      </c>
      <c r="AO47" s="27" t="str">
        <f t="shared" ca="1" si="112"/>
        <v>-</v>
      </c>
      <c r="AP47" s="27" t="str">
        <f t="shared" ca="1" si="112"/>
        <v>-</v>
      </c>
      <c r="AQ47" s="27" t="str">
        <f t="shared" ca="1" si="112"/>
        <v>-</v>
      </c>
      <c r="AR47" s="27" t="str">
        <f t="shared" ca="1" si="112"/>
        <v>-</v>
      </c>
      <c r="AS47" s="27">
        <f t="shared" ca="1" si="131"/>
        <v>3</v>
      </c>
      <c r="AT47" s="27">
        <f t="shared" ca="1" si="131"/>
        <v>4</v>
      </c>
      <c r="AU47" s="27">
        <f t="shared" ca="1" si="131"/>
        <v>0</v>
      </c>
      <c r="AV47" s="27">
        <f t="shared" ca="1" si="131"/>
        <v>0.7</v>
      </c>
      <c r="AW47" s="27">
        <f t="shared" ca="1" si="131"/>
        <v>-0.7</v>
      </c>
      <c r="AX47" s="27" t="str">
        <f t="shared" ca="1" si="111"/>
        <v>-</v>
      </c>
      <c r="AY47" s="27" t="str">
        <f t="shared" ca="1" si="111"/>
        <v>-</v>
      </c>
      <c r="AZ47" s="27" t="str">
        <f t="shared" ca="1" si="111"/>
        <v>-</v>
      </c>
      <c r="BA47" s="27" t="str">
        <f t="shared" ca="1" si="111"/>
        <v>-</v>
      </c>
      <c r="BB47" s="27" t="str">
        <f t="shared" ca="1" si="111"/>
        <v>-</v>
      </c>
      <c r="BC47" s="27">
        <f t="shared" ca="1" si="132"/>
        <v>0.3</v>
      </c>
      <c r="BD47" s="27">
        <f t="shared" ca="1" si="132"/>
        <v>0.7</v>
      </c>
      <c r="BE47" s="27">
        <f t="shared" ca="1" si="132"/>
        <v>-0.2</v>
      </c>
      <c r="BF47" s="27">
        <f t="shared" ca="1" si="132"/>
        <v>1.2</v>
      </c>
      <c r="BG47" s="27" t="str">
        <f t="shared" ca="1" si="113"/>
        <v>-</v>
      </c>
      <c r="BH47" s="27" t="str">
        <f t="shared" ca="1" si="113"/>
        <v>-</v>
      </c>
      <c r="BI47" s="27">
        <f t="shared" ca="1" si="124"/>
        <v>0</v>
      </c>
      <c r="BJ47" s="27">
        <f t="shared" ca="1" si="124"/>
        <v>0</v>
      </c>
      <c r="BK47" s="27">
        <f t="shared" ca="1" si="124"/>
        <v>0</v>
      </c>
      <c r="BL47" s="27">
        <f t="shared" ca="1" si="124"/>
        <v>0</v>
      </c>
      <c r="BM47" s="27">
        <f t="shared" ca="1" si="124"/>
        <v>0</v>
      </c>
      <c r="BN47" s="27">
        <f t="shared" ca="1" si="125"/>
        <v>12</v>
      </c>
      <c r="BO47" s="27">
        <f t="shared" ca="1" si="125"/>
        <v>12</v>
      </c>
      <c r="BP47" s="27" t="str">
        <f t="shared" ca="1" si="125"/>
        <v>-</v>
      </c>
      <c r="BQ47" s="27" t="str">
        <f t="shared" ca="1" si="125"/>
        <v>-</v>
      </c>
      <c r="BR47" s="27" t="str">
        <f t="shared" ca="1" si="125"/>
        <v>-</v>
      </c>
      <c r="BS47" s="27" t="str">
        <f t="shared" ca="1" si="125"/>
        <v>-</v>
      </c>
      <c r="BT47" s="27" t="str">
        <f t="shared" ca="1" si="125"/>
        <v>-</v>
      </c>
      <c r="BU47" s="27" t="str">
        <f t="shared" ca="1" si="125"/>
        <v>-</v>
      </c>
      <c r="BV47" s="27" t="str">
        <f t="shared" ca="1" si="125"/>
        <v>-</v>
      </c>
      <c r="BW47" s="27" t="str">
        <f t="shared" ca="1" si="125"/>
        <v>-</v>
      </c>
      <c r="BX47" s="27" t="str">
        <f t="shared" ca="1" si="125"/>
        <v>-</v>
      </c>
      <c r="BY47" s="27">
        <f t="shared" ca="1" si="125"/>
        <v>5</v>
      </c>
      <c r="BZ47" s="27" t="str">
        <f t="shared" ca="1" si="125"/>
        <v>-</v>
      </c>
      <c r="CA47" s="27" t="str">
        <f t="shared" ca="1" si="125"/>
        <v>-</v>
      </c>
      <c r="CB47" s="27" t="str">
        <f t="shared" ca="1" si="126"/>
        <v>-</v>
      </c>
      <c r="CC47" s="27" t="str">
        <f t="shared" ca="1" si="126"/>
        <v>-</v>
      </c>
      <c r="CD47" s="27" t="str">
        <f t="shared" ca="1" si="126"/>
        <v>-</v>
      </c>
      <c r="CE47" s="27" t="str">
        <f t="shared" ca="1" si="126"/>
        <v>-</v>
      </c>
      <c r="CF47" s="27">
        <f t="shared" ca="1" si="126"/>
        <v>0</v>
      </c>
      <c r="CG47" s="27" t="str">
        <f t="shared" ca="1" si="126"/>
        <v>-</v>
      </c>
      <c r="CH47" s="27">
        <f t="shared" ca="1" si="126"/>
        <v>1</v>
      </c>
      <c r="CI47" s="27">
        <f t="shared" ca="1" si="126"/>
        <v>0</v>
      </c>
      <c r="CJ47" s="27">
        <f t="shared" ca="1" si="126"/>
        <v>1</v>
      </c>
      <c r="CK47" s="27">
        <f t="shared" ca="1" si="126"/>
        <v>1</v>
      </c>
      <c r="CL47" s="27">
        <f t="shared" ca="1" si="127"/>
        <v>1</v>
      </c>
      <c r="CM47" s="27">
        <f t="shared" ca="1" si="127"/>
        <v>0</v>
      </c>
      <c r="CN47" s="27">
        <f t="shared" ca="1" si="127"/>
        <v>0</v>
      </c>
      <c r="CO47" s="27">
        <f t="shared" ca="1" si="127"/>
        <v>0</v>
      </c>
      <c r="CP47" s="27">
        <f t="shared" ca="1" si="127"/>
        <v>0</v>
      </c>
      <c r="CQ47" s="27">
        <f t="shared" ca="1" si="127"/>
        <v>1</v>
      </c>
      <c r="CR47" s="27">
        <f t="shared" ca="1" si="127"/>
        <v>0</v>
      </c>
      <c r="CS47" s="27">
        <f t="shared" ca="1" si="127"/>
        <v>0</v>
      </c>
      <c r="CT47" s="27">
        <f t="shared" ca="1" si="127"/>
        <v>0</v>
      </c>
      <c r="CU47" s="27">
        <f t="shared" ca="1" si="127"/>
        <v>0</v>
      </c>
      <c r="CV47" s="27">
        <f t="shared" ca="1" si="127"/>
        <v>0</v>
      </c>
      <c r="CW47" s="27">
        <f t="shared" ca="1" si="127"/>
        <v>1</v>
      </c>
      <c r="CX47" s="53">
        <f t="shared" ca="1" si="91"/>
        <v>0.01</v>
      </c>
      <c r="CY47" s="27">
        <f t="shared" ca="1" si="89"/>
        <v>0</v>
      </c>
      <c r="CZ47" s="53">
        <f t="shared" ca="1" si="91"/>
        <v>0</v>
      </c>
      <c r="DA47" s="53">
        <f t="shared" ca="1" si="91"/>
        <v>0.05</v>
      </c>
      <c r="DB47" s="53">
        <f t="shared" ca="1" si="91"/>
        <v>0.05</v>
      </c>
      <c r="DC47" s="53">
        <f t="shared" ca="1" si="91"/>
        <v>9.9000000000000008E-3</v>
      </c>
      <c r="DD47" s="53">
        <f t="shared" ca="1" si="91"/>
        <v>-5.515714285714287E-2</v>
      </c>
      <c r="DE47" s="27" t="str">
        <f t="shared" ref="DE47:DJ56" ca="1" si="133">OFFSET(DE$5,$B47,0)</f>
        <v>-</v>
      </c>
      <c r="DF47" s="27" t="str">
        <f t="shared" ca="1" si="133"/>
        <v>-</v>
      </c>
      <c r="DG47" s="27" t="str">
        <f t="shared" ca="1" si="133"/>
        <v>-</v>
      </c>
      <c r="DH47" s="27" t="str">
        <f t="shared" ca="1" si="133"/>
        <v>-</v>
      </c>
      <c r="DI47" s="27" t="str">
        <f t="shared" ca="1" si="133"/>
        <v>-</v>
      </c>
      <c r="DJ47" s="27" t="str">
        <f t="shared" ca="1" si="133"/>
        <v>-</v>
      </c>
      <c r="DK47" s="53" t="b">
        <f t="shared" ca="1" si="102"/>
        <v>0</v>
      </c>
      <c r="DL47" s="53" t="b">
        <f t="shared" ca="1" si="103"/>
        <v>1</v>
      </c>
      <c r="DM47" s="53" t="b">
        <f t="shared" ca="1" si="103"/>
        <v>0</v>
      </c>
      <c r="DN47" s="53">
        <f t="shared" ca="1" si="103"/>
        <v>2</v>
      </c>
      <c r="DO47" s="53" t="str">
        <f t="shared" ca="1" si="115"/>
        <v>-</v>
      </c>
      <c r="DP47" s="53" t="str">
        <f t="shared" ca="1" si="115"/>
        <v>-</v>
      </c>
      <c r="DQ47" s="53" t="b">
        <f t="shared" ca="1" si="115"/>
        <v>1</v>
      </c>
      <c r="DR47" s="53" t="str">
        <f t="shared" ca="1" si="115"/>
        <v>-</v>
      </c>
      <c r="DS47" s="27" t="str">
        <f t="shared" ca="1" si="128"/>
        <v>-</v>
      </c>
      <c r="DT47" s="27" t="b">
        <f t="shared" ca="1" si="128"/>
        <v>1</v>
      </c>
      <c r="DU47" s="27" t="str">
        <f t="shared" ca="1" si="128"/>
        <v>-</v>
      </c>
      <c r="DV47" s="27">
        <f t="shared" ca="1" si="128"/>
        <v>0</v>
      </c>
      <c r="DW47" s="27" t="str">
        <f t="shared" ca="1" si="128"/>
        <v>-</v>
      </c>
      <c r="DX47" s="53" t="str">
        <f t="shared" ca="1" si="106"/>
        <v>-</v>
      </c>
      <c r="DY47" s="27" t="str">
        <f t="shared" ref="DY47:EI56" ca="1" si="134">OFFSET(DY$5,$B47,0)</f>
        <v>-</v>
      </c>
      <c r="DZ47" s="27" t="str">
        <f t="shared" ca="1" si="134"/>
        <v>-</v>
      </c>
      <c r="EA47" s="27">
        <f t="shared" ca="1" si="134"/>
        <v>1</v>
      </c>
      <c r="EB47" s="27">
        <f t="shared" ca="1" si="134"/>
        <v>0</v>
      </c>
      <c r="EC47" s="27">
        <f t="shared" ca="1" si="134"/>
        <v>1</v>
      </c>
      <c r="ED47" s="27">
        <f t="shared" ca="1" si="134"/>
        <v>1</v>
      </c>
      <c r="EE47" s="27">
        <f t="shared" ca="1" si="134"/>
        <v>0</v>
      </c>
      <c r="EF47" s="27">
        <f t="shared" ca="1" si="134"/>
        <v>70</v>
      </c>
      <c r="EG47" s="27">
        <f t="shared" ca="1" si="134"/>
        <v>50</v>
      </c>
      <c r="EH47" s="27">
        <f t="shared" ca="1" si="134"/>
        <v>70</v>
      </c>
      <c r="EI47" s="27">
        <f t="shared" ca="1" si="134"/>
        <v>50</v>
      </c>
      <c r="EJ47" s="27">
        <f t="shared" ref="EJ47:EQ56" ca="1" si="135">OFFSET(EJ$5,$B47,0)</f>
        <v>1</v>
      </c>
      <c r="EK47" s="27">
        <f t="shared" ca="1" si="135"/>
        <v>1</v>
      </c>
      <c r="EL47" s="27">
        <f t="shared" ca="1" si="135"/>
        <v>1</v>
      </c>
      <c r="EM47" s="27">
        <f t="shared" ca="1" si="135"/>
        <v>0</v>
      </c>
      <c r="EN47" s="27" t="str">
        <f t="shared" ca="1" si="135"/>
        <v>-</v>
      </c>
      <c r="EO47" s="27" t="str">
        <f t="shared" ca="1" si="135"/>
        <v>-</v>
      </c>
      <c r="EP47" s="27">
        <f t="shared" ca="1" si="135"/>
        <v>0</v>
      </c>
      <c r="EQ47" s="27">
        <f t="shared" ca="1" si="135"/>
        <v>0</v>
      </c>
      <c r="ER47" s="34">
        <v>0</v>
      </c>
    </row>
    <row r="48" spans="1:148" outlineLevel="3">
      <c r="A48" s="31">
        <f t="shared" si="59"/>
        <v>43</v>
      </c>
      <c r="B48" s="38">
        <f>$A47</f>
        <v>42</v>
      </c>
      <c r="C48">
        <f t="shared" ca="1" si="78"/>
        <v>22</v>
      </c>
      <c r="D48" t="b">
        <v>0</v>
      </c>
      <c r="E48" t="b">
        <v>0</v>
      </c>
      <c r="F48" t="b">
        <v>0</v>
      </c>
      <c r="G48" s="49">
        <f t="shared" ca="1" si="120"/>
        <v>539</v>
      </c>
      <c r="H48" s="51" t="str">
        <f t="shared" ca="1" si="61"/>
        <v>Mat Win Scan 3 (F33N34)</v>
      </c>
      <c r="I48" s="13" t="str">
        <f ca="1">IF(MATCH(H48,H$5:H48,0)=(COUNTA(H$5:H48)),"-","Dup")</f>
        <v>-</v>
      </c>
      <c r="J48" s="27" t="s">
        <v>37</v>
      </c>
      <c r="K48" s="27" t="str">
        <f t="shared" ca="1" si="121"/>
        <v>-</v>
      </c>
      <c r="L48" s="27" t="str">
        <f t="shared" ca="1" si="121"/>
        <v>-</v>
      </c>
      <c r="M48" s="27" t="str">
        <f t="shared" ca="1" si="121"/>
        <v>-</v>
      </c>
      <c r="N48" s="27" t="str">
        <f t="shared" ca="1" si="121"/>
        <v>-</v>
      </c>
      <c r="O48" s="27" t="str">
        <f t="shared" ca="1" si="121"/>
        <v>-</v>
      </c>
      <c r="P48" s="27">
        <f t="shared" ca="1" si="121"/>
        <v>1</v>
      </c>
      <c r="Q48" s="27">
        <f t="shared" ca="1" si="121"/>
        <v>1</v>
      </c>
      <c r="R48" s="27">
        <f t="shared" ca="1" si="121"/>
        <v>1</v>
      </c>
      <c r="S48" s="27">
        <f t="shared" ca="1" si="121"/>
        <v>1</v>
      </c>
      <c r="T48" s="27">
        <f t="shared" ca="1" si="121"/>
        <v>1</v>
      </c>
      <c r="U48" s="27">
        <f t="shared" ca="1" si="122"/>
        <v>1</v>
      </c>
      <c r="V48" s="27">
        <f t="shared" ca="1" si="122"/>
        <v>1</v>
      </c>
      <c r="W48" s="27">
        <f t="shared" ca="1" si="122"/>
        <v>1</v>
      </c>
      <c r="X48" s="27">
        <f t="shared" ca="1" si="122"/>
        <v>1</v>
      </c>
      <c r="Y48" s="27">
        <f t="shared" ca="1" si="122"/>
        <v>1</v>
      </c>
      <c r="Z48" s="27" t="str">
        <f t="shared" ca="1" si="122"/>
        <v>-</v>
      </c>
      <c r="AA48" s="27" t="str">
        <f t="shared" ca="1" si="122"/>
        <v>-</v>
      </c>
      <c r="AB48" s="27" t="str">
        <f t="shared" ca="1" si="122"/>
        <v>-</v>
      </c>
      <c r="AC48" s="27" t="str">
        <f t="shared" ca="1" si="122"/>
        <v>-</v>
      </c>
      <c r="AD48" s="27" t="str">
        <f t="shared" ca="1" si="122"/>
        <v>-</v>
      </c>
      <c r="AE48" s="27" t="str">
        <f t="shared" ca="1" si="123"/>
        <v>-</v>
      </c>
      <c r="AF48" s="27" t="str">
        <f t="shared" ca="1" si="123"/>
        <v>-</v>
      </c>
      <c r="AG48" s="27" t="str">
        <f t="shared" ca="1" si="123"/>
        <v>-</v>
      </c>
      <c r="AH48" s="27" t="str">
        <f t="shared" ca="1" si="123"/>
        <v>-</v>
      </c>
      <c r="AI48" s="27" t="str">
        <f t="shared" ca="1" si="123"/>
        <v>-</v>
      </c>
      <c r="AJ48" s="27" t="str">
        <f t="shared" ca="1" si="123"/>
        <v>-</v>
      </c>
      <c r="AK48" s="27" t="str">
        <f t="shared" ca="1" si="123"/>
        <v>-</v>
      </c>
      <c r="AL48" s="27" t="str">
        <f t="shared" ca="1" si="123"/>
        <v>-</v>
      </c>
      <c r="AM48" s="27" t="str">
        <f t="shared" ca="1" si="123"/>
        <v>-</v>
      </c>
      <c r="AN48" s="27" t="str">
        <f t="shared" ca="1" si="123"/>
        <v>-</v>
      </c>
      <c r="AO48" s="27" t="str">
        <f t="shared" ca="1" si="112"/>
        <v>-</v>
      </c>
      <c r="AP48" s="27" t="str">
        <f t="shared" ca="1" si="112"/>
        <v>-</v>
      </c>
      <c r="AQ48" s="27" t="str">
        <f t="shared" ca="1" si="112"/>
        <v>-</v>
      </c>
      <c r="AR48" s="27" t="str">
        <f t="shared" ca="1" si="112"/>
        <v>-</v>
      </c>
      <c r="AS48" s="27">
        <f t="shared" ca="1" si="131"/>
        <v>3</v>
      </c>
      <c r="AT48" s="27">
        <f t="shared" ca="1" si="131"/>
        <v>4</v>
      </c>
      <c r="AU48" s="27">
        <f t="shared" ca="1" si="131"/>
        <v>0</v>
      </c>
      <c r="AV48" s="27">
        <f t="shared" ca="1" si="131"/>
        <v>0.7</v>
      </c>
      <c r="AW48" s="27">
        <f t="shared" ca="1" si="131"/>
        <v>-0.7</v>
      </c>
      <c r="AX48" s="27" t="str">
        <f t="shared" ca="1" si="111"/>
        <v>-</v>
      </c>
      <c r="AY48" s="27" t="str">
        <f t="shared" ca="1" si="111"/>
        <v>-</v>
      </c>
      <c r="AZ48" s="27" t="str">
        <f t="shared" ca="1" si="111"/>
        <v>-</v>
      </c>
      <c r="BA48" s="27" t="str">
        <f t="shared" ca="1" si="111"/>
        <v>-</v>
      </c>
      <c r="BB48" s="27" t="str">
        <f t="shared" ca="1" si="111"/>
        <v>-</v>
      </c>
      <c r="BC48" s="27">
        <f t="shared" ca="1" si="132"/>
        <v>0.3</v>
      </c>
      <c r="BD48" s="27">
        <f t="shared" ca="1" si="132"/>
        <v>0.7</v>
      </c>
      <c r="BE48" s="27">
        <f t="shared" ca="1" si="132"/>
        <v>-0.2</v>
      </c>
      <c r="BF48" s="27">
        <f t="shared" ca="1" si="132"/>
        <v>1.2</v>
      </c>
      <c r="BG48" s="27" t="str">
        <f t="shared" ca="1" si="113"/>
        <v>-</v>
      </c>
      <c r="BH48" s="27" t="str">
        <f t="shared" ca="1" si="113"/>
        <v>-</v>
      </c>
      <c r="BI48" s="27">
        <f t="shared" ca="1" si="124"/>
        <v>0</v>
      </c>
      <c r="BJ48" s="27">
        <f t="shared" ca="1" si="124"/>
        <v>0</v>
      </c>
      <c r="BK48" s="27">
        <f t="shared" ca="1" si="124"/>
        <v>0</v>
      </c>
      <c r="BL48" s="27">
        <f t="shared" ca="1" si="124"/>
        <v>0</v>
      </c>
      <c r="BM48" s="27">
        <f t="shared" ca="1" si="124"/>
        <v>0</v>
      </c>
      <c r="BN48" s="27">
        <f t="shared" ca="1" si="125"/>
        <v>12</v>
      </c>
      <c r="BO48" s="27">
        <f t="shared" ca="1" si="125"/>
        <v>12</v>
      </c>
      <c r="BP48" s="27" t="str">
        <f t="shared" ca="1" si="125"/>
        <v>-</v>
      </c>
      <c r="BQ48" s="27" t="str">
        <f t="shared" ca="1" si="125"/>
        <v>-</v>
      </c>
      <c r="BR48" s="27" t="str">
        <f t="shared" ca="1" si="125"/>
        <v>-</v>
      </c>
      <c r="BS48" s="27" t="str">
        <f t="shared" ca="1" si="125"/>
        <v>-</v>
      </c>
      <c r="BT48" s="27" t="str">
        <f t="shared" ca="1" si="125"/>
        <v>-</v>
      </c>
      <c r="BU48" s="27" t="str">
        <f t="shared" ca="1" si="125"/>
        <v>-</v>
      </c>
      <c r="BV48" s="27" t="str">
        <f t="shared" ca="1" si="125"/>
        <v>-</v>
      </c>
      <c r="BW48" s="27" t="str">
        <f t="shared" ca="1" si="125"/>
        <v>-</v>
      </c>
      <c r="BX48" s="27" t="str">
        <f t="shared" ca="1" si="125"/>
        <v>-</v>
      </c>
      <c r="BY48" s="27">
        <f t="shared" ca="1" si="125"/>
        <v>5</v>
      </c>
      <c r="BZ48" s="27" t="str">
        <f t="shared" ca="1" si="125"/>
        <v>-</v>
      </c>
      <c r="CA48" s="27" t="str">
        <f t="shared" ca="1" si="125"/>
        <v>-</v>
      </c>
      <c r="CB48" s="27" t="str">
        <f t="shared" ca="1" si="126"/>
        <v>-</v>
      </c>
      <c r="CC48" s="27" t="str">
        <f t="shared" ca="1" si="126"/>
        <v>-</v>
      </c>
      <c r="CD48" s="27" t="str">
        <f t="shared" ca="1" si="126"/>
        <v>-</v>
      </c>
      <c r="CE48" s="27" t="str">
        <f t="shared" ca="1" si="126"/>
        <v>-</v>
      </c>
      <c r="CF48" s="27">
        <f t="shared" ca="1" si="126"/>
        <v>0</v>
      </c>
      <c r="CG48" s="27" t="str">
        <f t="shared" ca="1" si="126"/>
        <v>-</v>
      </c>
      <c r="CH48" s="27">
        <f t="shared" ca="1" si="126"/>
        <v>1</v>
      </c>
      <c r="CI48" s="27">
        <f t="shared" ca="1" si="126"/>
        <v>0</v>
      </c>
      <c r="CJ48" s="27">
        <f t="shared" ca="1" si="126"/>
        <v>1</v>
      </c>
      <c r="CK48" s="27">
        <f t="shared" ca="1" si="126"/>
        <v>1</v>
      </c>
      <c r="CL48" s="27">
        <f t="shared" ca="1" si="127"/>
        <v>1</v>
      </c>
      <c r="CM48" s="27">
        <f t="shared" ca="1" si="127"/>
        <v>0</v>
      </c>
      <c r="CN48" s="27">
        <f t="shared" ca="1" si="127"/>
        <v>0</v>
      </c>
      <c r="CO48" s="27">
        <f t="shared" ca="1" si="127"/>
        <v>0</v>
      </c>
      <c r="CP48" s="27">
        <f t="shared" ca="1" si="127"/>
        <v>0</v>
      </c>
      <c r="CQ48" s="27">
        <f t="shared" ca="1" si="127"/>
        <v>1</v>
      </c>
      <c r="CR48" s="27">
        <f t="shared" ca="1" si="127"/>
        <v>0</v>
      </c>
      <c r="CS48" s="27">
        <f t="shared" ca="1" si="127"/>
        <v>0</v>
      </c>
      <c r="CT48" s="27">
        <f t="shared" ca="1" si="127"/>
        <v>0</v>
      </c>
      <c r="CU48" s="27">
        <f t="shared" ca="1" si="127"/>
        <v>0</v>
      </c>
      <c r="CV48" s="27">
        <f t="shared" ca="1" si="127"/>
        <v>0</v>
      </c>
      <c r="CW48" s="27">
        <f t="shared" ca="1" si="127"/>
        <v>1</v>
      </c>
      <c r="CX48" s="53">
        <f t="shared" ca="1" si="91"/>
        <v>0.01</v>
      </c>
      <c r="CY48" s="27">
        <f t="shared" ca="1" si="89"/>
        <v>0</v>
      </c>
      <c r="CZ48" s="53">
        <f t="shared" ca="1" si="91"/>
        <v>0</v>
      </c>
      <c r="DA48" s="53">
        <f t="shared" ca="1" si="91"/>
        <v>0.05</v>
      </c>
      <c r="DB48" s="53">
        <f t="shared" ca="1" si="91"/>
        <v>0.05</v>
      </c>
      <c r="DC48" s="53">
        <f t="shared" ca="1" si="91"/>
        <v>9.9000000000000008E-3</v>
      </c>
      <c r="DD48" s="53">
        <f t="shared" ca="1" si="91"/>
        <v>-5.515714285714287E-2</v>
      </c>
      <c r="DE48" s="27" t="str">
        <f t="shared" ca="1" si="133"/>
        <v>-</v>
      </c>
      <c r="DF48" s="27" t="str">
        <f t="shared" ca="1" si="133"/>
        <v>-</v>
      </c>
      <c r="DG48" s="27" t="str">
        <f t="shared" ca="1" si="133"/>
        <v>-</v>
      </c>
      <c r="DH48" s="27" t="str">
        <f t="shared" ca="1" si="133"/>
        <v>-</v>
      </c>
      <c r="DI48" s="27" t="str">
        <f t="shared" ca="1" si="133"/>
        <v>-</v>
      </c>
      <c r="DJ48" s="27" t="str">
        <f t="shared" ca="1" si="133"/>
        <v>-</v>
      </c>
      <c r="DK48" s="53" t="b">
        <f t="shared" ca="1" si="102"/>
        <v>0</v>
      </c>
      <c r="DL48" s="53" t="b">
        <f t="shared" ca="1" si="103"/>
        <v>1</v>
      </c>
      <c r="DM48" s="53" t="b">
        <f t="shared" ca="1" si="103"/>
        <v>0</v>
      </c>
      <c r="DN48" s="53">
        <f t="shared" ca="1" si="103"/>
        <v>3</v>
      </c>
      <c r="DO48" s="53" t="str">
        <f t="shared" ca="1" si="115"/>
        <v>-</v>
      </c>
      <c r="DP48" s="53" t="str">
        <f t="shared" ca="1" si="115"/>
        <v>-</v>
      </c>
      <c r="DQ48" s="53" t="b">
        <f t="shared" ca="1" si="115"/>
        <v>1</v>
      </c>
      <c r="DR48" s="53" t="str">
        <f t="shared" ca="1" si="115"/>
        <v>-</v>
      </c>
      <c r="DS48" s="27" t="str">
        <f t="shared" ca="1" si="128"/>
        <v>-</v>
      </c>
      <c r="DT48" s="27" t="b">
        <f t="shared" ca="1" si="128"/>
        <v>1</v>
      </c>
      <c r="DU48" s="27" t="str">
        <f t="shared" ca="1" si="128"/>
        <v>-</v>
      </c>
      <c r="DV48" s="27">
        <f t="shared" ca="1" si="128"/>
        <v>0</v>
      </c>
      <c r="DW48" s="27" t="str">
        <f t="shared" ca="1" si="128"/>
        <v>-</v>
      </c>
      <c r="DX48" s="53" t="str">
        <f t="shared" ca="1" si="106"/>
        <v>-</v>
      </c>
      <c r="DY48" s="27" t="str">
        <f t="shared" ca="1" si="134"/>
        <v>-</v>
      </c>
      <c r="DZ48" s="27" t="str">
        <f t="shared" ca="1" si="134"/>
        <v>-</v>
      </c>
      <c r="EA48" s="27">
        <f t="shared" ca="1" si="134"/>
        <v>1</v>
      </c>
      <c r="EB48" s="27">
        <f t="shared" ca="1" si="134"/>
        <v>0</v>
      </c>
      <c r="EC48" s="27">
        <f t="shared" ca="1" si="134"/>
        <v>1</v>
      </c>
      <c r="ED48" s="27">
        <f t="shared" ca="1" si="134"/>
        <v>1</v>
      </c>
      <c r="EE48" s="27">
        <f t="shared" ca="1" si="134"/>
        <v>0</v>
      </c>
      <c r="EF48" s="27">
        <f t="shared" ca="1" si="134"/>
        <v>70</v>
      </c>
      <c r="EG48" s="27">
        <f t="shared" ca="1" si="134"/>
        <v>50</v>
      </c>
      <c r="EH48" s="27">
        <f t="shared" ca="1" si="134"/>
        <v>70</v>
      </c>
      <c r="EI48" s="27">
        <f t="shared" ca="1" si="134"/>
        <v>50</v>
      </c>
      <c r="EJ48" s="27">
        <f t="shared" ca="1" si="135"/>
        <v>1</v>
      </c>
      <c r="EK48" s="27">
        <f t="shared" ca="1" si="135"/>
        <v>1</v>
      </c>
      <c r="EL48" s="27">
        <f t="shared" ca="1" si="135"/>
        <v>1</v>
      </c>
      <c r="EM48" s="27">
        <f t="shared" ca="1" si="135"/>
        <v>0</v>
      </c>
      <c r="EN48" s="27" t="str">
        <f t="shared" ca="1" si="135"/>
        <v>-</v>
      </c>
      <c r="EO48" s="27" t="str">
        <f t="shared" ca="1" si="135"/>
        <v>-</v>
      </c>
      <c r="EP48" s="27">
        <f t="shared" ca="1" si="135"/>
        <v>0</v>
      </c>
      <c r="EQ48" s="27">
        <f t="shared" ca="1" si="135"/>
        <v>0</v>
      </c>
      <c r="ER48" s="34">
        <v>0</v>
      </c>
    </row>
    <row r="49" spans="1:148" outlineLevel="3">
      <c r="A49" s="31">
        <f t="shared" si="59"/>
        <v>44</v>
      </c>
      <c r="B49" s="48">
        <f>$A$14</f>
        <v>9</v>
      </c>
      <c r="C49">
        <f t="shared" ca="1" si="78"/>
        <v>22</v>
      </c>
      <c r="D49" t="b">
        <v>0</v>
      </c>
      <c r="E49" t="b">
        <v>0</v>
      </c>
      <c r="F49" t="b">
        <v>0</v>
      </c>
      <c r="G49" s="49">
        <f t="shared" ca="1" si="120"/>
        <v>14</v>
      </c>
      <c r="H49" s="51" t="str">
        <f t="shared" ca="1" si="61"/>
        <v>Mat Spr Scan 0 (F33N34)</v>
      </c>
      <c r="I49" s="13" t="str">
        <f ca="1">IF(MATCH(H49,H$5:H49,0)=(COUNTA(H$5:H49)),"-","Dup")</f>
        <v>-</v>
      </c>
      <c r="J49" s="27" t="s">
        <v>37</v>
      </c>
      <c r="K49" s="27" t="str">
        <f t="shared" ca="1" si="121"/>
        <v>-</v>
      </c>
      <c r="L49" s="27" t="str">
        <f t="shared" ca="1" si="121"/>
        <v>-</v>
      </c>
      <c r="M49" s="27" t="str">
        <f t="shared" ca="1" si="121"/>
        <v>-</v>
      </c>
      <c r="N49" s="27" t="str">
        <f t="shared" ca="1" si="121"/>
        <v>-</v>
      </c>
      <c r="O49" s="27" t="str">
        <f t="shared" ca="1" si="121"/>
        <v>-</v>
      </c>
      <c r="P49" s="27">
        <f t="shared" ca="1" si="121"/>
        <v>1</v>
      </c>
      <c r="Q49" s="27">
        <f t="shared" ca="1" si="121"/>
        <v>1</v>
      </c>
      <c r="R49" s="27">
        <f t="shared" ca="1" si="121"/>
        <v>1</v>
      </c>
      <c r="S49" s="27">
        <f t="shared" ca="1" si="121"/>
        <v>1</v>
      </c>
      <c r="T49" s="27">
        <f t="shared" ca="1" si="121"/>
        <v>1</v>
      </c>
      <c r="U49" s="27">
        <f t="shared" ca="1" si="122"/>
        <v>1</v>
      </c>
      <c r="V49" s="27">
        <f t="shared" ca="1" si="122"/>
        <v>1</v>
      </c>
      <c r="W49" s="27">
        <f t="shared" ca="1" si="122"/>
        <v>1</v>
      </c>
      <c r="X49" s="27">
        <f t="shared" ca="1" si="122"/>
        <v>1</v>
      </c>
      <c r="Y49" s="27">
        <f t="shared" ca="1" si="122"/>
        <v>1</v>
      </c>
      <c r="Z49" s="27" t="str">
        <f t="shared" ca="1" si="122"/>
        <v>-</v>
      </c>
      <c r="AA49" s="27" t="str">
        <f t="shared" ca="1" si="122"/>
        <v>-</v>
      </c>
      <c r="AB49" s="27" t="str">
        <f t="shared" ca="1" si="122"/>
        <v>-</v>
      </c>
      <c r="AC49" s="27" t="str">
        <f t="shared" ca="1" si="122"/>
        <v>-</v>
      </c>
      <c r="AD49" s="27" t="str">
        <f t="shared" ca="1" si="122"/>
        <v>-</v>
      </c>
      <c r="AE49" s="27" t="str">
        <f t="shared" ca="1" si="123"/>
        <v>-</v>
      </c>
      <c r="AF49" s="27" t="str">
        <f t="shared" ca="1" si="123"/>
        <v>-</v>
      </c>
      <c r="AG49" s="27" t="str">
        <f t="shared" ca="1" si="123"/>
        <v>-</v>
      </c>
      <c r="AH49" s="27" t="str">
        <f t="shared" ca="1" si="123"/>
        <v>-</v>
      </c>
      <c r="AI49" s="27" t="str">
        <f t="shared" ca="1" si="123"/>
        <v>-</v>
      </c>
      <c r="AJ49" s="27" t="str">
        <f t="shared" ca="1" si="123"/>
        <v>-</v>
      </c>
      <c r="AK49" s="27" t="str">
        <f t="shared" ca="1" si="123"/>
        <v>-</v>
      </c>
      <c r="AL49" s="27" t="str">
        <f t="shared" ca="1" si="123"/>
        <v>-</v>
      </c>
      <c r="AM49" s="27" t="str">
        <f t="shared" ca="1" si="123"/>
        <v>-</v>
      </c>
      <c r="AN49" s="27" t="str">
        <f t="shared" ca="1" si="123"/>
        <v>-</v>
      </c>
      <c r="AO49" s="27" t="str">
        <f t="shared" ca="1" si="112"/>
        <v>-</v>
      </c>
      <c r="AP49" s="27" t="str">
        <f t="shared" ca="1" si="112"/>
        <v>-</v>
      </c>
      <c r="AQ49" s="27" t="str">
        <f t="shared" ca="1" si="112"/>
        <v>-</v>
      </c>
      <c r="AR49" s="27" t="str">
        <f t="shared" ca="1" si="112"/>
        <v>-</v>
      </c>
      <c r="AS49" s="53">
        <f ca="1">OFFSET(AS49,-4,0)</f>
        <v>3</v>
      </c>
      <c r="AT49" s="53">
        <f ca="1">OFFSET(AT49,-4,0)</f>
        <v>4</v>
      </c>
      <c r="AU49" s="53">
        <f ca="1">OFFSET(AU49,-4,0)</f>
        <v>0</v>
      </c>
      <c r="AV49" s="53">
        <f ca="1">OFFSET(AV49,-4,0)</f>
        <v>0.7</v>
      </c>
      <c r="AW49" s="53">
        <f ca="1">OFFSET(AW49,-4,0)</f>
        <v>-0.7</v>
      </c>
      <c r="AX49" s="27" t="str">
        <f t="shared" ca="1" si="111"/>
        <v>-</v>
      </c>
      <c r="AY49" s="27" t="str">
        <f t="shared" ca="1" si="111"/>
        <v>-</v>
      </c>
      <c r="AZ49" s="27" t="str">
        <f t="shared" ca="1" si="111"/>
        <v>-</v>
      </c>
      <c r="BA49" s="27" t="str">
        <f t="shared" ca="1" si="111"/>
        <v>-</v>
      </c>
      <c r="BB49" s="27" t="str">
        <f t="shared" ca="1" si="111"/>
        <v>-</v>
      </c>
      <c r="BC49" s="53">
        <f ca="1">OFFSET(BC49,-4,0)</f>
        <v>0.3</v>
      </c>
      <c r="BD49" s="53">
        <f ca="1">OFFSET(BD49,-4,0)</f>
        <v>0.7</v>
      </c>
      <c r="BE49" s="53">
        <f ca="1">OFFSET(BE49,-4,0)</f>
        <v>-0.2</v>
      </c>
      <c r="BF49" s="53">
        <f ca="1">OFFSET(BF49,-4,0)</f>
        <v>1.2</v>
      </c>
      <c r="BG49" s="27" t="str">
        <f t="shared" ca="1" si="113"/>
        <v>-</v>
      </c>
      <c r="BH49" s="27" t="str">
        <f t="shared" ca="1" si="113"/>
        <v>-</v>
      </c>
      <c r="BI49" s="27">
        <f t="shared" ca="1" si="124"/>
        <v>0</v>
      </c>
      <c r="BJ49" s="27">
        <f t="shared" ca="1" si="124"/>
        <v>0</v>
      </c>
      <c r="BK49" s="27">
        <f t="shared" ca="1" si="124"/>
        <v>0</v>
      </c>
      <c r="BL49" s="27">
        <f t="shared" ca="1" si="124"/>
        <v>0</v>
      </c>
      <c r="BM49" s="27">
        <f t="shared" ca="1" si="124"/>
        <v>0</v>
      </c>
      <c r="BN49" s="27">
        <f t="shared" ca="1" si="125"/>
        <v>12</v>
      </c>
      <c r="BO49" s="27">
        <f t="shared" ca="1" si="125"/>
        <v>12</v>
      </c>
      <c r="BP49" s="27" t="str">
        <f t="shared" ca="1" si="125"/>
        <v>-</v>
      </c>
      <c r="BQ49" s="27" t="str">
        <f t="shared" ca="1" si="125"/>
        <v>-</v>
      </c>
      <c r="BR49" s="27" t="str">
        <f t="shared" ca="1" si="125"/>
        <v>-</v>
      </c>
      <c r="BS49" s="27" t="str">
        <f t="shared" ca="1" si="125"/>
        <v>-</v>
      </c>
      <c r="BT49" s="27" t="str">
        <f t="shared" ca="1" si="125"/>
        <v>-</v>
      </c>
      <c r="BU49" s="27" t="str">
        <f t="shared" ca="1" si="125"/>
        <v>-</v>
      </c>
      <c r="BV49" s="27" t="str">
        <f t="shared" ca="1" si="125"/>
        <v>-</v>
      </c>
      <c r="BW49" s="27" t="str">
        <f t="shared" ca="1" si="125"/>
        <v>-</v>
      </c>
      <c r="BX49" s="27" t="str">
        <f t="shared" ca="1" si="125"/>
        <v>-</v>
      </c>
      <c r="BY49" s="27">
        <f t="shared" ca="1" si="125"/>
        <v>5</v>
      </c>
      <c r="BZ49" s="27" t="str">
        <f t="shared" ca="1" si="125"/>
        <v>-</v>
      </c>
      <c r="CA49" s="27" t="str">
        <f t="shared" ca="1" si="125"/>
        <v>-</v>
      </c>
      <c r="CB49" s="27" t="str">
        <f t="shared" ca="1" si="126"/>
        <v>-</v>
      </c>
      <c r="CC49" s="27" t="str">
        <f t="shared" ca="1" si="126"/>
        <v>-</v>
      </c>
      <c r="CD49" s="27" t="str">
        <f t="shared" ca="1" si="126"/>
        <v>-</v>
      </c>
      <c r="CE49" s="27" t="str">
        <f t="shared" ca="1" si="126"/>
        <v>-</v>
      </c>
      <c r="CF49" s="27">
        <f t="shared" ca="1" si="126"/>
        <v>0</v>
      </c>
      <c r="CG49" s="27" t="str">
        <f t="shared" ca="1" si="126"/>
        <v>-</v>
      </c>
      <c r="CH49" s="27">
        <f t="shared" ca="1" si="126"/>
        <v>1</v>
      </c>
      <c r="CI49" s="27">
        <f t="shared" ca="1" si="126"/>
        <v>0</v>
      </c>
      <c r="CJ49" s="27">
        <f t="shared" ca="1" si="126"/>
        <v>1</v>
      </c>
      <c r="CK49" s="27">
        <f t="shared" ca="1" si="126"/>
        <v>1</v>
      </c>
      <c r="CL49" s="27">
        <f t="shared" ca="1" si="127"/>
        <v>1</v>
      </c>
      <c r="CM49" s="27">
        <f t="shared" ca="1" si="127"/>
        <v>0</v>
      </c>
      <c r="CN49" s="27">
        <f t="shared" ca="1" si="127"/>
        <v>0</v>
      </c>
      <c r="CO49" s="27">
        <f t="shared" ca="1" si="127"/>
        <v>0</v>
      </c>
      <c r="CP49" s="27">
        <f t="shared" ca="1" si="127"/>
        <v>0</v>
      </c>
      <c r="CQ49" s="27">
        <f t="shared" ca="1" si="127"/>
        <v>1</v>
      </c>
      <c r="CR49" s="27">
        <f t="shared" ca="1" si="127"/>
        <v>0</v>
      </c>
      <c r="CS49" s="27">
        <f t="shared" ca="1" si="127"/>
        <v>0</v>
      </c>
      <c r="CT49" s="27">
        <f t="shared" ca="1" si="127"/>
        <v>0</v>
      </c>
      <c r="CU49" s="27">
        <f t="shared" ca="1" si="127"/>
        <v>0</v>
      </c>
      <c r="CV49" s="27">
        <f t="shared" ca="1" si="127"/>
        <v>0</v>
      </c>
      <c r="CW49" s="27">
        <f t="shared" ca="1" si="127"/>
        <v>1</v>
      </c>
      <c r="CX49" s="53">
        <f t="shared" ca="1" si="91"/>
        <v>0</v>
      </c>
      <c r="CY49" s="27">
        <f t="shared" ca="1" si="89"/>
        <v>0</v>
      </c>
      <c r="CZ49" s="53">
        <f t="shared" ca="1" si="91"/>
        <v>0</v>
      </c>
      <c r="DA49" s="53">
        <f t="shared" ca="1" si="91"/>
        <v>0</v>
      </c>
      <c r="DB49" s="53">
        <f t="shared" ca="1" si="91"/>
        <v>0</v>
      </c>
      <c r="DC49" s="53">
        <f t="shared" ca="1" si="91"/>
        <v>0</v>
      </c>
      <c r="DD49" s="53">
        <f t="shared" ca="1" si="91"/>
        <v>0</v>
      </c>
      <c r="DE49" s="27" t="str">
        <f t="shared" ca="1" si="133"/>
        <v>-</v>
      </c>
      <c r="DF49" s="27" t="str">
        <f t="shared" ca="1" si="133"/>
        <v>-</v>
      </c>
      <c r="DG49" s="27" t="str">
        <f t="shared" ca="1" si="133"/>
        <v>-</v>
      </c>
      <c r="DH49" s="27" t="str">
        <f t="shared" ca="1" si="133"/>
        <v>-</v>
      </c>
      <c r="DI49" s="27" t="str">
        <f t="shared" ca="1" si="133"/>
        <v>-</v>
      </c>
      <c r="DJ49" s="27" t="str">
        <f t="shared" ca="1" si="133"/>
        <v>-</v>
      </c>
      <c r="DK49" s="53" t="b">
        <f t="shared" ca="1" si="102"/>
        <v>0</v>
      </c>
      <c r="DL49" s="53" t="b">
        <f ca="1">OFFSET(DL49,-12,0)</f>
        <v>0</v>
      </c>
      <c r="DM49" s="53" t="b">
        <f ca="1">OFFSET(DM49,-12,0)</f>
        <v>1</v>
      </c>
      <c r="DN49" s="53">
        <f ca="1">OFFSET(DN49,-12,0)</f>
        <v>0</v>
      </c>
      <c r="DO49" s="53" t="str">
        <f t="shared" ca="1" si="115"/>
        <v>-</v>
      </c>
      <c r="DP49" s="53" t="str">
        <f t="shared" ca="1" si="115"/>
        <v>-</v>
      </c>
      <c r="DQ49" s="53" t="str">
        <f t="shared" ca="1" si="115"/>
        <v>-</v>
      </c>
      <c r="DR49" s="53" t="str">
        <f t="shared" ca="1" si="115"/>
        <v>-</v>
      </c>
      <c r="DS49" s="27" t="str">
        <f t="shared" ca="1" si="128"/>
        <v>-</v>
      </c>
      <c r="DT49" s="27" t="b">
        <f t="shared" ca="1" si="128"/>
        <v>1</v>
      </c>
      <c r="DU49" s="27" t="str">
        <f t="shared" ca="1" si="128"/>
        <v>-</v>
      </c>
      <c r="DV49" s="27">
        <f t="shared" ca="1" si="128"/>
        <v>0</v>
      </c>
      <c r="DW49" s="27" t="str">
        <f t="shared" ca="1" si="128"/>
        <v>-</v>
      </c>
      <c r="DX49" s="53" t="str">
        <f t="shared" ca="1" si="106"/>
        <v>-</v>
      </c>
      <c r="DY49" s="27" t="str">
        <f t="shared" ca="1" si="134"/>
        <v>-</v>
      </c>
      <c r="DZ49" s="27" t="str">
        <f t="shared" ca="1" si="134"/>
        <v>-</v>
      </c>
      <c r="EA49" s="27">
        <f t="shared" ca="1" si="134"/>
        <v>1</v>
      </c>
      <c r="EB49" s="27">
        <f t="shared" ca="1" si="134"/>
        <v>0</v>
      </c>
      <c r="EC49" s="27">
        <f t="shared" ca="1" si="134"/>
        <v>1</v>
      </c>
      <c r="ED49" s="27">
        <f t="shared" ca="1" si="134"/>
        <v>1</v>
      </c>
      <c r="EE49" s="27">
        <f t="shared" ca="1" si="134"/>
        <v>0</v>
      </c>
      <c r="EF49" s="27">
        <f t="shared" ca="1" si="134"/>
        <v>70</v>
      </c>
      <c r="EG49" s="27">
        <f t="shared" ca="1" si="134"/>
        <v>50</v>
      </c>
      <c r="EH49" s="27">
        <f t="shared" ca="1" si="134"/>
        <v>70</v>
      </c>
      <c r="EI49" s="27">
        <f t="shared" ca="1" si="134"/>
        <v>50</v>
      </c>
      <c r="EJ49" s="27">
        <f t="shared" ca="1" si="135"/>
        <v>1</v>
      </c>
      <c r="EK49" s="27">
        <f t="shared" ca="1" si="135"/>
        <v>1</v>
      </c>
      <c r="EL49" s="27">
        <f t="shared" ca="1" si="135"/>
        <v>1</v>
      </c>
      <c r="EM49" s="27">
        <f t="shared" ca="1" si="135"/>
        <v>0</v>
      </c>
      <c r="EN49" s="27" t="str">
        <f t="shared" ca="1" si="135"/>
        <v>-</v>
      </c>
      <c r="EO49" s="27" t="str">
        <f t="shared" ca="1" si="135"/>
        <v>-</v>
      </c>
      <c r="EP49" s="27">
        <f t="shared" ca="1" si="135"/>
        <v>0</v>
      </c>
      <c r="EQ49" s="27">
        <f t="shared" ca="1" si="135"/>
        <v>0</v>
      </c>
      <c r="ER49" s="34">
        <v>0</v>
      </c>
    </row>
    <row r="50" spans="1:148" outlineLevel="3">
      <c r="A50" s="31">
        <f t="shared" si="59"/>
        <v>45</v>
      </c>
      <c r="B50" s="38">
        <f>$A49</f>
        <v>44</v>
      </c>
      <c r="C50">
        <f t="shared" ca="1" si="78"/>
        <v>22</v>
      </c>
      <c r="D50" t="b">
        <v>0</v>
      </c>
      <c r="E50" t="b">
        <v>0</v>
      </c>
      <c r="F50" t="b">
        <v>0</v>
      </c>
      <c r="G50" s="49">
        <f t="shared" ca="1" si="120"/>
        <v>94</v>
      </c>
      <c r="H50" s="51" t="str">
        <f t="shared" ca="1" si="61"/>
        <v>Mat Spr Scan 1 (F33N34)</v>
      </c>
      <c r="I50" s="13" t="str">
        <f ca="1">IF(MATCH(H50,H$5:H50,0)=(COUNTA(H$5:H50)),"-","Dup")</f>
        <v>-</v>
      </c>
      <c r="J50" s="27" t="s">
        <v>37</v>
      </c>
      <c r="K50" s="27" t="str">
        <f t="shared" ca="1" si="121"/>
        <v>-</v>
      </c>
      <c r="L50" s="27" t="str">
        <f t="shared" ca="1" si="121"/>
        <v>-</v>
      </c>
      <c r="M50" s="27" t="str">
        <f t="shared" ca="1" si="121"/>
        <v>-</v>
      </c>
      <c r="N50" s="27" t="str">
        <f t="shared" ca="1" si="121"/>
        <v>-</v>
      </c>
      <c r="O50" s="27" t="str">
        <f t="shared" ca="1" si="121"/>
        <v>-</v>
      </c>
      <c r="P50" s="27">
        <f t="shared" ca="1" si="121"/>
        <v>1</v>
      </c>
      <c r="Q50" s="27">
        <f t="shared" ca="1" si="121"/>
        <v>1</v>
      </c>
      <c r="R50" s="27">
        <f t="shared" ca="1" si="121"/>
        <v>1</v>
      </c>
      <c r="S50" s="27">
        <f t="shared" ca="1" si="121"/>
        <v>1</v>
      </c>
      <c r="T50" s="27">
        <f t="shared" ca="1" si="121"/>
        <v>1</v>
      </c>
      <c r="U50" s="27">
        <f t="shared" ca="1" si="122"/>
        <v>1</v>
      </c>
      <c r="V50" s="27">
        <f t="shared" ca="1" si="122"/>
        <v>1</v>
      </c>
      <c r="W50" s="27">
        <f t="shared" ca="1" si="122"/>
        <v>1</v>
      </c>
      <c r="X50" s="27">
        <f t="shared" ca="1" si="122"/>
        <v>1</v>
      </c>
      <c r="Y50" s="27">
        <f t="shared" ca="1" si="122"/>
        <v>1</v>
      </c>
      <c r="Z50" s="27" t="str">
        <f t="shared" ca="1" si="122"/>
        <v>-</v>
      </c>
      <c r="AA50" s="27" t="str">
        <f t="shared" ca="1" si="122"/>
        <v>-</v>
      </c>
      <c r="AB50" s="27" t="str">
        <f t="shared" ca="1" si="122"/>
        <v>-</v>
      </c>
      <c r="AC50" s="27" t="str">
        <f t="shared" ca="1" si="122"/>
        <v>-</v>
      </c>
      <c r="AD50" s="27" t="str">
        <f t="shared" ca="1" si="122"/>
        <v>-</v>
      </c>
      <c r="AE50" s="27" t="str">
        <f t="shared" ca="1" si="123"/>
        <v>-</v>
      </c>
      <c r="AF50" s="27" t="str">
        <f t="shared" ca="1" si="123"/>
        <v>-</v>
      </c>
      <c r="AG50" s="27" t="str">
        <f t="shared" ca="1" si="123"/>
        <v>-</v>
      </c>
      <c r="AH50" s="27" t="str">
        <f t="shared" ca="1" si="123"/>
        <v>-</v>
      </c>
      <c r="AI50" s="27" t="str">
        <f t="shared" ca="1" si="123"/>
        <v>-</v>
      </c>
      <c r="AJ50" s="27" t="str">
        <f t="shared" ca="1" si="123"/>
        <v>-</v>
      </c>
      <c r="AK50" s="27" t="str">
        <f t="shared" ca="1" si="123"/>
        <v>-</v>
      </c>
      <c r="AL50" s="27" t="str">
        <f t="shared" ca="1" si="123"/>
        <v>-</v>
      </c>
      <c r="AM50" s="27" t="str">
        <f t="shared" ca="1" si="123"/>
        <v>-</v>
      </c>
      <c r="AN50" s="27" t="str">
        <f t="shared" ca="1" si="123"/>
        <v>-</v>
      </c>
      <c r="AO50" s="27" t="str">
        <f t="shared" ca="1" si="112"/>
        <v>-</v>
      </c>
      <c r="AP50" s="27" t="str">
        <f t="shared" ca="1" si="112"/>
        <v>-</v>
      </c>
      <c r="AQ50" s="27" t="str">
        <f t="shared" ca="1" si="112"/>
        <v>-</v>
      </c>
      <c r="AR50" s="27" t="str">
        <f t="shared" ca="1" si="112"/>
        <v>-</v>
      </c>
      <c r="AS50" s="27">
        <f t="shared" ref="AS50:AW52" ca="1" si="136">OFFSET(AS$5,$B50,0)</f>
        <v>3</v>
      </c>
      <c r="AT50" s="27">
        <f t="shared" ca="1" si="136"/>
        <v>4</v>
      </c>
      <c r="AU50" s="27">
        <f t="shared" ca="1" si="136"/>
        <v>0</v>
      </c>
      <c r="AV50" s="27">
        <f t="shared" ca="1" si="136"/>
        <v>0.7</v>
      </c>
      <c r="AW50" s="27">
        <f t="shared" ca="1" si="136"/>
        <v>-0.7</v>
      </c>
      <c r="AX50" s="27" t="str">
        <f t="shared" ca="1" si="111"/>
        <v>-</v>
      </c>
      <c r="AY50" s="27" t="str">
        <f t="shared" ca="1" si="111"/>
        <v>-</v>
      </c>
      <c r="AZ50" s="27" t="str">
        <f t="shared" ca="1" si="111"/>
        <v>-</v>
      </c>
      <c r="BA50" s="27" t="str">
        <f t="shared" ca="1" si="111"/>
        <v>-</v>
      </c>
      <c r="BB50" s="27" t="str">
        <f t="shared" ca="1" si="111"/>
        <v>-</v>
      </c>
      <c r="BC50" s="27">
        <f t="shared" ref="BC50:BF52" ca="1" si="137">OFFSET(BC$5,$B50,0)</f>
        <v>0.3</v>
      </c>
      <c r="BD50" s="27">
        <f t="shared" ca="1" si="137"/>
        <v>0.7</v>
      </c>
      <c r="BE50" s="27">
        <f t="shared" ca="1" si="137"/>
        <v>-0.2</v>
      </c>
      <c r="BF50" s="27">
        <f t="shared" ca="1" si="137"/>
        <v>1.2</v>
      </c>
      <c r="BG50" s="27" t="str">
        <f t="shared" ca="1" si="113"/>
        <v>-</v>
      </c>
      <c r="BH50" s="27" t="str">
        <f t="shared" ca="1" si="113"/>
        <v>-</v>
      </c>
      <c r="BI50" s="27">
        <f t="shared" ca="1" si="124"/>
        <v>0</v>
      </c>
      <c r="BJ50" s="27">
        <f t="shared" ca="1" si="124"/>
        <v>0</v>
      </c>
      <c r="BK50" s="27">
        <f t="shared" ca="1" si="124"/>
        <v>0</v>
      </c>
      <c r="BL50" s="27">
        <f t="shared" ca="1" si="124"/>
        <v>0</v>
      </c>
      <c r="BM50" s="27">
        <f t="shared" ca="1" si="124"/>
        <v>0</v>
      </c>
      <c r="BN50" s="27">
        <f t="shared" ca="1" si="125"/>
        <v>12</v>
      </c>
      <c r="BO50" s="27">
        <f t="shared" ca="1" si="125"/>
        <v>12</v>
      </c>
      <c r="BP50" s="27" t="str">
        <f t="shared" ca="1" si="125"/>
        <v>-</v>
      </c>
      <c r="BQ50" s="27" t="str">
        <f t="shared" ca="1" si="125"/>
        <v>-</v>
      </c>
      <c r="BR50" s="27" t="str">
        <f t="shared" ca="1" si="125"/>
        <v>-</v>
      </c>
      <c r="BS50" s="27" t="str">
        <f t="shared" ca="1" si="125"/>
        <v>-</v>
      </c>
      <c r="BT50" s="27" t="str">
        <f t="shared" ca="1" si="125"/>
        <v>-</v>
      </c>
      <c r="BU50" s="27" t="str">
        <f t="shared" ca="1" si="125"/>
        <v>-</v>
      </c>
      <c r="BV50" s="27" t="str">
        <f t="shared" ca="1" si="125"/>
        <v>-</v>
      </c>
      <c r="BW50" s="27" t="str">
        <f t="shared" ca="1" si="125"/>
        <v>-</v>
      </c>
      <c r="BX50" s="27" t="str">
        <f t="shared" ca="1" si="125"/>
        <v>-</v>
      </c>
      <c r="BY50" s="27">
        <f t="shared" ca="1" si="125"/>
        <v>5</v>
      </c>
      <c r="BZ50" s="27" t="str">
        <f t="shared" ca="1" si="125"/>
        <v>-</v>
      </c>
      <c r="CA50" s="27" t="str">
        <f t="shared" ca="1" si="125"/>
        <v>-</v>
      </c>
      <c r="CB50" s="27" t="str">
        <f t="shared" ca="1" si="126"/>
        <v>-</v>
      </c>
      <c r="CC50" s="27" t="str">
        <f t="shared" ca="1" si="126"/>
        <v>-</v>
      </c>
      <c r="CD50" s="27" t="str">
        <f t="shared" ca="1" si="126"/>
        <v>-</v>
      </c>
      <c r="CE50" s="27" t="str">
        <f t="shared" ca="1" si="126"/>
        <v>-</v>
      </c>
      <c r="CF50" s="27">
        <f t="shared" ca="1" si="126"/>
        <v>0</v>
      </c>
      <c r="CG50" s="27" t="str">
        <f t="shared" ca="1" si="126"/>
        <v>-</v>
      </c>
      <c r="CH50" s="27">
        <f t="shared" ca="1" si="126"/>
        <v>1</v>
      </c>
      <c r="CI50" s="27">
        <f t="shared" ca="1" si="126"/>
        <v>0</v>
      </c>
      <c r="CJ50" s="27">
        <f t="shared" ca="1" si="126"/>
        <v>1</v>
      </c>
      <c r="CK50" s="27">
        <f t="shared" ca="1" si="126"/>
        <v>1</v>
      </c>
      <c r="CL50" s="27">
        <f t="shared" ca="1" si="127"/>
        <v>1</v>
      </c>
      <c r="CM50" s="27">
        <f t="shared" ca="1" si="127"/>
        <v>0</v>
      </c>
      <c r="CN50" s="27">
        <f t="shared" ca="1" si="127"/>
        <v>0</v>
      </c>
      <c r="CO50" s="27">
        <f t="shared" ca="1" si="127"/>
        <v>0</v>
      </c>
      <c r="CP50" s="27">
        <f t="shared" ca="1" si="127"/>
        <v>0</v>
      </c>
      <c r="CQ50" s="27">
        <f t="shared" ca="1" si="127"/>
        <v>1</v>
      </c>
      <c r="CR50" s="27">
        <f t="shared" ca="1" si="127"/>
        <v>0</v>
      </c>
      <c r="CS50" s="27">
        <f t="shared" ca="1" si="127"/>
        <v>0</v>
      </c>
      <c r="CT50" s="27">
        <f t="shared" ca="1" si="127"/>
        <v>0</v>
      </c>
      <c r="CU50" s="27">
        <f t="shared" ca="1" si="127"/>
        <v>0</v>
      </c>
      <c r="CV50" s="27">
        <f t="shared" ca="1" si="127"/>
        <v>0</v>
      </c>
      <c r="CW50" s="27">
        <f t="shared" ca="1" si="127"/>
        <v>1</v>
      </c>
      <c r="CX50" s="53">
        <f t="shared" ca="1" si="91"/>
        <v>0.01</v>
      </c>
      <c r="CY50" s="27">
        <f t="shared" ca="1" si="89"/>
        <v>0</v>
      </c>
      <c r="CZ50" s="53">
        <f t="shared" ca="1" si="91"/>
        <v>0</v>
      </c>
      <c r="DA50" s="53">
        <f t="shared" ca="1" si="91"/>
        <v>0.05</v>
      </c>
      <c r="DB50" s="53">
        <f t="shared" ca="1" si="91"/>
        <v>0.05</v>
      </c>
      <c r="DC50" s="53">
        <f t="shared" ca="1" si="91"/>
        <v>0</v>
      </c>
      <c r="DD50" s="53">
        <f t="shared" ca="1" si="91"/>
        <v>0</v>
      </c>
      <c r="DE50" s="27" t="str">
        <f t="shared" ca="1" si="133"/>
        <v>-</v>
      </c>
      <c r="DF50" s="27" t="str">
        <f t="shared" ca="1" si="133"/>
        <v>-</v>
      </c>
      <c r="DG50" s="27" t="str">
        <f t="shared" ca="1" si="133"/>
        <v>-</v>
      </c>
      <c r="DH50" s="27" t="str">
        <f t="shared" ca="1" si="133"/>
        <v>-</v>
      </c>
      <c r="DI50" s="27" t="str">
        <f t="shared" ca="1" si="133"/>
        <v>-</v>
      </c>
      <c r="DJ50" s="27" t="str">
        <f t="shared" ca="1" si="133"/>
        <v>-</v>
      </c>
      <c r="DK50" s="53" t="b">
        <f t="shared" ref="DK50:DN64" ca="1" si="138">OFFSET(DK50,-12,0)</f>
        <v>0</v>
      </c>
      <c r="DL50" s="53" t="b">
        <f t="shared" ca="1" si="138"/>
        <v>0</v>
      </c>
      <c r="DM50" s="53" t="b">
        <f t="shared" ca="1" si="138"/>
        <v>1</v>
      </c>
      <c r="DN50" s="53">
        <f t="shared" ca="1" si="138"/>
        <v>1</v>
      </c>
      <c r="DO50" s="53" t="str">
        <f t="shared" ca="1" si="115"/>
        <v>-</v>
      </c>
      <c r="DP50" s="53" t="str">
        <f t="shared" ca="1" si="115"/>
        <v>-</v>
      </c>
      <c r="DQ50" s="53" t="b">
        <f t="shared" ca="1" si="115"/>
        <v>1</v>
      </c>
      <c r="DR50" s="53" t="str">
        <f t="shared" ca="1" si="115"/>
        <v>-</v>
      </c>
      <c r="DS50" s="27" t="str">
        <f t="shared" ca="1" si="128"/>
        <v>-</v>
      </c>
      <c r="DT50" s="27" t="b">
        <f t="shared" ca="1" si="128"/>
        <v>1</v>
      </c>
      <c r="DU50" s="27" t="str">
        <f t="shared" ca="1" si="128"/>
        <v>-</v>
      </c>
      <c r="DV50" s="27">
        <f t="shared" ca="1" si="128"/>
        <v>0</v>
      </c>
      <c r="DW50" s="27" t="str">
        <f t="shared" ca="1" si="128"/>
        <v>-</v>
      </c>
      <c r="DX50" s="53" t="str">
        <f t="shared" ca="1" si="106"/>
        <v>-</v>
      </c>
      <c r="DY50" s="27" t="str">
        <f t="shared" ca="1" si="134"/>
        <v>-</v>
      </c>
      <c r="DZ50" s="27" t="str">
        <f t="shared" ca="1" si="134"/>
        <v>-</v>
      </c>
      <c r="EA50" s="27">
        <f t="shared" ca="1" si="134"/>
        <v>1</v>
      </c>
      <c r="EB50" s="27">
        <f t="shared" ca="1" si="134"/>
        <v>0</v>
      </c>
      <c r="EC50" s="27">
        <f t="shared" ca="1" si="134"/>
        <v>1</v>
      </c>
      <c r="ED50" s="27">
        <f t="shared" ca="1" si="134"/>
        <v>1</v>
      </c>
      <c r="EE50" s="27">
        <f t="shared" ca="1" si="134"/>
        <v>0</v>
      </c>
      <c r="EF50" s="27">
        <f t="shared" ca="1" si="134"/>
        <v>70</v>
      </c>
      <c r="EG50" s="27">
        <f t="shared" ca="1" si="134"/>
        <v>50</v>
      </c>
      <c r="EH50" s="27">
        <f t="shared" ca="1" si="134"/>
        <v>70</v>
      </c>
      <c r="EI50" s="27">
        <f t="shared" ca="1" si="134"/>
        <v>50</v>
      </c>
      <c r="EJ50" s="27">
        <f t="shared" ca="1" si="135"/>
        <v>1</v>
      </c>
      <c r="EK50" s="27">
        <f t="shared" ca="1" si="135"/>
        <v>1</v>
      </c>
      <c r="EL50" s="27">
        <f t="shared" ca="1" si="135"/>
        <v>1</v>
      </c>
      <c r="EM50" s="27">
        <f t="shared" ca="1" si="135"/>
        <v>0</v>
      </c>
      <c r="EN50" s="27" t="str">
        <f t="shared" ca="1" si="135"/>
        <v>-</v>
      </c>
      <c r="EO50" s="27" t="str">
        <f t="shared" ca="1" si="135"/>
        <v>-</v>
      </c>
      <c r="EP50" s="27">
        <f t="shared" ca="1" si="135"/>
        <v>0</v>
      </c>
      <c r="EQ50" s="27">
        <f t="shared" ca="1" si="135"/>
        <v>0</v>
      </c>
      <c r="ER50" s="34">
        <v>0</v>
      </c>
    </row>
    <row r="51" spans="1:148" outlineLevel="3">
      <c r="A51" s="31">
        <f t="shared" si="59"/>
        <v>46</v>
      </c>
      <c r="B51" s="38">
        <f>$A50</f>
        <v>45</v>
      </c>
      <c r="C51">
        <f t="shared" ca="1" si="78"/>
        <v>22</v>
      </c>
      <c r="D51" t="b">
        <v>0</v>
      </c>
      <c r="E51" t="b">
        <v>0</v>
      </c>
      <c r="F51" t="b">
        <v>0</v>
      </c>
      <c r="G51" s="49">
        <f t="shared" ca="1" si="120"/>
        <v>425</v>
      </c>
      <c r="H51" s="51" t="str">
        <f t="shared" ca="1" si="61"/>
        <v>Mat Spr Scan 2 (F33N34)</v>
      </c>
      <c r="I51" s="13" t="str">
        <f ca="1">IF(MATCH(H51,H$5:H51,0)=(COUNTA(H$5:H51)),"-","Dup")</f>
        <v>-</v>
      </c>
      <c r="J51" s="27" t="s">
        <v>37</v>
      </c>
      <c r="K51" s="27" t="str">
        <f t="shared" ref="K51:T64" ca="1" si="139">OFFSET(K$5,$B51,0)</f>
        <v>-</v>
      </c>
      <c r="L51" s="27" t="str">
        <f t="shared" ca="1" si="139"/>
        <v>-</v>
      </c>
      <c r="M51" s="27" t="str">
        <f t="shared" ca="1" si="139"/>
        <v>-</v>
      </c>
      <c r="N51" s="27" t="str">
        <f t="shared" ca="1" si="139"/>
        <v>-</v>
      </c>
      <c r="O51" s="27" t="str">
        <f t="shared" ca="1" si="139"/>
        <v>-</v>
      </c>
      <c r="P51" s="27">
        <f t="shared" ca="1" si="139"/>
        <v>1</v>
      </c>
      <c r="Q51" s="27">
        <f t="shared" ca="1" si="139"/>
        <v>1</v>
      </c>
      <c r="R51" s="27">
        <f t="shared" ca="1" si="139"/>
        <v>1</v>
      </c>
      <c r="S51" s="27">
        <f t="shared" ca="1" si="139"/>
        <v>1</v>
      </c>
      <c r="T51" s="27">
        <f t="shared" ca="1" si="139"/>
        <v>1</v>
      </c>
      <c r="U51" s="27">
        <f t="shared" ref="U51:AD64" ca="1" si="140">OFFSET(U$5,$B51,0)</f>
        <v>1</v>
      </c>
      <c r="V51" s="27">
        <f t="shared" ca="1" si="140"/>
        <v>1</v>
      </c>
      <c r="W51" s="27">
        <f t="shared" ca="1" si="140"/>
        <v>1</v>
      </c>
      <c r="X51" s="27">
        <f t="shared" ca="1" si="140"/>
        <v>1</v>
      </c>
      <c r="Y51" s="27">
        <f t="shared" ca="1" si="140"/>
        <v>1</v>
      </c>
      <c r="Z51" s="27" t="str">
        <f t="shared" ca="1" si="140"/>
        <v>-</v>
      </c>
      <c r="AA51" s="27" t="str">
        <f t="shared" ca="1" si="140"/>
        <v>-</v>
      </c>
      <c r="AB51" s="27" t="str">
        <f t="shared" ca="1" si="140"/>
        <v>-</v>
      </c>
      <c r="AC51" s="27" t="str">
        <f t="shared" ca="1" si="140"/>
        <v>-</v>
      </c>
      <c r="AD51" s="27" t="str">
        <f t="shared" ca="1" si="140"/>
        <v>-</v>
      </c>
      <c r="AE51" s="27" t="str">
        <f t="shared" ref="AE51:AN64" ca="1" si="141">OFFSET(AE$5,$B51,0)</f>
        <v>-</v>
      </c>
      <c r="AF51" s="27" t="str">
        <f t="shared" ca="1" si="141"/>
        <v>-</v>
      </c>
      <c r="AG51" s="27" t="str">
        <f t="shared" ca="1" si="141"/>
        <v>-</v>
      </c>
      <c r="AH51" s="27" t="str">
        <f t="shared" ca="1" si="141"/>
        <v>-</v>
      </c>
      <c r="AI51" s="27" t="str">
        <f t="shared" ca="1" si="141"/>
        <v>-</v>
      </c>
      <c r="AJ51" s="27" t="str">
        <f t="shared" ca="1" si="123"/>
        <v>-</v>
      </c>
      <c r="AK51" s="27" t="str">
        <f t="shared" ca="1" si="123"/>
        <v>-</v>
      </c>
      <c r="AL51" s="27" t="str">
        <f t="shared" ca="1" si="123"/>
        <v>-</v>
      </c>
      <c r="AM51" s="27" t="str">
        <f t="shared" ca="1" si="123"/>
        <v>-</v>
      </c>
      <c r="AN51" s="27" t="str">
        <f t="shared" ca="1" si="123"/>
        <v>-</v>
      </c>
      <c r="AO51" s="27" t="str">
        <f t="shared" ca="1" si="112"/>
        <v>-</v>
      </c>
      <c r="AP51" s="27" t="str">
        <f t="shared" ca="1" si="112"/>
        <v>-</v>
      </c>
      <c r="AQ51" s="27" t="str">
        <f t="shared" ca="1" si="112"/>
        <v>-</v>
      </c>
      <c r="AR51" s="27" t="str">
        <f t="shared" ca="1" si="112"/>
        <v>-</v>
      </c>
      <c r="AS51" s="27">
        <f t="shared" ca="1" si="136"/>
        <v>3</v>
      </c>
      <c r="AT51" s="27">
        <f t="shared" ca="1" si="136"/>
        <v>4</v>
      </c>
      <c r="AU51" s="27">
        <f t="shared" ca="1" si="136"/>
        <v>0</v>
      </c>
      <c r="AV51" s="27">
        <f t="shared" ca="1" si="136"/>
        <v>0.7</v>
      </c>
      <c r="AW51" s="27">
        <f t="shared" ca="1" si="136"/>
        <v>-0.7</v>
      </c>
      <c r="AX51" s="27" t="str">
        <f t="shared" ca="1" si="111"/>
        <v>-</v>
      </c>
      <c r="AY51" s="27" t="str">
        <f t="shared" ca="1" si="111"/>
        <v>-</v>
      </c>
      <c r="AZ51" s="27" t="str">
        <f t="shared" ca="1" si="111"/>
        <v>-</v>
      </c>
      <c r="BA51" s="27" t="str">
        <f t="shared" ca="1" si="111"/>
        <v>-</v>
      </c>
      <c r="BB51" s="27" t="str">
        <f t="shared" ca="1" si="111"/>
        <v>-</v>
      </c>
      <c r="BC51" s="27">
        <f t="shared" ca="1" si="137"/>
        <v>0.3</v>
      </c>
      <c r="BD51" s="27">
        <f t="shared" ca="1" si="137"/>
        <v>0.7</v>
      </c>
      <c r="BE51" s="27">
        <f t="shared" ca="1" si="137"/>
        <v>-0.2</v>
      </c>
      <c r="BF51" s="27">
        <f t="shared" ca="1" si="137"/>
        <v>1.2</v>
      </c>
      <c r="BG51" s="27" t="str">
        <f t="shared" ca="1" si="113"/>
        <v>-</v>
      </c>
      <c r="BH51" s="27" t="str">
        <f t="shared" ca="1" si="113"/>
        <v>-</v>
      </c>
      <c r="BI51" s="27">
        <f t="shared" ref="BI51:BM64" ca="1" si="142">OFFSET(BI$5,$B51,0)</f>
        <v>0</v>
      </c>
      <c r="BJ51" s="27">
        <f t="shared" ca="1" si="142"/>
        <v>0</v>
      </c>
      <c r="BK51" s="27">
        <f t="shared" ca="1" si="142"/>
        <v>0</v>
      </c>
      <c r="BL51" s="27">
        <f t="shared" ca="1" si="142"/>
        <v>0</v>
      </c>
      <c r="BM51" s="27">
        <f t="shared" ca="1" si="142"/>
        <v>0</v>
      </c>
      <c r="BN51" s="27">
        <f t="shared" ref="BN51:CA64" ca="1" si="143">OFFSET(BN$5,$B51,0)</f>
        <v>12</v>
      </c>
      <c r="BO51" s="27">
        <f t="shared" ca="1" si="143"/>
        <v>12</v>
      </c>
      <c r="BP51" s="27" t="str">
        <f t="shared" ca="1" si="143"/>
        <v>-</v>
      </c>
      <c r="BQ51" s="27" t="str">
        <f t="shared" ca="1" si="143"/>
        <v>-</v>
      </c>
      <c r="BR51" s="27" t="str">
        <f t="shared" ca="1" si="143"/>
        <v>-</v>
      </c>
      <c r="BS51" s="27" t="str">
        <f t="shared" ca="1" si="143"/>
        <v>-</v>
      </c>
      <c r="BT51" s="27" t="str">
        <f t="shared" ca="1" si="143"/>
        <v>-</v>
      </c>
      <c r="BU51" s="27" t="str">
        <f t="shared" ca="1" si="143"/>
        <v>-</v>
      </c>
      <c r="BV51" s="27" t="str">
        <f t="shared" ca="1" si="143"/>
        <v>-</v>
      </c>
      <c r="BW51" s="27" t="str">
        <f t="shared" ca="1" si="143"/>
        <v>-</v>
      </c>
      <c r="BX51" s="27" t="str">
        <f t="shared" ca="1" si="143"/>
        <v>-</v>
      </c>
      <c r="BY51" s="27">
        <f t="shared" ca="1" si="143"/>
        <v>5</v>
      </c>
      <c r="BZ51" s="27" t="str">
        <f t="shared" ca="1" si="143"/>
        <v>-</v>
      </c>
      <c r="CA51" s="27" t="str">
        <f t="shared" ca="1" si="143"/>
        <v>-</v>
      </c>
      <c r="CB51" s="27" t="str">
        <f t="shared" ref="CB51:CK64" ca="1" si="144">OFFSET(CB$5,$B51,0)</f>
        <v>-</v>
      </c>
      <c r="CC51" s="27" t="str">
        <f t="shared" ca="1" si="144"/>
        <v>-</v>
      </c>
      <c r="CD51" s="27" t="str">
        <f t="shared" ca="1" si="144"/>
        <v>-</v>
      </c>
      <c r="CE51" s="27" t="str">
        <f t="shared" ca="1" si="144"/>
        <v>-</v>
      </c>
      <c r="CF51" s="27">
        <f t="shared" ca="1" si="144"/>
        <v>0</v>
      </c>
      <c r="CG51" s="27" t="str">
        <f t="shared" ca="1" si="144"/>
        <v>-</v>
      </c>
      <c r="CH51" s="27">
        <f t="shared" ca="1" si="144"/>
        <v>1</v>
      </c>
      <c r="CI51" s="27">
        <f t="shared" ca="1" si="144"/>
        <v>0</v>
      </c>
      <c r="CJ51" s="27">
        <f t="shared" ca="1" si="144"/>
        <v>1</v>
      </c>
      <c r="CK51" s="27">
        <f t="shared" ca="1" si="144"/>
        <v>1</v>
      </c>
      <c r="CL51" s="27">
        <f t="shared" ref="CL51:CW64" ca="1" si="145">OFFSET(CL$5,$B51,0)</f>
        <v>1</v>
      </c>
      <c r="CM51" s="27">
        <f t="shared" ca="1" si="145"/>
        <v>0</v>
      </c>
      <c r="CN51" s="27">
        <f t="shared" ca="1" si="145"/>
        <v>0</v>
      </c>
      <c r="CO51" s="27">
        <f t="shared" ca="1" si="145"/>
        <v>0</v>
      </c>
      <c r="CP51" s="27">
        <f t="shared" ca="1" si="145"/>
        <v>0</v>
      </c>
      <c r="CQ51" s="27">
        <f t="shared" ca="1" si="145"/>
        <v>1</v>
      </c>
      <c r="CR51" s="27">
        <f t="shared" ca="1" si="145"/>
        <v>0</v>
      </c>
      <c r="CS51" s="27">
        <f t="shared" ca="1" si="145"/>
        <v>0</v>
      </c>
      <c r="CT51" s="27">
        <f t="shared" ca="1" si="145"/>
        <v>0</v>
      </c>
      <c r="CU51" s="27">
        <f t="shared" ca="1" si="145"/>
        <v>0</v>
      </c>
      <c r="CV51" s="27">
        <f t="shared" ca="1" si="145"/>
        <v>0</v>
      </c>
      <c r="CW51" s="27">
        <f t="shared" ca="1" si="145"/>
        <v>1</v>
      </c>
      <c r="CX51" s="53">
        <f t="shared" ca="1" si="91"/>
        <v>0.01</v>
      </c>
      <c r="CY51" s="27">
        <f t="shared" ca="1" si="89"/>
        <v>0</v>
      </c>
      <c r="CZ51" s="53">
        <f t="shared" ca="1" si="91"/>
        <v>0</v>
      </c>
      <c r="DA51" s="53">
        <f t="shared" ca="1" si="91"/>
        <v>0.05</v>
      </c>
      <c r="DB51" s="53">
        <f t="shared" ca="1" si="91"/>
        <v>0.05</v>
      </c>
      <c r="DC51" s="53">
        <f t="shared" ca="1" si="91"/>
        <v>9.9000000000000008E-3</v>
      </c>
      <c r="DD51" s="53">
        <f t="shared" ca="1" si="91"/>
        <v>-5.515714285714287E-2</v>
      </c>
      <c r="DE51" s="27" t="str">
        <f t="shared" ca="1" si="133"/>
        <v>-</v>
      </c>
      <c r="DF51" s="27" t="str">
        <f t="shared" ca="1" si="133"/>
        <v>-</v>
      </c>
      <c r="DG51" s="27" t="str">
        <f t="shared" ca="1" si="133"/>
        <v>-</v>
      </c>
      <c r="DH51" s="27" t="str">
        <f t="shared" ca="1" si="133"/>
        <v>-</v>
      </c>
      <c r="DI51" s="27" t="str">
        <f t="shared" ca="1" si="133"/>
        <v>-</v>
      </c>
      <c r="DJ51" s="27" t="str">
        <f t="shared" ca="1" si="133"/>
        <v>-</v>
      </c>
      <c r="DK51" s="53" t="b">
        <f t="shared" ca="1" si="138"/>
        <v>0</v>
      </c>
      <c r="DL51" s="53" t="b">
        <f t="shared" ca="1" si="138"/>
        <v>0</v>
      </c>
      <c r="DM51" s="53" t="b">
        <f t="shared" ca="1" si="138"/>
        <v>1</v>
      </c>
      <c r="DN51" s="53">
        <f t="shared" ca="1" si="138"/>
        <v>2</v>
      </c>
      <c r="DO51" s="53" t="str">
        <f t="shared" ca="1" si="115"/>
        <v>-</v>
      </c>
      <c r="DP51" s="53" t="str">
        <f t="shared" ca="1" si="115"/>
        <v>-</v>
      </c>
      <c r="DQ51" s="53" t="b">
        <f t="shared" ca="1" si="115"/>
        <v>1</v>
      </c>
      <c r="DR51" s="53" t="str">
        <f t="shared" ca="1" si="115"/>
        <v>-</v>
      </c>
      <c r="DS51" s="27" t="str">
        <f t="shared" ref="DS51:DW64" ca="1" si="146">OFFSET(DS$5,$B51,0)</f>
        <v>-</v>
      </c>
      <c r="DT51" s="27" t="b">
        <f t="shared" ca="1" si="146"/>
        <v>1</v>
      </c>
      <c r="DU51" s="27" t="str">
        <f t="shared" ca="1" si="146"/>
        <v>-</v>
      </c>
      <c r="DV51" s="27">
        <f t="shared" ca="1" si="146"/>
        <v>0</v>
      </c>
      <c r="DW51" s="27" t="str">
        <f t="shared" ca="1" si="146"/>
        <v>-</v>
      </c>
      <c r="DX51" s="53" t="str">
        <f t="shared" ca="1" si="106"/>
        <v>-</v>
      </c>
      <c r="DY51" s="27" t="str">
        <f t="shared" ca="1" si="134"/>
        <v>-</v>
      </c>
      <c r="DZ51" s="27" t="str">
        <f t="shared" ca="1" si="134"/>
        <v>-</v>
      </c>
      <c r="EA51" s="27">
        <f t="shared" ca="1" si="134"/>
        <v>1</v>
      </c>
      <c r="EB51" s="27">
        <f t="shared" ca="1" si="134"/>
        <v>0</v>
      </c>
      <c r="EC51" s="27">
        <f t="shared" ca="1" si="134"/>
        <v>1</v>
      </c>
      <c r="ED51" s="27">
        <f t="shared" ca="1" si="134"/>
        <v>1</v>
      </c>
      <c r="EE51" s="27">
        <f t="shared" ca="1" si="134"/>
        <v>0</v>
      </c>
      <c r="EF51" s="27">
        <f t="shared" ca="1" si="134"/>
        <v>70</v>
      </c>
      <c r="EG51" s="27">
        <f t="shared" ca="1" si="134"/>
        <v>50</v>
      </c>
      <c r="EH51" s="27">
        <f t="shared" ca="1" si="134"/>
        <v>70</v>
      </c>
      <c r="EI51" s="27">
        <f t="shared" ca="1" si="134"/>
        <v>50</v>
      </c>
      <c r="EJ51" s="27">
        <f t="shared" ca="1" si="135"/>
        <v>1</v>
      </c>
      <c r="EK51" s="27">
        <f t="shared" ca="1" si="135"/>
        <v>1</v>
      </c>
      <c r="EL51" s="27">
        <f t="shared" ca="1" si="135"/>
        <v>1</v>
      </c>
      <c r="EM51" s="27">
        <f t="shared" ca="1" si="135"/>
        <v>0</v>
      </c>
      <c r="EN51" s="27" t="str">
        <f t="shared" ca="1" si="135"/>
        <v>-</v>
      </c>
      <c r="EO51" s="27" t="str">
        <f t="shared" ca="1" si="135"/>
        <v>-</v>
      </c>
      <c r="EP51" s="27">
        <f t="shared" ca="1" si="135"/>
        <v>0</v>
      </c>
      <c r="EQ51" s="27">
        <f t="shared" ca="1" si="135"/>
        <v>0</v>
      </c>
      <c r="ER51" s="34">
        <v>0</v>
      </c>
    </row>
    <row r="52" spans="1:148" outlineLevel="3">
      <c r="A52" s="31">
        <f t="shared" si="59"/>
        <v>47</v>
      </c>
      <c r="B52" s="38">
        <f>$A51</f>
        <v>46</v>
      </c>
      <c r="C52">
        <f t="shared" ca="1" si="78"/>
        <v>22</v>
      </c>
      <c r="D52" t="b">
        <v>0</v>
      </c>
      <c r="E52" t="b">
        <v>0</v>
      </c>
      <c r="F52" t="b">
        <v>0</v>
      </c>
      <c r="G52" s="49">
        <f t="shared" ca="1" si="120"/>
        <v>425</v>
      </c>
      <c r="H52" s="51" t="str">
        <f t="shared" ca="1" si="61"/>
        <v>Mat Spr Scan 3 (F33N34)</v>
      </c>
      <c r="I52" s="13" t="str">
        <f ca="1">IF(MATCH(H52,H$5:H52,0)=(COUNTA(H$5:H52)),"-","Dup")</f>
        <v>-</v>
      </c>
      <c r="J52" s="27" t="s">
        <v>37</v>
      </c>
      <c r="K52" s="27" t="str">
        <f t="shared" ca="1" si="139"/>
        <v>-</v>
      </c>
      <c r="L52" s="27" t="str">
        <f t="shared" ca="1" si="139"/>
        <v>-</v>
      </c>
      <c r="M52" s="27" t="str">
        <f t="shared" ca="1" si="139"/>
        <v>-</v>
      </c>
      <c r="N52" s="27" t="str">
        <f t="shared" ca="1" si="139"/>
        <v>-</v>
      </c>
      <c r="O52" s="27" t="str">
        <f t="shared" ca="1" si="139"/>
        <v>-</v>
      </c>
      <c r="P52" s="27">
        <f t="shared" ca="1" si="139"/>
        <v>1</v>
      </c>
      <c r="Q52" s="27">
        <f t="shared" ca="1" si="139"/>
        <v>1</v>
      </c>
      <c r="R52" s="27">
        <f t="shared" ca="1" si="139"/>
        <v>1</v>
      </c>
      <c r="S52" s="27">
        <f t="shared" ca="1" si="139"/>
        <v>1</v>
      </c>
      <c r="T52" s="27">
        <f t="shared" ca="1" si="139"/>
        <v>1</v>
      </c>
      <c r="U52" s="27">
        <f t="shared" ca="1" si="140"/>
        <v>1</v>
      </c>
      <c r="V52" s="27">
        <f t="shared" ca="1" si="140"/>
        <v>1</v>
      </c>
      <c r="W52" s="27">
        <f t="shared" ca="1" si="140"/>
        <v>1</v>
      </c>
      <c r="X52" s="27">
        <f t="shared" ca="1" si="140"/>
        <v>1</v>
      </c>
      <c r="Y52" s="27">
        <f t="shared" ca="1" si="140"/>
        <v>1</v>
      </c>
      <c r="Z52" s="27" t="str">
        <f t="shared" ca="1" si="140"/>
        <v>-</v>
      </c>
      <c r="AA52" s="27" t="str">
        <f t="shared" ca="1" si="140"/>
        <v>-</v>
      </c>
      <c r="AB52" s="27" t="str">
        <f t="shared" ca="1" si="140"/>
        <v>-</v>
      </c>
      <c r="AC52" s="27" t="str">
        <f t="shared" ca="1" si="140"/>
        <v>-</v>
      </c>
      <c r="AD52" s="27" t="str">
        <f t="shared" ca="1" si="140"/>
        <v>-</v>
      </c>
      <c r="AE52" s="27" t="str">
        <f t="shared" ca="1" si="141"/>
        <v>-</v>
      </c>
      <c r="AF52" s="27" t="str">
        <f t="shared" ca="1" si="141"/>
        <v>-</v>
      </c>
      <c r="AG52" s="27" t="str">
        <f t="shared" ca="1" si="141"/>
        <v>-</v>
      </c>
      <c r="AH52" s="27" t="str">
        <f t="shared" ca="1" si="141"/>
        <v>-</v>
      </c>
      <c r="AI52" s="27" t="str">
        <f t="shared" ca="1" si="141"/>
        <v>-</v>
      </c>
      <c r="AJ52" s="27" t="str">
        <f t="shared" ca="1" si="123"/>
        <v>-</v>
      </c>
      <c r="AK52" s="27" t="str">
        <f t="shared" ca="1" si="123"/>
        <v>-</v>
      </c>
      <c r="AL52" s="27" t="str">
        <f t="shared" ca="1" si="123"/>
        <v>-</v>
      </c>
      <c r="AM52" s="27" t="str">
        <f t="shared" ca="1" si="123"/>
        <v>-</v>
      </c>
      <c r="AN52" s="27" t="str">
        <f t="shared" ca="1" si="123"/>
        <v>-</v>
      </c>
      <c r="AO52" s="27" t="str">
        <f t="shared" ca="1" si="112"/>
        <v>-</v>
      </c>
      <c r="AP52" s="27" t="str">
        <f t="shared" ca="1" si="112"/>
        <v>-</v>
      </c>
      <c r="AQ52" s="27" t="str">
        <f t="shared" ca="1" si="112"/>
        <v>-</v>
      </c>
      <c r="AR52" s="27" t="str">
        <f t="shared" ca="1" si="112"/>
        <v>-</v>
      </c>
      <c r="AS52" s="27">
        <f t="shared" ca="1" si="136"/>
        <v>3</v>
      </c>
      <c r="AT52" s="27">
        <f t="shared" ca="1" si="136"/>
        <v>4</v>
      </c>
      <c r="AU52" s="27">
        <f t="shared" ca="1" si="136"/>
        <v>0</v>
      </c>
      <c r="AV52" s="27">
        <f t="shared" ca="1" si="136"/>
        <v>0.7</v>
      </c>
      <c r="AW52" s="27">
        <f t="shared" ca="1" si="136"/>
        <v>-0.7</v>
      </c>
      <c r="AX52" s="27" t="str">
        <f t="shared" ca="1" si="111"/>
        <v>-</v>
      </c>
      <c r="AY52" s="27" t="str">
        <f t="shared" ca="1" si="111"/>
        <v>-</v>
      </c>
      <c r="AZ52" s="27" t="str">
        <f t="shared" ca="1" si="111"/>
        <v>-</v>
      </c>
      <c r="BA52" s="27" t="str">
        <f t="shared" ca="1" si="111"/>
        <v>-</v>
      </c>
      <c r="BB52" s="27" t="str">
        <f t="shared" ca="1" si="111"/>
        <v>-</v>
      </c>
      <c r="BC52" s="27">
        <f t="shared" ca="1" si="137"/>
        <v>0.3</v>
      </c>
      <c r="BD52" s="27">
        <f t="shared" ca="1" si="137"/>
        <v>0.7</v>
      </c>
      <c r="BE52" s="27">
        <f t="shared" ca="1" si="137"/>
        <v>-0.2</v>
      </c>
      <c r="BF52" s="27">
        <f t="shared" ca="1" si="137"/>
        <v>1.2</v>
      </c>
      <c r="BG52" s="27" t="str">
        <f t="shared" ca="1" si="113"/>
        <v>-</v>
      </c>
      <c r="BH52" s="27" t="str">
        <f t="shared" ca="1" si="113"/>
        <v>-</v>
      </c>
      <c r="BI52" s="27">
        <f t="shared" ca="1" si="142"/>
        <v>0</v>
      </c>
      <c r="BJ52" s="27">
        <f t="shared" ca="1" si="142"/>
        <v>0</v>
      </c>
      <c r="BK52" s="27">
        <f t="shared" ca="1" si="142"/>
        <v>0</v>
      </c>
      <c r="BL52" s="27">
        <f t="shared" ca="1" si="142"/>
        <v>0</v>
      </c>
      <c r="BM52" s="27">
        <f t="shared" ca="1" si="142"/>
        <v>0</v>
      </c>
      <c r="BN52" s="27">
        <f t="shared" ca="1" si="143"/>
        <v>12</v>
      </c>
      <c r="BO52" s="27">
        <f t="shared" ca="1" si="143"/>
        <v>12</v>
      </c>
      <c r="BP52" s="27" t="str">
        <f t="shared" ca="1" si="143"/>
        <v>-</v>
      </c>
      <c r="BQ52" s="27" t="str">
        <f t="shared" ca="1" si="143"/>
        <v>-</v>
      </c>
      <c r="BR52" s="27" t="str">
        <f t="shared" ca="1" si="143"/>
        <v>-</v>
      </c>
      <c r="BS52" s="27" t="str">
        <f t="shared" ca="1" si="143"/>
        <v>-</v>
      </c>
      <c r="BT52" s="27" t="str">
        <f t="shared" ca="1" si="143"/>
        <v>-</v>
      </c>
      <c r="BU52" s="27" t="str">
        <f t="shared" ca="1" si="143"/>
        <v>-</v>
      </c>
      <c r="BV52" s="27" t="str">
        <f t="shared" ca="1" si="143"/>
        <v>-</v>
      </c>
      <c r="BW52" s="27" t="str">
        <f t="shared" ca="1" si="143"/>
        <v>-</v>
      </c>
      <c r="BX52" s="27" t="str">
        <f t="shared" ca="1" si="143"/>
        <v>-</v>
      </c>
      <c r="BY52" s="27">
        <f t="shared" ca="1" si="143"/>
        <v>5</v>
      </c>
      <c r="BZ52" s="27" t="str">
        <f t="shared" ca="1" si="143"/>
        <v>-</v>
      </c>
      <c r="CA52" s="27" t="str">
        <f t="shared" ca="1" si="143"/>
        <v>-</v>
      </c>
      <c r="CB52" s="27" t="str">
        <f t="shared" ca="1" si="144"/>
        <v>-</v>
      </c>
      <c r="CC52" s="27" t="str">
        <f t="shared" ca="1" si="144"/>
        <v>-</v>
      </c>
      <c r="CD52" s="27" t="str">
        <f t="shared" ca="1" si="144"/>
        <v>-</v>
      </c>
      <c r="CE52" s="27" t="str">
        <f t="shared" ca="1" si="144"/>
        <v>-</v>
      </c>
      <c r="CF52" s="27">
        <f t="shared" ca="1" si="144"/>
        <v>0</v>
      </c>
      <c r="CG52" s="27" t="str">
        <f t="shared" ca="1" si="144"/>
        <v>-</v>
      </c>
      <c r="CH52" s="27">
        <f t="shared" ca="1" si="144"/>
        <v>1</v>
      </c>
      <c r="CI52" s="27">
        <f t="shared" ca="1" si="144"/>
        <v>0</v>
      </c>
      <c r="CJ52" s="27">
        <f t="shared" ca="1" si="144"/>
        <v>1</v>
      </c>
      <c r="CK52" s="27">
        <f t="shared" ca="1" si="144"/>
        <v>1</v>
      </c>
      <c r="CL52" s="27">
        <f t="shared" ca="1" si="145"/>
        <v>1</v>
      </c>
      <c r="CM52" s="27">
        <f t="shared" ca="1" si="145"/>
        <v>0</v>
      </c>
      <c r="CN52" s="27">
        <f t="shared" ca="1" si="145"/>
        <v>0</v>
      </c>
      <c r="CO52" s="27">
        <f t="shared" ca="1" si="145"/>
        <v>0</v>
      </c>
      <c r="CP52" s="27">
        <f t="shared" ca="1" si="145"/>
        <v>0</v>
      </c>
      <c r="CQ52" s="27">
        <f t="shared" ca="1" si="145"/>
        <v>1</v>
      </c>
      <c r="CR52" s="27">
        <f t="shared" ca="1" si="145"/>
        <v>0</v>
      </c>
      <c r="CS52" s="27">
        <f t="shared" ca="1" si="145"/>
        <v>0</v>
      </c>
      <c r="CT52" s="27">
        <f t="shared" ca="1" si="145"/>
        <v>0</v>
      </c>
      <c r="CU52" s="27">
        <f t="shared" ca="1" si="145"/>
        <v>0</v>
      </c>
      <c r="CV52" s="27">
        <f t="shared" ca="1" si="145"/>
        <v>0</v>
      </c>
      <c r="CW52" s="27">
        <f t="shared" ca="1" si="145"/>
        <v>1</v>
      </c>
      <c r="CX52" s="53">
        <f t="shared" ca="1" si="91"/>
        <v>0.01</v>
      </c>
      <c r="CY52" s="27">
        <f t="shared" ca="1" si="89"/>
        <v>0</v>
      </c>
      <c r="CZ52" s="53">
        <f t="shared" ca="1" si="91"/>
        <v>0</v>
      </c>
      <c r="DA52" s="53">
        <f t="shared" ca="1" si="91"/>
        <v>0.05</v>
      </c>
      <c r="DB52" s="53">
        <f t="shared" ca="1" si="91"/>
        <v>0.05</v>
      </c>
      <c r="DC52" s="53">
        <f t="shared" ca="1" si="91"/>
        <v>9.9000000000000008E-3</v>
      </c>
      <c r="DD52" s="53">
        <f t="shared" ca="1" si="91"/>
        <v>-5.515714285714287E-2</v>
      </c>
      <c r="DE52" s="27" t="str">
        <f t="shared" ca="1" si="133"/>
        <v>-</v>
      </c>
      <c r="DF52" s="27" t="str">
        <f t="shared" ca="1" si="133"/>
        <v>-</v>
      </c>
      <c r="DG52" s="27" t="str">
        <f t="shared" ca="1" si="133"/>
        <v>-</v>
      </c>
      <c r="DH52" s="27" t="str">
        <f t="shared" ca="1" si="133"/>
        <v>-</v>
      </c>
      <c r="DI52" s="27" t="str">
        <f t="shared" ca="1" si="133"/>
        <v>-</v>
      </c>
      <c r="DJ52" s="27" t="str">
        <f t="shared" ca="1" si="133"/>
        <v>-</v>
      </c>
      <c r="DK52" s="53" t="b">
        <f t="shared" ca="1" si="138"/>
        <v>0</v>
      </c>
      <c r="DL52" s="53" t="b">
        <f t="shared" ca="1" si="138"/>
        <v>0</v>
      </c>
      <c r="DM52" s="53" t="b">
        <f t="shared" ca="1" si="138"/>
        <v>1</v>
      </c>
      <c r="DN52" s="53">
        <f t="shared" ca="1" si="138"/>
        <v>3</v>
      </c>
      <c r="DO52" s="53" t="str">
        <f t="shared" ca="1" si="115"/>
        <v>-</v>
      </c>
      <c r="DP52" s="53" t="str">
        <f t="shared" ca="1" si="115"/>
        <v>-</v>
      </c>
      <c r="DQ52" s="53" t="b">
        <f t="shared" ca="1" si="115"/>
        <v>1</v>
      </c>
      <c r="DR52" s="53" t="str">
        <f t="shared" ca="1" si="115"/>
        <v>-</v>
      </c>
      <c r="DS52" s="27" t="str">
        <f t="shared" ca="1" si="146"/>
        <v>-</v>
      </c>
      <c r="DT52" s="27" t="b">
        <f t="shared" ca="1" si="146"/>
        <v>1</v>
      </c>
      <c r="DU52" s="27" t="str">
        <f t="shared" ca="1" si="146"/>
        <v>-</v>
      </c>
      <c r="DV52" s="27">
        <f t="shared" ca="1" si="146"/>
        <v>0</v>
      </c>
      <c r="DW52" s="27" t="str">
        <f t="shared" ca="1" si="146"/>
        <v>-</v>
      </c>
      <c r="DX52" s="53" t="str">
        <f t="shared" ca="1" si="106"/>
        <v>-</v>
      </c>
      <c r="DY52" s="27" t="str">
        <f t="shared" ca="1" si="134"/>
        <v>-</v>
      </c>
      <c r="DZ52" s="27" t="str">
        <f t="shared" ca="1" si="134"/>
        <v>-</v>
      </c>
      <c r="EA52" s="27">
        <f t="shared" ca="1" si="134"/>
        <v>1</v>
      </c>
      <c r="EB52" s="27">
        <f t="shared" ca="1" si="134"/>
        <v>0</v>
      </c>
      <c r="EC52" s="27">
        <f t="shared" ca="1" si="134"/>
        <v>1</v>
      </c>
      <c r="ED52" s="27">
        <f t="shared" ca="1" si="134"/>
        <v>1</v>
      </c>
      <c r="EE52" s="27">
        <f t="shared" ca="1" si="134"/>
        <v>0</v>
      </c>
      <c r="EF52" s="27">
        <f t="shared" ca="1" si="134"/>
        <v>70</v>
      </c>
      <c r="EG52" s="27">
        <f t="shared" ca="1" si="134"/>
        <v>50</v>
      </c>
      <c r="EH52" s="27">
        <f t="shared" ca="1" si="134"/>
        <v>70</v>
      </c>
      <c r="EI52" s="27">
        <f t="shared" ca="1" si="134"/>
        <v>50</v>
      </c>
      <c r="EJ52" s="27">
        <f t="shared" ca="1" si="135"/>
        <v>1</v>
      </c>
      <c r="EK52" s="27">
        <f t="shared" ca="1" si="135"/>
        <v>1</v>
      </c>
      <c r="EL52" s="27">
        <f t="shared" ca="1" si="135"/>
        <v>1</v>
      </c>
      <c r="EM52" s="27">
        <f t="shared" ca="1" si="135"/>
        <v>0</v>
      </c>
      <c r="EN52" s="27" t="str">
        <f t="shared" ca="1" si="135"/>
        <v>-</v>
      </c>
      <c r="EO52" s="27" t="str">
        <f t="shared" ca="1" si="135"/>
        <v>-</v>
      </c>
      <c r="EP52" s="27">
        <f t="shared" ca="1" si="135"/>
        <v>0</v>
      </c>
      <c r="EQ52" s="27">
        <f t="shared" ca="1" si="135"/>
        <v>0</v>
      </c>
      <c r="ER52" s="34">
        <v>0</v>
      </c>
    </row>
    <row r="53" spans="1:148" outlineLevel="2">
      <c r="A53" s="31">
        <f t="shared" si="59"/>
        <v>48</v>
      </c>
      <c r="B53" s="48">
        <f>$A$15</f>
        <v>10</v>
      </c>
      <c r="C53">
        <f t="shared" ca="1" si="78"/>
        <v>22</v>
      </c>
      <c r="D53" t="b">
        <v>0</v>
      </c>
      <c r="E53" t="b">
        <v>0</v>
      </c>
      <c r="F53" t="b">
        <v>0</v>
      </c>
      <c r="G53">
        <f t="shared" ref="G53:G64" ca="1" si="147">G41</f>
        <v>13</v>
      </c>
      <c r="H53" s="51" t="str">
        <f t="shared" ca="1" si="61"/>
        <v>Mat-mate EL Aut Scan 0 (F33N34)</v>
      </c>
      <c r="I53" s="13" t="str">
        <f ca="1">IF(MATCH(H53,H$5:H53,0)=(COUNTA(H$5:H53)),"-","Dup")</f>
        <v>-</v>
      </c>
      <c r="J53" s="27" t="s">
        <v>37</v>
      </c>
      <c r="K53" s="27" t="str">
        <f t="shared" ca="1" si="139"/>
        <v>-</v>
      </c>
      <c r="L53" s="27" t="str">
        <f t="shared" ca="1" si="139"/>
        <v>-</v>
      </c>
      <c r="M53" s="27" t="str">
        <f t="shared" ca="1" si="139"/>
        <v>-</v>
      </c>
      <c r="N53" s="27" t="str">
        <f t="shared" ca="1" si="139"/>
        <v>-</v>
      </c>
      <c r="O53" s="27" t="str">
        <f t="shared" ca="1" si="139"/>
        <v>-</v>
      </c>
      <c r="P53" s="27">
        <f t="shared" ca="1" si="139"/>
        <v>1</v>
      </c>
      <c r="Q53" s="27">
        <f t="shared" ca="1" si="139"/>
        <v>1</v>
      </c>
      <c r="R53" s="27">
        <f t="shared" ca="1" si="139"/>
        <v>1</v>
      </c>
      <c r="S53" s="27">
        <f t="shared" ca="1" si="139"/>
        <v>1</v>
      </c>
      <c r="T53" s="27">
        <f t="shared" ca="1" si="139"/>
        <v>1</v>
      </c>
      <c r="U53" s="27">
        <f t="shared" ca="1" si="140"/>
        <v>1</v>
      </c>
      <c r="V53" s="27">
        <f t="shared" ca="1" si="140"/>
        <v>1</v>
      </c>
      <c r="W53" s="27">
        <f t="shared" ca="1" si="140"/>
        <v>1</v>
      </c>
      <c r="X53" s="27">
        <f t="shared" ca="1" si="140"/>
        <v>1</v>
      </c>
      <c r="Y53" s="27">
        <f t="shared" ca="1" si="140"/>
        <v>1</v>
      </c>
      <c r="Z53" s="27" t="str">
        <f t="shared" ca="1" si="140"/>
        <v>-</v>
      </c>
      <c r="AA53" s="27" t="str">
        <f t="shared" ca="1" si="140"/>
        <v>-</v>
      </c>
      <c r="AB53" s="27" t="str">
        <f t="shared" ca="1" si="140"/>
        <v>-</v>
      </c>
      <c r="AC53" s="27" t="str">
        <f t="shared" ca="1" si="140"/>
        <v>-</v>
      </c>
      <c r="AD53" s="27" t="str">
        <f t="shared" ca="1" si="140"/>
        <v>-</v>
      </c>
      <c r="AE53" s="27" t="str">
        <f t="shared" ca="1" si="141"/>
        <v>-</v>
      </c>
      <c r="AF53" s="27" t="str">
        <f t="shared" ca="1" si="141"/>
        <v>-</v>
      </c>
      <c r="AG53" s="27" t="str">
        <f t="shared" ca="1" si="141"/>
        <v>-</v>
      </c>
      <c r="AH53" s="27" t="str">
        <f t="shared" ca="1" si="141"/>
        <v>-</v>
      </c>
      <c r="AI53" s="27" t="str">
        <f t="shared" ca="1" si="141"/>
        <v>-</v>
      </c>
      <c r="AJ53" s="27" t="str">
        <f t="shared" ca="1" si="123"/>
        <v>-</v>
      </c>
      <c r="AK53" s="27" t="str">
        <f t="shared" ca="1" si="123"/>
        <v>-</v>
      </c>
      <c r="AL53" s="27" t="str">
        <f t="shared" ca="1" si="123"/>
        <v>-</v>
      </c>
      <c r="AM53" s="27" t="str">
        <f t="shared" ca="1" si="123"/>
        <v>-</v>
      </c>
      <c r="AN53" s="27" t="str">
        <f t="shared" ca="1" si="123"/>
        <v>-</v>
      </c>
      <c r="AO53" s="27" t="str">
        <f t="shared" ca="1" si="112"/>
        <v>-</v>
      </c>
      <c r="AP53" s="27" t="str">
        <f t="shared" ca="1" si="112"/>
        <v>-</v>
      </c>
      <c r="AQ53" s="27" t="str">
        <f t="shared" ca="1" si="112"/>
        <v>-</v>
      </c>
      <c r="AR53" s="27" t="str">
        <f t="shared" ca="1" si="112"/>
        <v>-</v>
      </c>
      <c r="AS53" s="53">
        <f ca="1">OFFSET(AS53,-4,0)</f>
        <v>3</v>
      </c>
      <c r="AT53" s="53">
        <f ca="1">OFFSET(AT53,-4,0)</f>
        <v>4</v>
      </c>
      <c r="AU53" s="53">
        <f ca="1">OFFSET(AU53,-4,0)</f>
        <v>0</v>
      </c>
      <c r="AV53" s="53">
        <f ca="1">OFFSET(AV53,-4,0)</f>
        <v>0.7</v>
      </c>
      <c r="AW53" s="53">
        <f ca="1">OFFSET(AW53,-4,0)</f>
        <v>-0.7</v>
      </c>
      <c r="AX53" s="27" t="str">
        <f t="shared" ca="1" si="111"/>
        <v>-</v>
      </c>
      <c r="AY53" s="27" t="str">
        <f t="shared" ca="1" si="111"/>
        <v>-</v>
      </c>
      <c r="AZ53" s="27" t="str">
        <f t="shared" ca="1" si="111"/>
        <v>-</v>
      </c>
      <c r="BA53" s="27" t="str">
        <f t="shared" ca="1" si="111"/>
        <v>-</v>
      </c>
      <c r="BB53" s="27" t="str">
        <f t="shared" ca="1" si="111"/>
        <v>-</v>
      </c>
      <c r="BC53" s="53">
        <f ca="1">OFFSET(BC53,-4,0)</f>
        <v>0.3</v>
      </c>
      <c r="BD53" s="53">
        <f ca="1">OFFSET(BD53,-4,0)</f>
        <v>0.7</v>
      </c>
      <c r="BE53" s="53">
        <f ca="1">OFFSET(BE53,-4,0)</f>
        <v>-0.2</v>
      </c>
      <c r="BF53" s="53">
        <f ca="1">OFFSET(BF53,-4,0)</f>
        <v>1.2</v>
      </c>
      <c r="BG53" s="27" t="str">
        <f t="shared" ca="1" si="113"/>
        <v>-</v>
      </c>
      <c r="BH53" s="27" t="str">
        <f t="shared" ca="1" si="113"/>
        <v>-</v>
      </c>
      <c r="BI53" s="27">
        <f t="shared" ca="1" si="142"/>
        <v>0</v>
      </c>
      <c r="BJ53" s="27">
        <f t="shared" ca="1" si="142"/>
        <v>0</v>
      </c>
      <c r="BK53" s="27">
        <f t="shared" ca="1" si="142"/>
        <v>0</v>
      </c>
      <c r="BL53" s="27">
        <f t="shared" ca="1" si="142"/>
        <v>0</v>
      </c>
      <c r="BM53" s="27">
        <f t="shared" ca="1" si="142"/>
        <v>0</v>
      </c>
      <c r="BN53" s="27">
        <f t="shared" ca="1" si="143"/>
        <v>12</v>
      </c>
      <c r="BO53" s="27">
        <f t="shared" ca="1" si="143"/>
        <v>12</v>
      </c>
      <c r="BP53" s="27" t="str">
        <f t="shared" ca="1" si="143"/>
        <v>-</v>
      </c>
      <c r="BQ53" s="27" t="str">
        <f t="shared" ca="1" si="143"/>
        <v>-</v>
      </c>
      <c r="BR53" s="27" t="str">
        <f t="shared" ca="1" si="143"/>
        <v>-</v>
      </c>
      <c r="BS53" s="27" t="str">
        <f t="shared" ca="1" si="143"/>
        <v>-</v>
      </c>
      <c r="BT53" s="27" t="str">
        <f t="shared" ca="1" si="143"/>
        <v>-</v>
      </c>
      <c r="BU53" s="27" t="str">
        <f t="shared" ca="1" si="143"/>
        <v>-</v>
      </c>
      <c r="BV53" s="27" t="str">
        <f t="shared" ca="1" si="143"/>
        <v>-</v>
      </c>
      <c r="BW53" s="27" t="str">
        <f t="shared" ca="1" si="143"/>
        <v>-</v>
      </c>
      <c r="BX53" s="27" t="str">
        <f t="shared" ca="1" si="143"/>
        <v>-</v>
      </c>
      <c r="BY53" s="27">
        <f t="shared" ca="1" si="143"/>
        <v>5</v>
      </c>
      <c r="BZ53" s="27" t="str">
        <f t="shared" ca="1" si="143"/>
        <v>-</v>
      </c>
      <c r="CA53" s="27" t="str">
        <f t="shared" ca="1" si="143"/>
        <v>-</v>
      </c>
      <c r="CB53" s="27" t="str">
        <f t="shared" ca="1" si="144"/>
        <v>-</v>
      </c>
      <c r="CC53" s="27" t="str">
        <f t="shared" ca="1" si="144"/>
        <v>-</v>
      </c>
      <c r="CD53" s="27" t="str">
        <f t="shared" ca="1" si="144"/>
        <v>-</v>
      </c>
      <c r="CE53" s="27" t="str">
        <f t="shared" ca="1" si="144"/>
        <v>-</v>
      </c>
      <c r="CF53" s="27">
        <f t="shared" ca="1" si="144"/>
        <v>0</v>
      </c>
      <c r="CG53" s="27" t="str">
        <f t="shared" ca="1" si="144"/>
        <v>-</v>
      </c>
      <c r="CH53" s="27">
        <f t="shared" ca="1" si="144"/>
        <v>1</v>
      </c>
      <c r="CI53" s="27">
        <f t="shared" ca="1" si="144"/>
        <v>0</v>
      </c>
      <c r="CJ53" s="27">
        <f t="shared" ca="1" si="144"/>
        <v>1</v>
      </c>
      <c r="CK53" s="27">
        <f t="shared" ca="1" si="144"/>
        <v>1</v>
      </c>
      <c r="CL53" s="27">
        <f t="shared" ca="1" si="145"/>
        <v>1</v>
      </c>
      <c r="CM53" s="27">
        <f t="shared" ca="1" si="145"/>
        <v>0</v>
      </c>
      <c r="CN53" s="27">
        <f t="shared" ca="1" si="145"/>
        <v>0</v>
      </c>
      <c r="CO53" s="27">
        <f t="shared" ca="1" si="145"/>
        <v>0</v>
      </c>
      <c r="CP53" s="27">
        <f t="shared" ca="1" si="145"/>
        <v>0</v>
      </c>
      <c r="CQ53" s="27">
        <f t="shared" ca="1" si="145"/>
        <v>1</v>
      </c>
      <c r="CR53" s="27">
        <f t="shared" ca="1" si="145"/>
        <v>0</v>
      </c>
      <c r="CS53" s="27">
        <f t="shared" ca="1" si="145"/>
        <v>0</v>
      </c>
      <c r="CT53" s="27">
        <f t="shared" ca="1" si="145"/>
        <v>0</v>
      </c>
      <c r="CU53" s="27">
        <f t="shared" ca="1" si="145"/>
        <v>0</v>
      </c>
      <c r="CV53" s="27">
        <f t="shared" ca="1" si="145"/>
        <v>0</v>
      </c>
      <c r="CW53" s="27">
        <f t="shared" ca="1" si="145"/>
        <v>1</v>
      </c>
      <c r="CX53" s="53">
        <f t="shared" ca="1" si="91"/>
        <v>0</v>
      </c>
      <c r="CY53" s="27">
        <f t="shared" ca="1" si="89"/>
        <v>0</v>
      </c>
      <c r="CZ53" s="53">
        <f t="shared" ca="1" si="91"/>
        <v>0</v>
      </c>
      <c r="DA53" s="53">
        <f t="shared" ca="1" si="91"/>
        <v>0</v>
      </c>
      <c r="DB53" s="53">
        <f t="shared" ca="1" si="91"/>
        <v>0</v>
      </c>
      <c r="DC53" s="53">
        <f t="shared" ca="1" si="91"/>
        <v>0</v>
      </c>
      <c r="DD53" s="53">
        <f t="shared" ca="1" si="91"/>
        <v>0</v>
      </c>
      <c r="DE53" s="27" t="str">
        <f t="shared" ca="1" si="133"/>
        <v>-</v>
      </c>
      <c r="DF53" s="27" t="str">
        <f t="shared" ca="1" si="133"/>
        <v>-</v>
      </c>
      <c r="DG53" s="27" t="str">
        <f t="shared" ca="1" si="133"/>
        <v>-</v>
      </c>
      <c r="DH53" s="27" t="str">
        <f t="shared" ca="1" si="133"/>
        <v>-</v>
      </c>
      <c r="DI53" s="27" t="str">
        <f t="shared" ca="1" si="133"/>
        <v>-</v>
      </c>
      <c r="DJ53" s="27" t="str">
        <f t="shared" ca="1" si="133"/>
        <v>-</v>
      </c>
      <c r="DK53" s="53" t="b">
        <f t="shared" ca="1" si="138"/>
        <v>1</v>
      </c>
      <c r="DL53" s="53" t="b">
        <f t="shared" ca="1" si="138"/>
        <v>0</v>
      </c>
      <c r="DM53" s="53" t="b">
        <f t="shared" ca="1" si="138"/>
        <v>0</v>
      </c>
      <c r="DN53" s="53">
        <f t="shared" ca="1" si="138"/>
        <v>0</v>
      </c>
      <c r="DO53" s="53" t="str">
        <f t="shared" ref="DO53:DR64" ca="1" si="148">OFFSET(DO53,-4,0)</f>
        <v>-</v>
      </c>
      <c r="DP53" s="53" t="str">
        <f t="shared" ca="1" si="148"/>
        <v>-</v>
      </c>
      <c r="DQ53" s="53" t="str">
        <f t="shared" ca="1" si="148"/>
        <v>-</v>
      </c>
      <c r="DR53" s="53" t="str">
        <f t="shared" ca="1" si="148"/>
        <v>-</v>
      </c>
      <c r="DS53" s="27" t="str">
        <f t="shared" ca="1" si="146"/>
        <v>-</v>
      </c>
      <c r="DT53" s="27" t="b">
        <f t="shared" ca="1" si="146"/>
        <v>1</v>
      </c>
      <c r="DU53" s="27" t="str">
        <f t="shared" ca="1" si="146"/>
        <v>-</v>
      </c>
      <c r="DV53" s="27">
        <f t="shared" ca="1" si="146"/>
        <v>0.99</v>
      </c>
      <c r="DW53" s="27" t="str">
        <f t="shared" ca="1" si="146"/>
        <v>-</v>
      </c>
      <c r="DX53" s="53" t="str">
        <f t="shared" ca="1" si="106"/>
        <v>-</v>
      </c>
      <c r="DY53" s="27" t="str">
        <f t="shared" ca="1" si="134"/>
        <v>-</v>
      </c>
      <c r="DZ53" s="27" t="str">
        <f t="shared" ca="1" si="134"/>
        <v>-</v>
      </c>
      <c r="EA53" s="27">
        <f t="shared" ca="1" si="134"/>
        <v>1</v>
      </c>
      <c r="EB53" s="27">
        <f t="shared" ca="1" si="134"/>
        <v>0</v>
      </c>
      <c r="EC53" s="27">
        <f t="shared" ca="1" si="134"/>
        <v>1</v>
      </c>
      <c r="ED53" s="27">
        <f t="shared" ca="1" si="134"/>
        <v>1</v>
      </c>
      <c r="EE53" s="27">
        <f t="shared" ca="1" si="134"/>
        <v>0</v>
      </c>
      <c r="EF53" s="27">
        <f t="shared" ca="1" si="134"/>
        <v>70</v>
      </c>
      <c r="EG53" s="27">
        <f t="shared" ca="1" si="134"/>
        <v>50</v>
      </c>
      <c r="EH53" s="27">
        <f t="shared" ca="1" si="134"/>
        <v>70</v>
      </c>
      <c r="EI53" s="27">
        <f t="shared" ca="1" si="134"/>
        <v>50</v>
      </c>
      <c r="EJ53" s="27">
        <f t="shared" ca="1" si="135"/>
        <v>1</v>
      </c>
      <c r="EK53" s="27">
        <f t="shared" ca="1" si="135"/>
        <v>1</v>
      </c>
      <c r="EL53" s="27">
        <f t="shared" ca="1" si="135"/>
        <v>1</v>
      </c>
      <c r="EM53" s="27">
        <f t="shared" ca="1" si="135"/>
        <v>0</v>
      </c>
      <c r="EN53" s="27" t="str">
        <f t="shared" ca="1" si="135"/>
        <v>-</v>
      </c>
      <c r="EO53" s="27" t="str">
        <f t="shared" ca="1" si="135"/>
        <v>-</v>
      </c>
      <c r="EP53" s="27">
        <f t="shared" ca="1" si="135"/>
        <v>0</v>
      </c>
      <c r="EQ53" s="27">
        <f t="shared" ca="1" si="135"/>
        <v>0</v>
      </c>
      <c r="ER53" s="34">
        <v>0</v>
      </c>
    </row>
    <row r="54" spans="1:148" outlineLevel="3">
      <c r="A54" s="31">
        <f t="shared" si="59"/>
        <v>49</v>
      </c>
      <c r="B54" s="38">
        <f>$A53</f>
        <v>48</v>
      </c>
      <c r="C54">
        <f t="shared" ca="1" si="78"/>
        <v>22</v>
      </c>
      <c r="D54" t="b">
        <v>0</v>
      </c>
      <c r="E54" t="b">
        <v>0</v>
      </c>
      <c r="F54" t="b">
        <v>0</v>
      </c>
      <c r="G54">
        <f t="shared" ca="1" si="147"/>
        <v>79</v>
      </c>
      <c r="H54" s="51" t="str">
        <f t="shared" ca="1" si="61"/>
        <v>Mat-mate EL Aut Scan 1 (F33N34)</v>
      </c>
      <c r="I54" s="13" t="str">
        <f ca="1">IF(MATCH(H54,H$5:H54,0)=(COUNTA(H$5:H54)),"-","Dup")</f>
        <v>-</v>
      </c>
      <c r="J54" s="27" t="s">
        <v>37</v>
      </c>
      <c r="K54" s="27" t="str">
        <f t="shared" ca="1" si="139"/>
        <v>-</v>
      </c>
      <c r="L54" s="27" t="str">
        <f t="shared" ca="1" si="139"/>
        <v>-</v>
      </c>
      <c r="M54" s="27" t="str">
        <f t="shared" ca="1" si="139"/>
        <v>-</v>
      </c>
      <c r="N54" s="27" t="str">
        <f t="shared" ca="1" si="139"/>
        <v>-</v>
      </c>
      <c r="O54" s="27" t="str">
        <f t="shared" ca="1" si="139"/>
        <v>-</v>
      </c>
      <c r="P54" s="27">
        <f t="shared" ca="1" si="139"/>
        <v>1</v>
      </c>
      <c r="Q54" s="27">
        <f t="shared" ca="1" si="139"/>
        <v>1</v>
      </c>
      <c r="R54" s="27">
        <f t="shared" ca="1" si="139"/>
        <v>1</v>
      </c>
      <c r="S54" s="27">
        <f t="shared" ca="1" si="139"/>
        <v>1</v>
      </c>
      <c r="T54" s="27">
        <f t="shared" ca="1" si="139"/>
        <v>1</v>
      </c>
      <c r="U54" s="27">
        <f t="shared" ca="1" si="140"/>
        <v>1</v>
      </c>
      <c r="V54" s="27">
        <f t="shared" ca="1" si="140"/>
        <v>1</v>
      </c>
      <c r="W54" s="27">
        <f t="shared" ca="1" si="140"/>
        <v>1</v>
      </c>
      <c r="X54" s="27">
        <f t="shared" ca="1" si="140"/>
        <v>1</v>
      </c>
      <c r="Y54" s="27">
        <f t="shared" ca="1" si="140"/>
        <v>1</v>
      </c>
      <c r="Z54" s="27" t="str">
        <f t="shared" ca="1" si="140"/>
        <v>-</v>
      </c>
      <c r="AA54" s="27" t="str">
        <f t="shared" ca="1" si="140"/>
        <v>-</v>
      </c>
      <c r="AB54" s="27" t="str">
        <f t="shared" ca="1" si="140"/>
        <v>-</v>
      </c>
      <c r="AC54" s="27" t="str">
        <f t="shared" ca="1" si="140"/>
        <v>-</v>
      </c>
      <c r="AD54" s="27" t="str">
        <f t="shared" ca="1" si="140"/>
        <v>-</v>
      </c>
      <c r="AE54" s="27" t="str">
        <f t="shared" ca="1" si="141"/>
        <v>-</v>
      </c>
      <c r="AF54" s="27" t="str">
        <f t="shared" ca="1" si="141"/>
        <v>-</v>
      </c>
      <c r="AG54" s="27" t="str">
        <f t="shared" ca="1" si="141"/>
        <v>-</v>
      </c>
      <c r="AH54" s="27" t="str">
        <f t="shared" ca="1" si="141"/>
        <v>-</v>
      </c>
      <c r="AI54" s="27" t="str">
        <f t="shared" ca="1" si="141"/>
        <v>-</v>
      </c>
      <c r="AJ54" s="27" t="str">
        <f t="shared" ca="1" si="123"/>
        <v>-</v>
      </c>
      <c r="AK54" s="27" t="str">
        <f t="shared" ca="1" si="123"/>
        <v>-</v>
      </c>
      <c r="AL54" s="27" t="str">
        <f t="shared" ca="1" si="123"/>
        <v>-</v>
      </c>
      <c r="AM54" s="27" t="str">
        <f t="shared" ca="1" si="123"/>
        <v>-</v>
      </c>
      <c r="AN54" s="27" t="str">
        <f t="shared" ca="1" si="123"/>
        <v>-</v>
      </c>
      <c r="AO54" s="27" t="str">
        <f t="shared" ca="1" si="112"/>
        <v>-</v>
      </c>
      <c r="AP54" s="27" t="str">
        <f t="shared" ca="1" si="112"/>
        <v>-</v>
      </c>
      <c r="AQ54" s="27" t="str">
        <f t="shared" ca="1" si="112"/>
        <v>-</v>
      </c>
      <c r="AR54" s="27" t="str">
        <f t="shared" ca="1" si="112"/>
        <v>-</v>
      </c>
      <c r="AS54" s="27">
        <f t="shared" ref="AS54:AW56" ca="1" si="149">OFFSET(AS$5,$B54,0)</f>
        <v>3</v>
      </c>
      <c r="AT54" s="27">
        <f t="shared" ca="1" si="149"/>
        <v>4</v>
      </c>
      <c r="AU54" s="27">
        <f t="shared" ca="1" si="149"/>
        <v>0</v>
      </c>
      <c r="AV54" s="27">
        <f t="shared" ca="1" si="149"/>
        <v>0.7</v>
      </c>
      <c r="AW54" s="27">
        <f t="shared" ca="1" si="149"/>
        <v>-0.7</v>
      </c>
      <c r="AX54" s="27" t="str">
        <f t="shared" ca="1" si="111"/>
        <v>-</v>
      </c>
      <c r="AY54" s="27" t="str">
        <f t="shared" ca="1" si="111"/>
        <v>-</v>
      </c>
      <c r="AZ54" s="27" t="str">
        <f t="shared" ca="1" si="111"/>
        <v>-</v>
      </c>
      <c r="BA54" s="27" t="str">
        <f t="shared" ca="1" si="111"/>
        <v>-</v>
      </c>
      <c r="BB54" s="27" t="str">
        <f t="shared" ca="1" si="111"/>
        <v>-</v>
      </c>
      <c r="BC54" s="27">
        <f t="shared" ref="BC54:BF56" ca="1" si="150">OFFSET(BC$5,$B54,0)</f>
        <v>0.3</v>
      </c>
      <c r="BD54" s="27">
        <f t="shared" ca="1" si="150"/>
        <v>0.7</v>
      </c>
      <c r="BE54" s="27">
        <f t="shared" ca="1" si="150"/>
        <v>-0.2</v>
      </c>
      <c r="BF54" s="27">
        <f t="shared" ca="1" si="150"/>
        <v>1.2</v>
      </c>
      <c r="BG54" s="27" t="str">
        <f t="shared" ca="1" si="113"/>
        <v>-</v>
      </c>
      <c r="BH54" s="27" t="str">
        <f t="shared" ca="1" si="113"/>
        <v>-</v>
      </c>
      <c r="BI54" s="27">
        <f t="shared" ca="1" si="142"/>
        <v>0</v>
      </c>
      <c r="BJ54" s="27">
        <f t="shared" ca="1" si="142"/>
        <v>0</v>
      </c>
      <c r="BK54" s="27">
        <f t="shared" ca="1" si="142"/>
        <v>0</v>
      </c>
      <c r="BL54" s="27">
        <f t="shared" ca="1" si="142"/>
        <v>0</v>
      </c>
      <c r="BM54" s="27">
        <f t="shared" ca="1" si="142"/>
        <v>0</v>
      </c>
      <c r="BN54" s="27">
        <f t="shared" ca="1" si="143"/>
        <v>12</v>
      </c>
      <c r="BO54" s="27">
        <f t="shared" ca="1" si="143"/>
        <v>12</v>
      </c>
      <c r="BP54" s="27" t="str">
        <f t="shared" ca="1" si="143"/>
        <v>-</v>
      </c>
      <c r="BQ54" s="27" t="str">
        <f t="shared" ca="1" si="143"/>
        <v>-</v>
      </c>
      <c r="BR54" s="27" t="str">
        <f t="shared" ca="1" si="143"/>
        <v>-</v>
      </c>
      <c r="BS54" s="27" t="str">
        <f t="shared" ca="1" si="143"/>
        <v>-</v>
      </c>
      <c r="BT54" s="27" t="str">
        <f t="shared" ca="1" si="143"/>
        <v>-</v>
      </c>
      <c r="BU54" s="27" t="str">
        <f t="shared" ca="1" si="143"/>
        <v>-</v>
      </c>
      <c r="BV54" s="27" t="str">
        <f t="shared" ca="1" si="143"/>
        <v>-</v>
      </c>
      <c r="BW54" s="27" t="str">
        <f t="shared" ca="1" si="143"/>
        <v>-</v>
      </c>
      <c r="BX54" s="27" t="str">
        <f t="shared" ca="1" si="143"/>
        <v>-</v>
      </c>
      <c r="BY54" s="27">
        <f t="shared" ca="1" si="143"/>
        <v>5</v>
      </c>
      <c r="BZ54" s="27" t="str">
        <f t="shared" ca="1" si="143"/>
        <v>-</v>
      </c>
      <c r="CA54" s="27" t="str">
        <f t="shared" ca="1" si="143"/>
        <v>-</v>
      </c>
      <c r="CB54" s="27" t="str">
        <f t="shared" ca="1" si="144"/>
        <v>-</v>
      </c>
      <c r="CC54" s="27" t="str">
        <f t="shared" ca="1" si="144"/>
        <v>-</v>
      </c>
      <c r="CD54" s="27" t="str">
        <f t="shared" ca="1" si="144"/>
        <v>-</v>
      </c>
      <c r="CE54" s="27" t="str">
        <f t="shared" ca="1" si="144"/>
        <v>-</v>
      </c>
      <c r="CF54" s="27">
        <f t="shared" ca="1" si="144"/>
        <v>0</v>
      </c>
      <c r="CG54" s="27" t="str">
        <f t="shared" ca="1" si="144"/>
        <v>-</v>
      </c>
      <c r="CH54" s="27">
        <f t="shared" ca="1" si="144"/>
        <v>1</v>
      </c>
      <c r="CI54" s="27">
        <f t="shared" ca="1" si="144"/>
        <v>0</v>
      </c>
      <c r="CJ54" s="27">
        <f t="shared" ca="1" si="144"/>
        <v>1</v>
      </c>
      <c r="CK54" s="27">
        <f t="shared" ca="1" si="144"/>
        <v>1</v>
      </c>
      <c r="CL54" s="27">
        <f t="shared" ca="1" si="145"/>
        <v>1</v>
      </c>
      <c r="CM54" s="27">
        <f t="shared" ca="1" si="145"/>
        <v>0</v>
      </c>
      <c r="CN54" s="27">
        <f t="shared" ca="1" si="145"/>
        <v>0</v>
      </c>
      <c r="CO54" s="27">
        <f t="shared" ca="1" si="145"/>
        <v>0</v>
      </c>
      <c r="CP54" s="27">
        <f t="shared" ca="1" si="145"/>
        <v>0</v>
      </c>
      <c r="CQ54" s="27">
        <f t="shared" ca="1" si="145"/>
        <v>1</v>
      </c>
      <c r="CR54" s="27">
        <f t="shared" ca="1" si="145"/>
        <v>0</v>
      </c>
      <c r="CS54" s="27">
        <f t="shared" ca="1" si="145"/>
        <v>0</v>
      </c>
      <c r="CT54" s="27">
        <f t="shared" ca="1" si="145"/>
        <v>0</v>
      </c>
      <c r="CU54" s="27">
        <f t="shared" ca="1" si="145"/>
        <v>0</v>
      </c>
      <c r="CV54" s="27">
        <f t="shared" ca="1" si="145"/>
        <v>0</v>
      </c>
      <c r="CW54" s="27">
        <f t="shared" ca="1" si="145"/>
        <v>1</v>
      </c>
      <c r="CX54" s="53">
        <f t="shared" ca="1" si="91"/>
        <v>0.01</v>
      </c>
      <c r="CY54" s="27">
        <f t="shared" ca="1" si="89"/>
        <v>0</v>
      </c>
      <c r="CZ54" s="53">
        <f t="shared" ca="1" si="91"/>
        <v>0</v>
      </c>
      <c r="DA54" s="53">
        <f t="shared" ca="1" si="91"/>
        <v>0.05</v>
      </c>
      <c r="DB54" s="53">
        <f t="shared" ca="1" si="91"/>
        <v>0.05</v>
      </c>
      <c r="DC54" s="53">
        <f t="shared" ca="1" si="91"/>
        <v>0</v>
      </c>
      <c r="DD54" s="53">
        <f t="shared" ca="1" si="91"/>
        <v>0</v>
      </c>
      <c r="DE54" s="27" t="str">
        <f t="shared" ca="1" si="133"/>
        <v>-</v>
      </c>
      <c r="DF54" s="27" t="str">
        <f t="shared" ca="1" si="133"/>
        <v>-</v>
      </c>
      <c r="DG54" s="27" t="str">
        <f t="shared" ca="1" si="133"/>
        <v>-</v>
      </c>
      <c r="DH54" s="27" t="str">
        <f t="shared" ca="1" si="133"/>
        <v>-</v>
      </c>
      <c r="DI54" s="27" t="str">
        <f t="shared" ca="1" si="133"/>
        <v>-</v>
      </c>
      <c r="DJ54" s="27" t="str">
        <f t="shared" ca="1" si="133"/>
        <v>-</v>
      </c>
      <c r="DK54" s="53" t="b">
        <f t="shared" ca="1" si="138"/>
        <v>1</v>
      </c>
      <c r="DL54" s="53" t="b">
        <f t="shared" ca="1" si="138"/>
        <v>0</v>
      </c>
      <c r="DM54" s="53" t="b">
        <f t="shared" ca="1" si="138"/>
        <v>0</v>
      </c>
      <c r="DN54" s="53">
        <f t="shared" ca="1" si="138"/>
        <v>1</v>
      </c>
      <c r="DO54" s="53" t="str">
        <f t="shared" ca="1" si="148"/>
        <v>-</v>
      </c>
      <c r="DP54" s="53" t="str">
        <f t="shared" ca="1" si="148"/>
        <v>-</v>
      </c>
      <c r="DQ54" s="53" t="b">
        <f t="shared" ca="1" si="148"/>
        <v>1</v>
      </c>
      <c r="DR54" s="53" t="str">
        <f t="shared" ca="1" si="148"/>
        <v>-</v>
      </c>
      <c r="DS54" s="27" t="str">
        <f t="shared" ca="1" si="146"/>
        <v>-</v>
      </c>
      <c r="DT54" s="27" t="b">
        <f t="shared" ca="1" si="146"/>
        <v>1</v>
      </c>
      <c r="DU54" s="27" t="str">
        <f t="shared" ca="1" si="146"/>
        <v>-</v>
      </c>
      <c r="DV54" s="27">
        <f t="shared" ca="1" si="146"/>
        <v>0.99</v>
      </c>
      <c r="DW54" s="27" t="str">
        <f t="shared" ca="1" si="146"/>
        <v>-</v>
      </c>
      <c r="DX54" s="53" t="str">
        <f t="shared" ca="1" si="106"/>
        <v>-</v>
      </c>
      <c r="DY54" s="27" t="str">
        <f t="shared" ca="1" si="134"/>
        <v>-</v>
      </c>
      <c r="DZ54" s="27" t="str">
        <f t="shared" ca="1" si="134"/>
        <v>-</v>
      </c>
      <c r="EA54" s="27">
        <f t="shared" ca="1" si="134"/>
        <v>1</v>
      </c>
      <c r="EB54" s="27">
        <f t="shared" ca="1" si="134"/>
        <v>0</v>
      </c>
      <c r="EC54" s="27">
        <f t="shared" ca="1" si="134"/>
        <v>1</v>
      </c>
      <c r="ED54" s="27">
        <f t="shared" ca="1" si="134"/>
        <v>1</v>
      </c>
      <c r="EE54" s="27">
        <f t="shared" ca="1" si="134"/>
        <v>0</v>
      </c>
      <c r="EF54" s="27">
        <f t="shared" ca="1" si="134"/>
        <v>70</v>
      </c>
      <c r="EG54" s="27">
        <f t="shared" ca="1" si="134"/>
        <v>50</v>
      </c>
      <c r="EH54" s="27">
        <f t="shared" ca="1" si="134"/>
        <v>70</v>
      </c>
      <c r="EI54" s="27">
        <f t="shared" ca="1" si="134"/>
        <v>50</v>
      </c>
      <c r="EJ54" s="27">
        <f t="shared" ca="1" si="135"/>
        <v>1</v>
      </c>
      <c r="EK54" s="27">
        <f t="shared" ca="1" si="135"/>
        <v>1</v>
      </c>
      <c r="EL54" s="27">
        <f t="shared" ca="1" si="135"/>
        <v>1</v>
      </c>
      <c r="EM54" s="27">
        <f t="shared" ca="1" si="135"/>
        <v>0</v>
      </c>
      <c r="EN54" s="27" t="str">
        <f t="shared" ca="1" si="135"/>
        <v>-</v>
      </c>
      <c r="EO54" s="27" t="str">
        <f t="shared" ca="1" si="135"/>
        <v>-</v>
      </c>
      <c r="EP54" s="27">
        <f t="shared" ca="1" si="135"/>
        <v>0</v>
      </c>
      <c r="EQ54" s="27">
        <f t="shared" ca="1" si="135"/>
        <v>0</v>
      </c>
      <c r="ER54" s="34">
        <v>0</v>
      </c>
    </row>
    <row r="55" spans="1:148" outlineLevel="3">
      <c r="A55" s="31">
        <f t="shared" si="59"/>
        <v>50</v>
      </c>
      <c r="B55" s="38">
        <f>$A54</f>
        <v>49</v>
      </c>
      <c r="C55">
        <f t="shared" ca="1" si="78"/>
        <v>22</v>
      </c>
      <c r="D55" t="b">
        <v>0</v>
      </c>
      <c r="E55" t="b">
        <v>0</v>
      </c>
      <c r="F55" t="b">
        <v>0</v>
      </c>
      <c r="G55">
        <f t="shared" ca="1" si="147"/>
        <v>414</v>
      </c>
      <c r="H55" s="51" t="str">
        <f t="shared" ca="1" si="61"/>
        <v>Mat-mate EL Aut Scan 2 (F33N34)</v>
      </c>
      <c r="I55" s="13" t="str">
        <f ca="1">IF(MATCH(H55,H$5:H55,0)=(COUNTA(H$5:H55)),"-","Dup")</f>
        <v>-</v>
      </c>
      <c r="J55" s="27" t="s">
        <v>37</v>
      </c>
      <c r="K55" s="27" t="str">
        <f t="shared" ca="1" si="139"/>
        <v>-</v>
      </c>
      <c r="L55" s="27" t="str">
        <f t="shared" ca="1" si="139"/>
        <v>-</v>
      </c>
      <c r="M55" s="27" t="str">
        <f t="shared" ca="1" si="139"/>
        <v>-</v>
      </c>
      <c r="N55" s="27" t="str">
        <f t="shared" ca="1" si="139"/>
        <v>-</v>
      </c>
      <c r="O55" s="27" t="str">
        <f t="shared" ca="1" si="139"/>
        <v>-</v>
      </c>
      <c r="P55" s="27">
        <f t="shared" ca="1" si="139"/>
        <v>1</v>
      </c>
      <c r="Q55" s="27">
        <f t="shared" ca="1" si="139"/>
        <v>1</v>
      </c>
      <c r="R55" s="27">
        <f t="shared" ca="1" si="139"/>
        <v>1</v>
      </c>
      <c r="S55" s="27">
        <f t="shared" ca="1" si="139"/>
        <v>1</v>
      </c>
      <c r="T55" s="27">
        <f t="shared" ca="1" si="139"/>
        <v>1</v>
      </c>
      <c r="U55" s="27">
        <f t="shared" ca="1" si="140"/>
        <v>1</v>
      </c>
      <c r="V55" s="27">
        <f t="shared" ca="1" si="140"/>
        <v>1</v>
      </c>
      <c r="W55" s="27">
        <f t="shared" ca="1" si="140"/>
        <v>1</v>
      </c>
      <c r="X55" s="27">
        <f t="shared" ca="1" si="140"/>
        <v>1</v>
      </c>
      <c r="Y55" s="27">
        <f t="shared" ca="1" si="140"/>
        <v>1</v>
      </c>
      <c r="Z55" s="27" t="str">
        <f t="shared" ca="1" si="140"/>
        <v>-</v>
      </c>
      <c r="AA55" s="27" t="str">
        <f t="shared" ca="1" si="140"/>
        <v>-</v>
      </c>
      <c r="AB55" s="27" t="str">
        <f t="shared" ca="1" si="140"/>
        <v>-</v>
      </c>
      <c r="AC55" s="27" t="str">
        <f t="shared" ca="1" si="140"/>
        <v>-</v>
      </c>
      <c r="AD55" s="27" t="str">
        <f t="shared" ca="1" si="140"/>
        <v>-</v>
      </c>
      <c r="AE55" s="27" t="str">
        <f t="shared" ca="1" si="141"/>
        <v>-</v>
      </c>
      <c r="AF55" s="27" t="str">
        <f t="shared" ca="1" si="141"/>
        <v>-</v>
      </c>
      <c r="AG55" s="27" t="str">
        <f t="shared" ca="1" si="141"/>
        <v>-</v>
      </c>
      <c r="AH55" s="27" t="str">
        <f t="shared" ca="1" si="141"/>
        <v>-</v>
      </c>
      <c r="AI55" s="27" t="str">
        <f t="shared" ca="1" si="141"/>
        <v>-</v>
      </c>
      <c r="AJ55" s="27" t="str">
        <f t="shared" ca="1" si="123"/>
        <v>-</v>
      </c>
      <c r="AK55" s="27" t="str">
        <f t="shared" ca="1" si="123"/>
        <v>-</v>
      </c>
      <c r="AL55" s="27" t="str">
        <f t="shared" ca="1" si="123"/>
        <v>-</v>
      </c>
      <c r="AM55" s="27" t="str">
        <f t="shared" ca="1" si="123"/>
        <v>-</v>
      </c>
      <c r="AN55" s="27" t="str">
        <f t="shared" ca="1" si="123"/>
        <v>-</v>
      </c>
      <c r="AO55" s="27" t="str">
        <f t="shared" ca="1" si="112"/>
        <v>-</v>
      </c>
      <c r="AP55" s="27" t="str">
        <f t="shared" ca="1" si="112"/>
        <v>-</v>
      </c>
      <c r="AQ55" s="27" t="str">
        <f t="shared" ca="1" si="112"/>
        <v>-</v>
      </c>
      <c r="AR55" s="27" t="str">
        <f t="shared" ca="1" si="112"/>
        <v>-</v>
      </c>
      <c r="AS55" s="27">
        <f t="shared" ca="1" si="149"/>
        <v>3</v>
      </c>
      <c r="AT55" s="27">
        <f t="shared" ca="1" si="149"/>
        <v>4</v>
      </c>
      <c r="AU55" s="27">
        <f t="shared" ca="1" si="149"/>
        <v>0</v>
      </c>
      <c r="AV55" s="27">
        <f t="shared" ca="1" si="149"/>
        <v>0.7</v>
      </c>
      <c r="AW55" s="27">
        <f t="shared" ca="1" si="149"/>
        <v>-0.7</v>
      </c>
      <c r="AX55" s="27" t="str">
        <f t="shared" ca="1" si="111"/>
        <v>-</v>
      </c>
      <c r="AY55" s="27" t="str">
        <f t="shared" ca="1" si="111"/>
        <v>-</v>
      </c>
      <c r="AZ55" s="27" t="str">
        <f t="shared" ca="1" si="111"/>
        <v>-</v>
      </c>
      <c r="BA55" s="27" t="str">
        <f t="shared" ca="1" si="111"/>
        <v>-</v>
      </c>
      <c r="BB55" s="27" t="str">
        <f t="shared" ca="1" si="111"/>
        <v>-</v>
      </c>
      <c r="BC55" s="27">
        <f t="shared" ca="1" si="150"/>
        <v>0.3</v>
      </c>
      <c r="BD55" s="27">
        <f t="shared" ca="1" si="150"/>
        <v>0.7</v>
      </c>
      <c r="BE55" s="27">
        <f t="shared" ca="1" si="150"/>
        <v>-0.2</v>
      </c>
      <c r="BF55" s="27">
        <f t="shared" ca="1" si="150"/>
        <v>1.2</v>
      </c>
      <c r="BG55" s="27" t="str">
        <f t="shared" ca="1" si="113"/>
        <v>-</v>
      </c>
      <c r="BH55" s="27" t="str">
        <f t="shared" ca="1" si="113"/>
        <v>-</v>
      </c>
      <c r="BI55" s="27">
        <f t="shared" ca="1" si="142"/>
        <v>0</v>
      </c>
      <c r="BJ55" s="27">
        <f t="shared" ca="1" si="142"/>
        <v>0</v>
      </c>
      <c r="BK55" s="27">
        <f t="shared" ca="1" si="142"/>
        <v>0</v>
      </c>
      <c r="BL55" s="27">
        <f t="shared" ca="1" si="142"/>
        <v>0</v>
      </c>
      <c r="BM55" s="27">
        <f t="shared" ca="1" si="142"/>
        <v>0</v>
      </c>
      <c r="BN55" s="27">
        <f t="shared" ca="1" si="143"/>
        <v>12</v>
      </c>
      <c r="BO55" s="27">
        <f t="shared" ca="1" si="143"/>
        <v>12</v>
      </c>
      <c r="BP55" s="27" t="str">
        <f t="shared" ca="1" si="143"/>
        <v>-</v>
      </c>
      <c r="BQ55" s="27" t="str">
        <f t="shared" ca="1" si="143"/>
        <v>-</v>
      </c>
      <c r="BR55" s="27" t="str">
        <f t="shared" ca="1" si="143"/>
        <v>-</v>
      </c>
      <c r="BS55" s="27" t="str">
        <f t="shared" ca="1" si="143"/>
        <v>-</v>
      </c>
      <c r="BT55" s="27" t="str">
        <f t="shared" ca="1" si="143"/>
        <v>-</v>
      </c>
      <c r="BU55" s="27" t="str">
        <f t="shared" ca="1" si="143"/>
        <v>-</v>
      </c>
      <c r="BV55" s="27" t="str">
        <f t="shared" ca="1" si="143"/>
        <v>-</v>
      </c>
      <c r="BW55" s="27" t="str">
        <f t="shared" ca="1" si="143"/>
        <v>-</v>
      </c>
      <c r="BX55" s="27" t="str">
        <f t="shared" ca="1" si="143"/>
        <v>-</v>
      </c>
      <c r="BY55" s="27">
        <f t="shared" ca="1" si="143"/>
        <v>5</v>
      </c>
      <c r="BZ55" s="27" t="str">
        <f t="shared" ca="1" si="143"/>
        <v>-</v>
      </c>
      <c r="CA55" s="27" t="str">
        <f t="shared" ca="1" si="143"/>
        <v>-</v>
      </c>
      <c r="CB55" s="27" t="str">
        <f t="shared" ca="1" si="144"/>
        <v>-</v>
      </c>
      <c r="CC55" s="27" t="str">
        <f t="shared" ca="1" si="144"/>
        <v>-</v>
      </c>
      <c r="CD55" s="27" t="str">
        <f t="shared" ca="1" si="144"/>
        <v>-</v>
      </c>
      <c r="CE55" s="27" t="str">
        <f t="shared" ca="1" si="144"/>
        <v>-</v>
      </c>
      <c r="CF55" s="27">
        <f t="shared" ca="1" si="144"/>
        <v>0</v>
      </c>
      <c r="CG55" s="27" t="str">
        <f t="shared" ca="1" si="144"/>
        <v>-</v>
      </c>
      <c r="CH55" s="27">
        <f t="shared" ca="1" si="144"/>
        <v>1</v>
      </c>
      <c r="CI55" s="27">
        <f t="shared" ca="1" si="144"/>
        <v>0</v>
      </c>
      <c r="CJ55" s="27">
        <f t="shared" ca="1" si="144"/>
        <v>1</v>
      </c>
      <c r="CK55" s="27">
        <f t="shared" ca="1" si="144"/>
        <v>1</v>
      </c>
      <c r="CL55" s="27">
        <f t="shared" ca="1" si="145"/>
        <v>1</v>
      </c>
      <c r="CM55" s="27">
        <f t="shared" ca="1" si="145"/>
        <v>0</v>
      </c>
      <c r="CN55" s="27">
        <f t="shared" ca="1" si="145"/>
        <v>0</v>
      </c>
      <c r="CO55" s="27">
        <f t="shared" ca="1" si="145"/>
        <v>0</v>
      </c>
      <c r="CP55" s="27">
        <f t="shared" ca="1" si="145"/>
        <v>0</v>
      </c>
      <c r="CQ55" s="27">
        <f t="shared" ca="1" si="145"/>
        <v>1</v>
      </c>
      <c r="CR55" s="27">
        <f t="shared" ca="1" si="145"/>
        <v>0</v>
      </c>
      <c r="CS55" s="27">
        <f t="shared" ca="1" si="145"/>
        <v>0</v>
      </c>
      <c r="CT55" s="27">
        <f t="shared" ca="1" si="145"/>
        <v>0</v>
      </c>
      <c r="CU55" s="27">
        <f t="shared" ca="1" si="145"/>
        <v>0</v>
      </c>
      <c r="CV55" s="27">
        <f t="shared" ca="1" si="145"/>
        <v>0</v>
      </c>
      <c r="CW55" s="27">
        <f t="shared" ca="1" si="145"/>
        <v>1</v>
      </c>
      <c r="CX55" s="53">
        <f t="shared" ca="1" si="91"/>
        <v>0.01</v>
      </c>
      <c r="CY55" s="27">
        <f t="shared" ca="1" si="89"/>
        <v>0</v>
      </c>
      <c r="CZ55" s="53">
        <f t="shared" ca="1" si="91"/>
        <v>0</v>
      </c>
      <c r="DA55" s="53">
        <f t="shared" ca="1" si="91"/>
        <v>0.05</v>
      </c>
      <c r="DB55" s="53">
        <f t="shared" ca="1" si="91"/>
        <v>0.05</v>
      </c>
      <c r="DC55" s="53">
        <f t="shared" ca="1" si="91"/>
        <v>9.9000000000000008E-3</v>
      </c>
      <c r="DD55" s="53">
        <f t="shared" ca="1" si="91"/>
        <v>-5.515714285714287E-2</v>
      </c>
      <c r="DE55" s="27" t="str">
        <f t="shared" ca="1" si="133"/>
        <v>-</v>
      </c>
      <c r="DF55" s="27" t="str">
        <f t="shared" ca="1" si="133"/>
        <v>-</v>
      </c>
      <c r="DG55" s="27" t="str">
        <f t="shared" ca="1" si="133"/>
        <v>-</v>
      </c>
      <c r="DH55" s="27" t="str">
        <f t="shared" ca="1" si="133"/>
        <v>-</v>
      </c>
      <c r="DI55" s="27" t="str">
        <f t="shared" ca="1" si="133"/>
        <v>-</v>
      </c>
      <c r="DJ55" s="27" t="str">
        <f t="shared" ca="1" si="133"/>
        <v>-</v>
      </c>
      <c r="DK55" s="53" t="b">
        <f t="shared" ca="1" si="138"/>
        <v>1</v>
      </c>
      <c r="DL55" s="53" t="b">
        <f t="shared" ca="1" si="138"/>
        <v>0</v>
      </c>
      <c r="DM55" s="53" t="b">
        <f t="shared" ca="1" si="138"/>
        <v>0</v>
      </c>
      <c r="DN55" s="53">
        <f t="shared" ca="1" si="138"/>
        <v>2</v>
      </c>
      <c r="DO55" s="53" t="str">
        <f t="shared" ca="1" si="148"/>
        <v>-</v>
      </c>
      <c r="DP55" s="53" t="str">
        <f t="shared" ca="1" si="148"/>
        <v>-</v>
      </c>
      <c r="DQ55" s="53" t="b">
        <f t="shared" ca="1" si="148"/>
        <v>1</v>
      </c>
      <c r="DR55" s="53" t="str">
        <f t="shared" ca="1" si="148"/>
        <v>-</v>
      </c>
      <c r="DS55" s="27" t="str">
        <f t="shared" ca="1" si="146"/>
        <v>-</v>
      </c>
      <c r="DT55" s="27" t="b">
        <f t="shared" ca="1" si="146"/>
        <v>1</v>
      </c>
      <c r="DU55" s="27" t="str">
        <f t="shared" ca="1" si="146"/>
        <v>-</v>
      </c>
      <c r="DV55" s="27">
        <f t="shared" ca="1" si="146"/>
        <v>0.99</v>
      </c>
      <c r="DW55" s="27" t="str">
        <f t="shared" ca="1" si="146"/>
        <v>-</v>
      </c>
      <c r="DX55" s="53" t="str">
        <f t="shared" ca="1" si="106"/>
        <v>-</v>
      </c>
      <c r="DY55" s="27" t="str">
        <f t="shared" ca="1" si="134"/>
        <v>-</v>
      </c>
      <c r="DZ55" s="27" t="str">
        <f t="shared" ca="1" si="134"/>
        <v>-</v>
      </c>
      <c r="EA55" s="27">
        <f t="shared" ca="1" si="134"/>
        <v>1</v>
      </c>
      <c r="EB55" s="27">
        <f t="shared" ca="1" si="134"/>
        <v>0</v>
      </c>
      <c r="EC55" s="27">
        <f t="shared" ca="1" si="134"/>
        <v>1</v>
      </c>
      <c r="ED55" s="27">
        <f t="shared" ca="1" si="134"/>
        <v>1</v>
      </c>
      <c r="EE55" s="27">
        <f t="shared" ca="1" si="134"/>
        <v>0</v>
      </c>
      <c r="EF55" s="27">
        <f t="shared" ca="1" si="134"/>
        <v>70</v>
      </c>
      <c r="EG55" s="27">
        <f t="shared" ca="1" si="134"/>
        <v>50</v>
      </c>
      <c r="EH55" s="27">
        <f t="shared" ca="1" si="134"/>
        <v>70</v>
      </c>
      <c r="EI55" s="27">
        <f t="shared" ca="1" si="134"/>
        <v>50</v>
      </c>
      <c r="EJ55" s="27">
        <f t="shared" ca="1" si="135"/>
        <v>1</v>
      </c>
      <c r="EK55" s="27">
        <f t="shared" ca="1" si="135"/>
        <v>1</v>
      </c>
      <c r="EL55" s="27">
        <f t="shared" ca="1" si="135"/>
        <v>1</v>
      </c>
      <c r="EM55" s="27">
        <f t="shared" ca="1" si="135"/>
        <v>0</v>
      </c>
      <c r="EN55" s="27" t="str">
        <f t="shared" ca="1" si="135"/>
        <v>-</v>
      </c>
      <c r="EO55" s="27" t="str">
        <f t="shared" ca="1" si="135"/>
        <v>-</v>
      </c>
      <c r="EP55" s="27">
        <f t="shared" ca="1" si="135"/>
        <v>0</v>
      </c>
      <c r="EQ55" s="27">
        <f t="shared" ca="1" si="135"/>
        <v>0</v>
      </c>
      <c r="ER55" s="34">
        <v>0</v>
      </c>
    </row>
    <row r="56" spans="1:148" outlineLevel="3">
      <c r="A56" s="31">
        <f t="shared" si="59"/>
        <v>51</v>
      </c>
      <c r="B56" s="38">
        <f>$A55</f>
        <v>50</v>
      </c>
      <c r="C56">
        <f t="shared" ca="1" si="78"/>
        <v>22</v>
      </c>
      <c r="D56" t="b">
        <v>0</v>
      </c>
      <c r="E56" t="b">
        <v>0</v>
      </c>
      <c r="F56" t="b">
        <v>0</v>
      </c>
      <c r="G56">
        <f t="shared" ca="1" si="147"/>
        <v>414</v>
      </c>
      <c r="H56" s="51" t="str">
        <f t="shared" ca="1" si="61"/>
        <v>Mat-mate EL Aut Scan 3 (F33N34)</v>
      </c>
      <c r="I56" s="13" t="str">
        <f ca="1">IF(MATCH(H56,H$5:H56,0)=(COUNTA(H$5:H56)),"-","Dup")</f>
        <v>-</v>
      </c>
      <c r="J56" s="27" t="s">
        <v>37</v>
      </c>
      <c r="K56" s="27" t="str">
        <f t="shared" ca="1" si="139"/>
        <v>-</v>
      </c>
      <c r="L56" s="27" t="str">
        <f t="shared" ca="1" si="139"/>
        <v>-</v>
      </c>
      <c r="M56" s="27" t="str">
        <f t="shared" ca="1" si="139"/>
        <v>-</v>
      </c>
      <c r="N56" s="27" t="str">
        <f t="shared" ca="1" si="139"/>
        <v>-</v>
      </c>
      <c r="O56" s="27" t="str">
        <f t="shared" ca="1" si="139"/>
        <v>-</v>
      </c>
      <c r="P56" s="27">
        <f t="shared" ca="1" si="139"/>
        <v>1</v>
      </c>
      <c r="Q56" s="27">
        <f t="shared" ca="1" si="139"/>
        <v>1</v>
      </c>
      <c r="R56" s="27">
        <f t="shared" ca="1" si="139"/>
        <v>1</v>
      </c>
      <c r="S56" s="27">
        <f t="shared" ca="1" si="139"/>
        <v>1</v>
      </c>
      <c r="T56" s="27">
        <f t="shared" ca="1" si="139"/>
        <v>1</v>
      </c>
      <c r="U56" s="27">
        <f t="shared" ca="1" si="140"/>
        <v>1</v>
      </c>
      <c r="V56" s="27">
        <f t="shared" ca="1" si="140"/>
        <v>1</v>
      </c>
      <c r="W56" s="27">
        <f t="shared" ca="1" si="140"/>
        <v>1</v>
      </c>
      <c r="X56" s="27">
        <f t="shared" ca="1" si="140"/>
        <v>1</v>
      </c>
      <c r="Y56" s="27">
        <f t="shared" ca="1" si="140"/>
        <v>1</v>
      </c>
      <c r="Z56" s="27" t="str">
        <f t="shared" ca="1" si="140"/>
        <v>-</v>
      </c>
      <c r="AA56" s="27" t="str">
        <f t="shared" ca="1" si="140"/>
        <v>-</v>
      </c>
      <c r="AB56" s="27" t="str">
        <f t="shared" ca="1" si="140"/>
        <v>-</v>
      </c>
      <c r="AC56" s="27" t="str">
        <f t="shared" ca="1" si="140"/>
        <v>-</v>
      </c>
      <c r="AD56" s="27" t="str">
        <f t="shared" ca="1" si="140"/>
        <v>-</v>
      </c>
      <c r="AE56" s="27" t="str">
        <f t="shared" ca="1" si="141"/>
        <v>-</v>
      </c>
      <c r="AF56" s="27" t="str">
        <f t="shared" ca="1" si="141"/>
        <v>-</v>
      </c>
      <c r="AG56" s="27" t="str">
        <f t="shared" ca="1" si="141"/>
        <v>-</v>
      </c>
      <c r="AH56" s="27" t="str">
        <f t="shared" ca="1" si="141"/>
        <v>-</v>
      </c>
      <c r="AI56" s="27" t="str">
        <f t="shared" ca="1" si="141"/>
        <v>-</v>
      </c>
      <c r="AJ56" s="27" t="str">
        <f t="shared" ca="1" si="123"/>
        <v>-</v>
      </c>
      <c r="AK56" s="27" t="str">
        <f t="shared" ca="1" si="123"/>
        <v>-</v>
      </c>
      <c r="AL56" s="27" t="str">
        <f t="shared" ca="1" si="123"/>
        <v>-</v>
      </c>
      <c r="AM56" s="27" t="str">
        <f t="shared" ca="1" si="123"/>
        <v>-</v>
      </c>
      <c r="AN56" s="27" t="str">
        <f t="shared" ca="1" si="123"/>
        <v>-</v>
      </c>
      <c r="AO56" s="27" t="str">
        <f t="shared" ca="1" si="112"/>
        <v>-</v>
      </c>
      <c r="AP56" s="27" t="str">
        <f t="shared" ca="1" si="112"/>
        <v>-</v>
      </c>
      <c r="AQ56" s="27" t="str">
        <f t="shared" ca="1" si="112"/>
        <v>-</v>
      </c>
      <c r="AR56" s="27" t="str">
        <f t="shared" ca="1" si="112"/>
        <v>-</v>
      </c>
      <c r="AS56" s="27">
        <f t="shared" ca="1" si="149"/>
        <v>3</v>
      </c>
      <c r="AT56" s="27">
        <f t="shared" ca="1" si="149"/>
        <v>4</v>
      </c>
      <c r="AU56" s="27">
        <f t="shared" ca="1" si="149"/>
        <v>0</v>
      </c>
      <c r="AV56" s="27">
        <f t="shared" ca="1" si="149"/>
        <v>0.7</v>
      </c>
      <c r="AW56" s="27">
        <f t="shared" ca="1" si="149"/>
        <v>-0.7</v>
      </c>
      <c r="AX56" s="27" t="str">
        <f t="shared" ca="1" si="111"/>
        <v>-</v>
      </c>
      <c r="AY56" s="27" t="str">
        <f t="shared" ca="1" si="111"/>
        <v>-</v>
      </c>
      <c r="AZ56" s="27" t="str">
        <f t="shared" ca="1" si="111"/>
        <v>-</v>
      </c>
      <c r="BA56" s="27" t="str">
        <f t="shared" ca="1" si="111"/>
        <v>-</v>
      </c>
      <c r="BB56" s="27" t="str">
        <f t="shared" ca="1" si="111"/>
        <v>-</v>
      </c>
      <c r="BC56" s="27">
        <f t="shared" ca="1" si="150"/>
        <v>0.3</v>
      </c>
      <c r="BD56" s="27">
        <f t="shared" ca="1" si="150"/>
        <v>0.7</v>
      </c>
      <c r="BE56" s="27">
        <f t="shared" ca="1" si="150"/>
        <v>-0.2</v>
      </c>
      <c r="BF56" s="27">
        <f t="shared" ca="1" si="150"/>
        <v>1.2</v>
      </c>
      <c r="BG56" s="27" t="str">
        <f t="shared" ca="1" si="113"/>
        <v>-</v>
      </c>
      <c r="BH56" s="27" t="str">
        <f t="shared" ca="1" si="113"/>
        <v>-</v>
      </c>
      <c r="BI56" s="27">
        <f t="shared" ca="1" si="142"/>
        <v>0</v>
      </c>
      <c r="BJ56" s="27">
        <f t="shared" ca="1" si="142"/>
        <v>0</v>
      </c>
      <c r="BK56" s="27">
        <f t="shared" ca="1" si="142"/>
        <v>0</v>
      </c>
      <c r="BL56" s="27">
        <f t="shared" ca="1" si="142"/>
        <v>0</v>
      </c>
      <c r="BM56" s="27">
        <f t="shared" ca="1" si="142"/>
        <v>0</v>
      </c>
      <c r="BN56" s="27">
        <f t="shared" ca="1" si="143"/>
        <v>12</v>
      </c>
      <c r="BO56" s="27">
        <f t="shared" ca="1" si="143"/>
        <v>12</v>
      </c>
      <c r="BP56" s="27" t="str">
        <f t="shared" ca="1" si="143"/>
        <v>-</v>
      </c>
      <c r="BQ56" s="27" t="str">
        <f t="shared" ca="1" si="143"/>
        <v>-</v>
      </c>
      <c r="BR56" s="27" t="str">
        <f t="shared" ca="1" si="143"/>
        <v>-</v>
      </c>
      <c r="BS56" s="27" t="str">
        <f t="shared" ca="1" si="143"/>
        <v>-</v>
      </c>
      <c r="BT56" s="27" t="str">
        <f t="shared" ca="1" si="143"/>
        <v>-</v>
      </c>
      <c r="BU56" s="27" t="str">
        <f t="shared" ca="1" si="143"/>
        <v>-</v>
      </c>
      <c r="BV56" s="27" t="str">
        <f t="shared" ca="1" si="143"/>
        <v>-</v>
      </c>
      <c r="BW56" s="27" t="str">
        <f t="shared" ca="1" si="143"/>
        <v>-</v>
      </c>
      <c r="BX56" s="27" t="str">
        <f t="shared" ca="1" si="143"/>
        <v>-</v>
      </c>
      <c r="BY56" s="27">
        <f t="shared" ca="1" si="143"/>
        <v>5</v>
      </c>
      <c r="BZ56" s="27" t="str">
        <f t="shared" ca="1" si="143"/>
        <v>-</v>
      </c>
      <c r="CA56" s="27" t="str">
        <f t="shared" ca="1" si="143"/>
        <v>-</v>
      </c>
      <c r="CB56" s="27" t="str">
        <f t="shared" ca="1" si="144"/>
        <v>-</v>
      </c>
      <c r="CC56" s="27" t="str">
        <f t="shared" ca="1" si="144"/>
        <v>-</v>
      </c>
      <c r="CD56" s="27" t="str">
        <f t="shared" ca="1" si="144"/>
        <v>-</v>
      </c>
      <c r="CE56" s="27" t="str">
        <f t="shared" ca="1" si="144"/>
        <v>-</v>
      </c>
      <c r="CF56" s="27">
        <f t="shared" ca="1" si="144"/>
        <v>0</v>
      </c>
      <c r="CG56" s="27" t="str">
        <f t="shared" ca="1" si="144"/>
        <v>-</v>
      </c>
      <c r="CH56" s="27">
        <f t="shared" ca="1" si="144"/>
        <v>1</v>
      </c>
      <c r="CI56" s="27">
        <f t="shared" ca="1" si="144"/>
        <v>0</v>
      </c>
      <c r="CJ56" s="27">
        <f t="shared" ca="1" si="144"/>
        <v>1</v>
      </c>
      <c r="CK56" s="27">
        <f t="shared" ca="1" si="144"/>
        <v>1</v>
      </c>
      <c r="CL56" s="27">
        <f t="shared" ca="1" si="145"/>
        <v>1</v>
      </c>
      <c r="CM56" s="27">
        <f t="shared" ca="1" si="145"/>
        <v>0</v>
      </c>
      <c r="CN56" s="27">
        <f t="shared" ca="1" si="145"/>
        <v>0</v>
      </c>
      <c r="CO56" s="27">
        <f t="shared" ca="1" si="145"/>
        <v>0</v>
      </c>
      <c r="CP56" s="27">
        <f t="shared" ca="1" si="145"/>
        <v>0</v>
      </c>
      <c r="CQ56" s="27">
        <f t="shared" ca="1" si="145"/>
        <v>1</v>
      </c>
      <c r="CR56" s="27">
        <f t="shared" ca="1" si="145"/>
        <v>0</v>
      </c>
      <c r="CS56" s="27">
        <f t="shared" ca="1" si="145"/>
        <v>0</v>
      </c>
      <c r="CT56" s="27">
        <f t="shared" ca="1" si="145"/>
        <v>0</v>
      </c>
      <c r="CU56" s="27">
        <f t="shared" ca="1" si="145"/>
        <v>0</v>
      </c>
      <c r="CV56" s="27">
        <f t="shared" ca="1" si="145"/>
        <v>0</v>
      </c>
      <c r="CW56" s="27">
        <f t="shared" ca="1" si="145"/>
        <v>1</v>
      </c>
      <c r="CX56" s="53">
        <f t="shared" ca="1" si="91"/>
        <v>0.01</v>
      </c>
      <c r="CY56" s="27">
        <f t="shared" ca="1" si="89"/>
        <v>0</v>
      </c>
      <c r="CZ56" s="53">
        <f t="shared" ca="1" si="91"/>
        <v>0</v>
      </c>
      <c r="DA56" s="53">
        <f t="shared" ca="1" si="91"/>
        <v>0.05</v>
      </c>
      <c r="DB56" s="53">
        <f t="shared" ca="1" si="91"/>
        <v>0.05</v>
      </c>
      <c r="DC56" s="53">
        <f t="shared" ca="1" si="91"/>
        <v>9.9000000000000008E-3</v>
      </c>
      <c r="DD56" s="53">
        <f t="shared" ca="1" si="91"/>
        <v>-5.515714285714287E-2</v>
      </c>
      <c r="DE56" s="27" t="str">
        <f t="shared" ca="1" si="133"/>
        <v>-</v>
      </c>
      <c r="DF56" s="27" t="str">
        <f t="shared" ca="1" si="133"/>
        <v>-</v>
      </c>
      <c r="DG56" s="27" t="str">
        <f t="shared" ca="1" si="133"/>
        <v>-</v>
      </c>
      <c r="DH56" s="27" t="str">
        <f t="shared" ca="1" si="133"/>
        <v>-</v>
      </c>
      <c r="DI56" s="27" t="str">
        <f t="shared" ca="1" si="133"/>
        <v>-</v>
      </c>
      <c r="DJ56" s="27" t="str">
        <f t="shared" ca="1" si="133"/>
        <v>-</v>
      </c>
      <c r="DK56" s="53" t="b">
        <f t="shared" ca="1" si="138"/>
        <v>1</v>
      </c>
      <c r="DL56" s="53" t="b">
        <f t="shared" ca="1" si="138"/>
        <v>0</v>
      </c>
      <c r="DM56" s="53" t="b">
        <f t="shared" ca="1" si="138"/>
        <v>0</v>
      </c>
      <c r="DN56" s="53">
        <f t="shared" ca="1" si="138"/>
        <v>3</v>
      </c>
      <c r="DO56" s="53" t="str">
        <f t="shared" ca="1" si="148"/>
        <v>-</v>
      </c>
      <c r="DP56" s="53" t="str">
        <f t="shared" ca="1" si="148"/>
        <v>-</v>
      </c>
      <c r="DQ56" s="53" t="b">
        <f t="shared" ca="1" si="148"/>
        <v>1</v>
      </c>
      <c r="DR56" s="53" t="str">
        <f t="shared" ca="1" si="148"/>
        <v>-</v>
      </c>
      <c r="DS56" s="27" t="str">
        <f t="shared" ca="1" si="146"/>
        <v>-</v>
      </c>
      <c r="DT56" s="27" t="b">
        <f t="shared" ca="1" si="146"/>
        <v>1</v>
      </c>
      <c r="DU56" s="27" t="str">
        <f t="shared" ca="1" si="146"/>
        <v>-</v>
      </c>
      <c r="DV56" s="27">
        <f t="shared" ca="1" si="146"/>
        <v>0.99</v>
      </c>
      <c r="DW56" s="27" t="str">
        <f t="shared" ca="1" si="146"/>
        <v>-</v>
      </c>
      <c r="DX56" s="53" t="str">
        <f t="shared" ca="1" si="106"/>
        <v>-</v>
      </c>
      <c r="DY56" s="27" t="str">
        <f t="shared" ca="1" si="134"/>
        <v>-</v>
      </c>
      <c r="DZ56" s="27" t="str">
        <f t="shared" ca="1" si="134"/>
        <v>-</v>
      </c>
      <c r="EA56" s="27">
        <f t="shared" ca="1" si="134"/>
        <v>1</v>
      </c>
      <c r="EB56" s="27">
        <f t="shared" ca="1" si="134"/>
        <v>0</v>
      </c>
      <c r="EC56" s="27">
        <f t="shared" ca="1" si="134"/>
        <v>1</v>
      </c>
      <c r="ED56" s="27">
        <f t="shared" ca="1" si="134"/>
        <v>1</v>
      </c>
      <c r="EE56" s="27">
        <f t="shared" ca="1" si="134"/>
        <v>0</v>
      </c>
      <c r="EF56" s="27">
        <f t="shared" ca="1" si="134"/>
        <v>70</v>
      </c>
      <c r="EG56" s="27">
        <f t="shared" ca="1" si="134"/>
        <v>50</v>
      </c>
      <c r="EH56" s="27">
        <f t="shared" ca="1" si="134"/>
        <v>70</v>
      </c>
      <c r="EI56" s="27">
        <f t="shared" ca="1" si="134"/>
        <v>50</v>
      </c>
      <c r="EJ56" s="27">
        <f t="shared" ca="1" si="135"/>
        <v>1</v>
      </c>
      <c r="EK56" s="27">
        <f t="shared" ca="1" si="135"/>
        <v>1</v>
      </c>
      <c r="EL56" s="27">
        <f t="shared" ca="1" si="135"/>
        <v>1</v>
      </c>
      <c r="EM56" s="27">
        <f t="shared" ca="1" si="135"/>
        <v>0</v>
      </c>
      <c r="EN56" s="27" t="str">
        <f t="shared" ca="1" si="135"/>
        <v>-</v>
      </c>
      <c r="EO56" s="27" t="str">
        <f t="shared" ca="1" si="135"/>
        <v>-</v>
      </c>
      <c r="EP56" s="27">
        <f t="shared" ca="1" si="135"/>
        <v>0</v>
      </c>
      <c r="EQ56" s="27">
        <f t="shared" ca="1" si="135"/>
        <v>0</v>
      </c>
      <c r="ER56" s="34">
        <v>0</v>
      </c>
    </row>
    <row r="57" spans="1:148" outlineLevel="3">
      <c r="A57" s="31">
        <f t="shared" si="59"/>
        <v>52</v>
      </c>
      <c r="B57" s="48">
        <f>$A$15</f>
        <v>10</v>
      </c>
      <c r="C57">
        <f t="shared" ca="1" si="78"/>
        <v>22</v>
      </c>
      <c r="D57" t="b">
        <v>0</v>
      </c>
      <c r="E57" t="b">
        <v>0</v>
      </c>
      <c r="F57" t="b">
        <v>0</v>
      </c>
      <c r="G57">
        <f t="shared" ca="1" si="147"/>
        <v>18</v>
      </c>
      <c r="H57" s="51" t="str">
        <f t="shared" ca="1" si="61"/>
        <v>Mat-mate EL Win Scan 0 (F33N34)</v>
      </c>
      <c r="I57" s="13" t="str">
        <f ca="1">IF(MATCH(H57,H$5:H57,0)=(COUNTA(H$5:H57)),"-","Dup")</f>
        <v>-</v>
      </c>
      <c r="J57" s="27" t="s">
        <v>37</v>
      </c>
      <c r="K57" s="27" t="str">
        <f t="shared" ca="1" si="139"/>
        <v>-</v>
      </c>
      <c r="L57" s="27" t="str">
        <f t="shared" ca="1" si="139"/>
        <v>-</v>
      </c>
      <c r="M57" s="27" t="str">
        <f t="shared" ca="1" si="139"/>
        <v>-</v>
      </c>
      <c r="N57" s="27" t="str">
        <f t="shared" ca="1" si="139"/>
        <v>-</v>
      </c>
      <c r="O57" s="27" t="str">
        <f t="shared" ca="1" si="139"/>
        <v>-</v>
      </c>
      <c r="P57" s="27">
        <f t="shared" ca="1" si="139"/>
        <v>1</v>
      </c>
      <c r="Q57" s="27">
        <f t="shared" ca="1" si="139"/>
        <v>1</v>
      </c>
      <c r="R57" s="27">
        <f t="shared" ca="1" si="139"/>
        <v>1</v>
      </c>
      <c r="S57" s="27">
        <f t="shared" ca="1" si="139"/>
        <v>1</v>
      </c>
      <c r="T57" s="27">
        <f t="shared" ca="1" si="139"/>
        <v>1</v>
      </c>
      <c r="U57" s="27">
        <f t="shared" ca="1" si="140"/>
        <v>1</v>
      </c>
      <c r="V57" s="27">
        <f t="shared" ca="1" si="140"/>
        <v>1</v>
      </c>
      <c r="W57" s="27">
        <f t="shared" ca="1" si="140"/>
        <v>1</v>
      </c>
      <c r="X57" s="27">
        <f t="shared" ca="1" si="140"/>
        <v>1</v>
      </c>
      <c r="Y57" s="27">
        <f t="shared" ca="1" si="140"/>
        <v>1</v>
      </c>
      <c r="Z57" s="27" t="str">
        <f t="shared" ca="1" si="140"/>
        <v>-</v>
      </c>
      <c r="AA57" s="27" t="str">
        <f t="shared" ca="1" si="140"/>
        <v>-</v>
      </c>
      <c r="AB57" s="27" t="str">
        <f t="shared" ca="1" si="140"/>
        <v>-</v>
      </c>
      <c r="AC57" s="27" t="str">
        <f t="shared" ca="1" si="140"/>
        <v>-</v>
      </c>
      <c r="AD57" s="27" t="str">
        <f t="shared" ca="1" si="140"/>
        <v>-</v>
      </c>
      <c r="AE57" s="27" t="str">
        <f t="shared" ca="1" si="141"/>
        <v>-</v>
      </c>
      <c r="AF57" s="27" t="str">
        <f t="shared" ca="1" si="141"/>
        <v>-</v>
      </c>
      <c r="AG57" s="27" t="str">
        <f t="shared" ca="1" si="141"/>
        <v>-</v>
      </c>
      <c r="AH57" s="27" t="str">
        <f t="shared" ca="1" si="141"/>
        <v>-</v>
      </c>
      <c r="AI57" s="27" t="str">
        <f t="shared" ca="1" si="141"/>
        <v>-</v>
      </c>
      <c r="AJ57" s="27" t="str">
        <f t="shared" ca="1" si="141"/>
        <v>-</v>
      </c>
      <c r="AK57" s="27" t="str">
        <f t="shared" ca="1" si="141"/>
        <v>-</v>
      </c>
      <c r="AL57" s="27" t="str">
        <f t="shared" ca="1" si="141"/>
        <v>-</v>
      </c>
      <c r="AM57" s="27" t="str">
        <f t="shared" ca="1" si="141"/>
        <v>-</v>
      </c>
      <c r="AN57" s="27" t="str">
        <f t="shared" ca="1" si="141"/>
        <v>-</v>
      </c>
      <c r="AO57" s="27" t="str">
        <f t="shared" ref="AO57:AR64" ca="1" si="151">OFFSET(AO$5,$B57,0)</f>
        <v>-</v>
      </c>
      <c r="AP57" s="27" t="str">
        <f t="shared" ca="1" si="151"/>
        <v>-</v>
      </c>
      <c r="AQ57" s="27" t="str">
        <f t="shared" ca="1" si="151"/>
        <v>-</v>
      </c>
      <c r="AR57" s="27" t="str">
        <f t="shared" ca="1" si="151"/>
        <v>-</v>
      </c>
      <c r="AS57" s="53">
        <f ca="1">OFFSET(AS57,-4,0)</f>
        <v>3</v>
      </c>
      <c r="AT57" s="53">
        <f ca="1">OFFSET(AT57,-4,0)</f>
        <v>4</v>
      </c>
      <c r="AU57" s="53">
        <f ca="1">OFFSET(AU57,-4,0)</f>
        <v>0</v>
      </c>
      <c r="AV57" s="53">
        <f ca="1">OFFSET(AV57,-4,0)</f>
        <v>0.7</v>
      </c>
      <c r="AW57" s="53">
        <f ca="1">OFFSET(AW57,-4,0)</f>
        <v>-0.7</v>
      </c>
      <c r="AX57" s="27" t="str">
        <f t="shared" ca="1" si="111"/>
        <v>-</v>
      </c>
      <c r="AY57" s="27" t="str">
        <f t="shared" ca="1" si="111"/>
        <v>-</v>
      </c>
      <c r="AZ57" s="27" t="str">
        <f t="shared" ca="1" si="111"/>
        <v>-</v>
      </c>
      <c r="BA57" s="27" t="str">
        <f t="shared" ca="1" si="111"/>
        <v>-</v>
      </c>
      <c r="BB57" s="27" t="str">
        <f t="shared" ca="1" si="111"/>
        <v>-</v>
      </c>
      <c r="BC57" s="53">
        <f ca="1">OFFSET(BC57,-4,0)</f>
        <v>0.3</v>
      </c>
      <c r="BD57" s="53">
        <f ca="1">OFFSET(BD57,-4,0)</f>
        <v>0.7</v>
      </c>
      <c r="BE57" s="53">
        <f ca="1">OFFSET(BE57,-4,0)</f>
        <v>-0.2</v>
      </c>
      <c r="BF57" s="53">
        <f ca="1">OFFSET(BF57,-4,0)</f>
        <v>1.2</v>
      </c>
      <c r="BG57" s="27" t="str">
        <f t="shared" ref="BG57:BH64" ca="1" si="152">OFFSET(BG$5,$B57,0)</f>
        <v>-</v>
      </c>
      <c r="BH57" s="27" t="str">
        <f t="shared" ca="1" si="152"/>
        <v>-</v>
      </c>
      <c r="BI57" s="27">
        <f t="shared" ca="1" si="142"/>
        <v>0</v>
      </c>
      <c r="BJ57" s="27">
        <f t="shared" ca="1" si="142"/>
        <v>0</v>
      </c>
      <c r="BK57" s="27">
        <f t="shared" ca="1" si="142"/>
        <v>0</v>
      </c>
      <c r="BL57" s="27">
        <f t="shared" ca="1" si="142"/>
        <v>0</v>
      </c>
      <c r="BM57" s="27">
        <f t="shared" ca="1" si="142"/>
        <v>0</v>
      </c>
      <c r="BN57" s="27">
        <f t="shared" ca="1" si="143"/>
        <v>12</v>
      </c>
      <c r="BO57" s="27">
        <f t="shared" ca="1" si="143"/>
        <v>12</v>
      </c>
      <c r="BP57" s="27" t="str">
        <f t="shared" ca="1" si="143"/>
        <v>-</v>
      </c>
      <c r="BQ57" s="27" t="str">
        <f t="shared" ca="1" si="143"/>
        <v>-</v>
      </c>
      <c r="BR57" s="27" t="str">
        <f t="shared" ca="1" si="143"/>
        <v>-</v>
      </c>
      <c r="BS57" s="27" t="str">
        <f t="shared" ca="1" si="143"/>
        <v>-</v>
      </c>
      <c r="BT57" s="27" t="str">
        <f t="shared" ca="1" si="143"/>
        <v>-</v>
      </c>
      <c r="BU57" s="27" t="str">
        <f t="shared" ca="1" si="143"/>
        <v>-</v>
      </c>
      <c r="BV57" s="27" t="str">
        <f t="shared" ca="1" si="143"/>
        <v>-</v>
      </c>
      <c r="BW57" s="27" t="str">
        <f t="shared" ca="1" si="143"/>
        <v>-</v>
      </c>
      <c r="BX57" s="27" t="str">
        <f t="shared" ca="1" si="143"/>
        <v>-</v>
      </c>
      <c r="BY57" s="27">
        <f t="shared" ca="1" si="143"/>
        <v>5</v>
      </c>
      <c r="BZ57" s="27" t="str">
        <f t="shared" ca="1" si="143"/>
        <v>-</v>
      </c>
      <c r="CA57" s="27" t="str">
        <f t="shared" ca="1" si="143"/>
        <v>-</v>
      </c>
      <c r="CB57" s="27" t="str">
        <f t="shared" ca="1" si="144"/>
        <v>-</v>
      </c>
      <c r="CC57" s="27" t="str">
        <f t="shared" ca="1" si="144"/>
        <v>-</v>
      </c>
      <c r="CD57" s="27" t="str">
        <f t="shared" ca="1" si="144"/>
        <v>-</v>
      </c>
      <c r="CE57" s="27" t="str">
        <f t="shared" ca="1" si="144"/>
        <v>-</v>
      </c>
      <c r="CF57" s="27">
        <f t="shared" ca="1" si="144"/>
        <v>0</v>
      </c>
      <c r="CG57" s="27" t="str">
        <f t="shared" ca="1" si="144"/>
        <v>-</v>
      </c>
      <c r="CH57" s="27">
        <f t="shared" ca="1" si="144"/>
        <v>1</v>
      </c>
      <c r="CI57" s="27">
        <f t="shared" ca="1" si="144"/>
        <v>0</v>
      </c>
      <c r="CJ57" s="27">
        <f t="shared" ca="1" si="144"/>
        <v>1</v>
      </c>
      <c r="CK57" s="27">
        <f t="shared" ca="1" si="144"/>
        <v>1</v>
      </c>
      <c r="CL57" s="27">
        <f t="shared" ca="1" si="145"/>
        <v>1</v>
      </c>
      <c r="CM57" s="27">
        <f t="shared" ca="1" si="145"/>
        <v>0</v>
      </c>
      <c r="CN57" s="27">
        <f t="shared" ca="1" si="145"/>
        <v>0</v>
      </c>
      <c r="CO57" s="27">
        <f t="shared" ca="1" si="145"/>
        <v>0</v>
      </c>
      <c r="CP57" s="27">
        <f t="shared" ca="1" si="145"/>
        <v>0</v>
      </c>
      <c r="CQ57" s="27">
        <f t="shared" ca="1" si="145"/>
        <v>1</v>
      </c>
      <c r="CR57" s="27">
        <f t="shared" ca="1" si="145"/>
        <v>0</v>
      </c>
      <c r="CS57" s="27">
        <f t="shared" ca="1" si="145"/>
        <v>0</v>
      </c>
      <c r="CT57" s="27">
        <f t="shared" ca="1" si="145"/>
        <v>0</v>
      </c>
      <c r="CU57" s="27">
        <f t="shared" ca="1" si="145"/>
        <v>0</v>
      </c>
      <c r="CV57" s="27">
        <f t="shared" ca="1" si="145"/>
        <v>0</v>
      </c>
      <c r="CW57" s="27">
        <f t="shared" ca="1" si="145"/>
        <v>1</v>
      </c>
      <c r="CX57" s="53">
        <f t="shared" ca="1" si="91"/>
        <v>0</v>
      </c>
      <c r="CY57" s="27">
        <f t="shared" ca="1" si="89"/>
        <v>0</v>
      </c>
      <c r="CZ57" s="53">
        <f t="shared" ca="1" si="91"/>
        <v>0</v>
      </c>
      <c r="DA57" s="53">
        <f t="shared" ca="1" si="91"/>
        <v>0</v>
      </c>
      <c r="DB57" s="53">
        <f t="shared" ca="1" si="91"/>
        <v>0</v>
      </c>
      <c r="DC57" s="53">
        <f t="shared" ca="1" si="91"/>
        <v>0</v>
      </c>
      <c r="DD57" s="53">
        <f t="shared" ca="1" si="91"/>
        <v>0</v>
      </c>
      <c r="DE57" s="27" t="str">
        <f t="shared" ref="DE57:DJ64" ca="1" si="153">OFFSET(DE$5,$B57,0)</f>
        <v>-</v>
      </c>
      <c r="DF57" s="27" t="str">
        <f t="shared" ca="1" si="153"/>
        <v>-</v>
      </c>
      <c r="DG57" s="27" t="str">
        <f t="shared" ca="1" si="153"/>
        <v>-</v>
      </c>
      <c r="DH57" s="27" t="str">
        <f t="shared" ca="1" si="153"/>
        <v>-</v>
      </c>
      <c r="DI57" s="27" t="str">
        <f t="shared" ca="1" si="153"/>
        <v>-</v>
      </c>
      <c r="DJ57" s="27" t="str">
        <f t="shared" ca="1" si="153"/>
        <v>-</v>
      </c>
      <c r="DK57" s="53" t="b">
        <f t="shared" ca="1" si="138"/>
        <v>0</v>
      </c>
      <c r="DL57" s="53" t="b">
        <f t="shared" ca="1" si="138"/>
        <v>1</v>
      </c>
      <c r="DM57" s="53" t="b">
        <f t="shared" ca="1" si="138"/>
        <v>0</v>
      </c>
      <c r="DN57" s="53">
        <f t="shared" ca="1" si="138"/>
        <v>0</v>
      </c>
      <c r="DO57" s="53" t="str">
        <f t="shared" ca="1" si="148"/>
        <v>-</v>
      </c>
      <c r="DP57" s="53" t="str">
        <f t="shared" ca="1" si="148"/>
        <v>-</v>
      </c>
      <c r="DQ57" s="53" t="str">
        <f t="shared" ca="1" si="148"/>
        <v>-</v>
      </c>
      <c r="DR57" s="53" t="str">
        <f t="shared" ca="1" si="148"/>
        <v>-</v>
      </c>
      <c r="DS57" s="27" t="str">
        <f t="shared" ca="1" si="146"/>
        <v>-</v>
      </c>
      <c r="DT57" s="27" t="b">
        <f t="shared" ca="1" si="146"/>
        <v>1</v>
      </c>
      <c r="DU57" s="27" t="str">
        <f t="shared" ca="1" si="146"/>
        <v>-</v>
      </c>
      <c r="DV57" s="27">
        <f t="shared" ca="1" si="146"/>
        <v>0.99</v>
      </c>
      <c r="DW57" s="27" t="str">
        <f t="shared" ca="1" si="146"/>
        <v>-</v>
      </c>
      <c r="DX57" s="53" t="str">
        <f t="shared" ca="1" si="106"/>
        <v>-</v>
      </c>
      <c r="DY57" s="27" t="str">
        <f t="shared" ref="DY57:EI64" ca="1" si="154">OFFSET(DY$5,$B57,0)</f>
        <v>-</v>
      </c>
      <c r="DZ57" s="27" t="str">
        <f t="shared" ca="1" si="154"/>
        <v>-</v>
      </c>
      <c r="EA57" s="27">
        <f t="shared" ca="1" si="154"/>
        <v>1</v>
      </c>
      <c r="EB57" s="27">
        <f t="shared" ca="1" si="154"/>
        <v>0</v>
      </c>
      <c r="EC57" s="27">
        <f t="shared" ca="1" si="154"/>
        <v>1</v>
      </c>
      <c r="ED57" s="27">
        <f t="shared" ca="1" si="154"/>
        <v>1</v>
      </c>
      <c r="EE57" s="27">
        <f t="shared" ca="1" si="154"/>
        <v>0</v>
      </c>
      <c r="EF57" s="27">
        <f t="shared" ca="1" si="154"/>
        <v>70</v>
      </c>
      <c r="EG57" s="27">
        <f t="shared" ca="1" si="154"/>
        <v>50</v>
      </c>
      <c r="EH57" s="27">
        <f t="shared" ca="1" si="154"/>
        <v>70</v>
      </c>
      <c r="EI57" s="27">
        <f t="shared" ca="1" si="154"/>
        <v>50</v>
      </c>
      <c r="EJ57" s="27">
        <f t="shared" ref="EJ57:EQ64" ca="1" si="155">OFFSET(EJ$5,$B57,0)</f>
        <v>1</v>
      </c>
      <c r="EK57" s="27">
        <f t="shared" ca="1" si="155"/>
        <v>1</v>
      </c>
      <c r="EL57" s="27">
        <f t="shared" ca="1" si="155"/>
        <v>1</v>
      </c>
      <c r="EM57" s="27">
        <f t="shared" ca="1" si="155"/>
        <v>0</v>
      </c>
      <c r="EN57" s="27" t="str">
        <f t="shared" ca="1" si="155"/>
        <v>-</v>
      </c>
      <c r="EO57" s="27" t="str">
        <f t="shared" ca="1" si="155"/>
        <v>-</v>
      </c>
      <c r="EP57" s="27">
        <f t="shared" ca="1" si="155"/>
        <v>0</v>
      </c>
      <c r="EQ57" s="27">
        <f t="shared" ca="1" si="155"/>
        <v>0</v>
      </c>
      <c r="ER57" s="34">
        <v>0</v>
      </c>
    </row>
    <row r="58" spans="1:148" outlineLevel="3">
      <c r="A58" s="31">
        <f t="shared" si="59"/>
        <v>53</v>
      </c>
      <c r="B58" s="38">
        <f>$A57</f>
        <v>52</v>
      </c>
      <c r="C58">
        <f t="shared" ca="1" si="78"/>
        <v>22</v>
      </c>
      <c r="D58" t="b">
        <v>0</v>
      </c>
      <c r="E58" t="b">
        <v>0</v>
      </c>
      <c r="F58" t="b">
        <v>0</v>
      </c>
      <c r="G58">
        <f t="shared" ca="1" si="147"/>
        <v>108</v>
      </c>
      <c r="H58" s="51" t="str">
        <f t="shared" ca="1" si="61"/>
        <v>Mat-mate EL Win Scan 1 (F33N34)</v>
      </c>
      <c r="I58" s="13" t="str">
        <f ca="1">IF(MATCH(H58,H$5:H58,0)=(COUNTA(H$5:H58)),"-","Dup")</f>
        <v>-</v>
      </c>
      <c r="J58" s="27" t="s">
        <v>37</v>
      </c>
      <c r="K58" s="27" t="str">
        <f t="shared" ca="1" si="139"/>
        <v>-</v>
      </c>
      <c r="L58" s="27" t="str">
        <f t="shared" ca="1" si="139"/>
        <v>-</v>
      </c>
      <c r="M58" s="27" t="str">
        <f t="shared" ca="1" si="139"/>
        <v>-</v>
      </c>
      <c r="N58" s="27" t="str">
        <f t="shared" ca="1" si="139"/>
        <v>-</v>
      </c>
      <c r="O58" s="27" t="str">
        <f t="shared" ca="1" si="139"/>
        <v>-</v>
      </c>
      <c r="P58" s="27">
        <f t="shared" ca="1" si="139"/>
        <v>1</v>
      </c>
      <c r="Q58" s="27">
        <f t="shared" ca="1" si="139"/>
        <v>1</v>
      </c>
      <c r="R58" s="27">
        <f t="shared" ca="1" si="139"/>
        <v>1</v>
      </c>
      <c r="S58" s="27">
        <f t="shared" ca="1" si="139"/>
        <v>1</v>
      </c>
      <c r="T58" s="27">
        <f t="shared" ca="1" si="139"/>
        <v>1</v>
      </c>
      <c r="U58" s="27">
        <f t="shared" ca="1" si="140"/>
        <v>1</v>
      </c>
      <c r="V58" s="27">
        <f t="shared" ca="1" si="140"/>
        <v>1</v>
      </c>
      <c r="W58" s="27">
        <f t="shared" ca="1" si="140"/>
        <v>1</v>
      </c>
      <c r="X58" s="27">
        <f t="shared" ca="1" si="140"/>
        <v>1</v>
      </c>
      <c r="Y58" s="27">
        <f t="shared" ca="1" si="140"/>
        <v>1</v>
      </c>
      <c r="Z58" s="27" t="str">
        <f t="shared" ca="1" si="140"/>
        <v>-</v>
      </c>
      <c r="AA58" s="27" t="str">
        <f t="shared" ca="1" si="140"/>
        <v>-</v>
      </c>
      <c r="AB58" s="27" t="str">
        <f t="shared" ca="1" si="140"/>
        <v>-</v>
      </c>
      <c r="AC58" s="27" t="str">
        <f t="shared" ca="1" si="140"/>
        <v>-</v>
      </c>
      <c r="AD58" s="27" t="str">
        <f t="shared" ca="1" si="140"/>
        <v>-</v>
      </c>
      <c r="AE58" s="27" t="str">
        <f t="shared" ca="1" si="141"/>
        <v>-</v>
      </c>
      <c r="AF58" s="27" t="str">
        <f t="shared" ca="1" si="141"/>
        <v>-</v>
      </c>
      <c r="AG58" s="27" t="str">
        <f t="shared" ca="1" si="141"/>
        <v>-</v>
      </c>
      <c r="AH58" s="27" t="str">
        <f t="shared" ca="1" si="141"/>
        <v>-</v>
      </c>
      <c r="AI58" s="27" t="str">
        <f t="shared" ca="1" si="141"/>
        <v>-</v>
      </c>
      <c r="AJ58" s="27" t="str">
        <f t="shared" ca="1" si="141"/>
        <v>-</v>
      </c>
      <c r="AK58" s="27" t="str">
        <f t="shared" ca="1" si="141"/>
        <v>-</v>
      </c>
      <c r="AL58" s="27" t="str">
        <f t="shared" ca="1" si="141"/>
        <v>-</v>
      </c>
      <c r="AM58" s="27" t="str">
        <f t="shared" ca="1" si="141"/>
        <v>-</v>
      </c>
      <c r="AN58" s="27" t="str">
        <f t="shared" ca="1" si="141"/>
        <v>-</v>
      </c>
      <c r="AO58" s="27" t="str">
        <f t="shared" ca="1" si="151"/>
        <v>-</v>
      </c>
      <c r="AP58" s="27" t="str">
        <f t="shared" ca="1" si="151"/>
        <v>-</v>
      </c>
      <c r="AQ58" s="27" t="str">
        <f t="shared" ca="1" si="151"/>
        <v>-</v>
      </c>
      <c r="AR58" s="27" t="str">
        <f t="shared" ca="1" si="151"/>
        <v>-</v>
      </c>
      <c r="AS58" s="27">
        <f t="shared" ref="AS58:AW60" ca="1" si="156">OFFSET(AS$5,$B58,0)</f>
        <v>3</v>
      </c>
      <c r="AT58" s="27">
        <f t="shared" ca="1" si="156"/>
        <v>4</v>
      </c>
      <c r="AU58" s="27">
        <f t="shared" ca="1" si="156"/>
        <v>0</v>
      </c>
      <c r="AV58" s="27">
        <f t="shared" ca="1" si="156"/>
        <v>0.7</v>
      </c>
      <c r="AW58" s="27">
        <f t="shared" ca="1" si="156"/>
        <v>-0.7</v>
      </c>
      <c r="AX58" s="27" t="str">
        <f t="shared" ca="1" si="111"/>
        <v>-</v>
      </c>
      <c r="AY58" s="27" t="str">
        <f t="shared" ca="1" si="111"/>
        <v>-</v>
      </c>
      <c r="AZ58" s="27" t="str">
        <f t="shared" ca="1" si="111"/>
        <v>-</v>
      </c>
      <c r="BA58" s="27" t="str">
        <f t="shared" ca="1" si="111"/>
        <v>-</v>
      </c>
      <c r="BB58" s="27" t="str">
        <f t="shared" ca="1" si="111"/>
        <v>-</v>
      </c>
      <c r="BC58" s="27">
        <f t="shared" ref="BC58:BF60" ca="1" si="157">OFFSET(BC$5,$B58,0)</f>
        <v>0.3</v>
      </c>
      <c r="BD58" s="27">
        <f t="shared" ca="1" si="157"/>
        <v>0.7</v>
      </c>
      <c r="BE58" s="27">
        <f t="shared" ca="1" si="157"/>
        <v>-0.2</v>
      </c>
      <c r="BF58" s="27">
        <f t="shared" ca="1" si="157"/>
        <v>1.2</v>
      </c>
      <c r="BG58" s="27" t="str">
        <f t="shared" ca="1" si="152"/>
        <v>-</v>
      </c>
      <c r="BH58" s="27" t="str">
        <f t="shared" ca="1" si="152"/>
        <v>-</v>
      </c>
      <c r="BI58" s="27">
        <f t="shared" ca="1" si="142"/>
        <v>0</v>
      </c>
      <c r="BJ58" s="27">
        <f t="shared" ca="1" si="142"/>
        <v>0</v>
      </c>
      <c r="BK58" s="27">
        <f t="shared" ca="1" si="142"/>
        <v>0</v>
      </c>
      <c r="BL58" s="27">
        <f t="shared" ca="1" si="142"/>
        <v>0</v>
      </c>
      <c r="BM58" s="27">
        <f t="shared" ca="1" si="142"/>
        <v>0</v>
      </c>
      <c r="BN58" s="27">
        <f t="shared" ca="1" si="143"/>
        <v>12</v>
      </c>
      <c r="BO58" s="27">
        <f t="shared" ca="1" si="143"/>
        <v>12</v>
      </c>
      <c r="BP58" s="27" t="str">
        <f t="shared" ca="1" si="143"/>
        <v>-</v>
      </c>
      <c r="BQ58" s="27" t="str">
        <f t="shared" ca="1" si="143"/>
        <v>-</v>
      </c>
      <c r="BR58" s="27" t="str">
        <f t="shared" ca="1" si="143"/>
        <v>-</v>
      </c>
      <c r="BS58" s="27" t="str">
        <f t="shared" ca="1" si="143"/>
        <v>-</v>
      </c>
      <c r="BT58" s="27" t="str">
        <f t="shared" ca="1" si="143"/>
        <v>-</v>
      </c>
      <c r="BU58" s="27" t="str">
        <f t="shared" ca="1" si="143"/>
        <v>-</v>
      </c>
      <c r="BV58" s="27" t="str">
        <f t="shared" ca="1" si="143"/>
        <v>-</v>
      </c>
      <c r="BW58" s="27" t="str">
        <f t="shared" ca="1" si="143"/>
        <v>-</v>
      </c>
      <c r="BX58" s="27" t="str">
        <f t="shared" ca="1" si="143"/>
        <v>-</v>
      </c>
      <c r="BY58" s="27">
        <f t="shared" ca="1" si="143"/>
        <v>5</v>
      </c>
      <c r="BZ58" s="27" t="str">
        <f t="shared" ca="1" si="143"/>
        <v>-</v>
      </c>
      <c r="CA58" s="27" t="str">
        <f t="shared" ca="1" si="143"/>
        <v>-</v>
      </c>
      <c r="CB58" s="27" t="str">
        <f t="shared" ca="1" si="144"/>
        <v>-</v>
      </c>
      <c r="CC58" s="27" t="str">
        <f t="shared" ca="1" si="144"/>
        <v>-</v>
      </c>
      <c r="CD58" s="27" t="str">
        <f t="shared" ca="1" si="144"/>
        <v>-</v>
      </c>
      <c r="CE58" s="27" t="str">
        <f t="shared" ca="1" si="144"/>
        <v>-</v>
      </c>
      <c r="CF58" s="27">
        <f t="shared" ca="1" si="144"/>
        <v>0</v>
      </c>
      <c r="CG58" s="27" t="str">
        <f t="shared" ca="1" si="144"/>
        <v>-</v>
      </c>
      <c r="CH58" s="27">
        <f t="shared" ca="1" si="144"/>
        <v>1</v>
      </c>
      <c r="CI58" s="27">
        <f t="shared" ca="1" si="144"/>
        <v>0</v>
      </c>
      <c r="CJ58" s="27">
        <f t="shared" ca="1" si="144"/>
        <v>1</v>
      </c>
      <c r="CK58" s="27">
        <f t="shared" ca="1" si="144"/>
        <v>1</v>
      </c>
      <c r="CL58" s="27">
        <f t="shared" ca="1" si="145"/>
        <v>1</v>
      </c>
      <c r="CM58" s="27">
        <f t="shared" ca="1" si="145"/>
        <v>0</v>
      </c>
      <c r="CN58" s="27">
        <f t="shared" ca="1" si="145"/>
        <v>0</v>
      </c>
      <c r="CO58" s="27">
        <f t="shared" ca="1" si="145"/>
        <v>0</v>
      </c>
      <c r="CP58" s="27">
        <f t="shared" ca="1" si="145"/>
        <v>0</v>
      </c>
      <c r="CQ58" s="27">
        <f t="shared" ca="1" si="145"/>
        <v>1</v>
      </c>
      <c r="CR58" s="27">
        <f t="shared" ca="1" si="145"/>
        <v>0</v>
      </c>
      <c r="CS58" s="27">
        <f t="shared" ca="1" si="145"/>
        <v>0</v>
      </c>
      <c r="CT58" s="27">
        <f t="shared" ca="1" si="145"/>
        <v>0</v>
      </c>
      <c r="CU58" s="27">
        <f t="shared" ca="1" si="145"/>
        <v>0</v>
      </c>
      <c r="CV58" s="27">
        <f t="shared" ca="1" si="145"/>
        <v>0</v>
      </c>
      <c r="CW58" s="27">
        <f t="shared" ca="1" si="145"/>
        <v>1</v>
      </c>
      <c r="CX58" s="53">
        <f t="shared" ca="1" si="91"/>
        <v>0.01</v>
      </c>
      <c r="CY58" s="27">
        <f t="shared" ca="1" si="89"/>
        <v>0</v>
      </c>
      <c r="CZ58" s="53">
        <f t="shared" ca="1" si="91"/>
        <v>0</v>
      </c>
      <c r="DA58" s="53">
        <f t="shared" ca="1" si="91"/>
        <v>0.05</v>
      </c>
      <c r="DB58" s="53">
        <f t="shared" ca="1" si="91"/>
        <v>0.05</v>
      </c>
      <c r="DC58" s="53">
        <f t="shared" ca="1" si="91"/>
        <v>0</v>
      </c>
      <c r="DD58" s="53">
        <f t="shared" ca="1" si="91"/>
        <v>0</v>
      </c>
      <c r="DE58" s="27" t="str">
        <f t="shared" ca="1" si="153"/>
        <v>-</v>
      </c>
      <c r="DF58" s="27" t="str">
        <f t="shared" ca="1" si="153"/>
        <v>-</v>
      </c>
      <c r="DG58" s="27" t="str">
        <f t="shared" ca="1" si="153"/>
        <v>-</v>
      </c>
      <c r="DH58" s="27" t="str">
        <f t="shared" ca="1" si="153"/>
        <v>-</v>
      </c>
      <c r="DI58" s="27" t="str">
        <f t="shared" ca="1" si="153"/>
        <v>-</v>
      </c>
      <c r="DJ58" s="27" t="str">
        <f t="shared" ca="1" si="153"/>
        <v>-</v>
      </c>
      <c r="DK58" s="53" t="b">
        <f t="shared" ca="1" si="138"/>
        <v>0</v>
      </c>
      <c r="DL58" s="53" t="b">
        <f t="shared" ca="1" si="138"/>
        <v>1</v>
      </c>
      <c r="DM58" s="53" t="b">
        <f t="shared" ca="1" si="138"/>
        <v>0</v>
      </c>
      <c r="DN58" s="53">
        <f t="shared" ca="1" si="138"/>
        <v>1</v>
      </c>
      <c r="DO58" s="53" t="str">
        <f t="shared" ca="1" si="148"/>
        <v>-</v>
      </c>
      <c r="DP58" s="53" t="str">
        <f t="shared" ca="1" si="148"/>
        <v>-</v>
      </c>
      <c r="DQ58" s="53" t="b">
        <f t="shared" ca="1" si="148"/>
        <v>1</v>
      </c>
      <c r="DR58" s="53" t="str">
        <f t="shared" ca="1" si="148"/>
        <v>-</v>
      </c>
      <c r="DS58" s="27" t="str">
        <f t="shared" ca="1" si="146"/>
        <v>-</v>
      </c>
      <c r="DT58" s="27" t="b">
        <f t="shared" ca="1" si="146"/>
        <v>1</v>
      </c>
      <c r="DU58" s="27" t="str">
        <f t="shared" ca="1" si="146"/>
        <v>-</v>
      </c>
      <c r="DV58" s="27">
        <f t="shared" ca="1" si="146"/>
        <v>0.99</v>
      </c>
      <c r="DW58" s="27" t="str">
        <f t="shared" ca="1" si="146"/>
        <v>-</v>
      </c>
      <c r="DX58" s="53" t="str">
        <f t="shared" ca="1" si="106"/>
        <v>-</v>
      </c>
      <c r="DY58" s="27" t="str">
        <f t="shared" ca="1" si="154"/>
        <v>-</v>
      </c>
      <c r="DZ58" s="27" t="str">
        <f t="shared" ca="1" si="154"/>
        <v>-</v>
      </c>
      <c r="EA58" s="27">
        <f t="shared" ca="1" si="154"/>
        <v>1</v>
      </c>
      <c r="EB58" s="27">
        <f t="shared" ca="1" si="154"/>
        <v>0</v>
      </c>
      <c r="EC58" s="27">
        <f t="shared" ca="1" si="154"/>
        <v>1</v>
      </c>
      <c r="ED58" s="27">
        <f t="shared" ca="1" si="154"/>
        <v>1</v>
      </c>
      <c r="EE58" s="27">
        <f t="shared" ca="1" si="154"/>
        <v>0</v>
      </c>
      <c r="EF58" s="27">
        <f t="shared" ca="1" si="154"/>
        <v>70</v>
      </c>
      <c r="EG58" s="27">
        <f t="shared" ca="1" si="154"/>
        <v>50</v>
      </c>
      <c r="EH58" s="27">
        <f t="shared" ca="1" si="154"/>
        <v>70</v>
      </c>
      <c r="EI58" s="27">
        <f t="shared" ca="1" si="154"/>
        <v>50</v>
      </c>
      <c r="EJ58" s="27">
        <f t="shared" ca="1" si="155"/>
        <v>1</v>
      </c>
      <c r="EK58" s="27">
        <f t="shared" ca="1" si="155"/>
        <v>1</v>
      </c>
      <c r="EL58" s="27">
        <f t="shared" ca="1" si="155"/>
        <v>1</v>
      </c>
      <c r="EM58" s="27">
        <f t="shared" ca="1" si="155"/>
        <v>0</v>
      </c>
      <c r="EN58" s="27" t="str">
        <f t="shared" ca="1" si="155"/>
        <v>-</v>
      </c>
      <c r="EO58" s="27" t="str">
        <f t="shared" ca="1" si="155"/>
        <v>-</v>
      </c>
      <c r="EP58" s="27">
        <f t="shared" ca="1" si="155"/>
        <v>0</v>
      </c>
      <c r="EQ58" s="27">
        <f t="shared" ca="1" si="155"/>
        <v>0</v>
      </c>
      <c r="ER58" s="34">
        <v>0</v>
      </c>
    </row>
    <row r="59" spans="1:148" outlineLevel="3">
      <c r="A59" s="31">
        <f t="shared" si="59"/>
        <v>54</v>
      </c>
      <c r="B59" s="38">
        <f>$A58</f>
        <v>53</v>
      </c>
      <c r="C59">
        <f t="shared" ca="1" si="78"/>
        <v>22</v>
      </c>
      <c r="D59" t="b">
        <v>0</v>
      </c>
      <c r="E59" t="b">
        <v>0</v>
      </c>
      <c r="F59" t="b">
        <v>0</v>
      </c>
      <c r="G59">
        <f t="shared" ca="1" si="147"/>
        <v>539</v>
      </c>
      <c r="H59" s="51" t="str">
        <f t="shared" ca="1" si="61"/>
        <v>Mat-mate EL Win Scan 2 (F33N34)</v>
      </c>
      <c r="I59" s="13" t="str">
        <f ca="1">IF(MATCH(H59,H$5:H59,0)=(COUNTA(H$5:H59)),"-","Dup")</f>
        <v>-</v>
      </c>
      <c r="J59" s="27" t="s">
        <v>37</v>
      </c>
      <c r="K59" s="27" t="str">
        <f t="shared" ca="1" si="139"/>
        <v>-</v>
      </c>
      <c r="L59" s="27" t="str">
        <f t="shared" ca="1" si="139"/>
        <v>-</v>
      </c>
      <c r="M59" s="27" t="str">
        <f t="shared" ca="1" si="139"/>
        <v>-</v>
      </c>
      <c r="N59" s="27" t="str">
        <f t="shared" ca="1" si="139"/>
        <v>-</v>
      </c>
      <c r="O59" s="27" t="str">
        <f t="shared" ca="1" si="139"/>
        <v>-</v>
      </c>
      <c r="P59" s="27">
        <f t="shared" ca="1" si="139"/>
        <v>1</v>
      </c>
      <c r="Q59" s="27">
        <f t="shared" ca="1" si="139"/>
        <v>1</v>
      </c>
      <c r="R59" s="27">
        <f t="shared" ca="1" si="139"/>
        <v>1</v>
      </c>
      <c r="S59" s="27">
        <f t="shared" ca="1" si="139"/>
        <v>1</v>
      </c>
      <c r="T59" s="27">
        <f t="shared" ca="1" si="139"/>
        <v>1</v>
      </c>
      <c r="U59" s="27">
        <f t="shared" ca="1" si="140"/>
        <v>1</v>
      </c>
      <c r="V59" s="27">
        <f t="shared" ca="1" si="140"/>
        <v>1</v>
      </c>
      <c r="W59" s="27">
        <f t="shared" ca="1" si="140"/>
        <v>1</v>
      </c>
      <c r="X59" s="27">
        <f t="shared" ca="1" si="140"/>
        <v>1</v>
      </c>
      <c r="Y59" s="27">
        <f t="shared" ca="1" si="140"/>
        <v>1</v>
      </c>
      <c r="Z59" s="27" t="str">
        <f t="shared" ca="1" si="140"/>
        <v>-</v>
      </c>
      <c r="AA59" s="27" t="str">
        <f t="shared" ca="1" si="140"/>
        <v>-</v>
      </c>
      <c r="AB59" s="27" t="str">
        <f t="shared" ca="1" si="140"/>
        <v>-</v>
      </c>
      <c r="AC59" s="27" t="str">
        <f t="shared" ca="1" si="140"/>
        <v>-</v>
      </c>
      <c r="AD59" s="27" t="str">
        <f t="shared" ca="1" si="140"/>
        <v>-</v>
      </c>
      <c r="AE59" s="27" t="str">
        <f t="shared" ca="1" si="141"/>
        <v>-</v>
      </c>
      <c r="AF59" s="27" t="str">
        <f t="shared" ca="1" si="141"/>
        <v>-</v>
      </c>
      <c r="AG59" s="27" t="str">
        <f t="shared" ca="1" si="141"/>
        <v>-</v>
      </c>
      <c r="AH59" s="27" t="str">
        <f t="shared" ca="1" si="141"/>
        <v>-</v>
      </c>
      <c r="AI59" s="27" t="str">
        <f t="shared" ca="1" si="141"/>
        <v>-</v>
      </c>
      <c r="AJ59" s="27" t="str">
        <f t="shared" ca="1" si="141"/>
        <v>-</v>
      </c>
      <c r="AK59" s="27" t="str">
        <f t="shared" ca="1" si="141"/>
        <v>-</v>
      </c>
      <c r="AL59" s="27" t="str">
        <f t="shared" ca="1" si="141"/>
        <v>-</v>
      </c>
      <c r="AM59" s="27" t="str">
        <f t="shared" ca="1" si="141"/>
        <v>-</v>
      </c>
      <c r="AN59" s="27" t="str">
        <f t="shared" ca="1" si="141"/>
        <v>-</v>
      </c>
      <c r="AO59" s="27" t="str">
        <f t="shared" ca="1" si="151"/>
        <v>-</v>
      </c>
      <c r="AP59" s="27" t="str">
        <f t="shared" ca="1" si="151"/>
        <v>-</v>
      </c>
      <c r="AQ59" s="27" t="str">
        <f t="shared" ca="1" si="151"/>
        <v>-</v>
      </c>
      <c r="AR59" s="27" t="str">
        <f t="shared" ca="1" si="151"/>
        <v>-</v>
      </c>
      <c r="AS59" s="27">
        <f t="shared" ca="1" si="156"/>
        <v>3</v>
      </c>
      <c r="AT59" s="27">
        <f t="shared" ca="1" si="156"/>
        <v>4</v>
      </c>
      <c r="AU59" s="27">
        <f t="shared" ca="1" si="156"/>
        <v>0</v>
      </c>
      <c r="AV59" s="27">
        <f t="shared" ca="1" si="156"/>
        <v>0.7</v>
      </c>
      <c r="AW59" s="27">
        <f t="shared" ca="1" si="156"/>
        <v>-0.7</v>
      </c>
      <c r="AX59" s="27" t="str">
        <f t="shared" ca="1" si="111"/>
        <v>-</v>
      </c>
      <c r="AY59" s="27" t="str">
        <f t="shared" ca="1" si="111"/>
        <v>-</v>
      </c>
      <c r="AZ59" s="27" t="str">
        <f t="shared" ca="1" si="111"/>
        <v>-</v>
      </c>
      <c r="BA59" s="27" t="str">
        <f t="shared" ca="1" si="111"/>
        <v>-</v>
      </c>
      <c r="BB59" s="27" t="str">
        <f t="shared" ca="1" si="111"/>
        <v>-</v>
      </c>
      <c r="BC59" s="27">
        <f t="shared" ca="1" si="157"/>
        <v>0.3</v>
      </c>
      <c r="BD59" s="27">
        <f t="shared" ca="1" si="157"/>
        <v>0.7</v>
      </c>
      <c r="BE59" s="27">
        <f t="shared" ca="1" si="157"/>
        <v>-0.2</v>
      </c>
      <c r="BF59" s="27">
        <f t="shared" ca="1" si="157"/>
        <v>1.2</v>
      </c>
      <c r="BG59" s="27" t="str">
        <f t="shared" ca="1" si="152"/>
        <v>-</v>
      </c>
      <c r="BH59" s="27" t="str">
        <f t="shared" ca="1" si="152"/>
        <v>-</v>
      </c>
      <c r="BI59" s="27">
        <f t="shared" ca="1" si="142"/>
        <v>0</v>
      </c>
      <c r="BJ59" s="27">
        <f t="shared" ca="1" si="142"/>
        <v>0</v>
      </c>
      <c r="BK59" s="27">
        <f t="shared" ca="1" si="142"/>
        <v>0</v>
      </c>
      <c r="BL59" s="27">
        <f t="shared" ca="1" si="142"/>
        <v>0</v>
      </c>
      <c r="BM59" s="27">
        <f t="shared" ca="1" si="142"/>
        <v>0</v>
      </c>
      <c r="BN59" s="27">
        <f t="shared" ca="1" si="143"/>
        <v>12</v>
      </c>
      <c r="BO59" s="27">
        <f t="shared" ca="1" si="143"/>
        <v>12</v>
      </c>
      <c r="BP59" s="27" t="str">
        <f t="shared" ca="1" si="143"/>
        <v>-</v>
      </c>
      <c r="BQ59" s="27" t="str">
        <f t="shared" ca="1" si="143"/>
        <v>-</v>
      </c>
      <c r="BR59" s="27" t="str">
        <f t="shared" ca="1" si="143"/>
        <v>-</v>
      </c>
      <c r="BS59" s="27" t="str">
        <f t="shared" ca="1" si="143"/>
        <v>-</v>
      </c>
      <c r="BT59" s="27" t="str">
        <f t="shared" ca="1" si="143"/>
        <v>-</v>
      </c>
      <c r="BU59" s="27" t="str">
        <f t="shared" ca="1" si="143"/>
        <v>-</v>
      </c>
      <c r="BV59" s="27" t="str">
        <f t="shared" ca="1" si="143"/>
        <v>-</v>
      </c>
      <c r="BW59" s="27" t="str">
        <f t="shared" ca="1" si="143"/>
        <v>-</v>
      </c>
      <c r="BX59" s="27" t="str">
        <f t="shared" ca="1" si="143"/>
        <v>-</v>
      </c>
      <c r="BY59" s="27">
        <f t="shared" ca="1" si="143"/>
        <v>5</v>
      </c>
      <c r="BZ59" s="27" t="str">
        <f t="shared" ca="1" si="143"/>
        <v>-</v>
      </c>
      <c r="CA59" s="27" t="str">
        <f t="shared" ca="1" si="143"/>
        <v>-</v>
      </c>
      <c r="CB59" s="27" t="str">
        <f t="shared" ca="1" si="144"/>
        <v>-</v>
      </c>
      <c r="CC59" s="27" t="str">
        <f t="shared" ca="1" si="144"/>
        <v>-</v>
      </c>
      <c r="CD59" s="27" t="str">
        <f t="shared" ca="1" si="144"/>
        <v>-</v>
      </c>
      <c r="CE59" s="27" t="str">
        <f t="shared" ca="1" si="144"/>
        <v>-</v>
      </c>
      <c r="CF59" s="27">
        <f t="shared" ca="1" si="144"/>
        <v>0</v>
      </c>
      <c r="CG59" s="27" t="str">
        <f t="shared" ca="1" si="144"/>
        <v>-</v>
      </c>
      <c r="CH59" s="27">
        <f t="shared" ca="1" si="144"/>
        <v>1</v>
      </c>
      <c r="CI59" s="27">
        <f t="shared" ca="1" si="144"/>
        <v>0</v>
      </c>
      <c r="CJ59" s="27">
        <f t="shared" ca="1" si="144"/>
        <v>1</v>
      </c>
      <c r="CK59" s="27">
        <f t="shared" ca="1" si="144"/>
        <v>1</v>
      </c>
      <c r="CL59" s="27">
        <f t="shared" ca="1" si="145"/>
        <v>1</v>
      </c>
      <c r="CM59" s="27">
        <f t="shared" ca="1" si="145"/>
        <v>0</v>
      </c>
      <c r="CN59" s="27">
        <f t="shared" ca="1" si="145"/>
        <v>0</v>
      </c>
      <c r="CO59" s="27">
        <f t="shared" ca="1" si="145"/>
        <v>0</v>
      </c>
      <c r="CP59" s="27">
        <f t="shared" ca="1" si="145"/>
        <v>0</v>
      </c>
      <c r="CQ59" s="27">
        <f t="shared" ca="1" si="145"/>
        <v>1</v>
      </c>
      <c r="CR59" s="27">
        <f t="shared" ca="1" si="145"/>
        <v>0</v>
      </c>
      <c r="CS59" s="27">
        <f t="shared" ca="1" si="145"/>
        <v>0</v>
      </c>
      <c r="CT59" s="27">
        <f t="shared" ca="1" si="145"/>
        <v>0</v>
      </c>
      <c r="CU59" s="27">
        <f t="shared" ca="1" si="145"/>
        <v>0</v>
      </c>
      <c r="CV59" s="27">
        <f t="shared" ca="1" si="145"/>
        <v>0</v>
      </c>
      <c r="CW59" s="27">
        <f t="shared" ca="1" si="145"/>
        <v>1</v>
      </c>
      <c r="CX59" s="53">
        <f t="shared" ca="1" si="91"/>
        <v>0.01</v>
      </c>
      <c r="CY59" s="27">
        <f t="shared" ca="1" si="89"/>
        <v>0</v>
      </c>
      <c r="CZ59" s="53">
        <f t="shared" ca="1" si="91"/>
        <v>0</v>
      </c>
      <c r="DA59" s="53">
        <f t="shared" ca="1" si="91"/>
        <v>0.05</v>
      </c>
      <c r="DB59" s="53">
        <f t="shared" ca="1" si="91"/>
        <v>0.05</v>
      </c>
      <c r="DC59" s="53">
        <f t="shared" ca="1" si="91"/>
        <v>9.9000000000000008E-3</v>
      </c>
      <c r="DD59" s="53">
        <f t="shared" ca="1" si="91"/>
        <v>-5.515714285714287E-2</v>
      </c>
      <c r="DE59" s="27" t="str">
        <f t="shared" ca="1" si="153"/>
        <v>-</v>
      </c>
      <c r="DF59" s="27" t="str">
        <f t="shared" ca="1" si="153"/>
        <v>-</v>
      </c>
      <c r="DG59" s="27" t="str">
        <f t="shared" ca="1" si="153"/>
        <v>-</v>
      </c>
      <c r="DH59" s="27" t="str">
        <f t="shared" ca="1" si="153"/>
        <v>-</v>
      </c>
      <c r="DI59" s="27" t="str">
        <f t="shared" ca="1" si="153"/>
        <v>-</v>
      </c>
      <c r="DJ59" s="27" t="str">
        <f t="shared" ca="1" si="153"/>
        <v>-</v>
      </c>
      <c r="DK59" s="53" t="b">
        <f t="shared" ca="1" si="138"/>
        <v>0</v>
      </c>
      <c r="DL59" s="53" t="b">
        <f t="shared" ca="1" si="138"/>
        <v>1</v>
      </c>
      <c r="DM59" s="53" t="b">
        <f t="shared" ca="1" si="138"/>
        <v>0</v>
      </c>
      <c r="DN59" s="53">
        <f t="shared" ca="1" si="138"/>
        <v>2</v>
      </c>
      <c r="DO59" s="53" t="str">
        <f t="shared" ca="1" si="148"/>
        <v>-</v>
      </c>
      <c r="DP59" s="53" t="str">
        <f t="shared" ca="1" si="148"/>
        <v>-</v>
      </c>
      <c r="DQ59" s="53" t="b">
        <f t="shared" ca="1" si="148"/>
        <v>1</v>
      </c>
      <c r="DR59" s="53" t="str">
        <f t="shared" ca="1" si="148"/>
        <v>-</v>
      </c>
      <c r="DS59" s="27" t="str">
        <f t="shared" ca="1" si="146"/>
        <v>-</v>
      </c>
      <c r="DT59" s="27" t="b">
        <f t="shared" ca="1" si="146"/>
        <v>1</v>
      </c>
      <c r="DU59" s="27" t="str">
        <f t="shared" ca="1" si="146"/>
        <v>-</v>
      </c>
      <c r="DV59" s="27">
        <f t="shared" ca="1" si="146"/>
        <v>0.99</v>
      </c>
      <c r="DW59" s="27" t="str">
        <f t="shared" ca="1" si="146"/>
        <v>-</v>
      </c>
      <c r="DX59" s="53" t="str">
        <f t="shared" ca="1" si="106"/>
        <v>-</v>
      </c>
      <c r="DY59" s="27" t="str">
        <f t="shared" ca="1" si="154"/>
        <v>-</v>
      </c>
      <c r="DZ59" s="27" t="str">
        <f t="shared" ca="1" si="154"/>
        <v>-</v>
      </c>
      <c r="EA59" s="27">
        <f t="shared" ca="1" si="154"/>
        <v>1</v>
      </c>
      <c r="EB59" s="27">
        <f t="shared" ca="1" si="154"/>
        <v>0</v>
      </c>
      <c r="EC59" s="27">
        <f t="shared" ca="1" si="154"/>
        <v>1</v>
      </c>
      <c r="ED59" s="27">
        <f t="shared" ca="1" si="154"/>
        <v>1</v>
      </c>
      <c r="EE59" s="27">
        <f t="shared" ca="1" si="154"/>
        <v>0</v>
      </c>
      <c r="EF59" s="27">
        <f t="shared" ca="1" si="154"/>
        <v>70</v>
      </c>
      <c r="EG59" s="27">
        <f t="shared" ca="1" si="154"/>
        <v>50</v>
      </c>
      <c r="EH59" s="27">
        <f t="shared" ca="1" si="154"/>
        <v>70</v>
      </c>
      <c r="EI59" s="27">
        <f t="shared" ca="1" si="154"/>
        <v>50</v>
      </c>
      <c r="EJ59" s="27">
        <f t="shared" ca="1" si="155"/>
        <v>1</v>
      </c>
      <c r="EK59" s="27">
        <f t="shared" ca="1" si="155"/>
        <v>1</v>
      </c>
      <c r="EL59" s="27">
        <f t="shared" ca="1" si="155"/>
        <v>1</v>
      </c>
      <c r="EM59" s="27">
        <f t="shared" ca="1" si="155"/>
        <v>0</v>
      </c>
      <c r="EN59" s="27" t="str">
        <f t="shared" ca="1" si="155"/>
        <v>-</v>
      </c>
      <c r="EO59" s="27" t="str">
        <f t="shared" ca="1" si="155"/>
        <v>-</v>
      </c>
      <c r="EP59" s="27">
        <f t="shared" ca="1" si="155"/>
        <v>0</v>
      </c>
      <c r="EQ59" s="27">
        <f t="shared" ca="1" si="155"/>
        <v>0</v>
      </c>
      <c r="ER59" s="34">
        <v>0</v>
      </c>
    </row>
    <row r="60" spans="1:148" outlineLevel="3">
      <c r="A60" s="31">
        <f t="shared" si="59"/>
        <v>55</v>
      </c>
      <c r="B60" s="38">
        <f>$A59</f>
        <v>54</v>
      </c>
      <c r="C60">
        <f t="shared" ca="1" si="78"/>
        <v>22</v>
      </c>
      <c r="D60" t="b">
        <v>0</v>
      </c>
      <c r="E60" t="b">
        <v>0</v>
      </c>
      <c r="F60" t="b">
        <v>0</v>
      </c>
      <c r="G60">
        <f t="shared" ca="1" si="147"/>
        <v>539</v>
      </c>
      <c r="H60" s="51" t="str">
        <f t="shared" ca="1" si="61"/>
        <v>Mat-mate EL Win Scan 3 (F33N34)</v>
      </c>
      <c r="I60" s="13" t="str">
        <f ca="1">IF(MATCH(H60,H$5:H60,0)=(COUNTA(H$5:H60)),"-","Dup")</f>
        <v>-</v>
      </c>
      <c r="J60" s="27" t="s">
        <v>37</v>
      </c>
      <c r="K60" s="27" t="str">
        <f t="shared" ca="1" si="139"/>
        <v>-</v>
      </c>
      <c r="L60" s="27" t="str">
        <f t="shared" ca="1" si="139"/>
        <v>-</v>
      </c>
      <c r="M60" s="27" t="str">
        <f t="shared" ca="1" si="139"/>
        <v>-</v>
      </c>
      <c r="N60" s="27" t="str">
        <f t="shared" ca="1" si="139"/>
        <v>-</v>
      </c>
      <c r="O60" s="27" t="str">
        <f t="shared" ca="1" si="139"/>
        <v>-</v>
      </c>
      <c r="P60" s="27">
        <f t="shared" ca="1" si="139"/>
        <v>1</v>
      </c>
      <c r="Q60" s="27">
        <f t="shared" ca="1" si="139"/>
        <v>1</v>
      </c>
      <c r="R60" s="27">
        <f t="shared" ca="1" si="139"/>
        <v>1</v>
      </c>
      <c r="S60" s="27">
        <f t="shared" ca="1" si="139"/>
        <v>1</v>
      </c>
      <c r="T60" s="27">
        <f t="shared" ca="1" si="139"/>
        <v>1</v>
      </c>
      <c r="U60" s="27">
        <f t="shared" ca="1" si="140"/>
        <v>1</v>
      </c>
      <c r="V60" s="27">
        <f t="shared" ca="1" si="140"/>
        <v>1</v>
      </c>
      <c r="W60" s="27">
        <f t="shared" ca="1" si="140"/>
        <v>1</v>
      </c>
      <c r="X60" s="27">
        <f t="shared" ca="1" si="140"/>
        <v>1</v>
      </c>
      <c r="Y60" s="27">
        <f t="shared" ca="1" si="140"/>
        <v>1</v>
      </c>
      <c r="Z60" s="27" t="str">
        <f t="shared" ca="1" si="140"/>
        <v>-</v>
      </c>
      <c r="AA60" s="27" t="str">
        <f t="shared" ca="1" si="140"/>
        <v>-</v>
      </c>
      <c r="AB60" s="27" t="str">
        <f t="shared" ca="1" si="140"/>
        <v>-</v>
      </c>
      <c r="AC60" s="27" t="str">
        <f t="shared" ca="1" si="140"/>
        <v>-</v>
      </c>
      <c r="AD60" s="27" t="str">
        <f t="shared" ca="1" si="140"/>
        <v>-</v>
      </c>
      <c r="AE60" s="27" t="str">
        <f t="shared" ca="1" si="141"/>
        <v>-</v>
      </c>
      <c r="AF60" s="27" t="str">
        <f t="shared" ca="1" si="141"/>
        <v>-</v>
      </c>
      <c r="AG60" s="27" t="str">
        <f t="shared" ca="1" si="141"/>
        <v>-</v>
      </c>
      <c r="AH60" s="27" t="str">
        <f t="shared" ca="1" si="141"/>
        <v>-</v>
      </c>
      <c r="AI60" s="27" t="str">
        <f t="shared" ca="1" si="141"/>
        <v>-</v>
      </c>
      <c r="AJ60" s="27" t="str">
        <f t="shared" ca="1" si="141"/>
        <v>-</v>
      </c>
      <c r="AK60" s="27" t="str">
        <f t="shared" ca="1" si="141"/>
        <v>-</v>
      </c>
      <c r="AL60" s="27" t="str">
        <f t="shared" ca="1" si="141"/>
        <v>-</v>
      </c>
      <c r="AM60" s="27" t="str">
        <f t="shared" ca="1" si="141"/>
        <v>-</v>
      </c>
      <c r="AN60" s="27" t="str">
        <f t="shared" ca="1" si="141"/>
        <v>-</v>
      </c>
      <c r="AO60" s="27" t="str">
        <f t="shared" ca="1" si="151"/>
        <v>-</v>
      </c>
      <c r="AP60" s="27" t="str">
        <f t="shared" ca="1" si="151"/>
        <v>-</v>
      </c>
      <c r="AQ60" s="27" t="str">
        <f t="shared" ca="1" si="151"/>
        <v>-</v>
      </c>
      <c r="AR60" s="27" t="str">
        <f t="shared" ca="1" si="151"/>
        <v>-</v>
      </c>
      <c r="AS60" s="27">
        <f t="shared" ca="1" si="156"/>
        <v>3</v>
      </c>
      <c r="AT60" s="27">
        <f t="shared" ca="1" si="156"/>
        <v>4</v>
      </c>
      <c r="AU60" s="27">
        <f t="shared" ca="1" si="156"/>
        <v>0</v>
      </c>
      <c r="AV60" s="27">
        <f t="shared" ca="1" si="156"/>
        <v>0.7</v>
      </c>
      <c r="AW60" s="27">
        <f t="shared" ca="1" si="156"/>
        <v>-0.7</v>
      </c>
      <c r="AX60" s="27" t="str">
        <f t="shared" ca="1" si="111"/>
        <v>-</v>
      </c>
      <c r="AY60" s="27" t="str">
        <f t="shared" ca="1" si="111"/>
        <v>-</v>
      </c>
      <c r="AZ60" s="27" t="str">
        <f t="shared" ca="1" si="111"/>
        <v>-</v>
      </c>
      <c r="BA60" s="27" t="str">
        <f t="shared" ca="1" si="111"/>
        <v>-</v>
      </c>
      <c r="BB60" s="27" t="str">
        <f t="shared" ca="1" si="111"/>
        <v>-</v>
      </c>
      <c r="BC60" s="27">
        <f t="shared" ca="1" si="157"/>
        <v>0.3</v>
      </c>
      <c r="BD60" s="27">
        <f t="shared" ca="1" si="157"/>
        <v>0.7</v>
      </c>
      <c r="BE60" s="27">
        <f t="shared" ca="1" si="157"/>
        <v>-0.2</v>
      </c>
      <c r="BF60" s="27">
        <f t="shared" ca="1" si="157"/>
        <v>1.2</v>
      </c>
      <c r="BG60" s="27" t="str">
        <f t="shared" ca="1" si="152"/>
        <v>-</v>
      </c>
      <c r="BH60" s="27" t="str">
        <f t="shared" ca="1" si="152"/>
        <v>-</v>
      </c>
      <c r="BI60" s="27">
        <f t="shared" ca="1" si="142"/>
        <v>0</v>
      </c>
      <c r="BJ60" s="27">
        <f t="shared" ca="1" si="142"/>
        <v>0</v>
      </c>
      <c r="BK60" s="27">
        <f t="shared" ca="1" si="142"/>
        <v>0</v>
      </c>
      <c r="BL60" s="27">
        <f t="shared" ca="1" si="142"/>
        <v>0</v>
      </c>
      <c r="BM60" s="27">
        <f t="shared" ca="1" si="142"/>
        <v>0</v>
      </c>
      <c r="BN60" s="27">
        <f t="shared" ca="1" si="143"/>
        <v>12</v>
      </c>
      <c r="BO60" s="27">
        <f t="shared" ca="1" si="143"/>
        <v>12</v>
      </c>
      <c r="BP60" s="27" t="str">
        <f t="shared" ca="1" si="143"/>
        <v>-</v>
      </c>
      <c r="BQ60" s="27" t="str">
        <f t="shared" ca="1" si="143"/>
        <v>-</v>
      </c>
      <c r="BR60" s="27" t="str">
        <f t="shared" ca="1" si="143"/>
        <v>-</v>
      </c>
      <c r="BS60" s="27" t="str">
        <f t="shared" ca="1" si="143"/>
        <v>-</v>
      </c>
      <c r="BT60" s="27" t="str">
        <f t="shared" ca="1" si="143"/>
        <v>-</v>
      </c>
      <c r="BU60" s="27" t="str">
        <f t="shared" ca="1" si="143"/>
        <v>-</v>
      </c>
      <c r="BV60" s="27" t="str">
        <f t="shared" ca="1" si="143"/>
        <v>-</v>
      </c>
      <c r="BW60" s="27" t="str">
        <f t="shared" ca="1" si="143"/>
        <v>-</v>
      </c>
      <c r="BX60" s="27" t="str">
        <f t="shared" ca="1" si="143"/>
        <v>-</v>
      </c>
      <c r="BY60" s="27">
        <f t="shared" ca="1" si="143"/>
        <v>5</v>
      </c>
      <c r="BZ60" s="27" t="str">
        <f t="shared" ca="1" si="143"/>
        <v>-</v>
      </c>
      <c r="CA60" s="27" t="str">
        <f t="shared" ca="1" si="143"/>
        <v>-</v>
      </c>
      <c r="CB60" s="27" t="str">
        <f t="shared" ca="1" si="144"/>
        <v>-</v>
      </c>
      <c r="CC60" s="27" t="str">
        <f t="shared" ca="1" si="144"/>
        <v>-</v>
      </c>
      <c r="CD60" s="27" t="str">
        <f t="shared" ca="1" si="144"/>
        <v>-</v>
      </c>
      <c r="CE60" s="27" t="str">
        <f t="shared" ca="1" si="144"/>
        <v>-</v>
      </c>
      <c r="CF60" s="27">
        <f t="shared" ca="1" si="144"/>
        <v>0</v>
      </c>
      <c r="CG60" s="27" t="str">
        <f t="shared" ca="1" si="144"/>
        <v>-</v>
      </c>
      <c r="CH60" s="27">
        <f t="shared" ca="1" si="144"/>
        <v>1</v>
      </c>
      <c r="CI60" s="27">
        <f t="shared" ca="1" si="144"/>
        <v>0</v>
      </c>
      <c r="CJ60" s="27">
        <f t="shared" ca="1" si="144"/>
        <v>1</v>
      </c>
      <c r="CK60" s="27">
        <f t="shared" ca="1" si="144"/>
        <v>1</v>
      </c>
      <c r="CL60" s="27">
        <f t="shared" ca="1" si="145"/>
        <v>1</v>
      </c>
      <c r="CM60" s="27">
        <f t="shared" ca="1" si="145"/>
        <v>0</v>
      </c>
      <c r="CN60" s="27">
        <f t="shared" ca="1" si="145"/>
        <v>0</v>
      </c>
      <c r="CO60" s="27">
        <f t="shared" ca="1" si="145"/>
        <v>0</v>
      </c>
      <c r="CP60" s="27">
        <f t="shared" ca="1" si="145"/>
        <v>0</v>
      </c>
      <c r="CQ60" s="27">
        <f t="shared" ca="1" si="145"/>
        <v>1</v>
      </c>
      <c r="CR60" s="27">
        <f t="shared" ca="1" si="145"/>
        <v>0</v>
      </c>
      <c r="CS60" s="27">
        <f t="shared" ca="1" si="145"/>
        <v>0</v>
      </c>
      <c r="CT60" s="27">
        <f t="shared" ca="1" si="145"/>
        <v>0</v>
      </c>
      <c r="CU60" s="27">
        <f t="shared" ca="1" si="145"/>
        <v>0</v>
      </c>
      <c r="CV60" s="27">
        <f t="shared" ca="1" si="145"/>
        <v>0</v>
      </c>
      <c r="CW60" s="27">
        <f t="shared" ca="1" si="145"/>
        <v>1</v>
      </c>
      <c r="CX60" s="53">
        <f t="shared" ca="1" si="91"/>
        <v>0.01</v>
      </c>
      <c r="CY60" s="27">
        <f t="shared" ca="1" si="89"/>
        <v>0</v>
      </c>
      <c r="CZ60" s="53">
        <f t="shared" ca="1" si="91"/>
        <v>0</v>
      </c>
      <c r="DA60" s="53">
        <f t="shared" ca="1" si="91"/>
        <v>0.05</v>
      </c>
      <c r="DB60" s="53">
        <f t="shared" ca="1" si="91"/>
        <v>0.05</v>
      </c>
      <c r="DC60" s="53">
        <f t="shared" ca="1" si="91"/>
        <v>9.9000000000000008E-3</v>
      </c>
      <c r="DD60" s="53">
        <f t="shared" ca="1" si="91"/>
        <v>-5.515714285714287E-2</v>
      </c>
      <c r="DE60" s="27" t="str">
        <f t="shared" ca="1" si="153"/>
        <v>-</v>
      </c>
      <c r="DF60" s="27" t="str">
        <f t="shared" ca="1" si="153"/>
        <v>-</v>
      </c>
      <c r="DG60" s="27" t="str">
        <f t="shared" ca="1" si="153"/>
        <v>-</v>
      </c>
      <c r="DH60" s="27" t="str">
        <f t="shared" ca="1" si="153"/>
        <v>-</v>
      </c>
      <c r="DI60" s="27" t="str">
        <f t="shared" ca="1" si="153"/>
        <v>-</v>
      </c>
      <c r="DJ60" s="27" t="str">
        <f t="shared" ca="1" si="153"/>
        <v>-</v>
      </c>
      <c r="DK60" s="53" t="b">
        <f t="shared" ca="1" si="138"/>
        <v>0</v>
      </c>
      <c r="DL60" s="53" t="b">
        <f t="shared" ca="1" si="138"/>
        <v>1</v>
      </c>
      <c r="DM60" s="53" t="b">
        <f t="shared" ca="1" si="138"/>
        <v>0</v>
      </c>
      <c r="DN60" s="53">
        <f t="shared" ca="1" si="138"/>
        <v>3</v>
      </c>
      <c r="DO60" s="53" t="str">
        <f t="shared" ca="1" si="148"/>
        <v>-</v>
      </c>
      <c r="DP60" s="53" t="str">
        <f t="shared" ca="1" si="148"/>
        <v>-</v>
      </c>
      <c r="DQ60" s="53" t="b">
        <f t="shared" ca="1" si="148"/>
        <v>1</v>
      </c>
      <c r="DR60" s="53" t="str">
        <f t="shared" ca="1" si="148"/>
        <v>-</v>
      </c>
      <c r="DS60" s="27" t="str">
        <f t="shared" ca="1" si="146"/>
        <v>-</v>
      </c>
      <c r="DT60" s="27" t="b">
        <f t="shared" ca="1" si="146"/>
        <v>1</v>
      </c>
      <c r="DU60" s="27" t="str">
        <f t="shared" ca="1" si="146"/>
        <v>-</v>
      </c>
      <c r="DV60" s="27">
        <f t="shared" ca="1" si="146"/>
        <v>0.99</v>
      </c>
      <c r="DW60" s="27" t="str">
        <f t="shared" ca="1" si="146"/>
        <v>-</v>
      </c>
      <c r="DX60" s="53" t="str">
        <f t="shared" ca="1" si="106"/>
        <v>-</v>
      </c>
      <c r="DY60" s="27" t="str">
        <f t="shared" ca="1" si="154"/>
        <v>-</v>
      </c>
      <c r="DZ60" s="27" t="str">
        <f t="shared" ca="1" si="154"/>
        <v>-</v>
      </c>
      <c r="EA60" s="27">
        <f t="shared" ca="1" si="154"/>
        <v>1</v>
      </c>
      <c r="EB60" s="27">
        <f t="shared" ca="1" si="154"/>
        <v>0</v>
      </c>
      <c r="EC60" s="27">
        <f t="shared" ca="1" si="154"/>
        <v>1</v>
      </c>
      <c r="ED60" s="27">
        <f t="shared" ca="1" si="154"/>
        <v>1</v>
      </c>
      <c r="EE60" s="27">
        <f t="shared" ca="1" si="154"/>
        <v>0</v>
      </c>
      <c r="EF60" s="27">
        <f t="shared" ca="1" si="154"/>
        <v>70</v>
      </c>
      <c r="EG60" s="27">
        <f t="shared" ca="1" si="154"/>
        <v>50</v>
      </c>
      <c r="EH60" s="27">
        <f t="shared" ca="1" si="154"/>
        <v>70</v>
      </c>
      <c r="EI60" s="27">
        <f t="shared" ca="1" si="154"/>
        <v>50</v>
      </c>
      <c r="EJ60" s="27">
        <f t="shared" ca="1" si="155"/>
        <v>1</v>
      </c>
      <c r="EK60" s="27">
        <f t="shared" ca="1" si="155"/>
        <v>1</v>
      </c>
      <c r="EL60" s="27">
        <f t="shared" ca="1" si="155"/>
        <v>1</v>
      </c>
      <c r="EM60" s="27">
        <f t="shared" ca="1" si="155"/>
        <v>0</v>
      </c>
      <c r="EN60" s="27" t="str">
        <f t="shared" ca="1" si="155"/>
        <v>-</v>
      </c>
      <c r="EO60" s="27" t="str">
        <f t="shared" ca="1" si="155"/>
        <v>-</v>
      </c>
      <c r="EP60" s="27">
        <f t="shared" ca="1" si="155"/>
        <v>0</v>
      </c>
      <c r="EQ60" s="27">
        <f t="shared" ca="1" si="155"/>
        <v>0</v>
      </c>
      <c r="ER60" s="34">
        <v>0</v>
      </c>
    </row>
    <row r="61" spans="1:148" outlineLevel="3">
      <c r="A61" s="31">
        <f t="shared" si="59"/>
        <v>56</v>
      </c>
      <c r="B61" s="48">
        <f>$A$15</f>
        <v>10</v>
      </c>
      <c r="C61">
        <f t="shared" ca="1" si="78"/>
        <v>22</v>
      </c>
      <c r="D61" t="b">
        <v>0</v>
      </c>
      <c r="E61" t="b">
        <v>0</v>
      </c>
      <c r="F61" t="b">
        <v>0</v>
      </c>
      <c r="G61">
        <f t="shared" ca="1" si="147"/>
        <v>14</v>
      </c>
      <c r="H61" s="51" t="str">
        <f t="shared" ca="1" si="61"/>
        <v>Mat-mate EL Spr Scan 0 (F33N34)</v>
      </c>
      <c r="I61" s="13" t="str">
        <f ca="1">IF(MATCH(H61,H$5:H61,0)=(COUNTA(H$5:H61)),"-","Dup")</f>
        <v>-</v>
      </c>
      <c r="J61" s="27" t="s">
        <v>37</v>
      </c>
      <c r="K61" s="27" t="str">
        <f t="shared" ca="1" si="139"/>
        <v>-</v>
      </c>
      <c r="L61" s="27" t="str">
        <f t="shared" ca="1" si="139"/>
        <v>-</v>
      </c>
      <c r="M61" s="27" t="str">
        <f t="shared" ca="1" si="139"/>
        <v>-</v>
      </c>
      <c r="N61" s="27" t="str">
        <f t="shared" ca="1" si="139"/>
        <v>-</v>
      </c>
      <c r="O61" s="27" t="str">
        <f t="shared" ca="1" si="139"/>
        <v>-</v>
      </c>
      <c r="P61" s="27">
        <f t="shared" ca="1" si="139"/>
        <v>1</v>
      </c>
      <c r="Q61" s="27">
        <f t="shared" ca="1" si="139"/>
        <v>1</v>
      </c>
      <c r="R61" s="27">
        <f t="shared" ca="1" si="139"/>
        <v>1</v>
      </c>
      <c r="S61" s="27">
        <f t="shared" ca="1" si="139"/>
        <v>1</v>
      </c>
      <c r="T61" s="27">
        <f t="shared" ca="1" si="139"/>
        <v>1</v>
      </c>
      <c r="U61" s="27">
        <f t="shared" ca="1" si="140"/>
        <v>1</v>
      </c>
      <c r="V61" s="27">
        <f t="shared" ca="1" si="140"/>
        <v>1</v>
      </c>
      <c r="W61" s="27">
        <f t="shared" ca="1" si="140"/>
        <v>1</v>
      </c>
      <c r="X61" s="27">
        <f t="shared" ca="1" si="140"/>
        <v>1</v>
      </c>
      <c r="Y61" s="27">
        <f t="shared" ca="1" si="140"/>
        <v>1</v>
      </c>
      <c r="Z61" s="27" t="str">
        <f t="shared" ca="1" si="140"/>
        <v>-</v>
      </c>
      <c r="AA61" s="27" t="str">
        <f t="shared" ca="1" si="140"/>
        <v>-</v>
      </c>
      <c r="AB61" s="27" t="str">
        <f t="shared" ca="1" si="140"/>
        <v>-</v>
      </c>
      <c r="AC61" s="27" t="str">
        <f t="shared" ca="1" si="140"/>
        <v>-</v>
      </c>
      <c r="AD61" s="27" t="str">
        <f t="shared" ca="1" si="140"/>
        <v>-</v>
      </c>
      <c r="AE61" s="27" t="str">
        <f t="shared" ca="1" si="141"/>
        <v>-</v>
      </c>
      <c r="AF61" s="27" t="str">
        <f t="shared" ca="1" si="141"/>
        <v>-</v>
      </c>
      <c r="AG61" s="27" t="str">
        <f t="shared" ca="1" si="141"/>
        <v>-</v>
      </c>
      <c r="AH61" s="27" t="str">
        <f t="shared" ca="1" si="141"/>
        <v>-</v>
      </c>
      <c r="AI61" s="27" t="str">
        <f t="shared" ca="1" si="141"/>
        <v>-</v>
      </c>
      <c r="AJ61" s="27" t="str">
        <f t="shared" ca="1" si="141"/>
        <v>-</v>
      </c>
      <c r="AK61" s="27" t="str">
        <f t="shared" ca="1" si="141"/>
        <v>-</v>
      </c>
      <c r="AL61" s="27" t="str">
        <f t="shared" ca="1" si="141"/>
        <v>-</v>
      </c>
      <c r="AM61" s="27" t="str">
        <f t="shared" ca="1" si="141"/>
        <v>-</v>
      </c>
      <c r="AN61" s="27" t="str">
        <f t="shared" ca="1" si="141"/>
        <v>-</v>
      </c>
      <c r="AO61" s="27" t="str">
        <f t="shared" ca="1" si="151"/>
        <v>-</v>
      </c>
      <c r="AP61" s="27" t="str">
        <f t="shared" ca="1" si="151"/>
        <v>-</v>
      </c>
      <c r="AQ61" s="27" t="str">
        <f t="shared" ca="1" si="151"/>
        <v>-</v>
      </c>
      <c r="AR61" s="27" t="str">
        <f t="shared" ca="1" si="151"/>
        <v>-</v>
      </c>
      <c r="AS61" s="53">
        <f ca="1">OFFSET(AS61,-4,0)</f>
        <v>3</v>
      </c>
      <c r="AT61" s="53">
        <f ca="1">OFFSET(AT61,-4,0)</f>
        <v>4</v>
      </c>
      <c r="AU61" s="53">
        <f ca="1">OFFSET(AU61,-4,0)</f>
        <v>0</v>
      </c>
      <c r="AV61" s="53">
        <f ca="1">OFFSET(AV61,-4,0)</f>
        <v>0.7</v>
      </c>
      <c r="AW61" s="53">
        <f ca="1">OFFSET(AW61,-4,0)</f>
        <v>-0.7</v>
      </c>
      <c r="AX61" s="27" t="str">
        <f t="shared" ca="1" si="111"/>
        <v>-</v>
      </c>
      <c r="AY61" s="27" t="str">
        <f t="shared" ca="1" si="111"/>
        <v>-</v>
      </c>
      <c r="AZ61" s="27" t="str">
        <f t="shared" ca="1" si="111"/>
        <v>-</v>
      </c>
      <c r="BA61" s="27" t="str">
        <f t="shared" ca="1" si="111"/>
        <v>-</v>
      </c>
      <c r="BB61" s="27" t="str">
        <f t="shared" ca="1" si="111"/>
        <v>-</v>
      </c>
      <c r="BC61" s="53">
        <f ca="1">OFFSET(BC61,-4,0)</f>
        <v>0.3</v>
      </c>
      <c r="BD61" s="53">
        <f ca="1">OFFSET(BD61,-4,0)</f>
        <v>0.7</v>
      </c>
      <c r="BE61" s="53">
        <f ca="1">OFFSET(BE61,-4,0)</f>
        <v>-0.2</v>
      </c>
      <c r="BF61" s="53">
        <f ca="1">OFFSET(BF61,-4,0)</f>
        <v>1.2</v>
      </c>
      <c r="BG61" s="27" t="str">
        <f t="shared" ca="1" si="152"/>
        <v>-</v>
      </c>
      <c r="BH61" s="27" t="str">
        <f t="shared" ca="1" si="152"/>
        <v>-</v>
      </c>
      <c r="BI61" s="27">
        <f t="shared" ca="1" si="142"/>
        <v>0</v>
      </c>
      <c r="BJ61" s="27">
        <f t="shared" ca="1" si="142"/>
        <v>0</v>
      </c>
      <c r="BK61" s="27">
        <f t="shared" ca="1" si="142"/>
        <v>0</v>
      </c>
      <c r="BL61" s="27">
        <f t="shared" ca="1" si="142"/>
        <v>0</v>
      </c>
      <c r="BM61" s="27">
        <f t="shared" ca="1" si="142"/>
        <v>0</v>
      </c>
      <c r="BN61" s="27">
        <f t="shared" ca="1" si="143"/>
        <v>12</v>
      </c>
      <c r="BO61" s="27">
        <f t="shared" ca="1" si="143"/>
        <v>12</v>
      </c>
      <c r="BP61" s="27" t="str">
        <f t="shared" ca="1" si="143"/>
        <v>-</v>
      </c>
      <c r="BQ61" s="27" t="str">
        <f t="shared" ca="1" si="143"/>
        <v>-</v>
      </c>
      <c r="BR61" s="27" t="str">
        <f t="shared" ca="1" si="143"/>
        <v>-</v>
      </c>
      <c r="BS61" s="27" t="str">
        <f t="shared" ca="1" si="143"/>
        <v>-</v>
      </c>
      <c r="BT61" s="27" t="str">
        <f t="shared" ca="1" si="143"/>
        <v>-</v>
      </c>
      <c r="BU61" s="27" t="str">
        <f t="shared" ca="1" si="143"/>
        <v>-</v>
      </c>
      <c r="BV61" s="27" t="str">
        <f t="shared" ca="1" si="143"/>
        <v>-</v>
      </c>
      <c r="BW61" s="27" t="str">
        <f t="shared" ca="1" si="143"/>
        <v>-</v>
      </c>
      <c r="BX61" s="27" t="str">
        <f t="shared" ca="1" si="143"/>
        <v>-</v>
      </c>
      <c r="BY61" s="27">
        <f t="shared" ca="1" si="143"/>
        <v>5</v>
      </c>
      <c r="BZ61" s="27" t="str">
        <f t="shared" ca="1" si="143"/>
        <v>-</v>
      </c>
      <c r="CA61" s="27" t="str">
        <f t="shared" ca="1" si="143"/>
        <v>-</v>
      </c>
      <c r="CB61" s="27" t="str">
        <f t="shared" ca="1" si="144"/>
        <v>-</v>
      </c>
      <c r="CC61" s="27" t="str">
        <f t="shared" ca="1" si="144"/>
        <v>-</v>
      </c>
      <c r="CD61" s="27" t="str">
        <f t="shared" ca="1" si="144"/>
        <v>-</v>
      </c>
      <c r="CE61" s="27" t="str">
        <f t="shared" ca="1" si="144"/>
        <v>-</v>
      </c>
      <c r="CF61" s="27">
        <f t="shared" ca="1" si="144"/>
        <v>0</v>
      </c>
      <c r="CG61" s="27" t="str">
        <f t="shared" ca="1" si="144"/>
        <v>-</v>
      </c>
      <c r="CH61" s="27">
        <f t="shared" ca="1" si="144"/>
        <v>1</v>
      </c>
      <c r="CI61" s="27">
        <f t="shared" ca="1" si="144"/>
        <v>0</v>
      </c>
      <c r="CJ61" s="27">
        <f t="shared" ca="1" si="144"/>
        <v>1</v>
      </c>
      <c r="CK61" s="27">
        <f t="shared" ca="1" si="144"/>
        <v>1</v>
      </c>
      <c r="CL61" s="27">
        <f t="shared" ca="1" si="145"/>
        <v>1</v>
      </c>
      <c r="CM61" s="27">
        <f t="shared" ca="1" si="145"/>
        <v>0</v>
      </c>
      <c r="CN61" s="27">
        <f t="shared" ca="1" si="145"/>
        <v>0</v>
      </c>
      <c r="CO61" s="27">
        <f t="shared" ca="1" si="145"/>
        <v>0</v>
      </c>
      <c r="CP61" s="27">
        <f t="shared" ca="1" si="145"/>
        <v>0</v>
      </c>
      <c r="CQ61" s="27">
        <f t="shared" ca="1" si="145"/>
        <v>1</v>
      </c>
      <c r="CR61" s="27">
        <f t="shared" ca="1" si="145"/>
        <v>0</v>
      </c>
      <c r="CS61" s="27">
        <f t="shared" ca="1" si="145"/>
        <v>0</v>
      </c>
      <c r="CT61" s="27">
        <f t="shared" ca="1" si="145"/>
        <v>0</v>
      </c>
      <c r="CU61" s="27">
        <f t="shared" ca="1" si="145"/>
        <v>0</v>
      </c>
      <c r="CV61" s="27">
        <f t="shared" ca="1" si="145"/>
        <v>0</v>
      </c>
      <c r="CW61" s="27">
        <f t="shared" ca="1" si="145"/>
        <v>1</v>
      </c>
      <c r="CX61" s="53">
        <f t="shared" ca="1" si="91"/>
        <v>0</v>
      </c>
      <c r="CY61" s="27">
        <f t="shared" ca="1" si="89"/>
        <v>0</v>
      </c>
      <c r="CZ61" s="53">
        <f t="shared" ca="1" si="91"/>
        <v>0</v>
      </c>
      <c r="DA61" s="53">
        <f t="shared" ca="1" si="91"/>
        <v>0</v>
      </c>
      <c r="DB61" s="53">
        <f t="shared" ca="1" si="91"/>
        <v>0</v>
      </c>
      <c r="DC61" s="53">
        <f t="shared" ca="1" si="91"/>
        <v>0</v>
      </c>
      <c r="DD61" s="53">
        <f t="shared" ca="1" si="91"/>
        <v>0</v>
      </c>
      <c r="DE61" s="27" t="str">
        <f t="shared" ca="1" si="153"/>
        <v>-</v>
      </c>
      <c r="DF61" s="27" t="str">
        <f t="shared" ca="1" si="153"/>
        <v>-</v>
      </c>
      <c r="DG61" s="27" t="str">
        <f t="shared" ca="1" si="153"/>
        <v>-</v>
      </c>
      <c r="DH61" s="27" t="str">
        <f t="shared" ca="1" si="153"/>
        <v>-</v>
      </c>
      <c r="DI61" s="27" t="str">
        <f t="shared" ca="1" si="153"/>
        <v>-</v>
      </c>
      <c r="DJ61" s="27" t="str">
        <f t="shared" ca="1" si="153"/>
        <v>-</v>
      </c>
      <c r="DK61" s="53" t="b">
        <f t="shared" ca="1" si="138"/>
        <v>0</v>
      </c>
      <c r="DL61" s="53" t="b">
        <f t="shared" ca="1" si="138"/>
        <v>0</v>
      </c>
      <c r="DM61" s="53" t="b">
        <f t="shared" ca="1" si="138"/>
        <v>1</v>
      </c>
      <c r="DN61" s="53">
        <f t="shared" ca="1" si="138"/>
        <v>0</v>
      </c>
      <c r="DO61" s="53" t="str">
        <f t="shared" ca="1" si="148"/>
        <v>-</v>
      </c>
      <c r="DP61" s="53" t="str">
        <f t="shared" ca="1" si="148"/>
        <v>-</v>
      </c>
      <c r="DQ61" s="53" t="str">
        <f t="shared" ca="1" si="148"/>
        <v>-</v>
      </c>
      <c r="DR61" s="53" t="str">
        <f t="shared" ca="1" si="148"/>
        <v>-</v>
      </c>
      <c r="DS61" s="27" t="str">
        <f t="shared" ca="1" si="146"/>
        <v>-</v>
      </c>
      <c r="DT61" s="27" t="b">
        <f t="shared" ca="1" si="146"/>
        <v>1</v>
      </c>
      <c r="DU61" s="27" t="str">
        <f t="shared" ca="1" si="146"/>
        <v>-</v>
      </c>
      <c r="DV61" s="27">
        <f t="shared" ca="1" si="146"/>
        <v>0.99</v>
      </c>
      <c r="DW61" s="27" t="str">
        <f t="shared" ca="1" si="146"/>
        <v>-</v>
      </c>
      <c r="DX61" s="53" t="str">
        <f t="shared" ca="1" si="106"/>
        <v>-</v>
      </c>
      <c r="DY61" s="27" t="str">
        <f t="shared" ca="1" si="154"/>
        <v>-</v>
      </c>
      <c r="DZ61" s="27" t="str">
        <f t="shared" ca="1" si="154"/>
        <v>-</v>
      </c>
      <c r="EA61" s="27">
        <f t="shared" ca="1" si="154"/>
        <v>1</v>
      </c>
      <c r="EB61" s="27">
        <f t="shared" ca="1" si="154"/>
        <v>0</v>
      </c>
      <c r="EC61" s="27">
        <f t="shared" ca="1" si="154"/>
        <v>1</v>
      </c>
      <c r="ED61" s="27">
        <f t="shared" ca="1" si="154"/>
        <v>1</v>
      </c>
      <c r="EE61" s="27">
        <f t="shared" ca="1" si="154"/>
        <v>0</v>
      </c>
      <c r="EF61" s="27">
        <f t="shared" ca="1" si="154"/>
        <v>70</v>
      </c>
      <c r="EG61" s="27">
        <f t="shared" ca="1" si="154"/>
        <v>50</v>
      </c>
      <c r="EH61" s="27">
        <f t="shared" ca="1" si="154"/>
        <v>70</v>
      </c>
      <c r="EI61" s="27">
        <f t="shared" ca="1" si="154"/>
        <v>50</v>
      </c>
      <c r="EJ61" s="27">
        <f t="shared" ca="1" si="155"/>
        <v>1</v>
      </c>
      <c r="EK61" s="27">
        <f t="shared" ca="1" si="155"/>
        <v>1</v>
      </c>
      <c r="EL61" s="27">
        <f t="shared" ca="1" si="155"/>
        <v>1</v>
      </c>
      <c r="EM61" s="27">
        <f t="shared" ca="1" si="155"/>
        <v>0</v>
      </c>
      <c r="EN61" s="27" t="str">
        <f t="shared" ca="1" si="155"/>
        <v>-</v>
      </c>
      <c r="EO61" s="27" t="str">
        <f t="shared" ca="1" si="155"/>
        <v>-</v>
      </c>
      <c r="EP61" s="27">
        <f t="shared" ca="1" si="155"/>
        <v>0</v>
      </c>
      <c r="EQ61" s="27">
        <f t="shared" ca="1" si="155"/>
        <v>0</v>
      </c>
      <c r="ER61" s="34">
        <v>0</v>
      </c>
    </row>
    <row r="62" spans="1:148" outlineLevel="3">
      <c r="A62" s="31">
        <f t="shared" si="59"/>
        <v>57</v>
      </c>
      <c r="B62" s="38">
        <f>$A61</f>
        <v>56</v>
      </c>
      <c r="C62">
        <f t="shared" ca="1" si="78"/>
        <v>22</v>
      </c>
      <c r="D62" t="b">
        <v>0</v>
      </c>
      <c r="E62" t="b">
        <v>0</v>
      </c>
      <c r="F62" t="b">
        <v>0</v>
      </c>
      <c r="G62">
        <f t="shared" ca="1" si="147"/>
        <v>94</v>
      </c>
      <c r="H62" s="51" t="str">
        <f t="shared" ca="1" si="61"/>
        <v>Mat-mate EL Spr Scan 1 (F33N34)</v>
      </c>
      <c r="I62" s="13" t="str">
        <f ca="1">IF(MATCH(H62,H$5:H62,0)=(COUNTA(H$5:H62)),"-","Dup")</f>
        <v>-</v>
      </c>
      <c r="J62" s="27" t="s">
        <v>37</v>
      </c>
      <c r="K62" s="27" t="str">
        <f t="shared" ca="1" si="139"/>
        <v>-</v>
      </c>
      <c r="L62" s="27" t="str">
        <f t="shared" ca="1" si="139"/>
        <v>-</v>
      </c>
      <c r="M62" s="27" t="str">
        <f t="shared" ca="1" si="139"/>
        <v>-</v>
      </c>
      <c r="N62" s="27" t="str">
        <f t="shared" ca="1" si="139"/>
        <v>-</v>
      </c>
      <c r="O62" s="27" t="str">
        <f t="shared" ca="1" si="139"/>
        <v>-</v>
      </c>
      <c r="P62" s="27">
        <f t="shared" ca="1" si="139"/>
        <v>1</v>
      </c>
      <c r="Q62" s="27">
        <f t="shared" ca="1" si="139"/>
        <v>1</v>
      </c>
      <c r="R62" s="27">
        <f t="shared" ca="1" si="139"/>
        <v>1</v>
      </c>
      <c r="S62" s="27">
        <f t="shared" ca="1" si="139"/>
        <v>1</v>
      </c>
      <c r="T62" s="27">
        <f t="shared" ca="1" si="139"/>
        <v>1</v>
      </c>
      <c r="U62" s="27">
        <f t="shared" ca="1" si="140"/>
        <v>1</v>
      </c>
      <c r="V62" s="27">
        <f t="shared" ca="1" si="140"/>
        <v>1</v>
      </c>
      <c r="W62" s="27">
        <f t="shared" ca="1" si="140"/>
        <v>1</v>
      </c>
      <c r="X62" s="27">
        <f t="shared" ca="1" si="140"/>
        <v>1</v>
      </c>
      <c r="Y62" s="27">
        <f t="shared" ca="1" si="140"/>
        <v>1</v>
      </c>
      <c r="Z62" s="27" t="str">
        <f t="shared" ca="1" si="140"/>
        <v>-</v>
      </c>
      <c r="AA62" s="27" t="str">
        <f t="shared" ca="1" si="140"/>
        <v>-</v>
      </c>
      <c r="AB62" s="27" t="str">
        <f t="shared" ca="1" si="140"/>
        <v>-</v>
      </c>
      <c r="AC62" s="27" t="str">
        <f t="shared" ca="1" si="140"/>
        <v>-</v>
      </c>
      <c r="AD62" s="27" t="str">
        <f t="shared" ca="1" si="140"/>
        <v>-</v>
      </c>
      <c r="AE62" s="27" t="str">
        <f t="shared" ca="1" si="141"/>
        <v>-</v>
      </c>
      <c r="AF62" s="27" t="str">
        <f t="shared" ca="1" si="141"/>
        <v>-</v>
      </c>
      <c r="AG62" s="27" t="str">
        <f t="shared" ca="1" si="141"/>
        <v>-</v>
      </c>
      <c r="AH62" s="27" t="str">
        <f t="shared" ca="1" si="141"/>
        <v>-</v>
      </c>
      <c r="AI62" s="27" t="str">
        <f t="shared" ca="1" si="141"/>
        <v>-</v>
      </c>
      <c r="AJ62" s="27" t="str">
        <f t="shared" ca="1" si="141"/>
        <v>-</v>
      </c>
      <c r="AK62" s="27" t="str">
        <f t="shared" ca="1" si="141"/>
        <v>-</v>
      </c>
      <c r="AL62" s="27" t="str">
        <f t="shared" ca="1" si="141"/>
        <v>-</v>
      </c>
      <c r="AM62" s="27" t="str">
        <f t="shared" ca="1" si="141"/>
        <v>-</v>
      </c>
      <c r="AN62" s="27" t="str">
        <f t="shared" ca="1" si="141"/>
        <v>-</v>
      </c>
      <c r="AO62" s="27" t="str">
        <f t="shared" ca="1" si="151"/>
        <v>-</v>
      </c>
      <c r="AP62" s="27" t="str">
        <f t="shared" ca="1" si="151"/>
        <v>-</v>
      </c>
      <c r="AQ62" s="27" t="str">
        <f t="shared" ca="1" si="151"/>
        <v>-</v>
      </c>
      <c r="AR62" s="27" t="str">
        <f t="shared" ca="1" si="151"/>
        <v>-</v>
      </c>
      <c r="AS62" s="27">
        <f t="shared" ref="AS62:AW64" ca="1" si="158">OFFSET(AS$5,$B62,0)</f>
        <v>3</v>
      </c>
      <c r="AT62" s="27">
        <f t="shared" ca="1" si="158"/>
        <v>4</v>
      </c>
      <c r="AU62" s="27">
        <f t="shared" ca="1" si="158"/>
        <v>0</v>
      </c>
      <c r="AV62" s="27">
        <f t="shared" ca="1" si="158"/>
        <v>0.7</v>
      </c>
      <c r="AW62" s="27">
        <f t="shared" ca="1" si="158"/>
        <v>-0.7</v>
      </c>
      <c r="AX62" s="27" t="str">
        <f t="shared" ca="1" si="111"/>
        <v>-</v>
      </c>
      <c r="AY62" s="27" t="str">
        <f t="shared" ca="1" si="111"/>
        <v>-</v>
      </c>
      <c r="AZ62" s="27" t="str">
        <f t="shared" ca="1" si="111"/>
        <v>-</v>
      </c>
      <c r="BA62" s="27" t="str">
        <f t="shared" ca="1" si="111"/>
        <v>-</v>
      </c>
      <c r="BB62" s="27" t="str">
        <f t="shared" ca="1" si="111"/>
        <v>-</v>
      </c>
      <c r="BC62" s="27">
        <f t="shared" ref="BC62:BF64" ca="1" si="159">OFFSET(BC$5,$B62,0)</f>
        <v>0.3</v>
      </c>
      <c r="BD62" s="27">
        <f t="shared" ca="1" si="159"/>
        <v>0.7</v>
      </c>
      <c r="BE62" s="27">
        <f t="shared" ca="1" si="159"/>
        <v>-0.2</v>
      </c>
      <c r="BF62" s="27">
        <f t="shared" ca="1" si="159"/>
        <v>1.2</v>
      </c>
      <c r="BG62" s="27" t="str">
        <f t="shared" ca="1" si="152"/>
        <v>-</v>
      </c>
      <c r="BH62" s="27" t="str">
        <f t="shared" ca="1" si="152"/>
        <v>-</v>
      </c>
      <c r="BI62" s="27">
        <f t="shared" ca="1" si="142"/>
        <v>0</v>
      </c>
      <c r="BJ62" s="27">
        <f t="shared" ca="1" si="142"/>
        <v>0</v>
      </c>
      <c r="BK62" s="27">
        <f t="shared" ca="1" si="142"/>
        <v>0</v>
      </c>
      <c r="BL62" s="27">
        <f t="shared" ca="1" si="142"/>
        <v>0</v>
      </c>
      <c r="BM62" s="27">
        <f t="shared" ca="1" si="142"/>
        <v>0</v>
      </c>
      <c r="BN62" s="27">
        <f t="shared" ca="1" si="143"/>
        <v>12</v>
      </c>
      <c r="BO62" s="27">
        <f t="shared" ca="1" si="143"/>
        <v>12</v>
      </c>
      <c r="BP62" s="27" t="str">
        <f t="shared" ca="1" si="143"/>
        <v>-</v>
      </c>
      <c r="BQ62" s="27" t="str">
        <f t="shared" ca="1" si="143"/>
        <v>-</v>
      </c>
      <c r="BR62" s="27" t="str">
        <f t="shared" ca="1" si="143"/>
        <v>-</v>
      </c>
      <c r="BS62" s="27" t="str">
        <f t="shared" ca="1" si="143"/>
        <v>-</v>
      </c>
      <c r="BT62" s="27" t="str">
        <f t="shared" ca="1" si="143"/>
        <v>-</v>
      </c>
      <c r="BU62" s="27" t="str">
        <f t="shared" ca="1" si="143"/>
        <v>-</v>
      </c>
      <c r="BV62" s="27" t="str">
        <f t="shared" ca="1" si="143"/>
        <v>-</v>
      </c>
      <c r="BW62" s="27" t="str">
        <f t="shared" ca="1" si="143"/>
        <v>-</v>
      </c>
      <c r="BX62" s="27" t="str">
        <f t="shared" ca="1" si="143"/>
        <v>-</v>
      </c>
      <c r="BY62" s="27">
        <f t="shared" ca="1" si="143"/>
        <v>5</v>
      </c>
      <c r="BZ62" s="27" t="str">
        <f t="shared" ca="1" si="143"/>
        <v>-</v>
      </c>
      <c r="CA62" s="27" t="str">
        <f t="shared" ca="1" si="143"/>
        <v>-</v>
      </c>
      <c r="CB62" s="27" t="str">
        <f t="shared" ca="1" si="144"/>
        <v>-</v>
      </c>
      <c r="CC62" s="27" t="str">
        <f t="shared" ca="1" si="144"/>
        <v>-</v>
      </c>
      <c r="CD62" s="27" t="str">
        <f t="shared" ca="1" si="144"/>
        <v>-</v>
      </c>
      <c r="CE62" s="27" t="str">
        <f t="shared" ca="1" si="144"/>
        <v>-</v>
      </c>
      <c r="CF62" s="27">
        <f t="shared" ca="1" si="144"/>
        <v>0</v>
      </c>
      <c r="CG62" s="27" t="str">
        <f t="shared" ca="1" si="144"/>
        <v>-</v>
      </c>
      <c r="CH62" s="27">
        <f t="shared" ca="1" si="144"/>
        <v>1</v>
      </c>
      <c r="CI62" s="27">
        <f t="shared" ca="1" si="144"/>
        <v>0</v>
      </c>
      <c r="CJ62" s="27">
        <f t="shared" ca="1" si="144"/>
        <v>1</v>
      </c>
      <c r="CK62" s="27">
        <f t="shared" ca="1" si="144"/>
        <v>1</v>
      </c>
      <c r="CL62" s="27">
        <f t="shared" ca="1" si="145"/>
        <v>1</v>
      </c>
      <c r="CM62" s="27">
        <f t="shared" ca="1" si="145"/>
        <v>0</v>
      </c>
      <c r="CN62" s="27">
        <f t="shared" ca="1" si="145"/>
        <v>0</v>
      </c>
      <c r="CO62" s="27">
        <f t="shared" ca="1" si="145"/>
        <v>0</v>
      </c>
      <c r="CP62" s="27">
        <f t="shared" ca="1" si="145"/>
        <v>0</v>
      </c>
      <c r="CQ62" s="27">
        <f t="shared" ca="1" si="145"/>
        <v>1</v>
      </c>
      <c r="CR62" s="27">
        <f t="shared" ca="1" si="145"/>
        <v>0</v>
      </c>
      <c r="CS62" s="27">
        <f t="shared" ca="1" si="145"/>
        <v>0</v>
      </c>
      <c r="CT62" s="27">
        <f t="shared" ca="1" si="145"/>
        <v>0</v>
      </c>
      <c r="CU62" s="27">
        <f t="shared" ca="1" si="145"/>
        <v>0</v>
      </c>
      <c r="CV62" s="27">
        <f t="shared" ca="1" si="145"/>
        <v>0</v>
      </c>
      <c r="CW62" s="27">
        <f t="shared" ca="1" si="145"/>
        <v>1</v>
      </c>
      <c r="CX62" s="53">
        <f t="shared" ca="1" si="91"/>
        <v>0.01</v>
      </c>
      <c r="CY62" s="27">
        <f t="shared" ca="1" si="89"/>
        <v>0</v>
      </c>
      <c r="CZ62" s="53">
        <f t="shared" ca="1" si="91"/>
        <v>0</v>
      </c>
      <c r="DA62" s="53">
        <f t="shared" ca="1" si="91"/>
        <v>0.05</v>
      </c>
      <c r="DB62" s="53">
        <f t="shared" ca="1" si="91"/>
        <v>0.05</v>
      </c>
      <c r="DC62" s="53">
        <f t="shared" ca="1" si="91"/>
        <v>0</v>
      </c>
      <c r="DD62" s="53">
        <f t="shared" ca="1" si="91"/>
        <v>0</v>
      </c>
      <c r="DE62" s="27" t="str">
        <f t="shared" ca="1" si="153"/>
        <v>-</v>
      </c>
      <c r="DF62" s="27" t="str">
        <f t="shared" ca="1" si="153"/>
        <v>-</v>
      </c>
      <c r="DG62" s="27" t="str">
        <f t="shared" ca="1" si="153"/>
        <v>-</v>
      </c>
      <c r="DH62" s="27" t="str">
        <f t="shared" ca="1" si="153"/>
        <v>-</v>
      </c>
      <c r="DI62" s="27" t="str">
        <f t="shared" ca="1" si="153"/>
        <v>-</v>
      </c>
      <c r="DJ62" s="27" t="str">
        <f t="shared" ca="1" si="153"/>
        <v>-</v>
      </c>
      <c r="DK62" s="53" t="b">
        <f t="shared" ca="1" si="138"/>
        <v>0</v>
      </c>
      <c r="DL62" s="53" t="b">
        <f t="shared" ca="1" si="138"/>
        <v>0</v>
      </c>
      <c r="DM62" s="53" t="b">
        <f t="shared" ca="1" si="138"/>
        <v>1</v>
      </c>
      <c r="DN62" s="53">
        <f t="shared" ca="1" si="138"/>
        <v>1</v>
      </c>
      <c r="DO62" s="53" t="str">
        <f t="shared" ca="1" si="148"/>
        <v>-</v>
      </c>
      <c r="DP62" s="53" t="str">
        <f t="shared" ca="1" si="148"/>
        <v>-</v>
      </c>
      <c r="DQ62" s="53" t="b">
        <f t="shared" ca="1" si="148"/>
        <v>1</v>
      </c>
      <c r="DR62" s="53" t="str">
        <f t="shared" ca="1" si="148"/>
        <v>-</v>
      </c>
      <c r="DS62" s="27" t="str">
        <f t="shared" ca="1" si="146"/>
        <v>-</v>
      </c>
      <c r="DT62" s="27" t="b">
        <f t="shared" ca="1" si="146"/>
        <v>1</v>
      </c>
      <c r="DU62" s="27" t="str">
        <f t="shared" ca="1" si="146"/>
        <v>-</v>
      </c>
      <c r="DV62" s="27">
        <f t="shared" ca="1" si="146"/>
        <v>0.99</v>
      </c>
      <c r="DW62" s="27" t="str">
        <f t="shared" ca="1" si="146"/>
        <v>-</v>
      </c>
      <c r="DX62" s="53" t="str">
        <f t="shared" ca="1" si="106"/>
        <v>-</v>
      </c>
      <c r="DY62" s="27" t="str">
        <f t="shared" ca="1" si="154"/>
        <v>-</v>
      </c>
      <c r="DZ62" s="27" t="str">
        <f t="shared" ca="1" si="154"/>
        <v>-</v>
      </c>
      <c r="EA62" s="27">
        <f t="shared" ca="1" si="154"/>
        <v>1</v>
      </c>
      <c r="EB62" s="27">
        <f t="shared" ca="1" si="154"/>
        <v>0</v>
      </c>
      <c r="EC62" s="27">
        <f t="shared" ca="1" si="154"/>
        <v>1</v>
      </c>
      <c r="ED62" s="27">
        <f t="shared" ca="1" si="154"/>
        <v>1</v>
      </c>
      <c r="EE62" s="27">
        <f t="shared" ca="1" si="154"/>
        <v>0</v>
      </c>
      <c r="EF62" s="27">
        <f t="shared" ca="1" si="154"/>
        <v>70</v>
      </c>
      <c r="EG62" s="27">
        <f t="shared" ca="1" si="154"/>
        <v>50</v>
      </c>
      <c r="EH62" s="27">
        <f t="shared" ca="1" si="154"/>
        <v>70</v>
      </c>
      <c r="EI62" s="27">
        <f t="shared" ca="1" si="154"/>
        <v>50</v>
      </c>
      <c r="EJ62" s="27">
        <f t="shared" ca="1" si="155"/>
        <v>1</v>
      </c>
      <c r="EK62" s="27">
        <f t="shared" ca="1" si="155"/>
        <v>1</v>
      </c>
      <c r="EL62" s="27">
        <f t="shared" ca="1" si="155"/>
        <v>1</v>
      </c>
      <c r="EM62" s="27">
        <f t="shared" ca="1" si="155"/>
        <v>0</v>
      </c>
      <c r="EN62" s="27" t="str">
        <f t="shared" ca="1" si="155"/>
        <v>-</v>
      </c>
      <c r="EO62" s="27" t="str">
        <f t="shared" ca="1" si="155"/>
        <v>-</v>
      </c>
      <c r="EP62" s="27">
        <f t="shared" ca="1" si="155"/>
        <v>0</v>
      </c>
      <c r="EQ62" s="27">
        <f t="shared" ca="1" si="155"/>
        <v>0</v>
      </c>
      <c r="ER62" s="34">
        <v>0</v>
      </c>
    </row>
    <row r="63" spans="1:148" outlineLevel="3">
      <c r="A63" s="31">
        <f t="shared" si="59"/>
        <v>58</v>
      </c>
      <c r="B63" s="38">
        <f>$A62</f>
        <v>57</v>
      </c>
      <c r="C63">
        <f t="shared" ca="1" si="78"/>
        <v>22</v>
      </c>
      <c r="D63" t="b">
        <v>0</v>
      </c>
      <c r="E63" t="b">
        <v>0</v>
      </c>
      <c r="F63" t="b">
        <v>0</v>
      </c>
      <c r="G63">
        <f t="shared" ca="1" si="147"/>
        <v>425</v>
      </c>
      <c r="H63" s="51" t="str">
        <f t="shared" ca="1" si="61"/>
        <v>Mat-mate EL Spr Scan 2 (F33N34)</v>
      </c>
      <c r="I63" s="13" t="str">
        <f ca="1">IF(MATCH(H63,H$5:H63,0)=(COUNTA(H$5:H63)),"-","Dup")</f>
        <v>-</v>
      </c>
      <c r="J63" s="27" t="s">
        <v>37</v>
      </c>
      <c r="K63" s="27" t="str">
        <f t="shared" ca="1" si="139"/>
        <v>-</v>
      </c>
      <c r="L63" s="27" t="str">
        <f t="shared" ca="1" si="139"/>
        <v>-</v>
      </c>
      <c r="M63" s="27" t="str">
        <f t="shared" ca="1" si="139"/>
        <v>-</v>
      </c>
      <c r="N63" s="27" t="str">
        <f t="shared" ca="1" si="139"/>
        <v>-</v>
      </c>
      <c r="O63" s="27" t="str">
        <f t="shared" ca="1" si="139"/>
        <v>-</v>
      </c>
      <c r="P63" s="27">
        <f t="shared" ca="1" si="139"/>
        <v>1</v>
      </c>
      <c r="Q63" s="27">
        <f t="shared" ca="1" si="139"/>
        <v>1</v>
      </c>
      <c r="R63" s="27">
        <f t="shared" ca="1" si="139"/>
        <v>1</v>
      </c>
      <c r="S63" s="27">
        <f t="shared" ca="1" si="139"/>
        <v>1</v>
      </c>
      <c r="T63" s="27">
        <f t="shared" ca="1" si="139"/>
        <v>1</v>
      </c>
      <c r="U63" s="27">
        <f t="shared" ca="1" si="140"/>
        <v>1</v>
      </c>
      <c r="V63" s="27">
        <f t="shared" ca="1" si="140"/>
        <v>1</v>
      </c>
      <c r="W63" s="27">
        <f t="shared" ca="1" si="140"/>
        <v>1</v>
      </c>
      <c r="X63" s="27">
        <f t="shared" ca="1" si="140"/>
        <v>1</v>
      </c>
      <c r="Y63" s="27">
        <f t="shared" ca="1" si="140"/>
        <v>1</v>
      </c>
      <c r="Z63" s="27" t="str">
        <f t="shared" ca="1" si="140"/>
        <v>-</v>
      </c>
      <c r="AA63" s="27" t="str">
        <f t="shared" ca="1" si="140"/>
        <v>-</v>
      </c>
      <c r="AB63" s="27" t="str">
        <f t="shared" ca="1" si="140"/>
        <v>-</v>
      </c>
      <c r="AC63" s="27" t="str">
        <f t="shared" ca="1" si="140"/>
        <v>-</v>
      </c>
      <c r="AD63" s="27" t="str">
        <f t="shared" ca="1" si="140"/>
        <v>-</v>
      </c>
      <c r="AE63" s="27" t="str">
        <f t="shared" ca="1" si="141"/>
        <v>-</v>
      </c>
      <c r="AF63" s="27" t="str">
        <f t="shared" ca="1" si="141"/>
        <v>-</v>
      </c>
      <c r="AG63" s="27" t="str">
        <f t="shared" ca="1" si="141"/>
        <v>-</v>
      </c>
      <c r="AH63" s="27" t="str">
        <f t="shared" ca="1" si="141"/>
        <v>-</v>
      </c>
      <c r="AI63" s="27" t="str">
        <f t="shared" ca="1" si="141"/>
        <v>-</v>
      </c>
      <c r="AJ63" s="27" t="str">
        <f t="shared" ca="1" si="141"/>
        <v>-</v>
      </c>
      <c r="AK63" s="27" t="str">
        <f t="shared" ca="1" si="141"/>
        <v>-</v>
      </c>
      <c r="AL63" s="27" t="str">
        <f t="shared" ca="1" si="141"/>
        <v>-</v>
      </c>
      <c r="AM63" s="27" t="str">
        <f t="shared" ca="1" si="141"/>
        <v>-</v>
      </c>
      <c r="AN63" s="27" t="str">
        <f t="shared" ca="1" si="141"/>
        <v>-</v>
      </c>
      <c r="AO63" s="27" t="str">
        <f t="shared" ca="1" si="151"/>
        <v>-</v>
      </c>
      <c r="AP63" s="27" t="str">
        <f t="shared" ca="1" si="151"/>
        <v>-</v>
      </c>
      <c r="AQ63" s="27" t="str">
        <f t="shared" ca="1" si="151"/>
        <v>-</v>
      </c>
      <c r="AR63" s="27" t="str">
        <f t="shared" ca="1" si="151"/>
        <v>-</v>
      </c>
      <c r="AS63" s="27">
        <f t="shared" ca="1" si="158"/>
        <v>3</v>
      </c>
      <c r="AT63" s="27">
        <f t="shared" ca="1" si="158"/>
        <v>4</v>
      </c>
      <c r="AU63" s="27">
        <f t="shared" ca="1" si="158"/>
        <v>0</v>
      </c>
      <c r="AV63" s="27">
        <f t="shared" ca="1" si="158"/>
        <v>0.7</v>
      </c>
      <c r="AW63" s="27">
        <f t="shared" ca="1" si="158"/>
        <v>-0.7</v>
      </c>
      <c r="AX63" s="27" t="str">
        <f t="shared" ca="1" si="111"/>
        <v>-</v>
      </c>
      <c r="AY63" s="27" t="str">
        <f t="shared" ca="1" si="111"/>
        <v>-</v>
      </c>
      <c r="AZ63" s="27" t="str">
        <f t="shared" ca="1" si="111"/>
        <v>-</v>
      </c>
      <c r="BA63" s="27" t="str">
        <f t="shared" ca="1" si="111"/>
        <v>-</v>
      </c>
      <c r="BB63" s="27" t="str">
        <f t="shared" ca="1" si="111"/>
        <v>-</v>
      </c>
      <c r="BC63" s="27">
        <f t="shared" ca="1" si="159"/>
        <v>0.3</v>
      </c>
      <c r="BD63" s="27">
        <f t="shared" ca="1" si="159"/>
        <v>0.7</v>
      </c>
      <c r="BE63" s="27">
        <f t="shared" ca="1" si="159"/>
        <v>-0.2</v>
      </c>
      <c r="BF63" s="27">
        <f t="shared" ca="1" si="159"/>
        <v>1.2</v>
      </c>
      <c r="BG63" s="27" t="str">
        <f t="shared" ca="1" si="152"/>
        <v>-</v>
      </c>
      <c r="BH63" s="27" t="str">
        <f t="shared" ca="1" si="152"/>
        <v>-</v>
      </c>
      <c r="BI63" s="27">
        <f t="shared" ca="1" si="142"/>
        <v>0</v>
      </c>
      <c r="BJ63" s="27">
        <f t="shared" ca="1" si="142"/>
        <v>0</v>
      </c>
      <c r="BK63" s="27">
        <f t="shared" ca="1" si="142"/>
        <v>0</v>
      </c>
      <c r="BL63" s="27">
        <f t="shared" ca="1" si="142"/>
        <v>0</v>
      </c>
      <c r="BM63" s="27">
        <f t="shared" ca="1" si="142"/>
        <v>0</v>
      </c>
      <c r="BN63" s="27">
        <f t="shared" ca="1" si="143"/>
        <v>12</v>
      </c>
      <c r="BO63" s="27">
        <f t="shared" ca="1" si="143"/>
        <v>12</v>
      </c>
      <c r="BP63" s="27" t="str">
        <f t="shared" ca="1" si="143"/>
        <v>-</v>
      </c>
      <c r="BQ63" s="27" t="str">
        <f t="shared" ca="1" si="143"/>
        <v>-</v>
      </c>
      <c r="BR63" s="27" t="str">
        <f t="shared" ca="1" si="143"/>
        <v>-</v>
      </c>
      <c r="BS63" s="27" t="str">
        <f t="shared" ca="1" si="143"/>
        <v>-</v>
      </c>
      <c r="BT63" s="27" t="str">
        <f t="shared" ca="1" si="143"/>
        <v>-</v>
      </c>
      <c r="BU63" s="27" t="str">
        <f t="shared" ca="1" si="143"/>
        <v>-</v>
      </c>
      <c r="BV63" s="27" t="str">
        <f t="shared" ca="1" si="143"/>
        <v>-</v>
      </c>
      <c r="BW63" s="27" t="str">
        <f t="shared" ca="1" si="143"/>
        <v>-</v>
      </c>
      <c r="BX63" s="27" t="str">
        <f t="shared" ca="1" si="143"/>
        <v>-</v>
      </c>
      <c r="BY63" s="27">
        <f t="shared" ca="1" si="143"/>
        <v>5</v>
      </c>
      <c r="BZ63" s="27" t="str">
        <f t="shared" ca="1" si="143"/>
        <v>-</v>
      </c>
      <c r="CA63" s="27" t="str">
        <f t="shared" ca="1" si="143"/>
        <v>-</v>
      </c>
      <c r="CB63" s="27" t="str">
        <f t="shared" ca="1" si="144"/>
        <v>-</v>
      </c>
      <c r="CC63" s="27" t="str">
        <f t="shared" ca="1" si="144"/>
        <v>-</v>
      </c>
      <c r="CD63" s="27" t="str">
        <f t="shared" ca="1" si="144"/>
        <v>-</v>
      </c>
      <c r="CE63" s="27" t="str">
        <f t="shared" ca="1" si="144"/>
        <v>-</v>
      </c>
      <c r="CF63" s="27">
        <f t="shared" ca="1" si="144"/>
        <v>0</v>
      </c>
      <c r="CG63" s="27" t="str">
        <f t="shared" ca="1" si="144"/>
        <v>-</v>
      </c>
      <c r="CH63" s="27">
        <f t="shared" ca="1" si="144"/>
        <v>1</v>
      </c>
      <c r="CI63" s="27">
        <f t="shared" ca="1" si="144"/>
        <v>0</v>
      </c>
      <c r="CJ63" s="27">
        <f t="shared" ca="1" si="144"/>
        <v>1</v>
      </c>
      <c r="CK63" s="27">
        <f t="shared" ca="1" si="144"/>
        <v>1</v>
      </c>
      <c r="CL63" s="27">
        <f t="shared" ca="1" si="145"/>
        <v>1</v>
      </c>
      <c r="CM63" s="27">
        <f t="shared" ca="1" si="145"/>
        <v>0</v>
      </c>
      <c r="CN63" s="27">
        <f t="shared" ca="1" si="145"/>
        <v>0</v>
      </c>
      <c r="CO63" s="27">
        <f t="shared" ca="1" si="145"/>
        <v>0</v>
      </c>
      <c r="CP63" s="27">
        <f t="shared" ca="1" si="145"/>
        <v>0</v>
      </c>
      <c r="CQ63" s="27">
        <f t="shared" ca="1" si="145"/>
        <v>1</v>
      </c>
      <c r="CR63" s="27">
        <f t="shared" ca="1" si="145"/>
        <v>0</v>
      </c>
      <c r="CS63" s="27">
        <f t="shared" ca="1" si="145"/>
        <v>0</v>
      </c>
      <c r="CT63" s="27">
        <f t="shared" ca="1" si="145"/>
        <v>0</v>
      </c>
      <c r="CU63" s="27">
        <f t="shared" ca="1" si="145"/>
        <v>0</v>
      </c>
      <c r="CV63" s="27">
        <f t="shared" ca="1" si="145"/>
        <v>0</v>
      </c>
      <c r="CW63" s="27">
        <f t="shared" ca="1" si="145"/>
        <v>1</v>
      </c>
      <c r="CX63" s="53">
        <f t="shared" ca="1" si="91"/>
        <v>0.01</v>
      </c>
      <c r="CY63" s="27">
        <f t="shared" ca="1" si="89"/>
        <v>0</v>
      </c>
      <c r="CZ63" s="53">
        <f t="shared" ca="1" si="91"/>
        <v>0</v>
      </c>
      <c r="DA63" s="53">
        <f t="shared" ca="1" si="91"/>
        <v>0.05</v>
      </c>
      <c r="DB63" s="53">
        <f t="shared" ca="1" si="91"/>
        <v>0.05</v>
      </c>
      <c r="DC63" s="53">
        <f t="shared" ca="1" si="91"/>
        <v>9.9000000000000008E-3</v>
      </c>
      <c r="DD63" s="53">
        <f t="shared" ca="1" si="91"/>
        <v>-5.515714285714287E-2</v>
      </c>
      <c r="DE63" s="27" t="str">
        <f t="shared" ca="1" si="153"/>
        <v>-</v>
      </c>
      <c r="DF63" s="27" t="str">
        <f t="shared" ca="1" si="153"/>
        <v>-</v>
      </c>
      <c r="DG63" s="27" t="str">
        <f t="shared" ca="1" si="153"/>
        <v>-</v>
      </c>
      <c r="DH63" s="27" t="str">
        <f t="shared" ca="1" si="153"/>
        <v>-</v>
      </c>
      <c r="DI63" s="27" t="str">
        <f t="shared" ca="1" si="153"/>
        <v>-</v>
      </c>
      <c r="DJ63" s="27" t="str">
        <f t="shared" ca="1" si="153"/>
        <v>-</v>
      </c>
      <c r="DK63" s="53" t="b">
        <f t="shared" ca="1" si="138"/>
        <v>0</v>
      </c>
      <c r="DL63" s="53" t="b">
        <f t="shared" ca="1" si="138"/>
        <v>0</v>
      </c>
      <c r="DM63" s="53" t="b">
        <f t="shared" ca="1" si="138"/>
        <v>1</v>
      </c>
      <c r="DN63" s="53">
        <f t="shared" ca="1" si="138"/>
        <v>2</v>
      </c>
      <c r="DO63" s="53" t="str">
        <f t="shared" ca="1" si="148"/>
        <v>-</v>
      </c>
      <c r="DP63" s="53" t="str">
        <f t="shared" ca="1" si="148"/>
        <v>-</v>
      </c>
      <c r="DQ63" s="53" t="b">
        <f t="shared" ca="1" si="148"/>
        <v>1</v>
      </c>
      <c r="DR63" s="53" t="str">
        <f t="shared" ca="1" si="148"/>
        <v>-</v>
      </c>
      <c r="DS63" s="27" t="str">
        <f t="shared" ca="1" si="146"/>
        <v>-</v>
      </c>
      <c r="DT63" s="27" t="b">
        <f t="shared" ca="1" si="146"/>
        <v>1</v>
      </c>
      <c r="DU63" s="27" t="str">
        <f t="shared" ca="1" si="146"/>
        <v>-</v>
      </c>
      <c r="DV63" s="27">
        <f t="shared" ca="1" si="146"/>
        <v>0.99</v>
      </c>
      <c r="DW63" s="27" t="str">
        <f t="shared" ca="1" si="146"/>
        <v>-</v>
      </c>
      <c r="DX63" s="53" t="str">
        <f t="shared" ca="1" si="106"/>
        <v>-</v>
      </c>
      <c r="DY63" s="27" t="str">
        <f t="shared" ca="1" si="154"/>
        <v>-</v>
      </c>
      <c r="DZ63" s="27" t="str">
        <f t="shared" ca="1" si="154"/>
        <v>-</v>
      </c>
      <c r="EA63" s="27">
        <f t="shared" ca="1" si="154"/>
        <v>1</v>
      </c>
      <c r="EB63" s="27">
        <f t="shared" ca="1" si="154"/>
        <v>0</v>
      </c>
      <c r="EC63" s="27">
        <f t="shared" ca="1" si="154"/>
        <v>1</v>
      </c>
      <c r="ED63" s="27">
        <f t="shared" ca="1" si="154"/>
        <v>1</v>
      </c>
      <c r="EE63" s="27">
        <f t="shared" ca="1" si="154"/>
        <v>0</v>
      </c>
      <c r="EF63" s="27">
        <f t="shared" ca="1" si="154"/>
        <v>70</v>
      </c>
      <c r="EG63" s="27">
        <f t="shared" ca="1" si="154"/>
        <v>50</v>
      </c>
      <c r="EH63" s="27">
        <f t="shared" ca="1" si="154"/>
        <v>70</v>
      </c>
      <c r="EI63" s="27">
        <f t="shared" ca="1" si="154"/>
        <v>50</v>
      </c>
      <c r="EJ63" s="27">
        <f t="shared" ca="1" si="155"/>
        <v>1</v>
      </c>
      <c r="EK63" s="27">
        <f t="shared" ca="1" si="155"/>
        <v>1</v>
      </c>
      <c r="EL63" s="27">
        <f t="shared" ca="1" si="155"/>
        <v>1</v>
      </c>
      <c r="EM63" s="27">
        <f t="shared" ca="1" si="155"/>
        <v>0</v>
      </c>
      <c r="EN63" s="27" t="str">
        <f t="shared" ca="1" si="155"/>
        <v>-</v>
      </c>
      <c r="EO63" s="27" t="str">
        <f t="shared" ca="1" si="155"/>
        <v>-</v>
      </c>
      <c r="EP63" s="27">
        <f t="shared" ca="1" si="155"/>
        <v>0</v>
      </c>
      <c r="EQ63" s="27">
        <f t="shared" ca="1" si="155"/>
        <v>0</v>
      </c>
      <c r="ER63" s="34">
        <v>0</v>
      </c>
    </row>
    <row r="64" spans="1:148" outlineLevel="3">
      <c r="A64" s="31">
        <f t="shared" si="59"/>
        <v>59</v>
      </c>
      <c r="B64" s="38">
        <f>$A63</f>
        <v>58</v>
      </c>
      <c r="C64">
        <f t="shared" ca="1" si="78"/>
        <v>22</v>
      </c>
      <c r="D64" t="b">
        <v>0</v>
      </c>
      <c r="E64" t="b">
        <v>0</v>
      </c>
      <c r="F64" t="b">
        <v>0</v>
      </c>
      <c r="G64">
        <f t="shared" ca="1" si="147"/>
        <v>425</v>
      </c>
      <c r="H64" s="51" t="str">
        <f t="shared" ca="1" si="61"/>
        <v>Mat-mate EL Spr Scan 3 (F33N34)</v>
      </c>
      <c r="I64" s="13" t="str">
        <f ca="1">IF(MATCH(H64,H$5:H64,0)=(COUNTA(H$5:H64)),"-","Dup")</f>
        <v>-</v>
      </c>
      <c r="J64" s="27" t="s">
        <v>37</v>
      </c>
      <c r="K64" s="27" t="str">
        <f t="shared" ca="1" si="139"/>
        <v>-</v>
      </c>
      <c r="L64" s="27" t="str">
        <f t="shared" ca="1" si="139"/>
        <v>-</v>
      </c>
      <c r="M64" s="27" t="str">
        <f t="shared" ca="1" si="139"/>
        <v>-</v>
      </c>
      <c r="N64" s="27" t="str">
        <f t="shared" ca="1" si="139"/>
        <v>-</v>
      </c>
      <c r="O64" s="27" t="str">
        <f t="shared" ca="1" si="139"/>
        <v>-</v>
      </c>
      <c r="P64" s="27">
        <f t="shared" ca="1" si="139"/>
        <v>1</v>
      </c>
      <c r="Q64" s="27">
        <f t="shared" ca="1" si="139"/>
        <v>1</v>
      </c>
      <c r="R64" s="27">
        <f t="shared" ca="1" si="139"/>
        <v>1</v>
      </c>
      <c r="S64" s="27">
        <f t="shared" ca="1" si="139"/>
        <v>1</v>
      </c>
      <c r="T64" s="27">
        <f t="shared" ca="1" si="139"/>
        <v>1</v>
      </c>
      <c r="U64" s="27">
        <f t="shared" ca="1" si="140"/>
        <v>1</v>
      </c>
      <c r="V64" s="27">
        <f t="shared" ca="1" si="140"/>
        <v>1</v>
      </c>
      <c r="W64" s="27">
        <f t="shared" ca="1" si="140"/>
        <v>1</v>
      </c>
      <c r="X64" s="27">
        <f t="shared" ca="1" si="140"/>
        <v>1</v>
      </c>
      <c r="Y64" s="27">
        <f t="shared" ca="1" si="140"/>
        <v>1</v>
      </c>
      <c r="Z64" s="27" t="str">
        <f t="shared" ca="1" si="140"/>
        <v>-</v>
      </c>
      <c r="AA64" s="27" t="str">
        <f t="shared" ca="1" si="140"/>
        <v>-</v>
      </c>
      <c r="AB64" s="27" t="str">
        <f t="shared" ca="1" si="140"/>
        <v>-</v>
      </c>
      <c r="AC64" s="27" t="str">
        <f t="shared" ca="1" si="140"/>
        <v>-</v>
      </c>
      <c r="AD64" s="27" t="str">
        <f t="shared" ca="1" si="140"/>
        <v>-</v>
      </c>
      <c r="AE64" s="27" t="str">
        <f t="shared" ca="1" si="141"/>
        <v>-</v>
      </c>
      <c r="AF64" s="27" t="str">
        <f t="shared" ca="1" si="141"/>
        <v>-</v>
      </c>
      <c r="AG64" s="27" t="str">
        <f t="shared" ca="1" si="141"/>
        <v>-</v>
      </c>
      <c r="AH64" s="27" t="str">
        <f t="shared" ca="1" si="141"/>
        <v>-</v>
      </c>
      <c r="AI64" s="27" t="str">
        <f t="shared" ca="1" si="141"/>
        <v>-</v>
      </c>
      <c r="AJ64" s="27" t="str">
        <f t="shared" ca="1" si="141"/>
        <v>-</v>
      </c>
      <c r="AK64" s="27" t="str">
        <f t="shared" ca="1" si="141"/>
        <v>-</v>
      </c>
      <c r="AL64" s="27" t="str">
        <f t="shared" ca="1" si="141"/>
        <v>-</v>
      </c>
      <c r="AM64" s="27" t="str">
        <f t="shared" ca="1" si="141"/>
        <v>-</v>
      </c>
      <c r="AN64" s="27" t="str">
        <f t="shared" ca="1" si="141"/>
        <v>-</v>
      </c>
      <c r="AO64" s="27" t="str">
        <f t="shared" ca="1" si="151"/>
        <v>-</v>
      </c>
      <c r="AP64" s="27" t="str">
        <f t="shared" ca="1" si="151"/>
        <v>-</v>
      </c>
      <c r="AQ64" s="27" t="str">
        <f t="shared" ca="1" si="151"/>
        <v>-</v>
      </c>
      <c r="AR64" s="27" t="str">
        <f t="shared" ca="1" si="151"/>
        <v>-</v>
      </c>
      <c r="AS64" s="27">
        <f t="shared" ca="1" si="158"/>
        <v>3</v>
      </c>
      <c r="AT64" s="27">
        <f t="shared" ca="1" si="158"/>
        <v>4</v>
      </c>
      <c r="AU64" s="27">
        <f t="shared" ca="1" si="158"/>
        <v>0</v>
      </c>
      <c r="AV64" s="27">
        <f t="shared" ca="1" si="158"/>
        <v>0.7</v>
      </c>
      <c r="AW64" s="27">
        <f t="shared" ca="1" si="158"/>
        <v>-0.7</v>
      </c>
      <c r="AX64" s="27" t="str">
        <f t="shared" ca="1" si="111"/>
        <v>-</v>
      </c>
      <c r="AY64" s="27" t="str">
        <f t="shared" ca="1" si="111"/>
        <v>-</v>
      </c>
      <c r="AZ64" s="27" t="str">
        <f t="shared" ca="1" si="111"/>
        <v>-</v>
      </c>
      <c r="BA64" s="27" t="str">
        <f t="shared" ca="1" si="111"/>
        <v>-</v>
      </c>
      <c r="BB64" s="27" t="str">
        <f t="shared" ca="1" si="111"/>
        <v>-</v>
      </c>
      <c r="BC64" s="27">
        <f t="shared" ca="1" si="159"/>
        <v>0.3</v>
      </c>
      <c r="BD64" s="27">
        <f t="shared" ca="1" si="159"/>
        <v>0.7</v>
      </c>
      <c r="BE64" s="27">
        <f t="shared" ca="1" si="159"/>
        <v>-0.2</v>
      </c>
      <c r="BF64" s="27">
        <f t="shared" ca="1" si="159"/>
        <v>1.2</v>
      </c>
      <c r="BG64" s="27" t="str">
        <f t="shared" ca="1" si="152"/>
        <v>-</v>
      </c>
      <c r="BH64" s="27" t="str">
        <f t="shared" ca="1" si="152"/>
        <v>-</v>
      </c>
      <c r="BI64" s="27">
        <f t="shared" ca="1" si="142"/>
        <v>0</v>
      </c>
      <c r="BJ64" s="27">
        <f t="shared" ca="1" si="142"/>
        <v>0</v>
      </c>
      <c r="BK64" s="27">
        <f t="shared" ca="1" si="142"/>
        <v>0</v>
      </c>
      <c r="BL64" s="27">
        <f t="shared" ca="1" si="142"/>
        <v>0</v>
      </c>
      <c r="BM64" s="27">
        <f t="shared" ca="1" si="142"/>
        <v>0</v>
      </c>
      <c r="BN64" s="27">
        <f t="shared" ca="1" si="143"/>
        <v>12</v>
      </c>
      <c r="BO64" s="27">
        <f t="shared" ca="1" si="143"/>
        <v>12</v>
      </c>
      <c r="BP64" s="27" t="str">
        <f t="shared" ca="1" si="143"/>
        <v>-</v>
      </c>
      <c r="BQ64" s="27" t="str">
        <f t="shared" ca="1" si="143"/>
        <v>-</v>
      </c>
      <c r="BR64" s="27" t="str">
        <f t="shared" ca="1" si="143"/>
        <v>-</v>
      </c>
      <c r="BS64" s="27" t="str">
        <f t="shared" ca="1" si="143"/>
        <v>-</v>
      </c>
      <c r="BT64" s="27" t="str">
        <f t="shared" ca="1" si="143"/>
        <v>-</v>
      </c>
      <c r="BU64" s="27" t="str">
        <f t="shared" ca="1" si="143"/>
        <v>-</v>
      </c>
      <c r="BV64" s="27" t="str">
        <f t="shared" ca="1" si="143"/>
        <v>-</v>
      </c>
      <c r="BW64" s="27" t="str">
        <f t="shared" ca="1" si="143"/>
        <v>-</v>
      </c>
      <c r="BX64" s="27" t="str">
        <f t="shared" ca="1" si="143"/>
        <v>-</v>
      </c>
      <c r="BY64" s="27">
        <f t="shared" ca="1" si="143"/>
        <v>5</v>
      </c>
      <c r="BZ64" s="27" t="str">
        <f t="shared" ca="1" si="143"/>
        <v>-</v>
      </c>
      <c r="CA64" s="27" t="str">
        <f t="shared" ca="1" si="143"/>
        <v>-</v>
      </c>
      <c r="CB64" s="27" t="str">
        <f t="shared" ca="1" si="144"/>
        <v>-</v>
      </c>
      <c r="CC64" s="27" t="str">
        <f t="shared" ca="1" si="144"/>
        <v>-</v>
      </c>
      <c r="CD64" s="27" t="str">
        <f t="shared" ca="1" si="144"/>
        <v>-</v>
      </c>
      <c r="CE64" s="27" t="str">
        <f t="shared" ca="1" si="144"/>
        <v>-</v>
      </c>
      <c r="CF64" s="27">
        <f t="shared" ca="1" si="144"/>
        <v>0</v>
      </c>
      <c r="CG64" s="27" t="str">
        <f t="shared" ca="1" si="144"/>
        <v>-</v>
      </c>
      <c r="CH64" s="27">
        <f t="shared" ca="1" si="144"/>
        <v>1</v>
      </c>
      <c r="CI64" s="27">
        <f t="shared" ca="1" si="144"/>
        <v>0</v>
      </c>
      <c r="CJ64" s="27">
        <f t="shared" ca="1" si="144"/>
        <v>1</v>
      </c>
      <c r="CK64" s="27">
        <f t="shared" ca="1" si="144"/>
        <v>1</v>
      </c>
      <c r="CL64" s="27">
        <f t="shared" ca="1" si="145"/>
        <v>1</v>
      </c>
      <c r="CM64" s="27">
        <f t="shared" ca="1" si="145"/>
        <v>0</v>
      </c>
      <c r="CN64" s="27">
        <f t="shared" ca="1" si="145"/>
        <v>0</v>
      </c>
      <c r="CO64" s="27">
        <f t="shared" ca="1" si="145"/>
        <v>0</v>
      </c>
      <c r="CP64" s="27">
        <f t="shared" ca="1" si="145"/>
        <v>0</v>
      </c>
      <c r="CQ64" s="27">
        <f t="shared" ca="1" si="145"/>
        <v>1</v>
      </c>
      <c r="CR64" s="27">
        <f t="shared" ca="1" si="145"/>
        <v>0</v>
      </c>
      <c r="CS64" s="27">
        <f t="shared" ca="1" si="145"/>
        <v>0</v>
      </c>
      <c r="CT64" s="27">
        <f t="shared" ca="1" si="145"/>
        <v>0</v>
      </c>
      <c r="CU64" s="27">
        <f t="shared" ca="1" si="145"/>
        <v>0</v>
      </c>
      <c r="CV64" s="27">
        <f t="shared" ca="1" si="145"/>
        <v>0</v>
      </c>
      <c r="CW64" s="27">
        <f t="shared" ca="1" si="145"/>
        <v>1</v>
      </c>
      <c r="CX64" s="53">
        <f t="shared" ca="1" si="91"/>
        <v>0.01</v>
      </c>
      <c r="CY64" s="27">
        <f t="shared" ca="1" si="89"/>
        <v>0</v>
      </c>
      <c r="CZ64" s="53">
        <f t="shared" ca="1" si="91"/>
        <v>0</v>
      </c>
      <c r="DA64" s="53">
        <f t="shared" ca="1" si="91"/>
        <v>0.05</v>
      </c>
      <c r="DB64" s="53">
        <f ca="1">OFFSET(DB64,-4,0)</f>
        <v>0.05</v>
      </c>
      <c r="DC64" s="53">
        <f ca="1">OFFSET(DC64,-4,0)</f>
        <v>9.9000000000000008E-3</v>
      </c>
      <c r="DD64" s="53">
        <f ca="1">OFFSET(DD64,-4,0)</f>
        <v>-5.515714285714287E-2</v>
      </c>
      <c r="DE64" s="27" t="str">
        <f t="shared" ca="1" si="153"/>
        <v>-</v>
      </c>
      <c r="DF64" s="27" t="str">
        <f t="shared" ca="1" si="153"/>
        <v>-</v>
      </c>
      <c r="DG64" s="27" t="str">
        <f t="shared" ca="1" si="153"/>
        <v>-</v>
      </c>
      <c r="DH64" s="27" t="str">
        <f t="shared" ca="1" si="153"/>
        <v>-</v>
      </c>
      <c r="DI64" s="27" t="str">
        <f t="shared" ca="1" si="153"/>
        <v>-</v>
      </c>
      <c r="DJ64" s="27" t="str">
        <f t="shared" ca="1" si="153"/>
        <v>-</v>
      </c>
      <c r="DK64" s="53" t="b">
        <f t="shared" ca="1" si="138"/>
        <v>0</v>
      </c>
      <c r="DL64" s="53" t="b">
        <f t="shared" ca="1" si="138"/>
        <v>0</v>
      </c>
      <c r="DM64" s="53" t="b">
        <f t="shared" ca="1" si="138"/>
        <v>1</v>
      </c>
      <c r="DN64" s="53">
        <f t="shared" ca="1" si="138"/>
        <v>3</v>
      </c>
      <c r="DO64" s="53" t="str">
        <f t="shared" ca="1" si="148"/>
        <v>-</v>
      </c>
      <c r="DP64" s="53" t="str">
        <f t="shared" ca="1" si="148"/>
        <v>-</v>
      </c>
      <c r="DQ64" s="53" t="b">
        <f t="shared" ca="1" si="148"/>
        <v>1</v>
      </c>
      <c r="DR64" s="53" t="str">
        <f t="shared" ca="1" si="148"/>
        <v>-</v>
      </c>
      <c r="DS64" s="27" t="str">
        <f t="shared" ca="1" si="146"/>
        <v>-</v>
      </c>
      <c r="DT64" s="27" t="b">
        <f t="shared" ca="1" si="146"/>
        <v>1</v>
      </c>
      <c r="DU64" s="27" t="str">
        <f t="shared" ca="1" si="146"/>
        <v>-</v>
      </c>
      <c r="DV64" s="27">
        <f t="shared" ca="1" si="146"/>
        <v>0.99</v>
      </c>
      <c r="DW64" s="27" t="str">
        <f t="shared" ca="1" si="146"/>
        <v>-</v>
      </c>
      <c r="DX64" s="53" t="str">
        <f t="shared" ca="1" si="106"/>
        <v>-</v>
      </c>
      <c r="DY64" s="27" t="str">
        <f t="shared" ca="1" si="154"/>
        <v>-</v>
      </c>
      <c r="DZ64" s="27" t="str">
        <f t="shared" ca="1" si="154"/>
        <v>-</v>
      </c>
      <c r="EA64" s="27">
        <f t="shared" ca="1" si="154"/>
        <v>1</v>
      </c>
      <c r="EB64" s="27">
        <f t="shared" ca="1" si="154"/>
        <v>0</v>
      </c>
      <c r="EC64" s="27">
        <f t="shared" ca="1" si="154"/>
        <v>1</v>
      </c>
      <c r="ED64" s="27">
        <f t="shared" ca="1" si="154"/>
        <v>1</v>
      </c>
      <c r="EE64" s="27">
        <f t="shared" ca="1" si="154"/>
        <v>0</v>
      </c>
      <c r="EF64" s="27">
        <f t="shared" ca="1" si="154"/>
        <v>70</v>
      </c>
      <c r="EG64" s="27">
        <f t="shared" ca="1" si="154"/>
        <v>50</v>
      </c>
      <c r="EH64" s="27">
        <f t="shared" ca="1" si="154"/>
        <v>70</v>
      </c>
      <c r="EI64" s="27">
        <f t="shared" ca="1" si="154"/>
        <v>50</v>
      </c>
      <c r="EJ64" s="27">
        <f t="shared" ca="1" si="155"/>
        <v>1</v>
      </c>
      <c r="EK64" s="27">
        <f t="shared" ca="1" si="155"/>
        <v>1</v>
      </c>
      <c r="EL64" s="27">
        <f t="shared" ca="1" si="155"/>
        <v>1</v>
      </c>
      <c r="EM64" s="27">
        <f t="shared" ca="1" si="155"/>
        <v>0</v>
      </c>
      <c r="EN64" s="27" t="str">
        <f t="shared" ca="1" si="155"/>
        <v>-</v>
      </c>
      <c r="EO64" s="27" t="str">
        <f t="shared" ca="1" si="155"/>
        <v>-</v>
      </c>
      <c r="EP64" s="27">
        <f t="shared" ca="1" si="155"/>
        <v>0</v>
      </c>
      <c r="EQ64" s="27">
        <f t="shared" ca="1" si="155"/>
        <v>0</v>
      </c>
      <c r="ER64" s="34">
        <v>0</v>
      </c>
    </row>
    <row r="65" spans="1:148">
      <c r="A65" s="31"/>
      <c r="B65" s="31"/>
      <c r="D65" t="b">
        <v>0</v>
      </c>
      <c r="E65" s="19"/>
      <c r="F65" s="19"/>
      <c r="H65" s="15" t="str">
        <f ca="1">"Exp41 Calibration setup &amp; Scan0 FS - wide (F"&amp;3+IFERROR(1*$AK66,0)+IFERROR(1*$AL66,0)&amp;3+IFERROR(1*$AN66,0)&amp;"N"&amp;$AS66&amp;$AT66&amp;")"</f>
        <v>Exp41 Calibration setup &amp; Scan0 FS - wide (F33N43)</v>
      </c>
      <c r="I65" s="13" t="str">
        <f ca="1">IF(MATCH(H65,H$5:H65,0)=(COUNTA(H$5:H65)),"-","Dup")</f>
        <v>-</v>
      </c>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34">
        <v>0</v>
      </c>
    </row>
    <row r="66" spans="1:148" outlineLevel="1">
      <c r="A66" s="31">
        <f t="shared" ref="A66:A77" si="160">ROW(A66)-5</f>
        <v>61</v>
      </c>
      <c r="B66" s="48">
        <f>$A$17</f>
        <v>12</v>
      </c>
      <c r="C66" s="26">
        <v>410</v>
      </c>
      <c r="D66" t="b">
        <v>1</v>
      </c>
      <c r="E66" t="b">
        <v>0</v>
      </c>
      <c r="F66" t="b">
        <v>1</v>
      </c>
      <c r="H66" s="51" t="str">
        <f t="shared" ref="H66:H77" ca="1" si="161">IF($BY66&lt;3,"M-M","Mat")&amp;IF($CD66=TRUE,"&amp;BBT","")&amp;IF($DV66&lt;&gt;0,"-mate EL","")&amp;IF($DK66," Aut","")&amp;IF($DL66," Win","")&amp;IF($DM66," Spr","")&amp;" Scan "&amp;$DN66&amp;" (F"&amp;3+IFERROR(1*$AK66,0)+IFERROR(1*$AL66,0)&amp;3+IFERROR(1*$AN66,0)&amp;"N"&amp;$AS66&amp;$AT66&amp;")"</f>
        <v>M-M Aut Scan 0 (F33N43)</v>
      </c>
      <c r="I66" s="13" t="str">
        <f ca="1">IF(MATCH(H66,H$5:H66,0)=(COUNTA(H$5:H66)),"-","Dup")</f>
        <v>-</v>
      </c>
      <c r="J66" s="27" t="str">
        <f ca="1">OFFSET(J$5,$B66,0)</f>
        <v>-</v>
      </c>
      <c r="K66" s="26" t="b">
        <v>1</v>
      </c>
      <c r="L66" s="27" t="str">
        <f t="shared" ref="L66:L77" ca="1" si="162">OFFSET(L$5,$B66,0)</f>
        <v>-</v>
      </c>
      <c r="M66" s="26" t="b">
        <v>1</v>
      </c>
      <c r="N66" s="26" t="b">
        <v>1</v>
      </c>
      <c r="O66" s="26" t="b">
        <v>1</v>
      </c>
      <c r="P66" s="27">
        <f t="shared" ref="P66:S77" ca="1" si="163">OFFSET(P$5,$B66,0)</f>
        <v>1</v>
      </c>
      <c r="Q66" s="27">
        <f t="shared" ca="1" si="163"/>
        <v>1</v>
      </c>
      <c r="R66" s="27">
        <f t="shared" ca="1" si="163"/>
        <v>1</v>
      </c>
      <c r="S66" s="27">
        <f t="shared" ca="1" si="163"/>
        <v>1</v>
      </c>
      <c r="T66" s="27">
        <f t="shared" ref="T66:Z66" ca="1" si="164">OFFSET(T$5,$B66,0)</f>
        <v>1</v>
      </c>
      <c r="U66" s="27">
        <f t="shared" ca="1" si="164"/>
        <v>1</v>
      </c>
      <c r="V66" s="27">
        <f t="shared" ca="1" si="164"/>
        <v>1</v>
      </c>
      <c r="W66" s="27">
        <f t="shared" ca="1" si="164"/>
        <v>1</v>
      </c>
      <c r="X66" s="27">
        <f t="shared" ca="1" si="164"/>
        <v>1</v>
      </c>
      <c r="Y66" s="27">
        <f t="shared" ca="1" si="164"/>
        <v>1</v>
      </c>
      <c r="Z66" s="27" t="str">
        <f t="shared" ca="1" si="164"/>
        <v>-</v>
      </c>
      <c r="AA66" s="27" t="str">
        <f t="shared" ref="AA66:AN77" ca="1" si="165">OFFSET(AA$5,$B66,0)</f>
        <v>-</v>
      </c>
      <c r="AB66" s="27" t="str">
        <f t="shared" ca="1" si="165"/>
        <v>-</v>
      </c>
      <c r="AC66" s="27" t="str">
        <f t="shared" ca="1" si="165"/>
        <v>-</v>
      </c>
      <c r="AD66" s="27" t="str">
        <f t="shared" ca="1" si="165"/>
        <v>-</v>
      </c>
      <c r="AE66" s="27" t="str">
        <f t="shared" ca="1" si="165"/>
        <v>-</v>
      </c>
      <c r="AF66" s="27" t="str">
        <f t="shared" ca="1" si="165"/>
        <v>-</v>
      </c>
      <c r="AG66" s="27" t="str">
        <f t="shared" ca="1" si="165"/>
        <v>-</v>
      </c>
      <c r="AH66" s="27" t="str">
        <f t="shared" ca="1" si="165"/>
        <v>-</v>
      </c>
      <c r="AI66" s="27" t="str">
        <f t="shared" ca="1" si="165"/>
        <v>-</v>
      </c>
      <c r="AJ66" s="27" t="str">
        <f t="shared" ca="1" si="165"/>
        <v>-</v>
      </c>
      <c r="AK66" s="27" t="str">
        <f t="shared" ca="1" si="165"/>
        <v>-</v>
      </c>
      <c r="AL66" s="27" t="str">
        <f t="shared" ca="1" si="165"/>
        <v>-</v>
      </c>
      <c r="AM66" s="27" t="str">
        <f t="shared" ca="1" si="165"/>
        <v>-</v>
      </c>
      <c r="AN66" s="27" t="str">
        <f t="shared" ca="1" si="165"/>
        <v>-</v>
      </c>
      <c r="AO66" s="27" t="str">
        <f t="shared" ref="AO66:AO75" ca="1" si="166">OFFSET(AO$5,$B66,0)</f>
        <v>-</v>
      </c>
      <c r="AP66" s="27" t="str">
        <f t="shared" ref="AP66:AR72" ca="1" si="167">OFFSET(AP$5,$B66,0)</f>
        <v>-</v>
      </c>
      <c r="AQ66" s="27" t="str">
        <f t="shared" ca="1" si="167"/>
        <v>-</v>
      </c>
      <c r="AR66" s="27" t="str">
        <f t="shared" ca="1" si="167"/>
        <v>-</v>
      </c>
      <c r="AS66" s="26">
        <v>4</v>
      </c>
      <c r="AT66" s="26">
        <v>3</v>
      </c>
      <c r="AU66" s="26">
        <v>0.2</v>
      </c>
      <c r="AV66" s="26">
        <v>-0.2</v>
      </c>
      <c r="AW66" s="26">
        <v>0.6</v>
      </c>
      <c r="AX66" s="26">
        <v>-0.6</v>
      </c>
      <c r="AY66" s="27" t="str">
        <f t="shared" ref="AY66:BB77" ca="1" si="168">OFFSET(AY$5,$B66,0)</f>
        <v>-</v>
      </c>
      <c r="AZ66" s="27" t="str">
        <f t="shared" ca="1" si="168"/>
        <v>-</v>
      </c>
      <c r="BA66" s="27" t="str">
        <f t="shared" ca="1" si="168"/>
        <v>-</v>
      </c>
      <c r="BB66" s="27" t="str">
        <f t="shared" ca="1" si="168"/>
        <v>-</v>
      </c>
      <c r="BC66" s="26">
        <v>0.3</v>
      </c>
      <c r="BD66" s="26">
        <v>0.7</v>
      </c>
      <c r="BE66" s="26">
        <v>-0.2</v>
      </c>
      <c r="BF66" s="26">
        <v>1.2</v>
      </c>
      <c r="BG66" s="27" t="str">
        <f t="shared" ref="BG66:BH77" ca="1" si="169">OFFSET(BG$5,$B66,0)</f>
        <v>-</v>
      </c>
      <c r="BH66" s="27" t="str">
        <f t="shared" ca="1" si="169"/>
        <v>-</v>
      </c>
      <c r="BI66" s="26">
        <v>0</v>
      </c>
      <c r="BJ66" s="26">
        <v>0</v>
      </c>
      <c r="BK66" s="26">
        <v>0</v>
      </c>
      <c r="BL66" s="26">
        <v>0</v>
      </c>
      <c r="BM66" s="26">
        <v>0</v>
      </c>
      <c r="BN66" s="27">
        <f t="shared" ref="BN66:CY66" ca="1" si="170">OFFSET(BN$5,$B66,0)</f>
        <v>0</v>
      </c>
      <c r="BO66" s="27">
        <f t="shared" ca="1" si="170"/>
        <v>0</v>
      </c>
      <c r="BP66" s="27" t="str">
        <f t="shared" ca="1" si="170"/>
        <v>-</v>
      </c>
      <c r="BQ66" s="27" t="str">
        <f t="shared" ca="1" si="170"/>
        <v>-</v>
      </c>
      <c r="BR66" s="27" t="str">
        <f t="shared" ca="1" si="170"/>
        <v>-</v>
      </c>
      <c r="BS66" s="27" t="str">
        <f t="shared" ca="1" si="170"/>
        <v>-</v>
      </c>
      <c r="BT66" s="27" t="str">
        <f t="shared" ca="1" si="170"/>
        <v>-</v>
      </c>
      <c r="BU66" s="27" t="str">
        <f t="shared" ca="1" si="170"/>
        <v>-</v>
      </c>
      <c r="BV66" s="27" t="str">
        <f t="shared" ca="1" si="170"/>
        <v>-</v>
      </c>
      <c r="BW66" s="27" t="str">
        <f t="shared" ca="1" si="170"/>
        <v>-</v>
      </c>
      <c r="BX66" s="27" t="str">
        <f t="shared" ca="1" si="170"/>
        <v>-</v>
      </c>
      <c r="BY66" s="27">
        <f t="shared" ca="1" si="170"/>
        <v>2</v>
      </c>
      <c r="BZ66" s="27" t="str">
        <f t="shared" ca="1" si="170"/>
        <v>-</v>
      </c>
      <c r="CA66" s="27" t="str">
        <f t="shared" ca="1" si="170"/>
        <v>-</v>
      </c>
      <c r="CB66" s="27" t="str">
        <f t="shared" ca="1" si="170"/>
        <v>-</v>
      </c>
      <c r="CC66" s="27" t="str">
        <f t="shared" ca="1" si="170"/>
        <v>-</v>
      </c>
      <c r="CD66" s="27" t="str">
        <f t="shared" ca="1" si="170"/>
        <v>-</v>
      </c>
      <c r="CE66" s="27" t="str">
        <f t="shared" ca="1" si="170"/>
        <v>-</v>
      </c>
      <c r="CF66" s="27">
        <f t="shared" ca="1" si="170"/>
        <v>0</v>
      </c>
      <c r="CG66" s="27" t="str">
        <f t="shared" ca="1" si="170"/>
        <v>-</v>
      </c>
      <c r="CH66" s="27">
        <f t="shared" ca="1" si="170"/>
        <v>1</v>
      </c>
      <c r="CI66" s="27">
        <f t="shared" ca="1" si="170"/>
        <v>0</v>
      </c>
      <c r="CJ66" s="27">
        <f t="shared" ca="1" si="170"/>
        <v>1</v>
      </c>
      <c r="CK66" s="27">
        <f t="shared" ca="1" si="170"/>
        <v>1</v>
      </c>
      <c r="CL66" s="27">
        <f t="shared" ca="1" si="170"/>
        <v>1</v>
      </c>
      <c r="CM66" s="27">
        <f t="shared" ca="1" si="170"/>
        <v>0</v>
      </c>
      <c r="CN66" s="27">
        <f t="shared" ca="1" si="170"/>
        <v>0</v>
      </c>
      <c r="CO66" s="27">
        <f t="shared" ca="1" si="170"/>
        <v>0</v>
      </c>
      <c r="CP66" s="27">
        <f t="shared" ca="1" si="170"/>
        <v>0</v>
      </c>
      <c r="CQ66" s="27">
        <f t="shared" ca="1" si="170"/>
        <v>0.9</v>
      </c>
      <c r="CR66" s="27">
        <f t="shared" ca="1" si="170"/>
        <v>0.75</v>
      </c>
      <c r="CS66" s="27">
        <f t="shared" ca="1" si="170"/>
        <v>0.65</v>
      </c>
      <c r="CT66" s="27">
        <f t="shared" ca="1" si="170"/>
        <v>0.3</v>
      </c>
      <c r="CU66" s="27">
        <f t="shared" ca="1" si="170"/>
        <v>0</v>
      </c>
      <c r="CV66" s="27">
        <f t="shared" ca="1" si="170"/>
        <v>0</v>
      </c>
      <c r="CW66" s="27">
        <f t="shared" ca="1" si="170"/>
        <v>1</v>
      </c>
      <c r="CX66" s="26">
        <v>0</v>
      </c>
      <c r="CY66" s="27">
        <f t="shared" ca="1" si="170"/>
        <v>0</v>
      </c>
      <c r="CZ66" s="26">
        <v>0</v>
      </c>
      <c r="DA66" s="26">
        <v>0</v>
      </c>
      <c r="DB66" s="26">
        <v>0</v>
      </c>
      <c r="DC66" s="26">
        <v>0</v>
      </c>
      <c r="DD66" s="26">
        <v>0</v>
      </c>
      <c r="DE66" s="27" t="str">
        <f t="shared" ref="DE66:DN68" ca="1" si="171">OFFSET(DE$5,$B66,0)</f>
        <v>-</v>
      </c>
      <c r="DF66" s="27" t="str">
        <f t="shared" ca="1" si="171"/>
        <v>-</v>
      </c>
      <c r="DG66" s="27" t="str">
        <f t="shared" ca="1" si="171"/>
        <v>-</v>
      </c>
      <c r="DH66" s="27" t="str">
        <f t="shared" ca="1" si="171"/>
        <v>-</v>
      </c>
      <c r="DI66" s="27" t="str">
        <f t="shared" ca="1" si="171"/>
        <v>-</v>
      </c>
      <c r="DJ66" s="27" t="str">
        <f t="shared" ca="1" si="171"/>
        <v>-</v>
      </c>
      <c r="DK66" s="27" t="b">
        <f t="shared" ca="1" si="171"/>
        <v>1</v>
      </c>
      <c r="DL66" s="27" t="b">
        <f t="shared" ca="1" si="171"/>
        <v>0</v>
      </c>
      <c r="DM66" s="27" t="b">
        <f t="shared" ca="1" si="171"/>
        <v>0</v>
      </c>
      <c r="DN66" s="27">
        <f t="shared" ca="1" si="171"/>
        <v>0</v>
      </c>
      <c r="DO66" s="26" t="s">
        <v>37</v>
      </c>
      <c r="DP66" s="26" t="b">
        <v>1</v>
      </c>
      <c r="DQ66" s="26" t="s">
        <v>37</v>
      </c>
      <c r="DR66" s="26" t="s">
        <v>37</v>
      </c>
      <c r="DS66" s="27" t="str">
        <f t="shared" ref="DS66:DV68" ca="1" si="172">OFFSET(DS$5,$B66,0)</f>
        <v>-</v>
      </c>
      <c r="DT66" s="27" t="b">
        <f t="shared" ca="1" si="172"/>
        <v>1</v>
      </c>
      <c r="DU66" s="27" t="str">
        <f t="shared" ca="1" si="172"/>
        <v>-</v>
      </c>
      <c r="DV66" s="27">
        <f t="shared" ca="1" si="172"/>
        <v>0</v>
      </c>
      <c r="DW66" s="26">
        <v>1</v>
      </c>
      <c r="DX66" s="26" t="s">
        <v>37</v>
      </c>
      <c r="DY66" s="27">
        <f ca="1">OFFSET(DY$5,$B66,0)</f>
        <v>500</v>
      </c>
      <c r="DZ66" s="27">
        <f ca="1">OFFSET(DZ$5,$B66,0)</f>
        <v>500</v>
      </c>
      <c r="EA66" s="27">
        <f t="shared" ref="EA66:EC77" ca="1" si="173">OFFSET(EA$5,$B66,0)</f>
        <v>1</v>
      </c>
      <c r="EB66" s="27">
        <f t="shared" ref="EB66:EB76" ca="1" si="174">OFFSET(EB$5,$B66,0)</f>
        <v>0</v>
      </c>
      <c r="EC66" s="27">
        <f t="shared" ca="1" si="173"/>
        <v>1</v>
      </c>
      <c r="ED66" s="27">
        <f t="shared" ref="ED66:ED77" ca="1" si="175">OFFSET(ED$5,$B66,0)</f>
        <v>1</v>
      </c>
      <c r="EE66" s="27">
        <f t="shared" ref="EE66:EH76" ca="1" si="176">OFFSET(EE$5,$B66,0)</f>
        <v>0</v>
      </c>
      <c r="EF66" s="27">
        <f t="shared" ca="1" si="176"/>
        <v>70</v>
      </c>
      <c r="EG66" s="27">
        <f t="shared" ca="1" si="176"/>
        <v>50</v>
      </c>
      <c r="EH66" s="27">
        <f t="shared" ca="1" si="176"/>
        <v>70</v>
      </c>
      <c r="EI66" s="27">
        <f t="shared" ref="EI66:EI77" ca="1" si="177">OFFSET(EI$5,$B66,0)</f>
        <v>50</v>
      </c>
      <c r="EJ66" s="27">
        <f t="shared" ref="EJ66:EL76" ca="1" si="178">OFFSET(EJ$5,$B66,0)</f>
        <v>1</v>
      </c>
      <c r="EK66" s="27">
        <f t="shared" ca="1" si="178"/>
        <v>1</v>
      </c>
      <c r="EL66" s="27">
        <f t="shared" ca="1" si="178"/>
        <v>1</v>
      </c>
      <c r="EM66" s="27">
        <f t="shared" ref="EM66:EM77" ca="1" si="179">OFFSET(EM$5,$B66,0)</f>
        <v>0</v>
      </c>
      <c r="EN66" s="27" t="str">
        <f t="shared" ref="EN66:EQ74" ca="1" si="180">OFFSET(EN$5,$B66,0)</f>
        <v>-</v>
      </c>
      <c r="EO66" s="27" t="str">
        <f t="shared" ca="1" si="180"/>
        <v>-</v>
      </c>
      <c r="EP66" s="27">
        <f t="shared" ca="1" si="180"/>
        <v>0</v>
      </c>
      <c r="EQ66" s="27">
        <f t="shared" ca="1" si="180"/>
        <v>0</v>
      </c>
      <c r="ER66" s="34">
        <v>0</v>
      </c>
    </row>
    <row r="67" spans="1:148" outlineLevel="3">
      <c r="A67" s="31">
        <f t="shared" si="160"/>
        <v>62</v>
      </c>
      <c r="B67" s="38">
        <f ca="1">OFFSET(B67,-1,0)+4</f>
        <v>16</v>
      </c>
      <c r="C67">
        <f t="shared" ref="C67:C77" ca="1" si="181">OFFSET(C67,-1,0)</f>
        <v>410</v>
      </c>
      <c r="D67" t="b">
        <v>1</v>
      </c>
      <c r="E67" t="b">
        <v>0</v>
      </c>
      <c r="F67" t="b">
        <v>1</v>
      </c>
      <c r="H67" s="51" t="str">
        <f t="shared" ca="1" si="161"/>
        <v>M-M Win Scan 0 (F33N43)</v>
      </c>
      <c r="I67" s="13" t="str">
        <f ca="1">IF(MATCH(H67,H$5:H67,0)=(COUNTA(H$5:H67)),"-","Dup")</f>
        <v>-</v>
      </c>
      <c r="J67" s="27" t="s">
        <v>37</v>
      </c>
      <c r="K67" s="54" t="b">
        <f t="shared" ref="K67:K77" ca="1" si="182">OFFSET(K67,-1,0)</f>
        <v>1</v>
      </c>
      <c r="L67" s="27" t="str">
        <f t="shared" ca="1" si="162"/>
        <v>-</v>
      </c>
      <c r="M67" s="54" t="b">
        <f t="shared" ref="M67:O77" ca="1" si="183">OFFSET(M67,-1,0)</f>
        <v>1</v>
      </c>
      <c r="N67" s="54" t="b">
        <f t="shared" ca="1" si="183"/>
        <v>1</v>
      </c>
      <c r="O67" s="54" t="b">
        <f t="shared" ca="1" si="183"/>
        <v>1</v>
      </c>
      <c r="P67" s="27">
        <f t="shared" ca="1" si="163"/>
        <v>1</v>
      </c>
      <c r="Q67" s="27">
        <f t="shared" ca="1" si="163"/>
        <v>1</v>
      </c>
      <c r="R67" s="27">
        <f t="shared" ca="1" si="163"/>
        <v>1</v>
      </c>
      <c r="S67" s="27">
        <f t="shared" ca="1" si="163"/>
        <v>1</v>
      </c>
      <c r="T67" s="27">
        <f t="shared" ref="T67:Z68" ca="1" si="184">OFFSET(T$5,$B67,0)</f>
        <v>1</v>
      </c>
      <c r="U67" s="27">
        <f t="shared" ca="1" si="184"/>
        <v>1</v>
      </c>
      <c r="V67" s="27">
        <f t="shared" ca="1" si="184"/>
        <v>1</v>
      </c>
      <c r="W67" s="27">
        <f t="shared" ca="1" si="184"/>
        <v>1</v>
      </c>
      <c r="X67" s="27">
        <f t="shared" ca="1" si="184"/>
        <v>1</v>
      </c>
      <c r="Y67" s="27">
        <f t="shared" ca="1" si="184"/>
        <v>1</v>
      </c>
      <c r="Z67" s="27" t="str">
        <f t="shared" ca="1" si="184"/>
        <v>-</v>
      </c>
      <c r="AA67" s="27" t="str">
        <f t="shared" ca="1" si="165"/>
        <v>-</v>
      </c>
      <c r="AB67" s="27" t="str">
        <f t="shared" ca="1" si="165"/>
        <v>-</v>
      </c>
      <c r="AC67" s="27" t="str">
        <f t="shared" ca="1" si="165"/>
        <v>-</v>
      </c>
      <c r="AD67" s="27" t="str">
        <f t="shared" ca="1" si="165"/>
        <v>-</v>
      </c>
      <c r="AE67" s="27" t="str">
        <f t="shared" ca="1" si="165"/>
        <v>-</v>
      </c>
      <c r="AF67" s="27" t="str">
        <f t="shared" ca="1" si="165"/>
        <v>-</v>
      </c>
      <c r="AG67" s="27" t="str">
        <f t="shared" ca="1" si="165"/>
        <v>-</v>
      </c>
      <c r="AH67" s="27" t="str">
        <f t="shared" ca="1" si="165"/>
        <v>-</v>
      </c>
      <c r="AI67" s="27" t="str">
        <f t="shared" ca="1" si="165"/>
        <v>-</v>
      </c>
      <c r="AJ67" s="27" t="str">
        <f t="shared" ca="1" si="165"/>
        <v>-</v>
      </c>
      <c r="AK67" s="27" t="str">
        <f t="shared" ca="1" si="165"/>
        <v>-</v>
      </c>
      <c r="AL67" s="27" t="str">
        <f t="shared" ca="1" si="165"/>
        <v>-</v>
      </c>
      <c r="AM67" s="27" t="str">
        <f t="shared" ca="1" si="165"/>
        <v>-</v>
      </c>
      <c r="AN67" s="27" t="str">
        <f t="shared" ca="1" si="165"/>
        <v>-</v>
      </c>
      <c r="AO67" s="27" t="str">
        <f t="shared" ca="1" si="166"/>
        <v>-</v>
      </c>
      <c r="AP67" s="27" t="str">
        <f t="shared" ca="1" si="167"/>
        <v>-</v>
      </c>
      <c r="AQ67" s="27" t="str">
        <f t="shared" ca="1" si="167"/>
        <v>-</v>
      </c>
      <c r="AR67" s="27" t="str">
        <f t="shared" ca="1" si="167"/>
        <v>-</v>
      </c>
      <c r="AS67" s="54">
        <f t="shared" ref="AS67:AX77" ca="1" si="185">OFFSET(AS67,-1,0)</f>
        <v>4</v>
      </c>
      <c r="AT67" s="54">
        <f t="shared" ca="1" si="185"/>
        <v>3</v>
      </c>
      <c r="AU67" s="54">
        <f t="shared" ca="1" si="185"/>
        <v>0.2</v>
      </c>
      <c r="AV67" s="54">
        <f t="shared" ca="1" si="185"/>
        <v>-0.2</v>
      </c>
      <c r="AW67" s="54">
        <f t="shared" ca="1" si="185"/>
        <v>0.6</v>
      </c>
      <c r="AX67" s="54">
        <f t="shared" ca="1" si="185"/>
        <v>-0.6</v>
      </c>
      <c r="AY67" s="27" t="str">
        <f t="shared" ca="1" si="168"/>
        <v>-</v>
      </c>
      <c r="AZ67" s="27" t="str">
        <f t="shared" ca="1" si="168"/>
        <v>-</v>
      </c>
      <c r="BA67" s="27" t="str">
        <f t="shared" ca="1" si="168"/>
        <v>-</v>
      </c>
      <c r="BB67" s="27" t="str">
        <f t="shared" ca="1" si="168"/>
        <v>-</v>
      </c>
      <c r="BC67" s="54">
        <f t="shared" ref="BC67:BF77" ca="1" si="186">OFFSET(BC67,-1,0)</f>
        <v>0.3</v>
      </c>
      <c r="BD67" s="54">
        <f t="shared" ca="1" si="186"/>
        <v>0.7</v>
      </c>
      <c r="BE67" s="54">
        <f t="shared" ca="1" si="186"/>
        <v>-0.2</v>
      </c>
      <c r="BF67" s="54">
        <f t="shared" ca="1" si="186"/>
        <v>1.2</v>
      </c>
      <c r="BG67" s="27" t="str">
        <f t="shared" ca="1" si="169"/>
        <v>-</v>
      </c>
      <c r="BH67" s="27" t="str">
        <f t="shared" ca="1" si="169"/>
        <v>-</v>
      </c>
      <c r="BI67" s="18">
        <f t="shared" ref="BI67:BM69" si="187">BI$6</f>
        <v>0</v>
      </c>
      <c r="BJ67" s="18">
        <f t="shared" si="187"/>
        <v>0</v>
      </c>
      <c r="BK67" s="18">
        <f t="shared" si="187"/>
        <v>0</v>
      </c>
      <c r="BL67" s="18">
        <f t="shared" si="187"/>
        <v>0</v>
      </c>
      <c r="BM67" s="18">
        <f t="shared" si="187"/>
        <v>0</v>
      </c>
      <c r="BN67" s="27">
        <f t="shared" ref="BN67:CA68" ca="1" si="188">OFFSET(BN$5,$B67,0)</f>
        <v>0</v>
      </c>
      <c r="BO67" s="27">
        <f t="shared" ca="1" si="188"/>
        <v>0</v>
      </c>
      <c r="BP67" s="27" t="str">
        <f t="shared" ca="1" si="188"/>
        <v>-</v>
      </c>
      <c r="BQ67" s="27" t="str">
        <f t="shared" ca="1" si="188"/>
        <v>-</v>
      </c>
      <c r="BR67" s="27" t="str">
        <f t="shared" ca="1" si="188"/>
        <v>-</v>
      </c>
      <c r="BS67" s="27" t="str">
        <f t="shared" ca="1" si="188"/>
        <v>-</v>
      </c>
      <c r="BT67" s="27" t="str">
        <f t="shared" ca="1" si="188"/>
        <v>-</v>
      </c>
      <c r="BU67" s="27" t="str">
        <f t="shared" ca="1" si="188"/>
        <v>-</v>
      </c>
      <c r="BV67" s="27" t="str">
        <f t="shared" ca="1" si="188"/>
        <v>-</v>
      </c>
      <c r="BW67" s="27" t="str">
        <f t="shared" ca="1" si="188"/>
        <v>-</v>
      </c>
      <c r="BX67" s="27" t="str">
        <f t="shared" ca="1" si="188"/>
        <v>-</v>
      </c>
      <c r="BY67" s="27">
        <f t="shared" ca="1" si="188"/>
        <v>2</v>
      </c>
      <c r="BZ67" s="27" t="str">
        <f t="shared" ca="1" si="188"/>
        <v>-</v>
      </c>
      <c r="CA67" s="27" t="str">
        <f t="shared" ca="1" si="188"/>
        <v>-</v>
      </c>
      <c r="CB67" s="27" t="str">
        <f t="shared" ref="CB67:CK68" ca="1" si="189">OFFSET(CB$5,$B67,0)</f>
        <v>-</v>
      </c>
      <c r="CC67" s="27" t="str">
        <f t="shared" ca="1" si="189"/>
        <v>-</v>
      </c>
      <c r="CD67" s="27" t="str">
        <f t="shared" ca="1" si="189"/>
        <v>-</v>
      </c>
      <c r="CE67" s="27" t="str">
        <f t="shared" ca="1" si="189"/>
        <v>-</v>
      </c>
      <c r="CF67" s="27">
        <f t="shared" ca="1" si="189"/>
        <v>0</v>
      </c>
      <c r="CG67" s="27" t="str">
        <f t="shared" ca="1" si="189"/>
        <v>-</v>
      </c>
      <c r="CH67" s="27">
        <f t="shared" ca="1" si="189"/>
        <v>1</v>
      </c>
      <c r="CI67" s="27">
        <f t="shared" ca="1" si="189"/>
        <v>0</v>
      </c>
      <c r="CJ67" s="27">
        <f t="shared" ca="1" si="189"/>
        <v>1</v>
      </c>
      <c r="CK67" s="27">
        <f t="shared" ca="1" si="189"/>
        <v>1</v>
      </c>
      <c r="CL67" s="27">
        <f t="shared" ref="CL67:CU68" ca="1" si="190">OFFSET(CL$5,$B67,0)</f>
        <v>1</v>
      </c>
      <c r="CM67" s="27">
        <f t="shared" ca="1" si="190"/>
        <v>0</v>
      </c>
      <c r="CN67" s="27">
        <f t="shared" ca="1" si="190"/>
        <v>0</v>
      </c>
      <c r="CO67" s="27">
        <f t="shared" ca="1" si="190"/>
        <v>0</v>
      </c>
      <c r="CP67" s="27">
        <f t="shared" ca="1" si="190"/>
        <v>0</v>
      </c>
      <c r="CQ67" s="27">
        <f t="shared" ca="1" si="190"/>
        <v>0.9</v>
      </c>
      <c r="CR67" s="27">
        <f t="shared" ca="1" si="190"/>
        <v>0.75</v>
      </c>
      <c r="CS67" s="27">
        <f t="shared" ca="1" si="190"/>
        <v>0.65</v>
      </c>
      <c r="CT67" s="27">
        <f t="shared" ca="1" si="190"/>
        <v>0.3</v>
      </c>
      <c r="CU67" s="27">
        <f t="shared" ca="1" si="190"/>
        <v>0</v>
      </c>
      <c r="CV67" s="27">
        <f t="shared" ref="CV67:CY68" ca="1" si="191">OFFSET(CV$5,$B67,0)</f>
        <v>0</v>
      </c>
      <c r="CW67" s="27">
        <f t="shared" ca="1" si="191"/>
        <v>1</v>
      </c>
      <c r="CX67" s="54">
        <f t="shared" ref="CX67:CX77" ca="1" si="192">OFFSET(CX67,-1,0)</f>
        <v>0</v>
      </c>
      <c r="CY67" s="27">
        <f t="shared" ca="1" si="191"/>
        <v>0</v>
      </c>
      <c r="CZ67" s="54">
        <f t="shared" ref="CZ67:DD77" ca="1" si="193">OFFSET(CZ67,-1,0)</f>
        <v>0</v>
      </c>
      <c r="DA67" s="54">
        <f t="shared" ca="1" si="193"/>
        <v>0</v>
      </c>
      <c r="DB67" s="54">
        <f t="shared" ca="1" si="193"/>
        <v>0</v>
      </c>
      <c r="DC67" s="54">
        <f t="shared" ca="1" si="193"/>
        <v>0</v>
      </c>
      <c r="DD67" s="54">
        <f t="shared" ca="1" si="193"/>
        <v>0</v>
      </c>
      <c r="DE67" s="27" t="str">
        <f t="shared" ca="1" si="171"/>
        <v>-</v>
      </c>
      <c r="DF67" s="27" t="str">
        <f t="shared" ca="1" si="171"/>
        <v>-</v>
      </c>
      <c r="DG67" s="27" t="str">
        <f t="shared" ca="1" si="171"/>
        <v>-</v>
      </c>
      <c r="DH67" s="27" t="str">
        <f t="shared" ca="1" si="171"/>
        <v>-</v>
      </c>
      <c r="DI67" s="27" t="str">
        <f t="shared" ca="1" si="171"/>
        <v>-</v>
      </c>
      <c r="DJ67" s="27" t="str">
        <f t="shared" ca="1" si="171"/>
        <v>-</v>
      </c>
      <c r="DK67" s="27" t="b">
        <f t="shared" ca="1" si="171"/>
        <v>0</v>
      </c>
      <c r="DL67" s="27" t="b">
        <f t="shared" ca="1" si="171"/>
        <v>1</v>
      </c>
      <c r="DM67" s="27" t="b">
        <f t="shared" ca="1" si="171"/>
        <v>0</v>
      </c>
      <c r="DN67" s="27">
        <f t="shared" ca="1" si="171"/>
        <v>0</v>
      </c>
      <c r="DO67" s="54" t="str">
        <f t="shared" ref="DO67:DR77" ca="1" si="194">OFFSET(DO67,-1,0)</f>
        <v>-</v>
      </c>
      <c r="DP67" s="54" t="b">
        <f t="shared" ca="1" si="194"/>
        <v>1</v>
      </c>
      <c r="DQ67" s="54" t="str">
        <f t="shared" ca="1" si="194"/>
        <v>-</v>
      </c>
      <c r="DR67" s="54" t="str">
        <f t="shared" ca="1" si="194"/>
        <v>-</v>
      </c>
      <c r="DS67" s="27" t="str">
        <f t="shared" ca="1" si="172"/>
        <v>-</v>
      </c>
      <c r="DT67" s="27" t="b">
        <f t="shared" ca="1" si="172"/>
        <v>1</v>
      </c>
      <c r="DU67" s="27" t="str">
        <f t="shared" ca="1" si="172"/>
        <v>-</v>
      </c>
      <c r="DV67" s="27">
        <f t="shared" ca="1" si="172"/>
        <v>0</v>
      </c>
      <c r="DW67" s="54">
        <f t="shared" ref="DW67:DX77" ca="1" si="195">OFFSET(DW67,-1,0)</f>
        <v>1</v>
      </c>
      <c r="DX67" s="54" t="str">
        <f t="shared" ca="1" si="195"/>
        <v>-</v>
      </c>
      <c r="DY67" s="27">
        <f t="shared" ref="DY67:DY72" ca="1" si="196">OFFSET(DY$5,$B67,0)</f>
        <v>500</v>
      </c>
      <c r="DZ67" s="27">
        <f t="shared" ref="DZ67:DZ76" ca="1" si="197">OFFSET(DZ$5,$B67,0)</f>
        <v>500</v>
      </c>
      <c r="EA67" s="27">
        <f t="shared" ca="1" si="173"/>
        <v>1</v>
      </c>
      <c r="EB67" s="27">
        <f t="shared" ca="1" si="174"/>
        <v>0</v>
      </c>
      <c r="EC67" s="27">
        <f t="shared" ca="1" si="173"/>
        <v>1</v>
      </c>
      <c r="ED67" s="27">
        <f t="shared" ca="1" si="175"/>
        <v>1</v>
      </c>
      <c r="EE67" s="27">
        <f t="shared" ca="1" si="176"/>
        <v>0</v>
      </c>
      <c r="EF67" s="27">
        <f t="shared" ca="1" si="176"/>
        <v>70</v>
      </c>
      <c r="EG67" s="27">
        <f t="shared" ca="1" si="176"/>
        <v>50</v>
      </c>
      <c r="EH67" s="27">
        <f t="shared" ca="1" si="176"/>
        <v>70</v>
      </c>
      <c r="EI67" s="27">
        <f t="shared" ca="1" si="177"/>
        <v>50</v>
      </c>
      <c r="EJ67" s="27">
        <f t="shared" ca="1" si="178"/>
        <v>1</v>
      </c>
      <c r="EK67" s="27">
        <f t="shared" ca="1" si="178"/>
        <v>1</v>
      </c>
      <c r="EL67" s="27">
        <f t="shared" ca="1" si="178"/>
        <v>1</v>
      </c>
      <c r="EM67" s="27">
        <f t="shared" ca="1" si="179"/>
        <v>0</v>
      </c>
      <c r="EN67" s="27" t="str">
        <f t="shared" ca="1" si="180"/>
        <v>-</v>
      </c>
      <c r="EO67" s="27" t="str">
        <f t="shared" ca="1" si="180"/>
        <v>-</v>
      </c>
      <c r="EP67" s="27">
        <f t="shared" ca="1" si="180"/>
        <v>0</v>
      </c>
      <c r="EQ67" s="27">
        <f t="shared" ca="1" si="180"/>
        <v>0</v>
      </c>
      <c r="ER67" s="34">
        <v>0</v>
      </c>
    </row>
    <row r="68" spans="1:148" outlineLevel="3">
      <c r="A68" s="31">
        <f t="shared" si="160"/>
        <v>63</v>
      </c>
      <c r="B68" s="38">
        <f t="shared" ref="B68:B77" ca="1" si="198">OFFSET(B68,-1,0)+4</f>
        <v>20</v>
      </c>
      <c r="C68">
        <f t="shared" ca="1" si="181"/>
        <v>410</v>
      </c>
      <c r="D68" t="b">
        <v>1</v>
      </c>
      <c r="E68" t="b">
        <v>0</v>
      </c>
      <c r="F68" t="b">
        <v>1</v>
      </c>
      <c r="H68" s="51" t="str">
        <f t="shared" ca="1" si="161"/>
        <v>M-M Spr Scan 0 (F33N43)</v>
      </c>
      <c r="I68" s="13" t="str">
        <f ca="1">IF(MATCH(H68,H$5:H68,0)=(COUNTA(H$5:H68)),"-","Dup")</f>
        <v>-</v>
      </c>
      <c r="J68" s="27" t="s">
        <v>37</v>
      </c>
      <c r="K68" s="54" t="b">
        <f t="shared" ca="1" si="182"/>
        <v>1</v>
      </c>
      <c r="L68" s="27" t="str">
        <f t="shared" ca="1" si="162"/>
        <v>-</v>
      </c>
      <c r="M68" s="54" t="b">
        <f t="shared" ca="1" si="183"/>
        <v>1</v>
      </c>
      <c r="N68" s="54" t="b">
        <f t="shared" ca="1" si="183"/>
        <v>1</v>
      </c>
      <c r="O68" s="54" t="b">
        <f t="shared" ca="1" si="183"/>
        <v>1</v>
      </c>
      <c r="P68" s="27">
        <f t="shared" ca="1" si="163"/>
        <v>1</v>
      </c>
      <c r="Q68" s="27">
        <f t="shared" ca="1" si="163"/>
        <v>1</v>
      </c>
      <c r="R68" s="27">
        <f t="shared" ca="1" si="163"/>
        <v>1</v>
      </c>
      <c r="S68" s="27">
        <f t="shared" ca="1" si="163"/>
        <v>1</v>
      </c>
      <c r="T68" s="27">
        <f t="shared" ca="1" si="184"/>
        <v>1</v>
      </c>
      <c r="U68" s="27">
        <f t="shared" ca="1" si="184"/>
        <v>1</v>
      </c>
      <c r="V68" s="27">
        <f t="shared" ca="1" si="184"/>
        <v>1</v>
      </c>
      <c r="W68" s="27">
        <f t="shared" ca="1" si="184"/>
        <v>1</v>
      </c>
      <c r="X68" s="27">
        <f t="shared" ca="1" si="184"/>
        <v>1</v>
      </c>
      <c r="Y68" s="27">
        <f t="shared" ca="1" si="184"/>
        <v>1</v>
      </c>
      <c r="Z68" s="27" t="str">
        <f t="shared" ca="1" si="184"/>
        <v>-</v>
      </c>
      <c r="AA68" s="27" t="str">
        <f t="shared" ca="1" si="165"/>
        <v>-</v>
      </c>
      <c r="AB68" s="27" t="str">
        <f t="shared" ca="1" si="165"/>
        <v>-</v>
      </c>
      <c r="AC68" s="27" t="str">
        <f t="shared" ca="1" si="165"/>
        <v>-</v>
      </c>
      <c r="AD68" s="27" t="str">
        <f t="shared" ca="1" si="165"/>
        <v>-</v>
      </c>
      <c r="AE68" s="27" t="str">
        <f t="shared" ca="1" si="165"/>
        <v>-</v>
      </c>
      <c r="AF68" s="27" t="str">
        <f t="shared" ca="1" si="165"/>
        <v>-</v>
      </c>
      <c r="AG68" s="27" t="str">
        <f t="shared" ca="1" si="165"/>
        <v>-</v>
      </c>
      <c r="AH68" s="27" t="str">
        <f t="shared" ca="1" si="165"/>
        <v>-</v>
      </c>
      <c r="AI68" s="27" t="str">
        <f t="shared" ca="1" si="165"/>
        <v>-</v>
      </c>
      <c r="AJ68" s="27" t="str">
        <f t="shared" ca="1" si="165"/>
        <v>-</v>
      </c>
      <c r="AK68" s="27" t="str">
        <f t="shared" ca="1" si="165"/>
        <v>-</v>
      </c>
      <c r="AL68" s="27" t="str">
        <f t="shared" ca="1" si="165"/>
        <v>-</v>
      </c>
      <c r="AM68" s="27" t="str">
        <f t="shared" ca="1" si="165"/>
        <v>-</v>
      </c>
      <c r="AN68" s="27" t="str">
        <f t="shared" ca="1" si="165"/>
        <v>-</v>
      </c>
      <c r="AO68" s="27" t="str">
        <f t="shared" ca="1" si="166"/>
        <v>-</v>
      </c>
      <c r="AP68" s="27" t="str">
        <f t="shared" ca="1" si="167"/>
        <v>-</v>
      </c>
      <c r="AQ68" s="27" t="str">
        <f t="shared" ca="1" si="167"/>
        <v>-</v>
      </c>
      <c r="AR68" s="27" t="str">
        <f t="shared" ca="1" si="167"/>
        <v>-</v>
      </c>
      <c r="AS68" s="54">
        <f t="shared" ca="1" si="185"/>
        <v>4</v>
      </c>
      <c r="AT68" s="54">
        <f t="shared" ca="1" si="185"/>
        <v>3</v>
      </c>
      <c r="AU68" s="54">
        <f t="shared" ca="1" si="185"/>
        <v>0.2</v>
      </c>
      <c r="AV68" s="54">
        <f t="shared" ca="1" si="185"/>
        <v>-0.2</v>
      </c>
      <c r="AW68" s="54">
        <f t="shared" ca="1" si="185"/>
        <v>0.6</v>
      </c>
      <c r="AX68" s="54">
        <f t="shared" ca="1" si="185"/>
        <v>-0.6</v>
      </c>
      <c r="AY68" s="27" t="str">
        <f t="shared" ca="1" si="168"/>
        <v>-</v>
      </c>
      <c r="AZ68" s="27" t="str">
        <f t="shared" ca="1" si="168"/>
        <v>-</v>
      </c>
      <c r="BA68" s="27" t="str">
        <f t="shared" ca="1" si="168"/>
        <v>-</v>
      </c>
      <c r="BB68" s="27" t="str">
        <f t="shared" ca="1" si="168"/>
        <v>-</v>
      </c>
      <c r="BC68" s="54">
        <f t="shared" ca="1" si="186"/>
        <v>0.3</v>
      </c>
      <c r="BD68" s="54">
        <f t="shared" ca="1" si="186"/>
        <v>0.7</v>
      </c>
      <c r="BE68" s="54">
        <f t="shared" ca="1" si="186"/>
        <v>-0.2</v>
      </c>
      <c r="BF68" s="54">
        <f t="shared" ca="1" si="186"/>
        <v>1.2</v>
      </c>
      <c r="BG68" s="27" t="str">
        <f t="shared" ca="1" si="169"/>
        <v>-</v>
      </c>
      <c r="BH68" s="27" t="str">
        <f t="shared" ca="1" si="169"/>
        <v>-</v>
      </c>
      <c r="BI68" s="18">
        <f t="shared" si="187"/>
        <v>0</v>
      </c>
      <c r="BJ68" s="18">
        <f t="shared" si="187"/>
        <v>0</v>
      </c>
      <c r="BK68" s="18">
        <f t="shared" si="187"/>
        <v>0</v>
      </c>
      <c r="BL68" s="18">
        <f t="shared" si="187"/>
        <v>0</v>
      </c>
      <c r="BM68" s="18">
        <f t="shared" si="187"/>
        <v>0</v>
      </c>
      <c r="BN68" s="27">
        <f t="shared" ca="1" si="188"/>
        <v>0</v>
      </c>
      <c r="BO68" s="27">
        <f t="shared" ca="1" si="188"/>
        <v>0</v>
      </c>
      <c r="BP68" s="27" t="str">
        <f t="shared" ca="1" si="188"/>
        <v>-</v>
      </c>
      <c r="BQ68" s="27" t="str">
        <f t="shared" ca="1" si="188"/>
        <v>-</v>
      </c>
      <c r="BR68" s="27" t="str">
        <f t="shared" ca="1" si="188"/>
        <v>-</v>
      </c>
      <c r="BS68" s="27" t="str">
        <f t="shared" ca="1" si="188"/>
        <v>-</v>
      </c>
      <c r="BT68" s="27" t="str">
        <f t="shared" ca="1" si="188"/>
        <v>-</v>
      </c>
      <c r="BU68" s="27" t="str">
        <f t="shared" ca="1" si="188"/>
        <v>-</v>
      </c>
      <c r="BV68" s="27" t="str">
        <f t="shared" ca="1" si="188"/>
        <v>-</v>
      </c>
      <c r="BW68" s="27" t="str">
        <f t="shared" ca="1" si="188"/>
        <v>-</v>
      </c>
      <c r="BX68" s="27" t="str">
        <f t="shared" ca="1" si="188"/>
        <v>-</v>
      </c>
      <c r="BY68" s="27">
        <f t="shared" ca="1" si="188"/>
        <v>2</v>
      </c>
      <c r="BZ68" s="27" t="str">
        <f t="shared" ca="1" si="188"/>
        <v>-</v>
      </c>
      <c r="CA68" s="27" t="str">
        <f t="shared" ca="1" si="188"/>
        <v>-</v>
      </c>
      <c r="CB68" s="27" t="str">
        <f t="shared" ca="1" si="189"/>
        <v>-</v>
      </c>
      <c r="CC68" s="27" t="str">
        <f t="shared" ca="1" si="189"/>
        <v>-</v>
      </c>
      <c r="CD68" s="27" t="str">
        <f t="shared" ca="1" si="189"/>
        <v>-</v>
      </c>
      <c r="CE68" s="27" t="str">
        <f t="shared" ca="1" si="189"/>
        <v>-</v>
      </c>
      <c r="CF68" s="27">
        <f t="shared" ca="1" si="189"/>
        <v>0</v>
      </c>
      <c r="CG68" s="27" t="str">
        <f t="shared" ca="1" si="189"/>
        <v>-</v>
      </c>
      <c r="CH68" s="27">
        <f t="shared" ca="1" si="189"/>
        <v>1</v>
      </c>
      <c r="CI68" s="27">
        <f t="shared" ca="1" si="189"/>
        <v>0</v>
      </c>
      <c r="CJ68" s="27">
        <f t="shared" ca="1" si="189"/>
        <v>1</v>
      </c>
      <c r="CK68" s="27">
        <f t="shared" ca="1" si="189"/>
        <v>1</v>
      </c>
      <c r="CL68" s="27">
        <f t="shared" ca="1" si="190"/>
        <v>1</v>
      </c>
      <c r="CM68" s="27">
        <f t="shared" ca="1" si="190"/>
        <v>0</v>
      </c>
      <c r="CN68" s="27">
        <f t="shared" ca="1" si="190"/>
        <v>0</v>
      </c>
      <c r="CO68" s="27">
        <f t="shared" ca="1" si="190"/>
        <v>0</v>
      </c>
      <c r="CP68" s="27">
        <f t="shared" ca="1" si="190"/>
        <v>0</v>
      </c>
      <c r="CQ68" s="27">
        <f t="shared" ca="1" si="190"/>
        <v>0.9</v>
      </c>
      <c r="CR68" s="27">
        <f t="shared" ca="1" si="190"/>
        <v>0.75</v>
      </c>
      <c r="CS68" s="27">
        <f t="shared" ca="1" si="190"/>
        <v>0.65</v>
      </c>
      <c r="CT68" s="27">
        <f t="shared" ca="1" si="190"/>
        <v>0.3</v>
      </c>
      <c r="CU68" s="27">
        <f t="shared" ca="1" si="190"/>
        <v>0</v>
      </c>
      <c r="CV68" s="27">
        <f t="shared" ca="1" si="191"/>
        <v>0</v>
      </c>
      <c r="CW68" s="27">
        <f t="shared" ca="1" si="191"/>
        <v>1</v>
      </c>
      <c r="CX68" s="54">
        <f t="shared" ca="1" si="192"/>
        <v>0</v>
      </c>
      <c r="CY68" s="27">
        <f t="shared" ca="1" si="191"/>
        <v>0</v>
      </c>
      <c r="CZ68" s="54">
        <f t="shared" ca="1" si="193"/>
        <v>0</v>
      </c>
      <c r="DA68" s="54">
        <f t="shared" ca="1" si="193"/>
        <v>0</v>
      </c>
      <c r="DB68" s="54">
        <f t="shared" ca="1" si="193"/>
        <v>0</v>
      </c>
      <c r="DC68" s="54">
        <f t="shared" ca="1" si="193"/>
        <v>0</v>
      </c>
      <c r="DD68" s="54">
        <f t="shared" ca="1" si="193"/>
        <v>0</v>
      </c>
      <c r="DE68" s="27" t="str">
        <f t="shared" ca="1" si="171"/>
        <v>-</v>
      </c>
      <c r="DF68" s="27" t="str">
        <f t="shared" ca="1" si="171"/>
        <v>-</v>
      </c>
      <c r="DG68" s="27" t="str">
        <f t="shared" ca="1" si="171"/>
        <v>-</v>
      </c>
      <c r="DH68" s="27" t="str">
        <f t="shared" ca="1" si="171"/>
        <v>-</v>
      </c>
      <c r="DI68" s="27" t="str">
        <f t="shared" ca="1" si="171"/>
        <v>-</v>
      </c>
      <c r="DJ68" s="27" t="str">
        <f t="shared" ca="1" si="171"/>
        <v>-</v>
      </c>
      <c r="DK68" s="27" t="b">
        <f t="shared" ca="1" si="171"/>
        <v>0</v>
      </c>
      <c r="DL68" s="27" t="b">
        <f t="shared" ca="1" si="171"/>
        <v>0</v>
      </c>
      <c r="DM68" s="27" t="b">
        <f t="shared" ca="1" si="171"/>
        <v>1</v>
      </c>
      <c r="DN68" s="27">
        <f t="shared" ca="1" si="171"/>
        <v>0</v>
      </c>
      <c r="DO68" s="54" t="str">
        <f t="shared" ca="1" si="194"/>
        <v>-</v>
      </c>
      <c r="DP68" s="54" t="b">
        <f t="shared" ca="1" si="194"/>
        <v>1</v>
      </c>
      <c r="DQ68" s="54" t="str">
        <f t="shared" ca="1" si="194"/>
        <v>-</v>
      </c>
      <c r="DR68" s="54" t="str">
        <f t="shared" ca="1" si="194"/>
        <v>-</v>
      </c>
      <c r="DS68" s="27" t="str">
        <f t="shared" ca="1" si="172"/>
        <v>-</v>
      </c>
      <c r="DT68" s="27" t="b">
        <f t="shared" ca="1" si="172"/>
        <v>1</v>
      </c>
      <c r="DU68" s="27" t="str">
        <f t="shared" ca="1" si="172"/>
        <v>-</v>
      </c>
      <c r="DV68" s="27">
        <f t="shared" ca="1" si="172"/>
        <v>0</v>
      </c>
      <c r="DW68" s="54">
        <f t="shared" ca="1" si="195"/>
        <v>1</v>
      </c>
      <c r="DX68" s="54" t="str">
        <f t="shared" ca="1" si="195"/>
        <v>-</v>
      </c>
      <c r="DY68" s="27">
        <f t="shared" ca="1" si="196"/>
        <v>500</v>
      </c>
      <c r="DZ68" s="27">
        <f t="shared" ca="1" si="197"/>
        <v>500</v>
      </c>
      <c r="EA68" s="27">
        <f t="shared" ca="1" si="173"/>
        <v>1</v>
      </c>
      <c r="EB68" s="27">
        <f t="shared" ca="1" si="174"/>
        <v>0</v>
      </c>
      <c r="EC68" s="27">
        <f t="shared" ca="1" si="173"/>
        <v>1</v>
      </c>
      <c r="ED68" s="27">
        <f t="shared" ca="1" si="175"/>
        <v>1</v>
      </c>
      <c r="EE68" s="27">
        <f t="shared" ca="1" si="176"/>
        <v>0</v>
      </c>
      <c r="EF68" s="27">
        <f t="shared" ca="1" si="176"/>
        <v>70</v>
      </c>
      <c r="EG68" s="27">
        <f t="shared" ca="1" si="176"/>
        <v>50</v>
      </c>
      <c r="EH68" s="27">
        <f t="shared" ca="1" si="176"/>
        <v>70</v>
      </c>
      <c r="EI68" s="27">
        <f t="shared" ca="1" si="177"/>
        <v>50</v>
      </c>
      <c r="EJ68" s="27">
        <f t="shared" ca="1" si="178"/>
        <v>1</v>
      </c>
      <c r="EK68" s="27">
        <f t="shared" ca="1" si="178"/>
        <v>1</v>
      </c>
      <c r="EL68" s="27">
        <f t="shared" ca="1" si="178"/>
        <v>1</v>
      </c>
      <c r="EM68" s="27">
        <f t="shared" ca="1" si="179"/>
        <v>0</v>
      </c>
      <c r="EN68" s="27" t="str">
        <f t="shared" ca="1" si="180"/>
        <v>-</v>
      </c>
      <c r="EO68" s="27" t="str">
        <f t="shared" ca="1" si="180"/>
        <v>-</v>
      </c>
      <c r="EP68" s="27">
        <f t="shared" ca="1" si="180"/>
        <v>0</v>
      </c>
      <c r="EQ68" s="27">
        <f t="shared" ca="1" si="180"/>
        <v>0</v>
      </c>
      <c r="ER68" s="34">
        <v>0</v>
      </c>
    </row>
    <row r="69" spans="1:148" outlineLevel="2">
      <c r="A69" s="31">
        <f t="shared" si="160"/>
        <v>64</v>
      </c>
      <c r="B69" s="38">
        <f t="shared" ca="1" si="198"/>
        <v>24</v>
      </c>
      <c r="C69">
        <f t="shared" ca="1" si="181"/>
        <v>410</v>
      </c>
      <c r="D69" t="b">
        <v>0</v>
      </c>
      <c r="E69" t="b">
        <v>0</v>
      </c>
      <c r="F69" t="b">
        <v>0</v>
      </c>
      <c r="H69" s="51" t="str">
        <f t="shared" ca="1" si="161"/>
        <v>M-M&amp;BBT Aut Scan 0 (F33N43)</v>
      </c>
      <c r="I69" s="13" t="str">
        <f ca="1">IF(MATCH(H69,H$5:H69,0)=(COUNTA(H$5:H69)),"-","Dup")</f>
        <v>-</v>
      </c>
      <c r="J69" s="27" t="s">
        <v>37</v>
      </c>
      <c r="K69" s="54" t="b">
        <f t="shared" ca="1" si="182"/>
        <v>1</v>
      </c>
      <c r="L69" s="27" t="str">
        <f t="shared" ca="1" si="162"/>
        <v>-</v>
      </c>
      <c r="M69" s="54" t="b">
        <f t="shared" ca="1" si="183"/>
        <v>1</v>
      </c>
      <c r="N69" s="54" t="b">
        <f t="shared" ca="1" si="183"/>
        <v>1</v>
      </c>
      <c r="O69" s="54" t="b">
        <f t="shared" ca="1" si="183"/>
        <v>1</v>
      </c>
      <c r="P69" s="27">
        <f t="shared" ca="1" si="163"/>
        <v>1</v>
      </c>
      <c r="Q69" s="27">
        <f t="shared" ca="1" si="163"/>
        <v>1</v>
      </c>
      <c r="R69" s="27">
        <f t="shared" ca="1" si="163"/>
        <v>1</v>
      </c>
      <c r="S69" s="27">
        <f t="shared" ca="1" si="163"/>
        <v>1</v>
      </c>
      <c r="T69" s="27">
        <f t="shared" ref="T69:AI70" ca="1" si="199">OFFSET(T$5,$B69,0)</f>
        <v>1</v>
      </c>
      <c r="U69" s="27">
        <f t="shared" ca="1" si="199"/>
        <v>1</v>
      </c>
      <c r="V69" s="27">
        <f t="shared" ca="1" si="199"/>
        <v>1</v>
      </c>
      <c r="W69" s="27">
        <f t="shared" ca="1" si="199"/>
        <v>1</v>
      </c>
      <c r="X69" s="27">
        <f t="shared" ca="1" si="199"/>
        <v>1</v>
      </c>
      <c r="Y69" s="27">
        <f t="shared" ca="1" si="199"/>
        <v>1</v>
      </c>
      <c r="Z69" s="27" t="str">
        <f t="shared" ca="1" si="199"/>
        <v>-</v>
      </c>
      <c r="AA69" s="27" t="str">
        <f t="shared" ca="1" si="199"/>
        <v>-</v>
      </c>
      <c r="AB69" s="27" t="str">
        <f t="shared" ca="1" si="199"/>
        <v>-</v>
      </c>
      <c r="AC69" s="27" t="str">
        <f t="shared" ca="1" si="199"/>
        <v>-</v>
      </c>
      <c r="AD69" s="27" t="str">
        <f t="shared" ca="1" si="199"/>
        <v>-</v>
      </c>
      <c r="AE69" s="27" t="str">
        <f t="shared" ca="1" si="199"/>
        <v>-</v>
      </c>
      <c r="AF69" s="27" t="str">
        <f t="shared" ca="1" si="199"/>
        <v>-</v>
      </c>
      <c r="AG69" s="27" t="str">
        <f t="shared" ca="1" si="199"/>
        <v>-</v>
      </c>
      <c r="AH69" s="27" t="str">
        <f t="shared" ca="1" si="199"/>
        <v>-</v>
      </c>
      <c r="AI69" s="27" t="str">
        <f t="shared" ca="1" si="199"/>
        <v>-</v>
      </c>
      <c r="AJ69" s="27" t="str">
        <f t="shared" ca="1" si="165"/>
        <v>-</v>
      </c>
      <c r="AK69" s="27" t="str">
        <f t="shared" ca="1" si="165"/>
        <v>-</v>
      </c>
      <c r="AL69" s="27" t="str">
        <f t="shared" ca="1" si="165"/>
        <v>-</v>
      </c>
      <c r="AM69" s="27" t="str">
        <f t="shared" ca="1" si="165"/>
        <v>-</v>
      </c>
      <c r="AN69" s="27" t="str">
        <f t="shared" ca="1" si="165"/>
        <v>-</v>
      </c>
      <c r="AO69" s="27" t="str">
        <f t="shared" ca="1" si="166"/>
        <v>-</v>
      </c>
      <c r="AP69" s="27" t="str">
        <f t="shared" ca="1" si="167"/>
        <v>-</v>
      </c>
      <c r="AQ69" s="27" t="str">
        <f t="shared" ca="1" si="167"/>
        <v>-</v>
      </c>
      <c r="AR69" s="27" t="str">
        <f t="shared" ca="1" si="167"/>
        <v>-</v>
      </c>
      <c r="AS69" s="54">
        <f t="shared" ca="1" si="185"/>
        <v>4</v>
      </c>
      <c r="AT69" s="54">
        <f t="shared" ca="1" si="185"/>
        <v>3</v>
      </c>
      <c r="AU69" s="54">
        <f t="shared" ca="1" si="185"/>
        <v>0.2</v>
      </c>
      <c r="AV69" s="54">
        <f t="shared" ca="1" si="185"/>
        <v>-0.2</v>
      </c>
      <c r="AW69" s="54">
        <f t="shared" ca="1" si="185"/>
        <v>0.6</v>
      </c>
      <c r="AX69" s="54">
        <f t="shared" ca="1" si="185"/>
        <v>-0.6</v>
      </c>
      <c r="AY69" s="27" t="str">
        <f t="shared" ca="1" si="168"/>
        <v>-</v>
      </c>
      <c r="AZ69" s="27" t="str">
        <f t="shared" ca="1" si="168"/>
        <v>-</v>
      </c>
      <c r="BA69" s="27" t="str">
        <f t="shared" ca="1" si="168"/>
        <v>-</v>
      </c>
      <c r="BB69" s="27" t="str">
        <f t="shared" ca="1" si="168"/>
        <v>-</v>
      </c>
      <c r="BC69" s="54">
        <f t="shared" ca="1" si="186"/>
        <v>0.3</v>
      </c>
      <c r="BD69" s="54">
        <f t="shared" ca="1" si="186"/>
        <v>0.7</v>
      </c>
      <c r="BE69" s="54">
        <f t="shared" ca="1" si="186"/>
        <v>-0.2</v>
      </c>
      <c r="BF69" s="54">
        <f t="shared" ca="1" si="186"/>
        <v>1.2</v>
      </c>
      <c r="BG69" s="27" t="str">
        <f t="shared" ca="1" si="169"/>
        <v>-</v>
      </c>
      <c r="BH69" s="27" t="str">
        <f t="shared" ca="1" si="169"/>
        <v>-</v>
      </c>
      <c r="BI69" s="18">
        <f t="shared" si="187"/>
        <v>0</v>
      </c>
      <c r="BJ69" s="18">
        <f t="shared" si="187"/>
        <v>0</v>
      </c>
      <c r="BK69" s="18">
        <f t="shared" si="187"/>
        <v>0</v>
      </c>
      <c r="BL69" s="18">
        <f t="shared" si="187"/>
        <v>0</v>
      </c>
      <c r="BM69" s="18">
        <f t="shared" si="187"/>
        <v>0</v>
      </c>
      <c r="BN69" s="27">
        <f t="shared" ref="BN69:CE74" ca="1" si="200">OFFSET(BN$5,$B69,0)</f>
        <v>0</v>
      </c>
      <c r="BO69" s="27">
        <f t="shared" ca="1" si="200"/>
        <v>0</v>
      </c>
      <c r="BP69" s="27" t="str">
        <f t="shared" ca="1" si="200"/>
        <v>-</v>
      </c>
      <c r="BQ69" s="27" t="str">
        <f t="shared" ca="1" si="200"/>
        <v>-</v>
      </c>
      <c r="BR69" s="27" t="str">
        <f t="shared" ca="1" si="200"/>
        <v>-</v>
      </c>
      <c r="BS69" s="27" t="str">
        <f t="shared" ca="1" si="200"/>
        <v>-</v>
      </c>
      <c r="BT69" s="27" t="str">
        <f t="shared" ca="1" si="200"/>
        <v>-</v>
      </c>
      <c r="BU69" s="27" t="str">
        <f t="shared" ca="1" si="200"/>
        <v>-</v>
      </c>
      <c r="BV69" s="27" t="str">
        <f t="shared" ca="1" si="200"/>
        <v>-</v>
      </c>
      <c r="BW69" s="27" t="str">
        <f t="shared" ca="1" si="200"/>
        <v>-</v>
      </c>
      <c r="BX69" s="27" t="str">
        <f t="shared" ca="1" si="200"/>
        <v>-</v>
      </c>
      <c r="BY69" s="27">
        <f t="shared" ca="1" si="200"/>
        <v>2</v>
      </c>
      <c r="BZ69" s="27" t="str">
        <f t="shared" ca="1" si="200"/>
        <v>-</v>
      </c>
      <c r="CA69" s="27" t="str">
        <f t="shared" ca="1" si="200"/>
        <v>-</v>
      </c>
      <c r="CB69" s="27" t="str">
        <f t="shared" ca="1" si="200"/>
        <v>-</v>
      </c>
      <c r="CC69" s="27" t="str">
        <f t="shared" ca="1" si="200"/>
        <v>-</v>
      </c>
      <c r="CD69" s="27" t="b">
        <f t="shared" ca="1" si="200"/>
        <v>1</v>
      </c>
      <c r="CE69" s="27" t="str">
        <f t="shared" ca="1" si="200"/>
        <v>-</v>
      </c>
      <c r="CF69" s="27">
        <f t="shared" ref="CF69:CU71" ca="1" si="201">OFFSET(CF$5,$B69,0)</f>
        <v>0</v>
      </c>
      <c r="CG69" s="27" t="str">
        <f t="shared" ca="1" si="201"/>
        <v>-</v>
      </c>
      <c r="CH69" s="27">
        <f t="shared" ca="1" si="201"/>
        <v>1</v>
      </c>
      <c r="CI69" s="27">
        <f t="shared" ca="1" si="201"/>
        <v>0</v>
      </c>
      <c r="CJ69" s="27">
        <f t="shared" ca="1" si="201"/>
        <v>1</v>
      </c>
      <c r="CK69" s="27">
        <f t="shared" ca="1" si="201"/>
        <v>1</v>
      </c>
      <c r="CL69" s="27">
        <f t="shared" ca="1" si="201"/>
        <v>1</v>
      </c>
      <c r="CM69" s="27">
        <f t="shared" ca="1" si="201"/>
        <v>0</v>
      </c>
      <c r="CN69" s="27">
        <f t="shared" ca="1" si="201"/>
        <v>0</v>
      </c>
      <c r="CO69" s="27">
        <f t="shared" ca="1" si="201"/>
        <v>0</v>
      </c>
      <c r="CP69" s="27">
        <f t="shared" ca="1" si="201"/>
        <v>0</v>
      </c>
      <c r="CQ69" s="27">
        <f t="shared" ca="1" si="201"/>
        <v>0.9</v>
      </c>
      <c r="CR69" s="27">
        <f t="shared" ca="1" si="201"/>
        <v>0.75</v>
      </c>
      <c r="CS69" s="27">
        <f t="shared" ca="1" si="201"/>
        <v>0.65</v>
      </c>
      <c r="CT69" s="27">
        <f t="shared" ca="1" si="201"/>
        <v>0.3</v>
      </c>
      <c r="CU69" s="27">
        <f t="shared" ca="1" si="201"/>
        <v>0</v>
      </c>
      <c r="CV69" s="27">
        <f t="shared" ref="CV69:CY73" ca="1" si="202">OFFSET(CV$5,$B69,0)</f>
        <v>0</v>
      </c>
      <c r="CW69" s="27">
        <f t="shared" ca="1" si="202"/>
        <v>1</v>
      </c>
      <c r="CX69" s="54">
        <f t="shared" ca="1" si="192"/>
        <v>0</v>
      </c>
      <c r="CY69" s="27">
        <f t="shared" ca="1" si="202"/>
        <v>0</v>
      </c>
      <c r="CZ69" s="54">
        <f t="shared" ca="1" si="193"/>
        <v>0</v>
      </c>
      <c r="DA69" s="54">
        <f t="shared" ca="1" si="193"/>
        <v>0</v>
      </c>
      <c r="DB69" s="54">
        <f t="shared" ca="1" si="193"/>
        <v>0</v>
      </c>
      <c r="DC69" s="54">
        <f t="shared" ca="1" si="193"/>
        <v>0</v>
      </c>
      <c r="DD69" s="54">
        <f t="shared" ca="1" si="193"/>
        <v>0</v>
      </c>
      <c r="DE69" s="27" t="str">
        <f t="shared" ref="DE69:DN70" ca="1" si="203">OFFSET(DE$5,$B69,0)</f>
        <v>-</v>
      </c>
      <c r="DF69" s="27" t="str">
        <f t="shared" ca="1" si="203"/>
        <v>-</v>
      </c>
      <c r="DG69" s="27" t="str">
        <f t="shared" ca="1" si="203"/>
        <v>-</v>
      </c>
      <c r="DH69" s="27" t="str">
        <f t="shared" ca="1" si="203"/>
        <v>-</v>
      </c>
      <c r="DI69" s="27" t="str">
        <f t="shared" ca="1" si="203"/>
        <v>-</v>
      </c>
      <c r="DJ69" s="27" t="str">
        <f t="shared" ca="1" si="203"/>
        <v>-</v>
      </c>
      <c r="DK69" s="27" t="b">
        <f t="shared" ca="1" si="203"/>
        <v>1</v>
      </c>
      <c r="DL69" s="27" t="b">
        <f t="shared" ca="1" si="203"/>
        <v>0</v>
      </c>
      <c r="DM69" s="27" t="b">
        <f t="shared" ca="1" si="203"/>
        <v>0</v>
      </c>
      <c r="DN69" s="27">
        <f t="shared" ca="1" si="203"/>
        <v>0</v>
      </c>
      <c r="DO69" s="54" t="str">
        <f t="shared" ca="1" si="194"/>
        <v>-</v>
      </c>
      <c r="DP69" s="54" t="b">
        <f t="shared" ca="1" si="194"/>
        <v>1</v>
      </c>
      <c r="DQ69" s="54" t="str">
        <f t="shared" ca="1" si="194"/>
        <v>-</v>
      </c>
      <c r="DR69" s="54" t="str">
        <f t="shared" ca="1" si="194"/>
        <v>-</v>
      </c>
      <c r="DS69" s="26" t="b">
        <v>1</v>
      </c>
      <c r="DT69" s="27" t="b">
        <f ca="1">OFFSET(DT$5,$B69,0)</f>
        <v>1</v>
      </c>
      <c r="DU69" s="27" t="str">
        <f ca="1">OFFSET(DU$5,$B69,0)</f>
        <v>-</v>
      </c>
      <c r="DV69" s="27">
        <f ca="1">OFFSET(DV$5,$B69,0)</f>
        <v>0</v>
      </c>
      <c r="DW69" s="54">
        <f t="shared" ca="1" si="195"/>
        <v>1</v>
      </c>
      <c r="DX69" s="54" t="str">
        <f t="shared" ca="1" si="195"/>
        <v>-</v>
      </c>
      <c r="DY69" s="27">
        <f t="shared" ca="1" si="196"/>
        <v>500</v>
      </c>
      <c r="DZ69" s="27">
        <f t="shared" ca="1" si="197"/>
        <v>500</v>
      </c>
      <c r="EA69" s="27">
        <f t="shared" ca="1" si="173"/>
        <v>1</v>
      </c>
      <c r="EB69" s="27">
        <f t="shared" ca="1" si="174"/>
        <v>0</v>
      </c>
      <c r="EC69" s="27">
        <f t="shared" ca="1" si="173"/>
        <v>1</v>
      </c>
      <c r="ED69" s="27">
        <f t="shared" ca="1" si="175"/>
        <v>1</v>
      </c>
      <c r="EE69" s="27">
        <f t="shared" ca="1" si="176"/>
        <v>0</v>
      </c>
      <c r="EF69" s="27">
        <f t="shared" ca="1" si="176"/>
        <v>70</v>
      </c>
      <c r="EG69" s="27">
        <f t="shared" ca="1" si="176"/>
        <v>50</v>
      </c>
      <c r="EH69" s="27">
        <f t="shared" ca="1" si="176"/>
        <v>70</v>
      </c>
      <c r="EI69" s="27">
        <f t="shared" ca="1" si="177"/>
        <v>50</v>
      </c>
      <c r="EJ69" s="27">
        <f t="shared" ca="1" si="178"/>
        <v>1</v>
      </c>
      <c r="EK69" s="27">
        <f t="shared" ca="1" si="178"/>
        <v>1</v>
      </c>
      <c r="EL69" s="27">
        <f t="shared" ca="1" si="178"/>
        <v>1</v>
      </c>
      <c r="EM69" s="27">
        <f t="shared" ca="1" si="179"/>
        <v>0</v>
      </c>
      <c r="EN69" s="27" t="str">
        <f t="shared" ca="1" si="180"/>
        <v>-</v>
      </c>
      <c r="EO69" s="27" t="str">
        <f t="shared" ca="1" si="180"/>
        <v>-</v>
      </c>
      <c r="EP69" s="27">
        <f t="shared" ca="1" si="180"/>
        <v>0</v>
      </c>
      <c r="EQ69" s="27">
        <f t="shared" ca="1" si="180"/>
        <v>0</v>
      </c>
      <c r="ER69" s="34">
        <v>0</v>
      </c>
    </row>
    <row r="70" spans="1:148" outlineLevel="3">
      <c r="A70" s="31">
        <f t="shared" si="160"/>
        <v>65</v>
      </c>
      <c r="B70" s="38">
        <f t="shared" ca="1" si="198"/>
        <v>28</v>
      </c>
      <c r="C70">
        <f t="shared" ca="1" si="181"/>
        <v>410</v>
      </c>
      <c r="D70" t="b">
        <v>0</v>
      </c>
      <c r="E70" t="b">
        <v>0</v>
      </c>
      <c r="F70" t="b">
        <v>0</v>
      </c>
      <c r="H70" s="51" t="str">
        <f t="shared" ca="1" si="161"/>
        <v>M-M&amp;BBT Win Scan 0 (F33N43)</v>
      </c>
      <c r="I70" s="13" t="str">
        <f ca="1">IF(MATCH(H70,H$5:H70,0)=(COUNTA(H$5:H70)),"-","Dup")</f>
        <v>-</v>
      </c>
      <c r="J70" s="27" t="s">
        <v>37</v>
      </c>
      <c r="K70" s="54" t="b">
        <f t="shared" ca="1" si="182"/>
        <v>1</v>
      </c>
      <c r="L70" s="27" t="str">
        <f t="shared" ca="1" si="162"/>
        <v>-</v>
      </c>
      <c r="M70" s="54" t="b">
        <f t="shared" ca="1" si="183"/>
        <v>1</v>
      </c>
      <c r="N70" s="54" t="b">
        <f t="shared" ca="1" si="183"/>
        <v>1</v>
      </c>
      <c r="O70" s="54" t="b">
        <f t="shared" ca="1" si="183"/>
        <v>1</v>
      </c>
      <c r="P70" s="27">
        <f t="shared" ca="1" si="163"/>
        <v>1</v>
      </c>
      <c r="Q70" s="27">
        <f t="shared" ca="1" si="163"/>
        <v>1</v>
      </c>
      <c r="R70" s="27">
        <f t="shared" ca="1" si="163"/>
        <v>1</v>
      </c>
      <c r="S70" s="27">
        <f t="shared" ca="1" si="163"/>
        <v>1</v>
      </c>
      <c r="T70" s="27">
        <f t="shared" ca="1" si="199"/>
        <v>1</v>
      </c>
      <c r="U70" s="27">
        <f ca="1">OFFSET(U$5,$B70,0)</f>
        <v>1</v>
      </c>
      <c r="V70" s="27">
        <f t="shared" ca="1" si="199"/>
        <v>1</v>
      </c>
      <c r="W70" s="27">
        <f t="shared" ca="1" si="199"/>
        <v>1</v>
      </c>
      <c r="X70" s="27">
        <f ca="1">OFFSET(X$5,$B70,0)</f>
        <v>1</v>
      </c>
      <c r="Y70" s="27">
        <f t="shared" ca="1" si="199"/>
        <v>1</v>
      </c>
      <c r="Z70" s="27" t="str">
        <f t="shared" ref="Z70:AI71" ca="1" si="204">OFFSET(Z$5,$B70,0)</f>
        <v>-</v>
      </c>
      <c r="AA70" s="27" t="str">
        <f t="shared" ca="1" si="204"/>
        <v>-</v>
      </c>
      <c r="AB70" s="27" t="str">
        <f t="shared" ca="1" si="204"/>
        <v>-</v>
      </c>
      <c r="AC70" s="27" t="str">
        <f t="shared" ca="1" si="204"/>
        <v>-</v>
      </c>
      <c r="AD70" s="27" t="str">
        <f t="shared" ca="1" si="204"/>
        <v>-</v>
      </c>
      <c r="AE70" s="27" t="str">
        <f t="shared" ca="1" si="204"/>
        <v>-</v>
      </c>
      <c r="AF70" s="27" t="str">
        <f t="shared" ca="1" si="204"/>
        <v>-</v>
      </c>
      <c r="AG70" s="27" t="str">
        <f t="shared" ca="1" si="204"/>
        <v>-</v>
      </c>
      <c r="AH70" s="27" t="str">
        <f t="shared" ca="1" si="204"/>
        <v>-</v>
      </c>
      <c r="AI70" s="27" t="str">
        <f t="shared" ca="1" si="204"/>
        <v>-</v>
      </c>
      <c r="AJ70" s="27" t="str">
        <f t="shared" ca="1" si="165"/>
        <v>-</v>
      </c>
      <c r="AK70" s="27" t="str">
        <f t="shared" ca="1" si="165"/>
        <v>-</v>
      </c>
      <c r="AL70" s="27" t="str">
        <f t="shared" ca="1" si="165"/>
        <v>-</v>
      </c>
      <c r="AM70" s="27" t="str">
        <f t="shared" ca="1" si="165"/>
        <v>-</v>
      </c>
      <c r="AN70" s="27" t="str">
        <f t="shared" ca="1" si="165"/>
        <v>-</v>
      </c>
      <c r="AO70" s="27" t="str">
        <f t="shared" ca="1" si="166"/>
        <v>-</v>
      </c>
      <c r="AP70" s="27" t="str">
        <f t="shared" ref="AP70:AR71" ca="1" si="205">OFFSET(AP$5,$B70,0)</f>
        <v>-</v>
      </c>
      <c r="AQ70" s="27" t="str">
        <f t="shared" ca="1" si="205"/>
        <v>-</v>
      </c>
      <c r="AR70" s="27" t="str">
        <f t="shared" ca="1" si="205"/>
        <v>-</v>
      </c>
      <c r="AS70" s="54">
        <f t="shared" ca="1" si="185"/>
        <v>4</v>
      </c>
      <c r="AT70" s="54">
        <f t="shared" ca="1" si="185"/>
        <v>3</v>
      </c>
      <c r="AU70" s="54">
        <f t="shared" ca="1" si="185"/>
        <v>0.2</v>
      </c>
      <c r="AV70" s="54">
        <f t="shared" ca="1" si="185"/>
        <v>-0.2</v>
      </c>
      <c r="AW70" s="54">
        <f t="shared" ca="1" si="185"/>
        <v>0.6</v>
      </c>
      <c r="AX70" s="54">
        <f t="shared" ca="1" si="185"/>
        <v>-0.6</v>
      </c>
      <c r="AY70" s="27" t="str">
        <f t="shared" ca="1" si="168"/>
        <v>-</v>
      </c>
      <c r="AZ70" s="27" t="str">
        <f t="shared" ca="1" si="168"/>
        <v>-</v>
      </c>
      <c r="BA70" s="27" t="str">
        <f t="shared" ca="1" si="168"/>
        <v>-</v>
      </c>
      <c r="BB70" s="27" t="str">
        <f t="shared" ca="1" si="168"/>
        <v>-</v>
      </c>
      <c r="BC70" s="54">
        <f t="shared" ca="1" si="186"/>
        <v>0.3</v>
      </c>
      <c r="BD70" s="54">
        <f t="shared" ca="1" si="186"/>
        <v>0.7</v>
      </c>
      <c r="BE70" s="54">
        <f t="shared" ca="1" si="186"/>
        <v>-0.2</v>
      </c>
      <c r="BF70" s="54">
        <f t="shared" ca="1" si="186"/>
        <v>1.2</v>
      </c>
      <c r="BG70" s="27" t="str">
        <f t="shared" ca="1" si="169"/>
        <v>-</v>
      </c>
      <c r="BH70" s="27" t="str">
        <f t="shared" ca="1" si="169"/>
        <v>-</v>
      </c>
      <c r="BI70" s="18">
        <f t="shared" ref="BI70:BM73" si="206">BI$6</f>
        <v>0</v>
      </c>
      <c r="BJ70" s="18">
        <f t="shared" si="206"/>
        <v>0</v>
      </c>
      <c r="BK70" s="18">
        <f t="shared" si="206"/>
        <v>0</v>
      </c>
      <c r="BL70" s="18">
        <f t="shared" si="206"/>
        <v>0</v>
      </c>
      <c r="BM70" s="18">
        <f t="shared" si="206"/>
        <v>0</v>
      </c>
      <c r="BN70" s="27">
        <f t="shared" ca="1" si="200"/>
        <v>0</v>
      </c>
      <c r="BO70" s="27">
        <f t="shared" ca="1" si="200"/>
        <v>0</v>
      </c>
      <c r="BP70" s="27" t="str">
        <f t="shared" ca="1" si="200"/>
        <v>-</v>
      </c>
      <c r="BQ70" s="27" t="str">
        <f t="shared" ca="1" si="200"/>
        <v>-</v>
      </c>
      <c r="BR70" s="27" t="str">
        <f t="shared" ca="1" si="200"/>
        <v>-</v>
      </c>
      <c r="BS70" s="27" t="str">
        <f t="shared" ca="1" si="200"/>
        <v>-</v>
      </c>
      <c r="BT70" s="27" t="str">
        <f t="shared" ca="1" si="200"/>
        <v>-</v>
      </c>
      <c r="BU70" s="27" t="str">
        <f t="shared" ca="1" si="200"/>
        <v>-</v>
      </c>
      <c r="BV70" s="27" t="str">
        <f t="shared" ca="1" si="200"/>
        <v>-</v>
      </c>
      <c r="BW70" s="27" t="str">
        <f t="shared" ca="1" si="200"/>
        <v>-</v>
      </c>
      <c r="BX70" s="27" t="str">
        <f t="shared" ca="1" si="200"/>
        <v>-</v>
      </c>
      <c r="BY70" s="27">
        <f t="shared" ca="1" si="200"/>
        <v>2</v>
      </c>
      <c r="BZ70" s="27" t="str">
        <f t="shared" ca="1" si="200"/>
        <v>-</v>
      </c>
      <c r="CA70" s="27" t="str">
        <f t="shared" ca="1" si="200"/>
        <v>-</v>
      </c>
      <c r="CB70" s="27" t="str">
        <f t="shared" ca="1" si="200"/>
        <v>-</v>
      </c>
      <c r="CC70" s="27" t="str">
        <f t="shared" ca="1" si="200"/>
        <v>-</v>
      </c>
      <c r="CD70" s="27" t="b">
        <f t="shared" ca="1" si="200"/>
        <v>1</v>
      </c>
      <c r="CE70" s="27" t="str">
        <f t="shared" ca="1" si="200"/>
        <v>-</v>
      </c>
      <c r="CF70" s="27">
        <f t="shared" ca="1" si="201"/>
        <v>0</v>
      </c>
      <c r="CG70" s="27" t="str">
        <f t="shared" ca="1" si="201"/>
        <v>-</v>
      </c>
      <c r="CH70" s="27">
        <f t="shared" ca="1" si="201"/>
        <v>1</v>
      </c>
      <c r="CI70" s="27">
        <f t="shared" ca="1" si="201"/>
        <v>0</v>
      </c>
      <c r="CJ70" s="27">
        <f t="shared" ca="1" si="201"/>
        <v>1</v>
      </c>
      <c r="CK70" s="27">
        <f t="shared" ca="1" si="201"/>
        <v>1</v>
      </c>
      <c r="CL70" s="27">
        <f t="shared" ca="1" si="201"/>
        <v>1</v>
      </c>
      <c r="CM70" s="27">
        <f t="shared" ca="1" si="201"/>
        <v>0</v>
      </c>
      <c r="CN70" s="27">
        <f t="shared" ca="1" si="201"/>
        <v>0</v>
      </c>
      <c r="CO70" s="27">
        <f t="shared" ca="1" si="201"/>
        <v>0</v>
      </c>
      <c r="CP70" s="27">
        <f t="shared" ref="CP70:CU73" ca="1" si="207">OFFSET(CP$5,$B70,0)</f>
        <v>0</v>
      </c>
      <c r="CQ70" s="27">
        <f t="shared" ca="1" si="207"/>
        <v>0.9</v>
      </c>
      <c r="CR70" s="27">
        <f t="shared" ca="1" si="207"/>
        <v>0.75</v>
      </c>
      <c r="CS70" s="27">
        <f t="shared" ca="1" si="207"/>
        <v>0.65</v>
      </c>
      <c r="CT70" s="27">
        <f t="shared" ca="1" si="207"/>
        <v>0.3</v>
      </c>
      <c r="CU70" s="27">
        <f t="shared" ca="1" si="207"/>
        <v>0</v>
      </c>
      <c r="CV70" s="27">
        <f t="shared" ca="1" si="202"/>
        <v>0</v>
      </c>
      <c r="CW70" s="27">
        <f t="shared" ca="1" si="202"/>
        <v>1</v>
      </c>
      <c r="CX70" s="54">
        <f t="shared" ca="1" si="192"/>
        <v>0</v>
      </c>
      <c r="CY70" s="27">
        <f t="shared" ca="1" si="202"/>
        <v>0</v>
      </c>
      <c r="CZ70" s="54">
        <f t="shared" ca="1" si="193"/>
        <v>0</v>
      </c>
      <c r="DA70" s="54">
        <f t="shared" ca="1" si="193"/>
        <v>0</v>
      </c>
      <c r="DB70" s="54">
        <f t="shared" ca="1" si="193"/>
        <v>0</v>
      </c>
      <c r="DC70" s="54">
        <f t="shared" ca="1" si="193"/>
        <v>0</v>
      </c>
      <c r="DD70" s="54">
        <f t="shared" ca="1" si="193"/>
        <v>0</v>
      </c>
      <c r="DE70" s="27" t="str">
        <f t="shared" ca="1" si="203"/>
        <v>-</v>
      </c>
      <c r="DF70" s="27" t="str">
        <f t="shared" ca="1" si="203"/>
        <v>-</v>
      </c>
      <c r="DG70" s="27" t="str">
        <f t="shared" ca="1" si="203"/>
        <v>-</v>
      </c>
      <c r="DH70" s="27" t="str">
        <f t="shared" ca="1" si="203"/>
        <v>-</v>
      </c>
      <c r="DI70" s="27" t="str">
        <f t="shared" ca="1" si="203"/>
        <v>-</v>
      </c>
      <c r="DJ70" s="27" t="str">
        <f t="shared" ca="1" si="203"/>
        <v>-</v>
      </c>
      <c r="DK70" s="27" t="b">
        <f t="shared" ca="1" si="203"/>
        <v>0</v>
      </c>
      <c r="DL70" s="27" t="b">
        <f t="shared" ca="1" si="203"/>
        <v>1</v>
      </c>
      <c r="DM70" s="27" t="b">
        <f t="shared" ca="1" si="203"/>
        <v>0</v>
      </c>
      <c r="DN70" s="27">
        <f t="shared" ca="1" si="203"/>
        <v>0</v>
      </c>
      <c r="DO70" s="54" t="str">
        <f t="shared" ca="1" si="194"/>
        <v>-</v>
      </c>
      <c r="DP70" s="54" t="b">
        <f t="shared" ca="1" si="194"/>
        <v>1</v>
      </c>
      <c r="DQ70" s="54" t="str">
        <f t="shared" ca="1" si="194"/>
        <v>-</v>
      </c>
      <c r="DR70" s="54" t="str">
        <f t="shared" ca="1" si="194"/>
        <v>-</v>
      </c>
      <c r="DS70" s="54" t="b">
        <f ca="1">OFFSET(DS70,-1,0)</f>
        <v>1</v>
      </c>
      <c r="DT70" s="27" t="b">
        <f t="shared" ref="DT70:DV71" ca="1" si="208">OFFSET(DT$5,$B70,0)</f>
        <v>1</v>
      </c>
      <c r="DU70" s="27" t="str">
        <f t="shared" ca="1" si="208"/>
        <v>-</v>
      </c>
      <c r="DV70" s="27">
        <f t="shared" ca="1" si="208"/>
        <v>0</v>
      </c>
      <c r="DW70" s="54">
        <f t="shared" ca="1" si="195"/>
        <v>1</v>
      </c>
      <c r="DX70" s="54" t="str">
        <f t="shared" ca="1" si="195"/>
        <v>-</v>
      </c>
      <c r="DY70" s="27">
        <f t="shared" ca="1" si="196"/>
        <v>500</v>
      </c>
      <c r="DZ70" s="27">
        <f t="shared" ca="1" si="197"/>
        <v>500</v>
      </c>
      <c r="EA70" s="27">
        <f t="shared" ca="1" si="173"/>
        <v>1</v>
      </c>
      <c r="EB70" s="27">
        <f t="shared" ca="1" si="174"/>
        <v>0</v>
      </c>
      <c r="EC70" s="27">
        <f t="shared" ca="1" si="173"/>
        <v>1</v>
      </c>
      <c r="ED70" s="27">
        <f t="shared" ca="1" si="175"/>
        <v>1</v>
      </c>
      <c r="EE70" s="27">
        <f t="shared" ca="1" si="176"/>
        <v>0</v>
      </c>
      <c r="EF70" s="27">
        <f t="shared" ca="1" si="176"/>
        <v>70</v>
      </c>
      <c r="EG70" s="27">
        <f t="shared" ca="1" si="176"/>
        <v>50</v>
      </c>
      <c r="EH70" s="27">
        <f t="shared" ca="1" si="176"/>
        <v>70</v>
      </c>
      <c r="EI70" s="27">
        <f t="shared" ca="1" si="177"/>
        <v>50</v>
      </c>
      <c r="EJ70" s="27">
        <f t="shared" ca="1" si="178"/>
        <v>1</v>
      </c>
      <c r="EK70" s="27">
        <f t="shared" ca="1" si="178"/>
        <v>1</v>
      </c>
      <c r="EL70" s="27">
        <f t="shared" ca="1" si="178"/>
        <v>1</v>
      </c>
      <c r="EM70" s="27">
        <f t="shared" ca="1" si="179"/>
        <v>0</v>
      </c>
      <c r="EN70" s="27" t="str">
        <f t="shared" ca="1" si="180"/>
        <v>-</v>
      </c>
      <c r="EO70" s="27" t="str">
        <f t="shared" ca="1" si="180"/>
        <v>-</v>
      </c>
      <c r="EP70" s="27">
        <f t="shared" ca="1" si="180"/>
        <v>0</v>
      </c>
      <c r="EQ70" s="27">
        <f t="shared" ca="1" si="180"/>
        <v>0</v>
      </c>
      <c r="ER70" s="34">
        <v>0</v>
      </c>
    </row>
    <row r="71" spans="1:148" outlineLevel="3">
      <c r="A71" s="31">
        <f t="shared" si="160"/>
        <v>66</v>
      </c>
      <c r="B71" s="38">
        <f t="shared" ca="1" si="198"/>
        <v>32</v>
      </c>
      <c r="C71">
        <f t="shared" ca="1" si="181"/>
        <v>410</v>
      </c>
      <c r="D71" t="b">
        <v>0</v>
      </c>
      <c r="E71" t="b">
        <v>0</v>
      </c>
      <c r="F71" t="b">
        <v>0</v>
      </c>
      <c r="H71" s="51" t="str">
        <f t="shared" ca="1" si="161"/>
        <v>M-M&amp;BBT Spr Scan 0 (F33N43)</v>
      </c>
      <c r="I71" s="13" t="str">
        <f ca="1">IF(MATCH(H71,H$5:H71,0)=(COUNTA(H$5:H71)),"-","Dup")</f>
        <v>-</v>
      </c>
      <c r="J71" s="27" t="s">
        <v>37</v>
      </c>
      <c r="K71" s="54" t="b">
        <f t="shared" ca="1" si="182"/>
        <v>1</v>
      </c>
      <c r="L71" s="27" t="str">
        <f t="shared" ca="1" si="162"/>
        <v>-</v>
      </c>
      <c r="M71" s="54" t="b">
        <f t="shared" ca="1" si="183"/>
        <v>1</v>
      </c>
      <c r="N71" s="54" t="b">
        <f t="shared" ca="1" si="183"/>
        <v>1</v>
      </c>
      <c r="O71" s="54" t="b">
        <f t="shared" ca="1" si="183"/>
        <v>1</v>
      </c>
      <c r="P71" s="27">
        <f t="shared" ca="1" si="163"/>
        <v>1</v>
      </c>
      <c r="Q71" s="27">
        <f t="shared" ca="1" si="163"/>
        <v>1</v>
      </c>
      <c r="R71" s="27">
        <f t="shared" ca="1" si="163"/>
        <v>1</v>
      </c>
      <c r="S71" s="27">
        <f t="shared" ca="1" si="163"/>
        <v>1</v>
      </c>
      <c r="T71" s="27">
        <f ca="1">OFFSET(T$5,$B71,0)</f>
        <v>1</v>
      </c>
      <c r="U71" s="27">
        <f ca="1">OFFSET(U$5,$B71,0)</f>
        <v>1</v>
      </c>
      <c r="V71" s="27">
        <f ca="1">OFFSET(V$5,$B71,0)</f>
        <v>1</v>
      </c>
      <c r="W71" s="27">
        <f ca="1">OFFSET(W$5,$B71,0)</f>
        <v>1</v>
      </c>
      <c r="X71" s="27">
        <f ca="1">OFFSET(X$5,$B71,0)</f>
        <v>1</v>
      </c>
      <c r="Y71" s="27">
        <f ca="1">OFFSET(Y$5,$B71,0)</f>
        <v>1</v>
      </c>
      <c r="Z71" s="27" t="str">
        <f t="shared" ca="1" si="204"/>
        <v>-</v>
      </c>
      <c r="AA71" s="27" t="str">
        <f t="shared" ca="1" si="204"/>
        <v>-</v>
      </c>
      <c r="AB71" s="27" t="str">
        <f t="shared" ca="1" si="204"/>
        <v>-</v>
      </c>
      <c r="AC71" s="27" t="str">
        <f t="shared" ca="1" si="204"/>
        <v>-</v>
      </c>
      <c r="AD71" s="27" t="str">
        <f t="shared" ca="1" si="204"/>
        <v>-</v>
      </c>
      <c r="AE71" s="27" t="str">
        <f t="shared" ca="1" si="204"/>
        <v>-</v>
      </c>
      <c r="AF71" s="27" t="str">
        <f t="shared" ca="1" si="204"/>
        <v>-</v>
      </c>
      <c r="AG71" s="27" t="str">
        <f t="shared" ca="1" si="204"/>
        <v>-</v>
      </c>
      <c r="AH71" s="27" t="str">
        <f t="shared" ca="1" si="204"/>
        <v>-</v>
      </c>
      <c r="AI71" s="27" t="str">
        <f t="shared" ca="1" si="204"/>
        <v>-</v>
      </c>
      <c r="AJ71" s="27" t="str">
        <f t="shared" ca="1" si="165"/>
        <v>-</v>
      </c>
      <c r="AK71" s="27" t="str">
        <f t="shared" ca="1" si="165"/>
        <v>-</v>
      </c>
      <c r="AL71" s="27" t="str">
        <f t="shared" ca="1" si="165"/>
        <v>-</v>
      </c>
      <c r="AM71" s="27" t="str">
        <f t="shared" ca="1" si="165"/>
        <v>-</v>
      </c>
      <c r="AN71" s="27" t="str">
        <f t="shared" ca="1" si="165"/>
        <v>-</v>
      </c>
      <c r="AO71" s="27" t="str">
        <f t="shared" ca="1" si="166"/>
        <v>-</v>
      </c>
      <c r="AP71" s="27" t="str">
        <f t="shared" ca="1" si="205"/>
        <v>-</v>
      </c>
      <c r="AQ71" s="27" t="str">
        <f t="shared" ca="1" si="205"/>
        <v>-</v>
      </c>
      <c r="AR71" s="27" t="str">
        <f t="shared" ca="1" si="205"/>
        <v>-</v>
      </c>
      <c r="AS71" s="54">
        <f t="shared" ca="1" si="185"/>
        <v>4</v>
      </c>
      <c r="AT71" s="54">
        <f t="shared" ca="1" si="185"/>
        <v>3</v>
      </c>
      <c r="AU71" s="54">
        <f t="shared" ca="1" si="185"/>
        <v>0.2</v>
      </c>
      <c r="AV71" s="54">
        <f t="shared" ca="1" si="185"/>
        <v>-0.2</v>
      </c>
      <c r="AW71" s="54">
        <f t="shared" ca="1" si="185"/>
        <v>0.6</v>
      </c>
      <c r="AX71" s="54">
        <f t="shared" ca="1" si="185"/>
        <v>-0.6</v>
      </c>
      <c r="AY71" s="27" t="str">
        <f t="shared" ca="1" si="168"/>
        <v>-</v>
      </c>
      <c r="AZ71" s="27" t="str">
        <f t="shared" ca="1" si="168"/>
        <v>-</v>
      </c>
      <c r="BA71" s="27" t="str">
        <f t="shared" ca="1" si="168"/>
        <v>-</v>
      </c>
      <c r="BB71" s="27" t="str">
        <f t="shared" ca="1" si="168"/>
        <v>-</v>
      </c>
      <c r="BC71" s="54">
        <f t="shared" ca="1" si="186"/>
        <v>0.3</v>
      </c>
      <c r="BD71" s="54">
        <f t="shared" ca="1" si="186"/>
        <v>0.7</v>
      </c>
      <c r="BE71" s="54">
        <f t="shared" ca="1" si="186"/>
        <v>-0.2</v>
      </c>
      <c r="BF71" s="54">
        <f t="shared" ca="1" si="186"/>
        <v>1.2</v>
      </c>
      <c r="BG71" s="27" t="str">
        <f t="shared" ca="1" si="169"/>
        <v>-</v>
      </c>
      <c r="BH71" s="27" t="str">
        <f t="shared" ca="1" si="169"/>
        <v>-</v>
      </c>
      <c r="BI71" s="18">
        <f t="shared" si="206"/>
        <v>0</v>
      </c>
      <c r="BJ71" s="18">
        <f t="shared" si="206"/>
        <v>0</v>
      </c>
      <c r="BK71" s="18">
        <f t="shared" si="206"/>
        <v>0</v>
      </c>
      <c r="BL71" s="18">
        <f t="shared" si="206"/>
        <v>0</v>
      </c>
      <c r="BM71" s="18">
        <f t="shared" si="206"/>
        <v>0</v>
      </c>
      <c r="BN71" s="27">
        <f t="shared" ca="1" si="200"/>
        <v>0</v>
      </c>
      <c r="BO71" s="27">
        <f t="shared" ca="1" si="200"/>
        <v>0</v>
      </c>
      <c r="BP71" s="27" t="str">
        <f t="shared" ca="1" si="200"/>
        <v>-</v>
      </c>
      <c r="BQ71" s="27" t="str">
        <f t="shared" ca="1" si="200"/>
        <v>-</v>
      </c>
      <c r="BR71" s="27" t="str">
        <f t="shared" ca="1" si="200"/>
        <v>-</v>
      </c>
      <c r="BS71" s="27" t="str">
        <f t="shared" ca="1" si="200"/>
        <v>-</v>
      </c>
      <c r="BT71" s="27" t="str">
        <f t="shared" ca="1" si="200"/>
        <v>-</v>
      </c>
      <c r="BU71" s="27" t="str">
        <f t="shared" ca="1" si="200"/>
        <v>-</v>
      </c>
      <c r="BV71" s="27" t="str">
        <f t="shared" ca="1" si="200"/>
        <v>-</v>
      </c>
      <c r="BW71" s="27" t="str">
        <f t="shared" ca="1" si="200"/>
        <v>-</v>
      </c>
      <c r="BX71" s="27" t="str">
        <f t="shared" ca="1" si="200"/>
        <v>-</v>
      </c>
      <c r="BY71" s="27">
        <f t="shared" ca="1" si="200"/>
        <v>2</v>
      </c>
      <c r="BZ71" s="27" t="str">
        <f t="shared" ca="1" si="200"/>
        <v>-</v>
      </c>
      <c r="CA71" s="27" t="str">
        <f t="shared" ca="1" si="200"/>
        <v>-</v>
      </c>
      <c r="CB71" s="27" t="str">
        <f t="shared" ca="1" si="200"/>
        <v>-</v>
      </c>
      <c r="CC71" s="27" t="str">
        <f t="shared" ca="1" si="200"/>
        <v>-</v>
      </c>
      <c r="CD71" s="27" t="b">
        <f t="shared" ca="1" si="200"/>
        <v>1</v>
      </c>
      <c r="CE71" s="27" t="str">
        <f t="shared" ca="1" si="200"/>
        <v>-</v>
      </c>
      <c r="CF71" s="27">
        <f t="shared" ca="1" si="201"/>
        <v>0</v>
      </c>
      <c r="CG71" s="27" t="str">
        <f t="shared" ca="1" si="201"/>
        <v>-</v>
      </c>
      <c r="CH71" s="27">
        <f t="shared" ca="1" si="201"/>
        <v>1</v>
      </c>
      <c r="CI71" s="27">
        <f t="shared" ca="1" si="201"/>
        <v>0</v>
      </c>
      <c r="CJ71" s="27">
        <f t="shared" ca="1" si="201"/>
        <v>1</v>
      </c>
      <c r="CK71" s="27">
        <f t="shared" ca="1" si="201"/>
        <v>1</v>
      </c>
      <c r="CL71" s="27">
        <f t="shared" ca="1" si="201"/>
        <v>1</v>
      </c>
      <c r="CM71" s="27">
        <f t="shared" ca="1" si="201"/>
        <v>0</v>
      </c>
      <c r="CN71" s="27">
        <f t="shared" ca="1" si="201"/>
        <v>0</v>
      </c>
      <c r="CO71" s="27">
        <f t="shared" ca="1" si="201"/>
        <v>0</v>
      </c>
      <c r="CP71" s="27">
        <f t="shared" ca="1" si="207"/>
        <v>0</v>
      </c>
      <c r="CQ71" s="27">
        <f t="shared" ca="1" si="207"/>
        <v>0.9</v>
      </c>
      <c r="CR71" s="27">
        <f t="shared" ca="1" si="207"/>
        <v>0.75</v>
      </c>
      <c r="CS71" s="27">
        <f t="shared" ca="1" si="207"/>
        <v>0.65</v>
      </c>
      <c r="CT71" s="27">
        <f t="shared" ca="1" si="207"/>
        <v>0.3</v>
      </c>
      <c r="CU71" s="27">
        <f t="shared" ca="1" si="207"/>
        <v>0</v>
      </c>
      <c r="CV71" s="27">
        <f t="shared" ca="1" si="202"/>
        <v>0</v>
      </c>
      <c r="CW71" s="27">
        <f t="shared" ca="1" si="202"/>
        <v>1</v>
      </c>
      <c r="CX71" s="54">
        <f t="shared" ca="1" si="192"/>
        <v>0</v>
      </c>
      <c r="CY71" s="27">
        <f t="shared" ca="1" si="202"/>
        <v>0</v>
      </c>
      <c r="CZ71" s="54">
        <f t="shared" ca="1" si="193"/>
        <v>0</v>
      </c>
      <c r="DA71" s="54">
        <f t="shared" ca="1" si="193"/>
        <v>0</v>
      </c>
      <c r="DB71" s="54">
        <f t="shared" ca="1" si="193"/>
        <v>0</v>
      </c>
      <c r="DC71" s="54">
        <f t="shared" ca="1" si="193"/>
        <v>0</v>
      </c>
      <c r="DD71" s="54">
        <f t="shared" ca="1" si="193"/>
        <v>0</v>
      </c>
      <c r="DE71" s="27" t="str">
        <f t="shared" ref="DE71:DN73" ca="1" si="209">OFFSET(DE$5,$B71,0)</f>
        <v>-</v>
      </c>
      <c r="DF71" s="27" t="str">
        <f t="shared" ca="1" si="209"/>
        <v>-</v>
      </c>
      <c r="DG71" s="27" t="str">
        <f t="shared" ca="1" si="209"/>
        <v>-</v>
      </c>
      <c r="DH71" s="27" t="str">
        <f t="shared" ca="1" si="209"/>
        <v>-</v>
      </c>
      <c r="DI71" s="27" t="str">
        <f t="shared" ca="1" si="209"/>
        <v>-</v>
      </c>
      <c r="DJ71" s="27" t="str">
        <f t="shared" ca="1" si="209"/>
        <v>-</v>
      </c>
      <c r="DK71" s="27" t="b">
        <f t="shared" ca="1" si="209"/>
        <v>0</v>
      </c>
      <c r="DL71" s="27" t="b">
        <f t="shared" ca="1" si="209"/>
        <v>0</v>
      </c>
      <c r="DM71" s="27" t="b">
        <f t="shared" ca="1" si="209"/>
        <v>1</v>
      </c>
      <c r="DN71" s="27">
        <f t="shared" ca="1" si="209"/>
        <v>0</v>
      </c>
      <c r="DO71" s="54" t="str">
        <f t="shared" ca="1" si="194"/>
        <v>-</v>
      </c>
      <c r="DP71" s="54" t="b">
        <f t="shared" ca="1" si="194"/>
        <v>1</v>
      </c>
      <c r="DQ71" s="54" t="str">
        <f t="shared" ca="1" si="194"/>
        <v>-</v>
      </c>
      <c r="DR71" s="54" t="str">
        <f t="shared" ca="1" si="194"/>
        <v>-</v>
      </c>
      <c r="DS71" s="54" t="b">
        <f ca="1">OFFSET(DS71,-1,0)</f>
        <v>1</v>
      </c>
      <c r="DT71" s="27" t="b">
        <f t="shared" ca="1" si="208"/>
        <v>1</v>
      </c>
      <c r="DU71" s="27" t="str">
        <f t="shared" ca="1" si="208"/>
        <v>-</v>
      </c>
      <c r="DV71" s="27">
        <f t="shared" ca="1" si="208"/>
        <v>0</v>
      </c>
      <c r="DW71" s="54">
        <f t="shared" ca="1" si="195"/>
        <v>1</v>
      </c>
      <c r="DX71" s="54" t="str">
        <f t="shared" ca="1" si="195"/>
        <v>-</v>
      </c>
      <c r="DY71" s="27">
        <f t="shared" ca="1" si="196"/>
        <v>500</v>
      </c>
      <c r="DZ71" s="27">
        <f t="shared" ca="1" si="197"/>
        <v>500</v>
      </c>
      <c r="EA71" s="27">
        <f t="shared" ca="1" si="173"/>
        <v>1</v>
      </c>
      <c r="EB71" s="27">
        <f t="shared" ca="1" si="174"/>
        <v>0</v>
      </c>
      <c r="EC71" s="27">
        <f t="shared" ca="1" si="173"/>
        <v>1</v>
      </c>
      <c r="ED71" s="27">
        <f t="shared" ca="1" si="175"/>
        <v>1</v>
      </c>
      <c r="EE71" s="27">
        <f t="shared" ca="1" si="176"/>
        <v>0</v>
      </c>
      <c r="EF71" s="27">
        <f t="shared" ca="1" si="176"/>
        <v>70</v>
      </c>
      <c r="EG71" s="27">
        <f t="shared" ca="1" si="176"/>
        <v>50</v>
      </c>
      <c r="EH71" s="27">
        <f t="shared" ca="1" si="176"/>
        <v>70</v>
      </c>
      <c r="EI71" s="27">
        <f t="shared" ca="1" si="177"/>
        <v>50</v>
      </c>
      <c r="EJ71" s="27">
        <f t="shared" ca="1" si="178"/>
        <v>1</v>
      </c>
      <c r="EK71" s="27">
        <f t="shared" ca="1" si="178"/>
        <v>1</v>
      </c>
      <c r="EL71" s="27">
        <f t="shared" ca="1" si="178"/>
        <v>1</v>
      </c>
      <c r="EM71" s="27">
        <f t="shared" ca="1" si="179"/>
        <v>0</v>
      </c>
      <c r="EN71" s="27" t="str">
        <f t="shared" ca="1" si="180"/>
        <v>-</v>
      </c>
      <c r="EO71" s="27" t="str">
        <f t="shared" ca="1" si="180"/>
        <v>-</v>
      </c>
      <c r="EP71" s="27">
        <f t="shared" ca="1" si="180"/>
        <v>0</v>
      </c>
      <c r="EQ71" s="27">
        <f t="shared" ca="1" si="180"/>
        <v>0</v>
      </c>
      <c r="ER71" s="34">
        <v>0</v>
      </c>
    </row>
    <row r="72" spans="1:148" outlineLevel="2">
      <c r="A72" s="31">
        <f t="shared" si="160"/>
        <v>67</v>
      </c>
      <c r="B72" s="38">
        <f t="shared" ca="1" si="198"/>
        <v>36</v>
      </c>
      <c r="C72">
        <f t="shared" ca="1" si="181"/>
        <v>410</v>
      </c>
      <c r="D72" t="b">
        <v>0</v>
      </c>
      <c r="E72" t="b">
        <v>0</v>
      </c>
      <c r="F72" t="b">
        <v>0</v>
      </c>
      <c r="H72" s="51" t="str">
        <f t="shared" ca="1" si="161"/>
        <v>Mat Aut Scan 0 (F33N43)</v>
      </c>
      <c r="I72" s="13" t="str">
        <f ca="1">IF(MATCH(H72,H$5:H72,0)=(COUNTA(H$5:H72)),"-","Dup")</f>
        <v>-</v>
      </c>
      <c r="J72" s="27" t="s">
        <v>37</v>
      </c>
      <c r="K72" s="54" t="b">
        <f t="shared" ca="1" si="182"/>
        <v>1</v>
      </c>
      <c r="L72" s="27" t="str">
        <f t="shared" ca="1" si="162"/>
        <v>-</v>
      </c>
      <c r="M72" s="54" t="b">
        <f t="shared" ca="1" si="183"/>
        <v>1</v>
      </c>
      <c r="N72" s="54" t="b">
        <f t="shared" ca="1" si="183"/>
        <v>1</v>
      </c>
      <c r="O72" s="54" t="b">
        <f t="shared" ca="1" si="183"/>
        <v>1</v>
      </c>
      <c r="P72" s="27">
        <f t="shared" ca="1" si="163"/>
        <v>1</v>
      </c>
      <c r="Q72" s="27">
        <f t="shared" ca="1" si="163"/>
        <v>1</v>
      </c>
      <c r="R72" s="27">
        <f t="shared" ca="1" si="163"/>
        <v>1</v>
      </c>
      <c r="S72" s="27">
        <f t="shared" ca="1" si="163"/>
        <v>1</v>
      </c>
      <c r="T72" s="27">
        <f t="shared" ref="T72:AI72" ca="1" si="210">OFFSET(T$5,$B72,0)</f>
        <v>1</v>
      </c>
      <c r="U72" s="27">
        <f t="shared" ca="1" si="210"/>
        <v>1</v>
      </c>
      <c r="V72" s="27">
        <f t="shared" ca="1" si="210"/>
        <v>1</v>
      </c>
      <c r="W72" s="27">
        <f t="shared" ca="1" si="210"/>
        <v>1</v>
      </c>
      <c r="X72" s="27">
        <f t="shared" ca="1" si="210"/>
        <v>1</v>
      </c>
      <c r="Y72" s="27">
        <f t="shared" ca="1" si="210"/>
        <v>1</v>
      </c>
      <c r="Z72" s="27" t="str">
        <f t="shared" ca="1" si="210"/>
        <v>-</v>
      </c>
      <c r="AA72" s="27" t="str">
        <f t="shared" ca="1" si="210"/>
        <v>-</v>
      </c>
      <c r="AB72" s="27" t="str">
        <f t="shared" ca="1" si="210"/>
        <v>-</v>
      </c>
      <c r="AC72" s="27" t="str">
        <f t="shared" ca="1" si="210"/>
        <v>-</v>
      </c>
      <c r="AD72" s="27" t="str">
        <f t="shared" ca="1" si="210"/>
        <v>-</v>
      </c>
      <c r="AE72" s="27" t="str">
        <f t="shared" ca="1" si="210"/>
        <v>-</v>
      </c>
      <c r="AF72" s="27" t="str">
        <f t="shared" ca="1" si="210"/>
        <v>-</v>
      </c>
      <c r="AG72" s="27" t="str">
        <f t="shared" ca="1" si="210"/>
        <v>-</v>
      </c>
      <c r="AH72" s="27" t="str">
        <f t="shared" ca="1" si="210"/>
        <v>-</v>
      </c>
      <c r="AI72" s="27" t="str">
        <f t="shared" ca="1" si="210"/>
        <v>-</v>
      </c>
      <c r="AJ72" s="27" t="str">
        <f t="shared" ca="1" si="165"/>
        <v>-</v>
      </c>
      <c r="AK72" s="27" t="str">
        <f t="shared" ca="1" si="165"/>
        <v>-</v>
      </c>
      <c r="AL72" s="27" t="str">
        <f t="shared" ca="1" si="165"/>
        <v>-</v>
      </c>
      <c r="AM72" s="27" t="str">
        <f t="shared" ca="1" si="165"/>
        <v>-</v>
      </c>
      <c r="AN72" s="27" t="str">
        <f t="shared" ca="1" si="165"/>
        <v>-</v>
      </c>
      <c r="AO72" s="27" t="str">
        <f t="shared" ca="1" si="166"/>
        <v>-</v>
      </c>
      <c r="AP72" s="27" t="str">
        <f t="shared" ca="1" si="167"/>
        <v>-</v>
      </c>
      <c r="AQ72" s="27" t="str">
        <f t="shared" ca="1" si="167"/>
        <v>-</v>
      </c>
      <c r="AR72" s="27" t="str">
        <f t="shared" ca="1" si="167"/>
        <v>-</v>
      </c>
      <c r="AS72" s="54">
        <f t="shared" ca="1" si="185"/>
        <v>4</v>
      </c>
      <c r="AT72" s="54">
        <f t="shared" ca="1" si="185"/>
        <v>3</v>
      </c>
      <c r="AU72" s="54">
        <f t="shared" ca="1" si="185"/>
        <v>0.2</v>
      </c>
      <c r="AV72" s="54">
        <f t="shared" ca="1" si="185"/>
        <v>-0.2</v>
      </c>
      <c r="AW72" s="54">
        <f t="shared" ca="1" si="185"/>
        <v>0.6</v>
      </c>
      <c r="AX72" s="54">
        <f t="shared" ca="1" si="185"/>
        <v>-0.6</v>
      </c>
      <c r="AY72" s="27" t="str">
        <f t="shared" ca="1" si="168"/>
        <v>-</v>
      </c>
      <c r="AZ72" s="27" t="str">
        <f t="shared" ca="1" si="168"/>
        <v>-</v>
      </c>
      <c r="BA72" s="27" t="str">
        <f t="shared" ca="1" si="168"/>
        <v>-</v>
      </c>
      <c r="BB72" s="27" t="str">
        <f t="shared" ca="1" si="168"/>
        <v>-</v>
      </c>
      <c r="BC72" s="54">
        <f t="shared" ca="1" si="186"/>
        <v>0.3</v>
      </c>
      <c r="BD72" s="54">
        <f t="shared" ca="1" si="186"/>
        <v>0.7</v>
      </c>
      <c r="BE72" s="54">
        <f t="shared" ca="1" si="186"/>
        <v>-0.2</v>
      </c>
      <c r="BF72" s="54">
        <f t="shared" ca="1" si="186"/>
        <v>1.2</v>
      </c>
      <c r="BG72" s="27" t="str">
        <f t="shared" ca="1" si="169"/>
        <v>-</v>
      </c>
      <c r="BH72" s="27" t="str">
        <f t="shared" ca="1" si="169"/>
        <v>-</v>
      </c>
      <c r="BI72" s="18">
        <f t="shared" si="206"/>
        <v>0</v>
      </c>
      <c r="BJ72" s="18">
        <f t="shared" si="206"/>
        <v>0</v>
      </c>
      <c r="BK72" s="18">
        <f t="shared" si="206"/>
        <v>0</v>
      </c>
      <c r="BL72" s="18">
        <f t="shared" si="206"/>
        <v>0</v>
      </c>
      <c r="BM72" s="18">
        <f t="shared" si="206"/>
        <v>0</v>
      </c>
      <c r="BN72" s="27">
        <f t="shared" ca="1" si="200"/>
        <v>12</v>
      </c>
      <c r="BO72" s="27">
        <f t="shared" ca="1" si="200"/>
        <v>12</v>
      </c>
      <c r="BP72" s="27" t="str">
        <f t="shared" ca="1" si="200"/>
        <v>-</v>
      </c>
      <c r="BQ72" s="27" t="str">
        <f t="shared" ca="1" si="200"/>
        <v>-</v>
      </c>
      <c r="BR72" s="27" t="str">
        <f t="shared" ca="1" si="200"/>
        <v>-</v>
      </c>
      <c r="BS72" s="27" t="str">
        <f t="shared" ca="1" si="200"/>
        <v>-</v>
      </c>
      <c r="BT72" s="27" t="str">
        <f t="shared" ca="1" si="200"/>
        <v>-</v>
      </c>
      <c r="BU72" s="27" t="str">
        <f t="shared" ca="1" si="200"/>
        <v>-</v>
      </c>
      <c r="BV72" s="27" t="str">
        <f t="shared" ca="1" si="200"/>
        <v>-</v>
      </c>
      <c r="BW72" s="27" t="str">
        <f t="shared" ca="1" si="200"/>
        <v>-</v>
      </c>
      <c r="BX72" s="27" t="str">
        <f t="shared" ca="1" si="200"/>
        <v>-</v>
      </c>
      <c r="BY72" s="27">
        <f t="shared" ca="1" si="200"/>
        <v>5</v>
      </c>
      <c r="BZ72" s="27" t="str">
        <f t="shared" ca="1" si="200"/>
        <v>-</v>
      </c>
      <c r="CA72" s="27" t="str">
        <f t="shared" ca="1" si="200"/>
        <v>-</v>
      </c>
      <c r="CB72" s="27" t="str">
        <f t="shared" ca="1" si="200"/>
        <v>-</v>
      </c>
      <c r="CC72" s="27" t="str">
        <f t="shared" ca="1" si="200"/>
        <v>-</v>
      </c>
      <c r="CD72" s="27" t="str">
        <f t="shared" ca="1" si="200"/>
        <v>-</v>
      </c>
      <c r="CE72" s="27" t="str">
        <f t="shared" ca="1" si="200"/>
        <v>-</v>
      </c>
      <c r="CF72" s="27">
        <f t="shared" ref="CF72:CO77" ca="1" si="211">OFFSET(CF$5,$B72,0)</f>
        <v>0</v>
      </c>
      <c r="CG72" s="27" t="str">
        <f t="shared" ca="1" si="211"/>
        <v>-</v>
      </c>
      <c r="CH72" s="27">
        <f t="shared" ca="1" si="211"/>
        <v>1</v>
      </c>
      <c r="CI72" s="27">
        <f t="shared" ca="1" si="211"/>
        <v>0</v>
      </c>
      <c r="CJ72" s="27">
        <f t="shared" ca="1" si="211"/>
        <v>1</v>
      </c>
      <c r="CK72" s="27">
        <f t="shared" ca="1" si="211"/>
        <v>1</v>
      </c>
      <c r="CL72" s="27">
        <f t="shared" ca="1" si="211"/>
        <v>1</v>
      </c>
      <c r="CM72" s="27">
        <f t="shared" ca="1" si="211"/>
        <v>0</v>
      </c>
      <c r="CN72" s="27">
        <f t="shared" ca="1" si="211"/>
        <v>0</v>
      </c>
      <c r="CO72" s="27">
        <f t="shared" ca="1" si="211"/>
        <v>0</v>
      </c>
      <c r="CP72" s="27">
        <f t="shared" ca="1" si="207"/>
        <v>0</v>
      </c>
      <c r="CQ72" s="27">
        <f t="shared" ca="1" si="207"/>
        <v>1</v>
      </c>
      <c r="CR72" s="27">
        <f t="shared" ca="1" si="207"/>
        <v>0</v>
      </c>
      <c r="CS72" s="27">
        <f t="shared" ca="1" si="207"/>
        <v>0</v>
      </c>
      <c r="CT72" s="27">
        <f t="shared" ca="1" si="207"/>
        <v>0</v>
      </c>
      <c r="CU72" s="27">
        <f t="shared" ca="1" si="207"/>
        <v>0</v>
      </c>
      <c r="CV72" s="27">
        <f t="shared" ca="1" si="202"/>
        <v>0</v>
      </c>
      <c r="CW72" s="27">
        <f t="shared" ca="1" si="202"/>
        <v>1</v>
      </c>
      <c r="CX72" s="54">
        <f t="shared" ca="1" si="192"/>
        <v>0</v>
      </c>
      <c r="CY72" s="27">
        <f t="shared" ca="1" si="202"/>
        <v>0</v>
      </c>
      <c r="CZ72" s="54">
        <f t="shared" ca="1" si="193"/>
        <v>0</v>
      </c>
      <c r="DA72" s="54">
        <f t="shared" ca="1" si="193"/>
        <v>0</v>
      </c>
      <c r="DB72" s="54">
        <f t="shared" ca="1" si="193"/>
        <v>0</v>
      </c>
      <c r="DC72" s="54">
        <f t="shared" ca="1" si="193"/>
        <v>0</v>
      </c>
      <c r="DD72" s="54">
        <f t="shared" ca="1" si="193"/>
        <v>0</v>
      </c>
      <c r="DE72" s="27" t="str">
        <f t="shared" ca="1" si="209"/>
        <v>-</v>
      </c>
      <c r="DF72" s="27" t="str">
        <f t="shared" ca="1" si="209"/>
        <v>-</v>
      </c>
      <c r="DG72" s="27" t="str">
        <f t="shared" ca="1" si="209"/>
        <v>-</v>
      </c>
      <c r="DH72" s="27" t="str">
        <f t="shared" ca="1" si="209"/>
        <v>-</v>
      </c>
      <c r="DI72" s="27" t="str">
        <f t="shared" ca="1" si="209"/>
        <v>-</v>
      </c>
      <c r="DJ72" s="27" t="str">
        <f t="shared" ca="1" si="209"/>
        <v>-</v>
      </c>
      <c r="DK72" s="27" t="b">
        <f t="shared" ca="1" si="209"/>
        <v>1</v>
      </c>
      <c r="DL72" s="27" t="b">
        <f t="shared" ca="1" si="209"/>
        <v>0</v>
      </c>
      <c r="DM72" s="27" t="b">
        <f t="shared" ca="1" si="209"/>
        <v>0</v>
      </c>
      <c r="DN72" s="27">
        <f t="shared" ca="1" si="209"/>
        <v>0</v>
      </c>
      <c r="DO72" s="54" t="str">
        <f t="shared" ca="1" si="194"/>
        <v>-</v>
      </c>
      <c r="DP72" s="54" t="b">
        <f t="shared" ca="1" si="194"/>
        <v>1</v>
      </c>
      <c r="DQ72" s="54" t="str">
        <f t="shared" ca="1" si="194"/>
        <v>-</v>
      </c>
      <c r="DR72" s="54" t="str">
        <f t="shared" ca="1" si="194"/>
        <v>-</v>
      </c>
      <c r="DS72" s="27" t="str">
        <f t="shared" ref="DS72:DS77" ca="1" si="212">OFFSET(DS$5,$B72,0)</f>
        <v>-</v>
      </c>
      <c r="DT72" s="27" t="b">
        <f ca="1">OFFSET(DT$5,$B72,0)</f>
        <v>1</v>
      </c>
      <c r="DU72" s="27" t="str">
        <f ca="1">OFFSET(DU$5,$B72,0)</f>
        <v>-</v>
      </c>
      <c r="DV72" s="27">
        <f ca="1">OFFSET(DV$5,$B72,0)</f>
        <v>0</v>
      </c>
      <c r="DW72" s="54">
        <f t="shared" ca="1" si="195"/>
        <v>1</v>
      </c>
      <c r="DX72" s="54" t="str">
        <f t="shared" ca="1" si="195"/>
        <v>-</v>
      </c>
      <c r="DY72" s="27" t="str">
        <f t="shared" ca="1" si="196"/>
        <v>-</v>
      </c>
      <c r="DZ72" s="27" t="str">
        <f t="shared" ca="1" si="197"/>
        <v>-</v>
      </c>
      <c r="EA72" s="27">
        <f t="shared" ca="1" si="173"/>
        <v>1</v>
      </c>
      <c r="EB72" s="27">
        <f t="shared" ca="1" si="174"/>
        <v>0</v>
      </c>
      <c r="EC72" s="27">
        <f t="shared" ca="1" si="173"/>
        <v>1</v>
      </c>
      <c r="ED72" s="27">
        <f t="shared" ca="1" si="175"/>
        <v>1</v>
      </c>
      <c r="EE72" s="27">
        <f t="shared" ca="1" si="176"/>
        <v>0</v>
      </c>
      <c r="EF72" s="27">
        <f t="shared" ca="1" si="176"/>
        <v>70</v>
      </c>
      <c r="EG72" s="27">
        <f t="shared" ca="1" si="176"/>
        <v>50</v>
      </c>
      <c r="EH72" s="27">
        <f t="shared" ca="1" si="176"/>
        <v>70</v>
      </c>
      <c r="EI72" s="27">
        <f t="shared" ca="1" si="177"/>
        <v>50</v>
      </c>
      <c r="EJ72" s="27">
        <f t="shared" ca="1" si="178"/>
        <v>1</v>
      </c>
      <c r="EK72" s="27">
        <f t="shared" ca="1" si="178"/>
        <v>1</v>
      </c>
      <c r="EL72" s="27">
        <f t="shared" ca="1" si="178"/>
        <v>1</v>
      </c>
      <c r="EM72" s="27">
        <f t="shared" ca="1" si="179"/>
        <v>0</v>
      </c>
      <c r="EN72" s="27" t="str">
        <f t="shared" ca="1" si="180"/>
        <v>-</v>
      </c>
      <c r="EO72" s="27" t="str">
        <f t="shared" ca="1" si="180"/>
        <v>-</v>
      </c>
      <c r="EP72" s="27">
        <f t="shared" ca="1" si="180"/>
        <v>0</v>
      </c>
      <c r="EQ72" s="27">
        <f t="shared" ca="1" si="180"/>
        <v>0</v>
      </c>
      <c r="ER72" s="34">
        <v>0</v>
      </c>
    </row>
    <row r="73" spans="1:148" outlineLevel="3">
      <c r="A73" s="31">
        <f t="shared" si="160"/>
        <v>68</v>
      </c>
      <c r="B73" s="38">
        <f t="shared" ca="1" si="198"/>
        <v>40</v>
      </c>
      <c r="C73">
        <f t="shared" ca="1" si="181"/>
        <v>410</v>
      </c>
      <c r="D73" t="b">
        <v>0</v>
      </c>
      <c r="E73" t="b">
        <v>0</v>
      </c>
      <c r="F73" t="b">
        <v>0</v>
      </c>
      <c r="H73" s="51" t="str">
        <f t="shared" ca="1" si="161"/>
        <v>Mat Win Scan 0 (F33N43)</v>
      </c>
      <c r="I73" s="13" t="str">
        <f ca="1">IF(MATCH(H73,H$5:H73,0)=(COUNTA(H$5:H73)),"-","Dup")</f>
        <v>-</v>
      </c>
      <c r="J73" s="27" t="s">
        <v>37</v>
      </c>
      <c r="K73" s="54" t="b">
        <f t="shared" ca="1" si="182"/>
        <v>1</v>
      </c>
      <c r="L73" s="27" t="str">
        <f t="shared" ca="1" si="162"/>
        <v>-</v>
      </c>
      <c r="M73" s="54" t="b">
        <f t="shared" ca="1" si="183"/>
        <v>1</v>
      </c>
      <c r="N73" s="54" t="b">
        <f t="shared" ca="1" si="183"/>
        <v>1</v>
      </c>
      <c r="O73" s="54" t="b">
        <f t="shared" ca="1" si="183"/>
        <v>1</v>
      </c>
      <c r="P73" s="27">
        <f t="shared" ca="1" si="163"/>
        <v>1</v>
      </c>
      <c r="Q73" s="27">
        <f t="shared" ca="1" si="163"/>
        <v>1</v>
      </c>
      <c r="R73" s="27">
        <f t="shared" ca="1" si="163"/>
        <v>1</v>
      </c>
      <c r="S73" s="27">
        <f t="shared" ca="1" si="163"/>
        <v>1</v>
      </c>
      <c r="T73" s="27">
        <f t="shared" ref="T73:AC74" ca="1" si="213">OFFSET(T$5,$B73,0)</f>
        <v>1</v>
      </c>
      <c r="U73" s="27">
        <f t="shared" ca="1" si="213"/>
        <v>1</v>
      </c>
      <c r="V73" s="27">
        <f t="shared" ca="1" si="213"/>
        <v>1</v>
      </c>
      <c r="W73" s="27">
        <f t="shared" ca="1" si="213"/>
        <v>1</v>
      </c>
      <c r="X73" s="27">
        <f t="shared" ca="1" si="213"/>
        <v>1</v>
      </c>
      <c r="Y73" s="27">
        <f t="shared" ca="1" si="213"/>
        <v>1</v>
      </c>
      <c r="Z73" s="27" t="str">
        <f t="shared" ca="1" si="213"/>
        <v>-</v>
      </c>
      <c r="AA73" s="27" t="str">
        <f t="shared" ca="1" si="213"/>
        <v>-</v>
      </c>
      <c r="AB73" s="27" t="str">
        <f t="shared" ca="1" si="213"/>
        <v>-</v>
      </c>
      <c r="AC73" s="27" t="str">
        <f t="shared" ca="1" si="213"/>
        <v>-</v>
      </c>
      <c r="AD73" s="27" t="str">
        <f t="shared" ref="AD73:AI74" ca="1" si="214">OFFSET(AD$5,$B73,0)</f>
        <v>-</v>
      </c>
      <c r="AE73" s="27" t="str">
        <f t="shared" ca="1" si="214"/>
        <v>-</v>
      </c>
      <c r="AF73" s="27" t="str">
        <f t="shared" ca="1" si="214"/>
        <v>-</v>
      </c>
      <c r="AG73" s="27" t="str">
        <f t="shared" ca="1" si="214"/>
        <v>-</v>
      </c>
      <c r="AH73" s="27" t="str">
        <f t="shared" ca="1" si="214"/>
        <v>-</v>
      </c>
      <c r="AI73" s="27" t="str">
        <f t="shared" ca="1" si="214"/>
        <v>-</v>
      </c>
      <c r="AJ73" s="27" t="str">
        <f t="shared" ca="1" si="165"/>
        <v>-</v>
      </c>
      <c r="AK73" s="27" t="str">
        <f t="shared" ca="1" si="165"/>
        <v>-</v>
      </c>
      <c r="AL73" s="27" t="str">
        <f t="shared" ca="1" si="165"/>
        <v>-</v>
      </c>
      <c r="AM73" s="27" t="str">
        <f t="shared" ca="1" si="165"/>
        <v>-</v>
      </c>
      <c r="AN73" s="27" t="str">
        <f t="shared" ca="1" si="165"/>
        <v>-</v>
      </c>
      <c r="AO73" s="27" t="str">
        <f t="shared" ca="1" si="166"/>
        <v>-</v>
      </c>
      <c r="AP73" s="27" t="str">
        <f t="shared" ref="AP73:AR75" ca="1" si="215">OFFSET(AP$5,$B73,0)</f>
        <v>-</v>
      </c>
      <c r="AQ73" s="27" t="str">
        <f t="shared" ca="1" si="215"/>
        <v>-</v>
      </c>
      <c r="AR73" s="27" t="str">
        <f t="shared" ca="1" si="215"/>
        <v>-</v>
      </c>
      <c r="AS73" s="54">
        <f t="shared" ca="1" si="185"/>
        <v>4</v>
      </c>
      <c r="AT73" s="54">
        <f t="shared" ca="1" si="185"/>
        <v>3</v>
      </c>
      <c r="AU73" s="54">
        <f t="shared" ca="1" si="185"/>
        <v>0.2</v>
      </c>
      <c r="AV73" s="54">
        <f t="shared" ca="1" si="185"/>
        <v>-0.2</v>
      </c>
      <c r="AW73" s="54">
        <f t="shared" ca="1" si="185"/>
        <v>0.6</v>
      </c>
      <c r="AX73" s="54">
        <f t="shared" ca="1" si="185"/>
        <v>-0.6</v>
      </c>
      <c r="AY73" s="27" t="str">
        <f t="shared" ca="1" si="168"/>
        <v>-</v>
      </c>
      <c r="AZ73" s="27" t="str">
        <f t="shared" ca="1" si="168"/>
        <v>-</v>
      </c>
      <c r="BA73" s="27" t="str">
        <f t="shared" ca="1" si="168"/>
        <v>-</v>
      </c>
      <c r="BB73" s="27" t="str">
        <f t="shared" ca="1" si="168"/>
        <v>-</v>
      </c>
      <c r="BC73" s="54">
        <f t="shared" ca="1" si="186"/>
        <v>0.3</v>
      </c>
      <c r="BD73" s="54">
        <f t="shared" ca="1" si="186"/>
        <v>0.7</v>
      </c>
      <c r="BE73" s="54">
        <f t="shared" ca="1" si="186"/>
        <v>-0.2</v>
      </c>
      <c r="BF73" s="54">
        <f t="shared" ca="1" si="186"/>
        <v>1.2</v>
      </c>
      <c r="BG73" s="27" t="str">
        <f t="shared" ca="1" si="169"/>
        <v>-</v>
      </c>
      <c r="BH73" s="27" t="str">
        <f t="shared" ca="1" si="169"/>
        <v>-</v>
      </c>
      <c r="BI73" s="18">
        <f t="shared" si="206"/>
        <v>0</v>
      </c>
      <c r="BJ73" s="18">
        <f t="shared" si="206"/>
        <v>0</v>
      </c>
      <c r="BK73" s="18">
        <f t="shared" si="206"/>
        <v>0</v>
      </c>
      <c r="BL73" s="18">
        <f t="shared" si="206"/>
        <v>0</v>
      </c>
      <c r="BM73" s="18">
        <f t="shared" si="206"/>
        <v>0</v>
      </c>
      <c r="BN73" s="27">
        <f t="shared" ca="1" si="200"/>
        <v>12</v>
      </c>
      <c r="BO73" s="27">
        <f t="shared" ca="1" si="200"/>
        <v>12</v>
      </c>
      <c r="BP73" s="27" t="str">
        <f t="shared" ca="1" si="200"/>
        <v>-</v>
      </c>
      <c r="BQ73" s="27" t="str">
        <f t="shared" ca="1" si="200"/>
        <v>-</v>
      </c>
      <c r="BR73" s="27" t="str">
        <f t="shared" ca="1" si="200"/>
        <v>-</v>
      </c>
      <c r="BS73" s="27" t="str">
        <f t="shared" ca="1" si="200"/>
        <v>-</v>
      </c>
      <c r="BT73" s="27" t="str">
        <f t="shared" ca="1" si="200"/>
        <v>-</v>
      </c>
      <c r="BU73" s="27" t="str">
        <f t="shared" ca="1" si="200"/>
        <v>-</v>
      </c>
      <c r="BV73" s="27" t="str">
        <f t="shared" ca="1" si="200"/>
        <v>-</v>
      </c>
      <c r="BW73" s="27" t="str">
        <f t="shared" ca="1" si="200"/>
        <v>-</v>
      </c>
      <c r="BX73" s="27" t="str">
        <f t="shared" ca="1" si="200"/>
        <v>-</v>
      </c>
      <c r="BY73" s="27">
        <f t="shared" ca="1" si="200"/>
        <v>5</v>
      </c>
      <c r="BZ73" s="27" t="str">
        <f t="shared" ca="1" si="200"/>
        <v>-</v>
      </c>
      <c r="CA73" s="27" t="str">
        <f t="shared" ca="1" si="200"/>
        <v>-</v>
      </c>
      <c r="CB73" s="27" t="str">
        <f t="shared" ca="1" si="200"/>
        <v>-</v>
      </c>
      <c r="CC73" s="27" t="str">
        <f t="shared" ca="1" si="200"/>
        <v>-</v>
      </c>
      <c r="CD73" s="27" t="str">
        <f t="shared" ca="1" si="200"/>
        <v>-</v>
      </c>
      <c r="CE73" s="27" t="str">
        <f t="shared" ca="1" si="200"/>
        <v>-</v>
      </c>
      <c r="CF73" s="27">
        <f t="shared" ca="1" si="211"/>
        <v>0</v>
      </c>
      <c r="CG73" s="27" t="str">
        <f t="shared" ca="1" si="211"/>
        <v>-</v>
      </c>
      <c r="CH73" s="27">
        <f t="shared" ca="1" si="211"/>
        <v>1</v>
      </c>
      <c r="CI73" s="27">
        <f t="shared" ca="1" si="211"/>
        <v>0</v>
      </c>
      <c r="CJ73" s="27">
        <f t="shared" ca="1" si="211"/>
        <v>1</v>
      </c>
      <c r="CK73" s="27">
        <f t="shared" ca="1" si="211"/>
        <v>1</v>
      </c>
      <c r="CL73" s="27">
        <f t="shared" ca="1" si="211"/>
        <v>1</v>
      </c>
      <c r="CM73" s="27">
        <f t="shared" ca="1" si="211"/>
        <v>0</v>
      </c>
      <c r="CN73" s="27">
        <f t="shared" ca="1" si="211"/>
        <v>0</v>
      </c>
      <c r="CO73" s="27">
        <f t="shared" ca="1" si="211"/>
        <v>0</v>
      </c>
      <c r="CP73" s="27">
        <f t="shared" ca="1" si="207"/>
        <v>0</v>
      </c>
      <c r="CQ73" s="27">
        <f t="shared" ca="1" si="207"/>
        <v>1</v>
      </c>
      <c r="CR73" s="27">
        <f t="shared" ca="1" si="207"/>
        <v>0</v>
      </c>
      <c r="CS73" s="27">
        <f t="shared" ca="1" si="207"/>
        <v>0</v>
      </c>
      <c r="CT73" s="27">
        <f t="shared" ca="1" si="207"/>
        <v>0</v>
      </c>
      <c r="CU73" s="27">
        <f t="shared" ca="1" si="207"/>
        <v>0</v>
      </c>
      <c r="CV73" s="27">
        <f t="shared" ca="1" si="202"/>
        <v>0</v>
      </c>
      <c r="CW73" s="27">
        <f t="shared" ca="1" si="202"/>
        <v>1</v>
      </c>
      <c r="CX73" s="54">
        <f t="shared" ca="1" si="192"/>
        <v>0</v>
      </c>
      <c r="CY73" s="27">
        <f t="shared" ca="1" si="202"/>
        <v>0</v>
      </c>
      <c r="CZ73" s="54">
        <f t="shared" ca="1" si="193"/>
        <v>0</v>
      </c>
      <c r="DA73" s="54">
        <f t="shared" ca="1" si="193"/>
        <v>0</v>
      </c>
      <c r="DB73" s="54">
        <f t="shared" ca="1" si="193"/>
        <v>0</v>
      </c>
      <c r="DC73" s="54">
        <f t="shared" ca="1" si="193"/>
        <v>0</v>
      </c>
      <c r="DD73" s="54">
        <f t="shared" ca="1" si="193"/>
        <v>0</v>
      </c>
      <c r="DE73" s="27" t="str">
        <f t="shared" ca="1" si="209"/>
        <v>-</v>
      </c>
      <c r="DF73" s="27" t="str">
        <f t="shared" ca="1" si="209"/>
        <v>-</v>
      </c>
      <c r="DG73" s="27" t="str">
        <f t="shared" ca="1" si="209"/>
        <v>-</v>
      </c>
      <c r="DH73" s="27" t="str">
        <f t="shared" ca="1" si="209"/>
        <v>-</v>
      </c>
      <c r="DI73" s="27" t="str">
        <f t="shared" ca="1" si="209"/>
        <v>-</v>
      </c>
      <c r="DJ73" s="27" t="str">
        <f t="shared" ca="1" si="209"/>
        <v>-</v>
      </c>
      <c r="DK73" s="27" t="b">
        <f t="shared" ca="1" si="209"/>
        <v>0</v>
      </c>
      <c r="DL73" s="27" t="b">
        <f t="shared" ca="1" si="209"/>
        <v>1</v>
      </c>
      <c r="DM73" s="27" t="b">
        <f t="shared" ca="1" si="209"/>
        <v>0</v>
      </c>
      <c r="DN73" s="27">
        <f t="shared" ca="1" si="209"/>
        <v>0</v>
      </c>
      <c r="DO73" s="54" t="str">
        <f t="shared" ca="1" si="194"/>
        <v>-</v>
      </c>
      <c r="DP73" s="54" t="b">
        <f t="shared" ca="1" si="194"/>
        <v>1</v>
      </c>
      <c r="DQ73" s="54" t="str">
        <f t="shared" ca="1" si="194"/>
        <v>-</v>
      </c>
      <c r="DR73" s="54" t="str">
        <f t="shared" ca="1" si="194"/>
        <v>-</v>
      </c>
      <c r="DS73" s="27" t="str">
        <f t="shared" ca="1" si="212"/>
        <v>-</v>
      </c>
      <c r="DT73" s="27" t="b">
        <f t="shared" ref="DT73:DY76" ca="1" si="216">OFFSET(DT$5,$B73,0)</f>
        <v>1</v>
      </c>
      <c r="DU73" s="27" t="str">
        <f t="shared" ca="1" si="216"/>
        <v>-</v>
      </c>
      <c r="DV73" s="27">
        <f t="shared" ca="1" si="216"/>
        <v>0</v>
      </c>
      <c r="DW73" s="54">
        <f t="shared" ca="1" si="195"/>
        <v>1</v>
      </c>
      <c r="DX73" s="54" t="str">
        <f t="shared" ca="1" si="195"/>
        <v>-</v>
      </c>
      <c r="DY73" s="27" t="str">
        <f t="shared" ca="1" si="216"/>
        <v>-</v>
      </c>
      <c r="DZ73" s="27" t="str">
        <f t="shared" ca="1" si="197"/>
        <v>-</v>
      </c>
      <c r="EA73" s="27">
        <f t="shared" ca="1" si="173"/>
        <v>1</v>
      </c>
      <c r="EB73" s="27">
        <f t="shared" ca="1" si="174"/>
        <v>0</v>
      </c>
      <c r="EC73" s="27">
        <f t="shared" ca="1" si="173"/>
        <v>1</v>
      </c>
      <c r="ED73" s="27">
        <f t="shared" ca="1" si="175"/>
        <v>1</v>
      </c>
      <c r="EE73" s="27">
        <f t="shared" ca="1" si="176"/>
        <v>0</v>
      </c>
      <c r="EF73" s="27">
        <f t="shared" ca="1" si="176"/>
        <v>70</v>
      </c>
      <c r="EG73" s="27">
        <f t="shared" ca="1" si="176"/>
        <v>50</v>
      </c>
      <c r="EH73" s="27">
        <f t="shared" ca="1" si="176"/>
        <v>70</v>
      </c>
      <c r="EI73" s="27">
        <f t="shared" ca="1" si="177"/>
        <v>50</v>
      </c>
      <c r="EJ73" s="27">
        <f t="shared" ca="1" si="178"/>
        <v>1</v>
      </c>
      <c r="EK73" s="27">
        <f t="shared" ca="1" si="178"/>
        <v>1</v>
      </c>
      <c r="EL73" s="27">
        <f t="shared" ca="1" si="178"/>
        <v>1</v>
      </c>
      <c r="EM73" s="27">
        <f t="shared" ca="1" si="179"/>
        <v>0</v>
      </c>
      <c r="EN73" s="27" t="str">
        <f t="shared" ca="1" si="180"/>
        <v>-</v>
      </c>
      <c r="EO73" s="27" t="str">
        <f t="shared" ca="1" si="180"/>
        <v>-</v>
      </c>
      <c r="EP73" s="27">
        <f t="shared" ca="1" si="180"/>
        <v>0</v>
      </c>
      <c r="EQ73" s="27">
        <f t="shared" ca="1" si="180"/>
        <v>0</v>
      </c>
      <c r="ER73" s="34">
        <v>0</v>
      </c>
    </row>
    <row r="74" spans="1:148" outlineLevel="3">
      <c r="A74" s="31">
        <f t="shared" si="160"/>
        <v>69</v>
      </c>
      <c r="B74" s="38">
        <f t="shared" ca="1" si="198"/>
        <v>44</v>
      </c>
      <c r="C74">
        <f t="shared" ca="1" si="181"/>
        <v>410</v>
      </c>
      <c r="D74" t="b">
        <v>0</v>
      </c>
      <c r="E74" t="b">
        <v>0</v>
      </c>
      <c r="F74" t="b">
        <v>0</v>
      </c>
      <c r="H74" s="51" t="str">
        <f t="shared" ca="1" si="161"/>
        <v>Mat Spr Scan 0 (F33N43)</v>
      </c>
      <c r="I74" s="13" t="str">
        <f ca="1">IF(MATCH(H74,H$5:H74,0)=(COUNTA(H$5:H74)),"-","Dup")</f>
        <v>-</v>
      </c>
      <c r="J74" s="27" t="s">
        <v>37</v>
      </c>
      <c r="K74" s="54" t="b">
        <f t="shared" ca="1" si="182"/>
        <v>1</v>
      </c>
      <c r="L74" s="27" t="str">
        <f t="shared" ca="1" si="162"/>
        <v>-</v>
      </c>
      <c r="M74" s="54" t="b">
        <f t="shared" ca="1" si="183"/>
        <v>1</v>
      </c>
      <c r="N74" s="54" t="b">
        <f t="shared" ca="1" si="183"/>
        <v>1</v>
      </c>
      <c r="O74" s="54" t="b">
        <f t="shared" ca="1" si="183"/>
        <v>1</v>
      </c>
      <c r="P74" s="27">
        <f t="shared" ca="1" si="163"/>
        <v>1</v>
      </c>
      <c r="Q74" s="27">
        <f t="shared" ca="1" si="163"/>
        <v>1</v>
      </c>
      <c r="R74" s="27">
        <f t="shared" ca="1" si="163"/>
        <v>1</v>
      </c>
      <c r="S74" s="27">
        <f t="shared" ca="1" si="163"/>
        <v>1</v>
      </c>
      <c r="T74" s="27">
        <f t="shared" ca="1" si="213"/>
        <v>1</v>
      </c>
      <c r="U74" s="27">
        <f t="shared" ca="1" si="213"/>
        <v>1</v>
      </c>
      <c r="V74" s="27">
        <f t="shared" ca="1" si="213"/>
        <v>1</v>
      </c>
      <c r="W74" s="27">
        <f t="shared" ca="1" si="213"/>
        <v>1</v>
      </c>
      <c r="X74" s="27">
        <f t="shared" ca="1" si="213"/>
        <v>1</v>
      </c>
      <c r="Y74" s="27">
        <f t="shared" ca="1" si="213"/>
        <v>1</v>
      </c>
      <c r="Z74" s="27" t="str">
        <f t="shared" ca="1" si="213"/>
        <v>-</v>
      </c>
      <c r="AA74" s="27" t="str">
        <f t="shared" ca="1" si="213"/>
        <v>-</v>
      </c>
      <c r="AB74" s="27" t="str">
        <f t="shared" ca="1" si="213"/>
        <v>-</v>
      </c>
      <c r="AC74" s="27" t="str">
        <f t="shared" ca="1" si="213"/>
        <v>-</v>
      </c>
      <c r="AD74" s="27" t="str">
        <f t="shared" ca="1" si="214"/>
        <v>-</v>
      </c>
      <c r="AE74" s="27" t="str">
        <f t="shared" ca="1" si="214"/>
        <v>-</v>
      </c>
      <c r="AF74" s="27" t="str">
        <f t="shared" ca="1" si="214"/>
        <v>-</v>
      </c>
      <c r="AG74" s="27" t="str">
        <f t="shared" ca="1" si="214"/>
        <v>-</v>
      </c>
      <c r="AH74" s="27" t="str">
        <f t="shared" ca="1" si="214"/>
        <v>-</v>
      </c>
      <c r="AI74" s="27" t="str">
        <f t="shared" ca="1" si="214"/>
        <v>-</v>
      </c>
      <c r="AJ74" s="27" t="str">
        <f t="shared" ca="1" si="165"/>
        <v>-</v>
      </c>
      <c r="AK74" s="27" t="str">
        <f t="shared" ca="1" si="165"/>
        <v>-</v>
      </c>
      <c r="AL74" s="27" t="str">
        <f t="shared" ca="1" si="165"/>
        <v>-</v>
      </c>
      <c r="AM74" s="27" t="str">
        <f t="shared" ca="1" si="165"/>
        <v>-</v>
      </c>
      <c r="AN74" s="27" t="str">
        <f t="shared" ca="1" si="165"/>
        <v>-</v>
      </c>
      <c r="AO74" s="27" t="str">
        <f t="shared" ca="1" si="166"/>
        <v>-</v>
      </c>
      <c r="AP74" s="27" t="str">
        <f t="shared" ca="1" si="215"/>
        <v>-</v>
      </c>
      <c r="AQ74" s="27" t="str">
        <f t="shared" ca="1" si="215"/>
        <v>-</v>
      </c>
      <c r="AR74" s="27" t="str">
        <f t="shared" ca="1" si="215"/>
        <v>-</v>
      </c>
      <c r="AS74" s="54">
        <f t="shared" ca="1" si="185"/>
        <v>4</v>
      </c>
      <c r="AT74" s="54">
        <f t="shared" ca="1" si="185"/>
        <v>3</v>
      </c>
      <c r="AU74" s="54">
        <f t="shared" ca="1" si="185"/>
        <v>0.2</v>
      </c>
      <c r="AV74" s="54">
        <f t="shared" ca="1" si="185"/>
        <v>-0.2</v>
      </c>
      <c r="AW74" s="54">
        <f t="shared" ca="1" si="185"/>
        <v>0.6</v>
      </c>
      <c r="AX74" s="54">
        <f t="shared" ca="1" si="185"/>
        <v>-0.6</v>
      </c>
      <c r="AY74" s="27" t="str">
        <f t="shared" ca="1" si="168"/>
        <v>-</v>
      </c>
      <c r="AZ74" s="27" t="str">
        <f t="shared" ca="1" si="168"/>
        <v>-</v>
      </c>
      <c r="BA74" s="27" t="str">
        <f t="shared" ca="1" si="168"/>
        <v>-</v>
      </c>
      <c r="BB74" s="27" t="str">
        <f t="shared" ca="1" si="168"/>
        <v>-</v>
      </c>
      <c r="BC74" s="54">
        <f t="shared" ca="1" si="186"/>
        <v>0.3</v>
      </c>
      <c r="BD74" s="54">
        <f t="shared" ca="1" si="186"/>
        <v>0.7</v>
      </c>
      <c r="BE74" s="54">
        <f t="shared" ca="1" si="186"/>
        <v>-0.2</v>
      </c>
      <c r="BF74" s="54">
        <f t="shared" ca="1" si="186"/>
        <v>1.2</v>
      </c>
      <c r="BG74" s="27" t="str">
        <f t="shared" ca="1" si="169"/>
        <v>-</v>
      </c>
      <c r="BH74" s="27" t="str">
        <f t="shared" ca="1" si="169"/>
        <v>-</v>
      </c>
      <c r="BI74" s="18">
        <f t="shared" ref="BI74:BM77" si="217">BI$6</f>
        <v>0</v>
      </c>
      <c r="BJ74" s="18">
        <f t="shared" si="217"/>
        <v>0</v>
      </c>
      <c r="BK74" s="18">
        <f t="shared" si="217"/>
        <v>0</v>
      </c>
      <c r="BL74" s="18">
        <f t="shared" si="217"/>
        <v>0</v>
      </c>
      <c r="BM74" s="18">
        <f t="shared" si="217"/>
        <v>0</v>
      </c>
      <c r="BN74" s="27">
        <f t="shared" ca="1" si="200"/>
        <v>12</v>
      </c>
      <c r="BO74" s="27">
        <f t="shared" ca="1" si="200"/>
        <v>12</v>
      </c>
      <c r="BP74" s="27" t="str">
        <f t="shared" ca="1" si="200"/>
        <v>-</v>
      </c>
      <c r="BQ74" s="27" t="str">
        <f t="shared" ca="1" si="200"/>
        <v>-</v>
      </c>
      <c r="BR74" s="27" t="str">
        <f t="shared" ca="1" si="200"/>
        <v>-</v>
      </c>
      <c r="BS74" s="27" t="str">
        <f t="shared" ca="1" si="200"/>
        <v>-</v>
      </c>
      <c r="BT74" s="27" t="str">
        <f t="shared" ca="1" si="200"/>
        <v>-</v>
      </c>
      <c r="BU74" s="27" t="str">
        <f t="shared" ca="1" si="200"/>
        <v>-</v>
      </c>
      <c r="BV74" s="27" t="str">
        <f t="shared" ca="1" si="200"/>
        <v>-</v>
      </c>
      <c r="BW74" s="27" t="str">
        <f t="shared" ca="1" si="200"/>
        <v>-</v>
      </c>
      <c r="BX74" s="27" t="str">
        <f t="shared" ca="1" si="200"/>
        <v>-</v>
      </c>
      <c r="BY74" s="27">
        <f t="shared" ca="1" si="200"/>
        <v>5</v>
      </c>
      <c r="BZ74" s="27" t="str">
        <f t="shared" ca="1" si="200"/>
        <v>-</v>
      </c>
      <c r="CA74" s="27" t="str">
        <f t="shared" ca="1" si="200"/>
        <v>-</v>
      </c>
      <c r="CB74" s="27" t="str">
        <f t="shared" ca="1" si="200"/>
        <v>-</v>
      </c>
      <c r="CC74" s="27" t="str">
        <f t="shared" ca="1" si="200"/>
        <v>-</v>
      </c>
      <c r="CD74" s="27" t="str">
        <f t="shared" ca="1" si="200"/>
        <v>-</v>
      </c>
      <c r="CE74" s="27" t="str">
        <f t="shared" ca="1" si="200"/>
        <v>-</v>
      </c>
      <c r="CF74" s="27">
        <f t="shared" ca="1" si="211"/>
        <v>0</v>
      </c>
      <c r="CG74" s="27" t="str">
        <f t="shared" ca="1" si="211"/>
        <v>-</v>
      </c>
      <c r="CH74" s="27">
        <f t="shared" ca="1" si="211"/>
        <v>1</v>
      </c>
      <c r="CI74" s="27">
        <f t="shared" ca="1" si="211"/>
        <v>0</v>
      </c>
      <c r="CJ74" s="27">
        <f t="shared" ca="1" si="211"/>
        <v>1</v>
      </c>
      <c r="CK74" s="27">
        <f t="shared" ca="1" si="211"/>
        <v>1</v>
      </c>
      <c r="CL74" s="27">
        <f t="shared" ca="1" si="211"/>
        <v>1</v>
      </c>
      <c r="CM74" s="27">
        <f t="shared" ca="1" si="211"/>
        <v>0</v>
      </c>
      <c r="CN74" s="27">
        <f t="shared" ca="1" si="211"/>
        <v>0</v>
      </c>
      <c r="CO74" s="27">
        <f t="shared" ca="1" si="211"/>
        <v>0</v>
      </c>
      <c r="CP74" s="27">
        <f t="shared" ref="CP74:CV74" ca="1" si="218">OFFSET(CP$5,$B74,0)</f>
        <v>0</v>
      </c>
      <c r="CQ74" s="27">
        <f t="shared" ca="1" si="218"/>
        <v>1</v>
      </c>
      <c r="CR74" s="27">
        <f t="shared" ca="1" si="218"/>
        <v>0</v>
      </c>
      <c r="CS74" s="27">
        <f t="shared" ca="1" si="218"/>
        <v>0</v>
      </c>
      <c r="CT74" s="27">
        <f t="shared" ca="1" si="218"/>
        <v>0</v>
      </c>
      <c r="CU74" s="27">
        <f t="shared" ca="1" si="218"/>
        <v>0</v>
      </c>
      <c r="CV74" s="27">
        <f t="shared" ca="1" si="218"/>
        <v>0</v>
      </c>
      <c r="CW74" s="27">
        <f t="shared" ref="CW74:CY77" ca="1" si="219">OFFSET(CW$5,$B74,0)</f>
        <v>1</v>
      </c>
      <c r="CX74" s="54">
        <f t="shared" ca="1" si="192"/>
        <v>0</v>
      </c>
      <c r="CY74" s="27">
        <f t="shared" ca="1" si="219"/>
        <v>0</v>
      </c>
      <c r="CZ74" s="54">
        <f t="shared" ca="1" si="193"/>
        <v>0</v>
      </c>
      <c r="DA74" s="54">
        <f t="shared" ca="1" si="193"/>
        <v>0</v>
      </c>
      <c r="DB74" s="54">
        <f t="shared" ca="1" si="193"/>
        <v>0</v>
      </c>
      <c r="DC74" s="54">
        <f t="shared" ca="1" si="193"/>
        <v>0</v>
      </c>
      <c r="DD74" s="54">
        <f t="shared" ca="1" si="193"/>
        <v>0</v>
      </c>
      <c r="DE74" s="27" t="str">
        <f t="shared" ref="DE74:DN77" ca="1" si="220">OFFSET(DE$5,$B74,0)</f>
        <v>-</v>
      </c>
      <c r="DF74" s="27" t="str">
        <f t="shared" ca="1" si="220"/>
        <v>-</v>
      </c>
      <c r="DG74" s="27" t="str">
        <f t="shared" ca="1" si="220"/>
        <v>-</v>
      </c>
      <c r="DH74" s="27" t="str">
        <f t="shared" ca="1" si="220"/>
        <v>-</v>
      </c>
      <c r="DI74" s="27" t="str">
        <f t="shared" ca="1" si="220"/>
        <v>-</v>
      </c>
      <c r="DJ74" s="27" t="str">
        <f t="shared" ca="1" si="220"/>
        <v>-</v>
      </c>
      <c r="DK74" s="27" t="b">
        <f t="shared" ca="1" si="220"/>
        <v>0</v>
      </c>
      <c r="DL74" s="27" t="b">
        <f t="shared" ca="1" si="220"/>
        <v>0</v>
      </c>
      <c r="DM74" s="27" t="b">
        <f t="shared" ca="1" si="220"/>
        <v>1</v>
      </c>
      <c r="DN74" s="27">
        <f t="shared" ca="1" si="220"/>
        <v>0</v>
      </c>
      <c r="DO74" s="54" t="str">
        <f t="shared" ca="1" si="194"/>
        <v>-</v>
      </c>
      <c r="DP74" s="54" t="b">
        <f t="shared" ca="1" si="194"/>
        <v>1</v>
      </c>
      <c r="DQ74" s="54" t="str">
        <f t="shared" ca="1" si="194"/>
        <v>-</v>
      </c>
      <c r="DR74" s="54" t="str">
        <f t="shared" ca="1" si="194"/>
        <v>-</v>
      </c>
      <c r="DS74" s="27" t="str">
        <f t="shared" ca="1" si="212"/>
        <v>-</v>
      </c>
      <c r="DT74" s="27" t="b">
        <f t="shared" ca="1" si="216"/>
        <v>1</v>
      </c>
      <c r="DU74" s="27" t="str">
        <f t="shared" ca="1" si="216"/>
        <v>-</v>
      </c>
      <c r="DV74" s="27">
        <f t="shared" ca="1" si="216"/>
        <v>0</v>
      </c>
      <c r="DW74" s="54">
        <f t="shared" ca="1" si="195"/>
        <v>1</v>
      </c>
      <c r="DX74" s="54" t="str">
        <f t="shared" ca="1" si="195"/>
        <v>-</v>
      </c>
      <c r="DY74" s="27" t="str">
        <f t="shared" ca="1" si="216"/>
        <v>-</v>
      </c>
      <c r="DZ74" s="27" t="str">
        <f t="shared" ca="1" si="197"/>
        <v>-</v>
      </c>
      <c r="EA74" s="27">
        <f t="shared" ca="1" si="173"/>
        <v>1</v>
      </c>
      <c r="EB74" s="27">
        <f t="shared" ca="1" si="174"/>
        <v>0</v>
      </c>
      <c r="EC74" s="27">
        <f t="shared" ca="1" si="173"/>
        <v>1</v>
      </c>
      <c r="ED74" s="27">
        <f t="shared" ca="1" si="175"/>
        <v>1</v>
      </c>
      <c r="EE74" s="27">
        <f t="shared" ca="1" si="176"/>
        <v>0</v>
      </c>
      <c r="EF74" s="27">
        <f t="shared" ca="1" si="176"/>
        <v>70</v>
      </c>
      <c r="EG74" s="27">
        <f t="shared" ca="1" si="176"/>
        <v>50</v>
      </c>
      <c r="EH74" s="27">
        <f t="shared" ca="1" si="176"/>
        <v>70</v>
      </c>
      <c r="EI74" s="27">
        <f t="shared" ca="1" si="177"/>
        <v>50</v>
      </c>
      <c r="EJ74" s="27">
        <f t="shared" ca="1" si="178"/>
        <v>1</v>
      </c>
      <c r="EK74" s="27">
        <f t="shared" ca="1" si="178"/>
        <v>1</v>
      </c>
      <c r="EL74" s="27">
        <f t="shared" ca="1" si="178"/>
        <v>1</v>
      </c>
      <c r="EM74" s="27">
        <f t="shared" ca="1" si="179"/>
        <v>0</v>
      </c>
      <c r="EN74" s="27" t="str">
        <f t="shared" ca="1" si="180"/>
        <v>-</v>
      </c>
      <c r="EO74" s="27" t="str">
        <f t="shared" ca="1" si="180"/>
        <v>-</v>
      </c>
      <c r="EP74" s="27">
        <f t="shared" ca="1" si="180"/>
        <v>0</v>
      </c>
      <c r="EQ74" s="27">
        <f t="shared" ca="1" si="180"/>
        <v>0</v>
      </c>
      <c r="ER74" s="34">
        <v>0</v>
      </c>
    </row>
    <row r="75" spans="1:148" outlineLevel="2">
      <c r="A75" s="31">
        <f t="shared" si="160"/>
        <v>70</v>
      </c>
      <c r="B75" s="38">
        <f t="shared" ca="1" si="198"/>
        <v>48</v>
      </c>
      <c r="C75">
        <f t="shared" ca="1" si="181"/>
        <v>410</v>
      </c>
      <c r="D75" t="b">
        <v>0</v>
      </c>
      <c r="E75" t="b">
        <v>0</v>
      </c>
      <c r="F75" t="b">
        <v>0</v>
      </c>
      <c r="H75" s="51" t="str">
        <f t="shared" ca="1" si="161"/>
        <v>Mat-mate EL Aut Scan 0 (F33N43)</v>
      </c>
      <c r="I75" s="13" t="str">
        <f ca="1">IF(MATCH(H75,H$5:H75,0)=(COUNTA(H$5:H75)),"-","Dup")</f>
        <v>-</v>
      </c>
      <c r="J75" s="27" t="s">
        <v>37</v>
      </c>
      <c r="K75" s="54" t="b">
        <f t="shared" ca="1" si="182"/>
        <v>1</v>
      </c>
      <c r="L75" s="27" t="str">
        <f t="shared" ca="1" si="162"/>
        <v>-</v>
      </c>
      <c r="M75" s="54" t="b">
        <f t="shared" ca="1" si="183"/>
        <v>1</v>
      </c>
      <c r="N75" s="54" t="b">
        <f t="shared" ca="1" si="183"/>
        <v>1</v>
      </c>
      <c r="O75" s="54" t="b">
        <f t="shared" ca="1" si="183"/>
        <v>1</v>
      </c>
      <c r="P75" s="27">
        <f t="shared" ca="1" si="163"/>
        <v>1</v>
      </c>
      <c r="Q75" s="27">
        <f t="shared" ca="1" si="163"/>
        <v>1</v>
      </c>
      <c r="R75" s="27">
        <f t="shared" ca="1" si="163"/>
        <v>1</v>
      </c>
      <c r="S75" s="27">
        <f t="shared" ca="1" si="163"/>
        <v>1</v>
      </c>
      <c r="T75" s="27">
        <f t="shared" ref="T75:AI75" ca="1" si="221">OFFSET(T$5,$B75,0)</f>
        <v>1</v>
      </c>
      <c r="U75" s="27">
        <f t="shared" ca="1" si="221"/>
        <v>1</v>
      </c>
      <c r="V75" s="27">
        <f t="shared" ca="1" si="221"/>
        <v>1</v>
      </c>
      <c r="W75" s="27">
        <f t="shared" ca="1" si="221"/>
        <v>1</v>
      </c>
      <c r="X75" s="27">
        <f t="shared" ca="1" si="221"/>
        <v>1</v>
      </c>
      <c r="Y75" s="27">
        <f t="shared" ca="1" si="221"/>
        <v>1</v>
      </c>
      <c r="Z75" s="27" t="str">
        <f t="shared" ca="1" si="221"/>
        <v>-</v>
      </c>
      <c r="AA75" s="27" t="str">
        <f t="shared" ca="1" si="221"/>
        <v>-</v>
      </c>
      <c r="AB75" s="27" t="str">
        <f t="shared" ca="1" si="221"/>
        <v>-</v>
      </c>
      <c r="AC75" s="27" t="str">
        <f t="shared" ca="1" si="221"/>
        <v>-</v>
      </c>
      <c r="AD75" s="27" t="str">
        <f t="shared" ca="1" si="221"/>
        <v>-</v>
      </c>
      <c r="AE75" s="27" t="str">
        <f t="shared" ca="1" si="221"/>
        <v>-</v>
      </c>
      <c r="AF75" s="27" t="str">
        <f t="shared" ca="1" si="221"/>
        <v>-</v>
      </c>
      <c r="AG75" s="27" t="str">
        <f t="shared" ca="1" si="221"/>
        <v>-</v>
      </c>
      <c r="AH75" s="27" t="str">
        <f t="shared" ca="1" si="221"/>
        <v>-</v>
      </c>
      <c r="AI75" s="27" t="str">
        <f t="shared" ca="1" si="221"/>
        <v>-</v>
      </c>
      <c r="AJ75" s="27" t="str">
        <f t="shared" ca="1" si="165"/>
        <v>-</v>
      </c>
      <c r="AK75" s="27" t="str">
        <f t="shared" ca="1" si="165"/>
        <v>-</v>
      </c>
      <c r="AL75" s="27" t="str">
        <f t="shared" ca="1" si="165"/>
        <v>-</v>
      </c>
      <c r="AM75" s="27" t="str">
        <f t="shared" ca="1" si="165"/>
        <v>-</v>
      </c>
      <c r="AN75" s="27" t="str">
        <f t="shared" ca="1" si="165"/>
        <v>-</v>
      </c>
      <c r="AO75" s="27" t="str">
        <f t="shared" ca="1" si="166"/>
        <v>-</v>
      </c>
      <c r="AP75" s="27" t="str">
        <f t="shared" ca="1" si="215"/>
        <v>-</v>
      </c>
      <c r="AQ75" s="27" t="str">
        <f t="shared" ca="1" si="215"/>
        <v>-</v>
      </c>
      <c r="AR75" s="27" t="str">
        <f t="shared" ca="1" si="215"/>
        <v>-</v>
      </c>
      <c r="AS75" s="54">
        <f t="shared" ca="1" si="185"/>
        <v>4</v>
      </c>
      <c r="AT75" s="54">
        <f t="shared" ca="1" si="185"/>
        <v>3</v>
      </c>
      <c r="AU75" s="54">
        <f t="shared" ca="1" si="185"/>
        <v>0.2</v>
      </c>
      <c r="AV75" s="54">
        <f t="shared" ca="1" si="185"/>
        <v>-0.2</v>
      </c>
      <c r="AW75" s="54">
        <f t="shared" ca="1" si="185"/>
        <v>0.6</v>
      </c>
      <c r="AX75" s="54">
        <f t="shared" ca="1" si="185"/>
        <v>-0.6</v>
      </c>
      <c r="AY75" s="27" t="str">
        <f t="shared" ca="1" si="168"/>
        <v>-</v>
      </c>
      <c r="AZ75" s="27" t="str">
        <f t="shared" ca="1" si="168"/>
        <v>-</v>
      </c>
      <c r="BA75" s="27" t="str">
        <f t="shared" ca="1" si="168"/>
        <v>-</v>
      </c>
      <c r="BB75" s="27" t="str">
        <f t="shared" ca="1" si="168"/>
        <v>-</v>
      </c>
      <c r="BC75" s="54">
        <f t="shared" ca="1" si="186"/>
        <v>0.3</v>
      </c>
      <c r="BD75" s="54">
        <f t="shared" ca="1" si="186"/>
        <v>0.7</v>
      </c>
      <c r="BE75" s="54">
        <f t="shared" ca="1" si="186"/>
        <v>-0.2</v>
      </c>
      <c r="BF75" s="54">
        <f t="shared" ca="1" si="186"/>
        <v>1.2</v>
      </c>
      <c r="BG75" s="27" t="str">
        <f t="shared" ca="1" si="169"/>
        <v>-</v>
      </c>
      <c r="BH75" s="27" t="str">
        <f t="shared" ca="1" si="169"/>
        <v>-</v>
      </c>
      <c r="BI75" s="18">
        <f t="shared" si="217"/>
        <v>0</v>
      </c>
      <c r="BJ75" s="18">
        <f t="shared" si="217"/>
        <v>0</v>
      </c>
      <c r="BK75" s="18">
        <f t="shared" si="217"/>
        <v>0</v>
      </c>
      <c r="BL75" s="18">
        <f t="shared" si="217"/>
        <v>0</v>
      </c>
      <c r="BM75" s="18">
        <f t="shared" si="217"/>
        <v>0</v>
      </c>
      <c r="BN75" s="27">
        <f t="shared" ref="BN75:BZ77" ca="1" si="222">OFFSET(BN$5,$B75,0)</f>
        <v>12</v>
      </c>
      <c r="BO75" s="27">
        <f t="shared" ca="1" si="222"/>
        <v>12</v>
      </c>
      <c r="BP75" s="27" t="str">
        <f t="shared" ca="1" si="222"/>
        <v>-</v>
      </c>
      <c r="BQ75" s="27" t="str">
        <f t="shared" ca="1" si="222"/>
        <v>-</v>
      </c>
      <c r="BR75" s="27" t="str">
        <f t="shared" ca="1" si="222"/>
        <v>-</v>
      </c>
      <c r="BS75" s="27" t="str">
        <f t="shared" ca="1" si="222"/>
        <v>-</v>
      </c>
      <c r="BT75" s="27" t="str">
        <f t="shared" ca="1" si="222"/>
        <v>-</v>
      </c>
      <c r="BU75" s="27" t="str">
        <f t="shared" ca="1" si="222"/>
        <v>-</v>
      </c>
      <c r="BV75" s="27" t="str">
        <f t="shared" ca="1" si="222"/>
        <v>-</v>
      </c>
      <c r="BW75" s="27" t="str">
        <f t="shared" ca="1" si="222"/>
        <v>-</v>
      </c>
      <c r="BX75" s="27" t="str">
        <f t="shared" ca="1" si="222"/>
        <v>-</v>
      </c>
      <c r="BY75" s="27">
        <f t="shared" ca="1" si="222"/>
        <v>5</v>
      </c>
      <c r="BZ75" s="27" t="str">
        <f t="shared" ca="1" si="222"/>
        <v>-</v>
      </c>
      <c r="CA75" s="27" t="str">
        <f t="shared" ref="CA75:CD77" ca="1" si="223">OFFSET(CA$5,$B75,0)</f>
        <v>-</v>
      </c>
      <c r="CB75" s="27" t="str">
        <f t="shared" ca="1" si="223"/>
        <v>-</v>
      </c>
      <c r="CC75" s="27" t="str">
        <f t="shared" ca="1" si="223"/>
        <v>-</v>
      </c>
      <c r="CD75" s="27" t="str">
        <f t="shared" ca="1" si="223"/>
        <v>-</v>
      </c>
      <c r="CE75" s="27" t="str">
        <f ca="1">OFFSET(CE$5,$B75,0)</f>
        <v>-</v>
      </c>
      <c r="CF75" s="27">
        <f t="shared" ca="1" si="211"/>
        <v>0</v>
      </c>
      <c r="CG75" s="27" t="str">
        <f t="shared" ca="1" si="211"/>
        <v>-</v>
      </c>
      <c r="CH75" s="27">
        <f t="shared" ca="1" si="211"/>
        <v>1</v>
      </c>
      <c r="CI75" s="27">
        <f t="shared" ca="1" si="211"/>
        <v>0</v>
      </c>
      <c r="CJ75" s="27">
        <f t="shared" ca="1" si="211"/>
        <v>1</v>
      </c>
      <c r="CK75" s="27">
        <f t="shared" ca="1" si="211"/>
        <v>1</v>
      </c>
      <c r="CL75" s="27">
        <f t="shared" ca="1" si="211"/>
        <v>1</v>
      </c>
      <c r="CM75" s="27">
        <f t="shared" ca="1" si="211"/>
        <v>0</v>
      </c>
      <c r="CN75" s="27">
        <f t="shared" ca="1" si="211"/>
        <v>0</v>
      </c>
      <c r="CO75" s="27">
        <f t="shared" ca="1" si="211"/>
        <v>0</v>
      </c>
      <c r="CP75" s="27">
        <f t="shared" ref="CP75:CV75" ca="1" si="224">OFFSET(CP$5,$B75,0)</f>
        <v>0</v>
      </c>
      <c r="CQ75" s="27">
        <f t="shared" ca="1" si="224"/>
        <v>1</v>
      </c>
      <c r="CR75" s="27">
        <f t="shared" ca="1" si="224"/>
        <v>0</v>
      </c>
      <c r="CS75" s="27">
        <f t="shared" ca="1" si="224"/>
        <v>0</v>
      </c>
      <c r="CT75" s="27">
        <f t="shared" ca="1" si="224"/>
        <v>0</v>
      </c>
      <c r="CU75" s="27">
        <f t="shared" ca="1" si="224"/>
        <v>0</v>
      </c>
      <c r="CV75" s="27">
        <f t="shared" ca="1" si="224"/>
        <v>0</v>
      </c>
      <c r="CW75" s="27">
        <f t="shared" ca="1" si="219"/>
        <v>1</v>
      </c>
      <c r="CX75" s="54">
        <f t="shared" ca="1" si="192"/>
        <v>0</v>
      </c>
      <c r="CY75" s="27">
        <f t="shared" ca="1" si="219"/>
        <v>0</v>
      </c>
      <c r="CZ75" s="54">
        <f t="shared" ca="1" si="193"/>
        <v>0</v>
      </c>
      <c r="DA75" s="54">
        <f t="shared" ca="1" si="193"/>
        <v>0</v>
      </c>
      <c r="DB75" s="54">
        <f t="shared" ca="1" si="193"/>
        <v>0</v>
      </c>
      <c r="DC75" s="54">
        <f t="shared" ca="1" si="193"/>
        <v>0</v>
      </c>
      <c r="DD75" s="54">
        <f t="shared" ca="1" si="193"/>
        <v>0</v>
      </c>
      <c r="DE75" s="27" t="str">
        <f t="shared" ca="1" si="220"/>
        <v>-</v>
      </c>
      <c r="DF75" s="27" t="str">
        <f t="shared" ca="1" si="220"/>
        <v>-</v>
      </c>
      <c r="DG75" s="27" t="str">
        <f t="shared" ca="1" si="220"/>
        <v>-</v>
      </c>
      <c r="DH75" s="27" t="str">
        <f t="shared" ca="1" si="220"/>
        <v>-</v>
      </c>
      <c r="DI75" s="27" t="str">
        <f t="shared" ca="1" si="220"/>
        <v>-</v>
      </c>
      <c r="DJ75" s="27" t="str">
        <f t="shared" ca="1" si="220"/>
        <v>-</v>
      </c>
      <c r="DK75" s="27" t="b">
        <f t="shared" ca="1" si="220"/>
        <v>1</v>
      </c>
      <c r="DL75" s="27" t="b">
        <f t="shared" ca="1" si="220"/>
        <v>0</v>
      </c>
      <c r="DM75" s="27" t="b">
        <f t="shared" ca="1" si="220"/>
        <v>0</v>
      </c>
      <c r="DN75" s="27">
        <f t="shared" ca="1" si="220"/>
        <v>0</v>
      </c>
      <c r="DO75" s="54" t="str">
        <f t="shared" ca="1" si="194"/>
        <v>-</v>
      </c>
      <c r="DP75" s="54" t="b">
        <f t="shared" ca="1" si="194"/>
        <v>1</v>
      </c>
      <c r="DQ75" s="54" t="str">
        <f t="shared" ca="1" si="194"/>
        <v>-</v>
      </c>
      <c r="DR75" s="54" t="str">
        <f t="shared" ca="1" si="194"/>
        <v>-</v>
      </c>
      <c r="DS75" s="27" t="str">
        <f t="shared" ca="1" si="212"/>
        <v>-</v>
      </c>
      <c r="DT75" s="27" t="b">
        <f t="shared" ca="1" si="216"/>
        <v>1</v>
      </c>
      <c r="DU75" s="27" t="str">
        <f t="shared" ca="1" si="216"/>
        <v>-</v>
      </c>
      <c r="DV75" s="27">
        <f t="shared" ca="1" si="216"/>
        <v>0.99</v>
      </c>
      <c r="DW75" s="54">
        <f t="shared" ca="1" si="195"/>
        <v>1</v>
      </c>
      <c r="DX75" s="54" t="str">
        <f t="shared" ca="1" si="195"/>
        <v>-</v>
      </c>
      <c r="DY75" s="27" t="str">
        <f t="shared" ca="1" si="216"/>
        <v>-</v>
      </c>
      <c r="DZ75" s="27" t="str">
        <f t="shared" ca="1" si="197"/>
        <v>-</v>
      </c>
      <c r="EA75" s="27">
        <f t="shared" ca="1" si="173"/>
        <v>1</v>
      </c>
      <c r="EB75" s="27">
        <f t="shared" ca="1" si="174"/>
        <v>0</v>
      </c>
      <c r="EC75" s="27">
        <f t="shared" ca="1" si="173"/>
        <v>1</v>
      </c>
      <c r="ED75" s="27">
        <f t="shared" ca="1" si="175"/>
        <v>1</v>
      </c>
      <c r="EE75" s="27">
        <f t="shared" ca="1" si="176"/>
        <v>0</v>
      </c>
      <c r="EF75" s="27">
        <f t="shared" ca="1" si="176"/>
        <v>70</v>
      </c>
      <c r="EG75" s="27">
        <f t="shared" ca="1" si="176"/>
        <v>50</v>
      </c>
      <c r="EH75" s="27">
        <f t="shared" ca="1" si="176"/>
        <v>70</v>
      </c>
      <c r="EI75" s="27">
        <f t="shared" ca="1" si="177"/>
        <v>50</v>
      </c>
      <c r="EJ75" s="27">
        <f t="shared" ca="1" si="178"/>
        <v>1</v>
      </c>
      <c r="EK75" s="27">
        <f t="shared" ca="1" si="178"/>
        <v>1</v>
      </c>
      <c r="EL75" s="27">
        <f t="shared" ca="1" si="178"/>
        <v>1</v>
      </c>
      <c r="EM75" s="27">
        <f t="shared" ca="1" si="179"/>
        <v>0</v>
      </c>
      <c r="EN75" s="27" t="str">
        <f t="shared" ref="EN75:EQ77" ca="1" si="225">OFFSET(EN$5,$B75,0)</f>
        <v>-</v>
      </c>
      <c r="EO75" s="27" t="str">
        <f t="shared" ca="1" si="225"/>
        <v>-</v>
      </c>
      <c r="EP75" s="27">
        <f t="shared" ca="1" si="225"/>
        <v>0</v>
      </c>
      <c r="EQ75" s="27">
        <f t="shared" ca="1" si="225"/>
        <v>0</v>
      </c>
      <c r="ER75" s="34">
        <v>0</v>
      </c>
    </row>
    <row r="76" spans="1:148" outlineLevel="3">
      <c r="A76" s="31">
        <f t="shared" si="160"/>
        <v>71</v>
      </c>
      <c r="B76" s="38">
        <f t="shared" ca="1" si="198"/>
        <v>52</v>
      </c>
      <c r="C76">
        <f t="shared" ca="1" si="181"/>
        <v>410</v>
      </c>
      <c r="D76" t="b">
        <v>0</v>
      </c>
      <c r="E76" t="b">
        <v>0</v>
      </c>
      <c r="F76" t="b">
        <v>0</v>
      </c>
      <c r="H76" s="51" t="str">
        <f t="shared" ca="1" si="161"/>
        <v>Mat-mate EL Win Scan 0 (F33N43)</v>
      </c>
      <c r="I76" s="13" t="str">
        <f ca="1">IF(MATCH(H76,H$5:H76,0)=(COUNTA(H$5:H76)),"-","Dup")</f>
        <v>-</v>
      </c>
      <c r="J76" s="27" t="s">
        <v>37</v>
      </c>
      <c r="K76" s="54" t="b">
        <f t="shared" ca="1" si="182"/>
        <v>1</v>
      </c>
      <c r="L76" s="27" t="str">
        <f t="shared" ca="1" si="162"/>
        <v>-</v>
      </c>
      <c r="M76" s="54" t="b">
        <f t="shared" ca="1" si="183"/>
        <v>1</v>
      </c>
      <c r="N76" s="54" t="b">
        <f t="shared" ca="1" si="183"/>
        <v>1</v>
      </c>
      <c r="O76" s="54" t="b">
        <f t="shared" ca="1" si="183"/>
        <v>1</v>
      </c>
      <c r="P76" s="27">
        <f t="shared" ca="1" si="163"/>
        <v>1</v>
      </c>
      <c r="Q76" s="27">
        <f t="shared" ca="1" si="163"/>
        <v>1</v>
      </c>
      <c r="R76" s="27">
        <f t="shared" ca="1" si="163"/>
        <v>1</v>
      </c>
      <c r="S76" s="27">
        <f t="shared" ca="1" si="163"/>
        <v>1</v>
      </c>
      <c r="T76" s="27">
        <f t="shared" ref="T76:AI77" ca="1" si="226">OFFSET(T$5,$B76,0)</f>
        <v>1</v>
      </c>
      <c r="U76" s="27">
        <f t="shared" ca="1" si="226"/>
        <v>1</v>
      </c>
      <c r="V76" s="27">
        <f t="shared" ca="1" si="226"/>
        <v>1</v>
      </c>
      <c r="W76" s="27">
        <f t="shared" ca="1" si="226"/>
        <v>1</v>
      </c>
      <c r="X76" s="27">
        <f t="shared" ca="1" si="226"/>
        <v>1</v>
      </c>
      <c r="Y76" s="27">
        <f t="shared" ca="1" si="226"/>
        <v>1</v>
      </c>
      <c r="Z76" s="27" t="str">
        <f t="shared" ca="1" si="226"/>
        <v>-</v>
      </c>
      <c r="AA76" s="27" t="str">
        <f t="shared" ca="1" si="226"/>
        <v>-</v>
      </c>
      <c r="AB76" s="27" t="str">
        <f t="shared" ca="1" si="226"/>
        <v>-</v>
      </c>
      <c r="AC76" s="27" t="str">
        <f t="shared" ca="1" si="226"/>
        <v>-</v>
      </c>
      <c r="AD76" s="27" t="str">
        <f t="shared" ca="1" si="226"/>
        <v>-</v>
      </c>
      <c r="AE76" s="27" t="str">
        <f t="shared" ca="1" si="226"/>
        <v>-</v>
      </c>
      <c r="AF76" s="27" t="str">
        <f t="shared" ca="1" si="226"/>
        <v>-</v>
      </c>
      <c r="AG76" s="27" t="str">
        <f t="shared" ca="1" si="226"/>
        <v>-</v>
      </c>
      <c r="AH76" s="27" t="str">
        <f t="shared" ca="1" si="226"/>
        <v>-</v>
      </c>
      <c r="AI76" s="27" t="str">
        <f t="shared" ca="1" si="226"/>
        <v>-</v>
      </c>
      <c r="AJ76" s="27" t="str">
        <f t="shared" ca="1" si="165"/>
        <v>-</v>
      </c>
      <c r="AK76" s="27" t="str">
        <f t="shared" ca="1" si="165"/>
        <v>-</v>
      </c>
      <c r="AL76" s="27" t="str">
        <f t="shared" ca="1" si="165"/>
        <v>-</v>
      </c>
      <c r="AM76" s="27" t="str">
        <f t="shared" ca="1" si="165"/>
        <v>-</v>
      </c>
      <c r="AN76" s="27" t="str">
        <f t="shared" ca="1" si="165"/>
        <v>-</v>
      </c>
      <c r="AO76" s="27" t="str">
        <f t="shared" ref="AO76:AR77" ca="1" si="227">OFFSET(AO$5,$B76,0)</f>
        <v>-</v>
      </c>
      <c r="AP76" s="27" t="str">
        <f t="shared" ca="1" si="227"/>
        <v>-</v>
      </c>
      <c r="AQ76" s="27" t="str">
        <f t="shared" ca="1" si="227"/>
        <v>-</v>
      </c>
      <c r="AR76" s="27" t="str">
        <f t="shared" ca="1" si="227"/>
        <v>-</v>
      </c>
      <c r="AS76" s="54">
        <f t="shared" ca="1" si="185"/>
        <v>4</v>
      </c>
      <c r="AT76" s="54">
        <f t="shared" ca="1" si="185"/>
        <v>3</v>
      </c>
      <c r="AU76" s="54">
        <f t="shared" ca="1" si="185"/>
        <v>0.2</v>
      </c>
      <c r="AV76" s="54">
        <f t="shared" ca="1" si="185"/>
        <v>-0.2</v>
      </c>
      <c r="AW76" s="54">
        <f t="shared" ca="1" si="185"/>
        <v>0.6</v>
      </c>
      <c r="AX76" s="54">
        <f t="shared" ca="1" si="185"/>
        <v>-0.6</v>
      </c>
      <c r="AY76" s="27" t="str">
        <f t="shared" ca="1" si="168"/>
        <v>-</v>
      </c>
      <c r="AZ76" s="27" t="str">
        <f t="shared" ca="1" si="168"/>
        <v>-</v>
      </c>
      <c r="BA76" s="27" t="str">
        <f t="shared" ca="1" si="168"/>
        <v>-</v>
      </c>
      <c r="BB76" s="27" t="str">
        <f t="shared" ca="1" si="168"/>
        <v>-</v>
      </c>
      <c r="BC76" s="54">
        <f t="shared" ca="1" si="186"/>
        <v>0.3</v>
      </c>
      <c r="BD76" s="54">
        <f t="shared" ca="1" si="186"/>
        <v>0.7</v>
      </c>
      <c r="BE76" s="54">
        <f t="shared" ca="1" si="186"/>
        <v>-0.2</v>
      </c>
      <c r="BF76" s="54">
        <f t="shared" ca="1" si="186"/>
        <v>1.2</v>
      </c>
      <c r="BG76" s="27" t="str">
        <f t="shared" ca="1" si="169"/>
        <v>-</v>
      </c>
      <c r="BH76" s="27" t="str">
        <f t="shared" ca="1" si="169"/>
        <v>-</v>
      </c>
      <c r="BI76" s="18">
        <f t="shared" si="217"/>
        <v>0</v>
      </c>
      <c r="BJ76" s="18">
        <f t="shared" si="217"/>
        <v>0</v>
      </c>
      <c r="BK76" s="18">
        <f t="shared" si="217"/>
        <v>0</v>
      </c>
      <c r="BL76" s="18">
        <f t="shared" si="217"/>
        <v>0</v>
      </c>
      <c r="BM76" s="18">
        <f t="shared" si="217"/>
        <v>0</v>
      </c>
      <c r="BN76" s="27">
        <f t="shared" ca="1" si="222"/>
        <v>12</v>
      </c>
      <c r="BO76" s="27">
        <f t="shared" ca="1" si="222"/>
        <v>12</v>
      </c>
      <c r="BP76" s="27" t="str">
        <f t="shared" ca="1" si="222"/>
        <v>-</v>
      </c>
      <c r="BQ76" s="27" t="str">
        <f t="shared" ca="1" si="222"/>
        <v>-</v>
      </c>
      <c r="BR76" s="27" t="str">
        <f t="shared" ca="1" si="222"/>
        <v>-</v>
      </c>
      <c r="BS76" s="27" t="str">
        <f t="shared" ca="1" si="222"/>
        <v>-</v>
      </c>
      <c r="BT76" s="27" t="str">
        <f t="shared" ca="1" si="222"/>
        <v>-</v>
      </c>
      <c r="BU76" s="27" t="str">
        <f t="shared" ca="1" si="222"/>
        <v>-</v>
      </c>
      <c r="BV76" s="27" t="str">
        <f t="shared" ca="1" si="222"/>
        <v>-</v>
      </c>
      <c r="BW76" s="27" t="str">
        <f t="shared" ca="1" si="222"/>
        <v>-</v>
      </c>
      <c r="BX76" s="27" t="str">
        <f t="shared" ca="1" si="222"/>
        <v>-</v>
      </c>
      <c r="BY76" s="27">
        <f t="shared" ca="1" si="222"/>
        <v>5</v>
      </c>
      <c r="BZ76" s="27" t="str">
        <f t="shared" ca="1" si="222"/>
        <v>-</v>
      </c>
      <c r="CA76" s="27" t="str">
        <f t="shared" ca="1" si="223"/>
        <v>-</v>
      </c>
      <c r="CB76" s="27" t="str">
        <f t="shared" ca="1" si="223"/>
        <v>-</v>
      </c>
      <c r="CC76" s="27" t="str">
        <f t="shared" ca="1" si="223"/>
        <v>-</v>
      </c>
      <c r="CD76" s="27" t="str">
        <f t="shared" ca="1" si="223"/>
        <v>-</v>
      </c>
      <c r="CE76" s="27" t="str">
        <f ca="1">OFFSET(CE$5,$B76,0)</f>
        <v>-</v>
      </c>
      <c r="CF76" s="27">
        <f t="shared" ca="1" si="211"/>
        <v>0</v>
      </c>
      <c r="CG76" s="27" t="str">
        <f t="shared" ca="1" si="211"/>
        <v>-</v>
      </c>
      <c r="CH76" s="27">
        <f t="shared" ca="1" si="211"/>
        <v>1</v>
      </c>
      <c r="CI76" s="27">
        <f t="shared" ca="1" si="211"/>
        <v>0</v>
      </c>
      <c r="CJ76" s="27">
        <f t="shared" ca="1" si="211"/>
        <v>1</v>
      </c>
      <c r="CK76" s="27">
        <f t="shared" ca="1" si="211"/>
        <v>1</v>
      </c>
      <c r="CL76" s="27">
        <f t="shared" ca="1" si="211"/>
        <v>1</v>
      </c>
      <c r="CM76" s="27">
        <f t="shared" ca="1" si="211"/>
        <v>0</v>
      </c>
      <c r="CN76" s="27">
        <f t="shared" ca="1" si="211"/>
        <v>0</v>
      </c>
      <c r="CO76" s="27">
        <f t="shared" ca="1" si="211"/>
        <v>0</v>
      </c>
      <c r="CP76" s="27">
        <f t="shared" ref="CP76:CV77" ca="1" si="228">OFFSET(CP$5,$B76,0)</f>
        <v>0</v>
      </c>
      <c r="CQ76" s="27">
        <f t="shared" ca="1" si="228"/>
        <v>1</v>
      </c>
      <c r="CR76" s="27">
        <f t="shared" ca="1" si="228"/>
        <v>0</v>
      </c>
      <c r="CS76" s="27">
        <f t="shared" ca="1" si="228"/>
        <v>0</v>
      </c>
      <c r="CT76" s="27">
        <f t="shared" ca="1" si="228"/>
        <v>0</v>
      </c>
      <c r="CU76" s="27">
        <f t="shared" ca="1" si="228"/>
        <v>0</v>
      </c>
      <c r="CV76" s="27">
        <f t="shared" ca="1" si="228"/>
        <v>0</v>
      </c>
      <c r="CW76" s="27">
        <f t="shared" ca="1" si="219"/>
        <v>1</v>
      </c>
      <c r="CX76" s="54">
        <f t="shared" ca="1" si="192"/>
        <v>0</v>
      </c>
      <c r="CY76" s="27">
        <f t="shared" ca="1" si="219"/>
        <v>0</v>
      </c>
      <c r="CZ76" s="54">
        <f t="shared" ca="1" si="193"/>
        <v>0</v>
      </c>
      <c r="DA76" s="54">
        <f t="shared" ca="1" si="193"/>
        <v>0</v>
      </c>
      <c r="DB76" s="54">
        <f t="shared" ca="1" si="193"/>
        <v>0</v>
      </c>
      <c r="DC76" s="54">
        <f t="shared" ca="1" si="193"/>
        <v>0</v>
      </c>
      <c r="DD76" s="54">
        <f t="shared" ca="1" si="193"/>
        <v>0</v>
      </c>
      <c r="DE76" s="27" t="str">
        <f t="shared" ca="1" si="220"/>
        <v>-</v>
      </c>
      <c r="DF76" s="27" t="str">
        <f t="shared" ca="1" si="220"/>
        <v>-</v>
      </c>
      <c r="DG76" s="27" t="str">
        <f t="shared" ca="1" si="220"/>
        <v>-</v>
      </c>
      <c r="DH76" s="27" t="str">
        <f t="shared" ca="1" si="220"/>
        <v>-</v>
      </c>
      <c r="DI76" s="27" t="str">
        <f t="shared" ca="1" si="220"/>
        <v>-</v>
      </c>
      <c r="DJ76" s="27" t="str">
        <f t="shared" ca="1" si="220"/>
        <v>-</v>
      </c>
      <c r="DK76" s="27" t="b">
        <f t="shared" ca="1" si="220"/>
        <v>0</v>
      </c>
      <c r="DL76" s="27" t="b">
        <f t="shared" ca="1" si="220"/>
        <v>1</v>
      </c>
      <c r="DM76" s="27" t="b">
        <f t="shared" ca="1" si="220"/>
        <v>0</v>
      </c>
      <c r="DN76" s="27">
        <f t="shared" ca="1" si="220"/>
        <v>0</v>
      </c>
      <c r="DO76" s="54" t="str">
        <f t="shared" ca="1" si="194"/>
        <v>-</v>
      </c>
      <c r="DP76" s="54" t="b">
        <f t="shared" ca="1" si="194"/>
        <v>1</v>
      </c>
      <c r="DQ76" s="54" t="str">
        <f t="shared" ca="1" si="194"/>
        <v>-</v>
      </c>
      <c r="DR76" s="54" t="str">
        <f t="shared" ca="1" si="194"/>
        <v>-</v>
      </c>
      <c r="DS76" s="27" t="str">
        <f t="shared" ca="1" si="212"/>
        <v>-</v>
      </c>
      <c r="DT76" s="27" t="b">
        <f t="shared" ca="1" si="216"/>
        <v>1</v>
      </c>
      <c r="DU76" s="27" t="str">
        <f t="shared" ca="1" si="216"/>
        <v>-</v>
      </c>
      <c r="DV76" s="27">
        <f t="shared" ca="1" si="216"/>
        <v>0.99</v>
      </c>
      <c r="DW76" s="54">
        <f t="shared" ca="1" si="195"/>
        <v>1</v>
      </c>
      <c r="DX76" s="54" t="str">
        <f t="shared" ca="1" si="195"/>
        <v>-</v>
      </c>
      <c r="DY76" s="27" t="str">
        <f t="shared" ca="1" si="216"/>
        <v>-</v>
      </c>
      <c r="DZ76" s="27" t="str">
        <f t="shared" ca="1" si="197"/>
        <v>-</v>
      </c>
      <c r="EA76" s="27">
        <f t="shared" ca="1" si="173"/>
        <v>1</v>
      </c>
      <c r="EB76" s="27">
        <f t="shared" ca="1" si="174"/>
        <v>0</v>
      </c>
      <c r="EC76" s="27">
        <f t="shared" ca="1" si="173"/>
        <v>1</v>
      </c>
      <c r="ED76" s="27">
        <f t="shared" ca="1" si="175"/>
        <v>1</v>
      </c>
      <c r="EE76" s="27">
        <f t="shared" ca="1" si="176"/>
        <v>0</v>
      </c>
      <c r="EF76" s="27">
        <f t="shared" ca="1" si="176"/>
        <v>70</v>
      </c>
      <c r="EG76" s="27">
        <f t="shared" ca="1" si="176"/>
        <v>50</v>
      </c>
      <c r="EH76" s="27">
        <f t="shared" ca="1" si="176"/>
        <v>70</v>
      </c>
      <c r="EI76" s="27">
        <f t="shared" ca="1" si="177"/>
        <v>50</v>
      </c>
      <c r="EJ76" s="27">
        <f t="shared" ca="1" si="178"/>
        <v>1</v>
      </c>
      <c r="EK76" s="27">
        <f t="shared" ca="1" si="178"/>
        <v>1</v>
      </c>
      <c r="EL76" s="27">
        <f t="shared" ca="1" si="178"/>
        <v>1</v>
      </c>
      <c r="EM76" s="27">
        <f t="shared" ca="1" si="179"/>
        <v>0</v>
      </c>
      <c r="EN76" s="27" t="str">
        <f t="shared" ca="1" si="225"/>
        <v>-</v>
      </c>
      <c r="EO76" s="27" t="str">
        <f t="shared" ca="1" si="225"/>
        <v>-</v>
      </c>
      <c r="EP76" s="27">
        <f t="shared" ca="1" si="225"/>
        <v>0</v>
      </c>
      <c r="EQ76" s="27">
        <f t="shared" ca="1" si="225"/>
        <v>0</v>
      </c>
      <c r="ER76" s="34">
        <v>0</v>
      </c>
    </row>
    <row r="77" spans="1:148" outlineLevel="3">
      <c r="A77" s="31">
        <f t="shared" si="160"/>
        <v>72</v>
      </c>
      <c r="B77" s="38">
        <f t="shared" ca="1" si="198"/>
        <v>56</v>
      </c>
      <c r="C77">
        <f t="shared" ca="1" si="181"/>
        <v>410</v>
      </c>
      <c r="D77" t="b">
        <v>0</v>
      </c>
      <c r="E77" t="b">
        <v>0</v>
      </c>
      <c r="F77" t="b">
        <v>0</v>
      </c>
      <c r="H77" s="51" t="str">
        <f t="shared" ca="1" si="161"/>
        <v>Mat-mate EL Spr Scan 0 (F33N43)</v>
      </c>
      <c r="I77" s="13" t="str">
        <f ca="1">IF(MATCH(H77,H$5:H77,0)=(COUNTA(H$5:H77)),"-","Dup")</f>
        <v>-</v>
      </c>
      <c r="J77" s="27" t="s">
        <v>37</v>
      </c>
      <c r="K77" s="54" t="b">
        <f t="shared" ca="1" si="182"/>
        <v>1</v>
      </c>
      <c r="L77" s="27" t="str">
        <f t="shared" ca="1" si="162"/>
        <v>-</v>
      </c>
      <c r="M77" s="54" t="b">
        <f t="shared" ca="1" si="183"/>
        <v>1</v>
      </c>
      <c r="N77" s="54" t="b">
        <f t="shared" ca="1" si="183"/>
        <v>1</v>
      </c>
      <c r="O77" s="54" t="b">
        <f t="shared" ca="1" si="183"/>
        <v>1</v>
      </c>
      <c r="P77" s="27">
        <f t="shared" ca="1" si="163"/>
        <v>1</v>
      </c>
      <c r="Q77" s="27">
        <f t="shared" ca="1" si="163"/>
        <v>1</v>
      </c>
      <c r="R77" s="27">
        <f t="shared" ca="1" si="163"/>
        <v>1</v>
      </c>
      <c r="S77" s="27">
        <f t="shared" ca="1" si="163"/>
        <v>1</v>
      </c>
      <c r="T77" s="27">
        <f t="shared" ref="T77:AE77" ca="1" si="229">OFFSET(T$5,$B77,0)</f>
        <v>1</v>
      </c>
      <c r="U77" s="27">
        <f t="shared" ca="1" si="229"/>
        <v>1</v>
      </c>
      <c r="V77" s="27">
        <f t="shared" ca="1" si="229"/>
        <v>1</v>
      </c>
      <c r="W77" s="27">
        <f t="shared" ca="1" si="229"/>
        <v>1</v>
      </c>
      <c r="X77" s="27">
        <f t="shared" ca="1" si="229"/>
        <v>1</v>
      </c>
      <c r="Y77" s="27">
        <f t="shared" ca="1" si="229"/>
        <v>1</v>
      </c>
      <c r="Z77" s="27" t="str">
        <f t="shared" ca="1" si="229"/>
        <v>-</v>
      </c>
      <c r="AA77" s="27" t="str">
        <f t="shared" ca="1" si="229"/>
        <v>-</v>
      </c>
      <c r="AB77" s="27" t="str">
        <f t="shared" ca="1" si="229"/>
        <v>-</v>
      </c>
      <c r="AC77" s="27" t="str">
        <f t="shared" ca="1" si="229"/>
        <v>-</v>
      </c>
      <c r="AD77" s="27" t="str">
        <f t="shared" ca="1" si="229"/>
        <v>-</v>
      </c>
      <c r="AE77" s="27" t="str">
        <f t="shared" ca="1" si="229"/>
        <v>-</v>
      </c>
      <c r="AF77" s="27" t="str">
        <f t="shared" ca="1" si="226"/>
        <v>-</v>
      </c>
      <c r="AG77" s="27" t="str">
        <f t="shared" ca="1" si="226"/>
        <v>-</v>
      </c>
      <c r="AH77" s="27" t="str">
        <f t="shared" ca="1" si="226"/>
        <v>-</v>
      </c>
      <c r="AI77" s="27" t="str">
        <f t="shared" ca="1" si="226"/>
        <v>-</v>
      </c>
      <c r="AJ77" s="27" t="str">
        <f t="shared" ca="1" si="165"/>
        <v>-</v>
      </c>
      <c r="AK77" s="27" t="str">
        <f t="shared" ca="1" si="165"/>
        <v>-</v>
      </c>
      <c r="AL77" s="27" t="str">
        <f t="shared" ca="1" si="165"/>
        <v>-</v>
      </c>
      <c r="AM77" s="27" t="str">
        <f t="shared" ca="1" si="165"/>
        <v>-</v>
      </c>
      <c r="AN77" s="27" t="str">
        <f t="shared" ca="1" si="165"/>
        <v>-</v>
      </c>
      <c r="AO77" s="27" t="str">
        <f t="shared" ca="1" si="227"/>
        <v>-</v>
      </c>
      <c r="AP77" s="27" t="str">
        <f t="shared" ca="1" si="227"/>
        <v>-</v>
      </c>
      <c r="AQ77" s="27" t="str">
        <f t="shared" ca="1" si="227"/>
        <v>-</v>
      </c>
      <c r="AR77" s="27" t="str">
        <f t="shared" ca="1" si="227"/>
        <v>-</v>
      </c>
      <c r="AS77" s="54">
        <f t="shared" ca="1" si="185"/>
        <v>4</v>
      </c>
      <c r="AT77" s="54">
        <f t="shared" ca="1" si="185"/>
        <v>3</v>
      </c>
      <c r="AU77" s="54">
        <f t="shared" ca="1" si="185"/>
        <v>0.2</v>
      </c>
      <c r="AV77" s="54">
        <f t="shared" ca="1" si="185"/>
        <v>-0.2</v>
      </c>
      <c r="AW77" s="54">
        <f t="shared" ca="1" si="185"/>
        <v>0.6</v>
      </c>
      <c r="AX77" s="54">
        <f t="shared" ca="1" si="185"/>
        <v>-0.6</v>
      </c>
      <c r="AY77" s="27" t="str">
        <f t="shared" ca="1" si="168"/>
        <v>-</v>
      </c>
      <c r="AZ77" s="27" t="str">
        <f t="shared" ca="1" si="168"/>
        <v>-</v>
      </c>
      <c r="BA77" s="27" t="str">
        <f t="shared" ca="1" si="168"/>
        <v>-</v>
      </c>
      <c r="BB77" s="27" t="str">
        <f t="shared" ca="1" si="168"/>
        <v>-</v>
      </c>
      <c r="BC77" s="54">
        <f t="shared" ca="1" si="186"/>
        <v>0.3</v>
      </c>
      <c r="BD77" s="54">
        <f t="shared" ca="1" si="186"/>
        <v>0.7</v>
      </c>
      <c r="BE77" s="54">
        <f t="shared" ca="1" si="186"/>
        <v>-0.2</v>
      </c>
      <c r="BF77" s="54">
        <f t="shared" ca="1" si="186"/>
        <v>1.2</v>
      </c>
      <c r="BG77" s="27" t="str">
        <f t="shared" ca="1" si="169"/>
        <v>-</v>
      </c>
      <c r="BH77" s="27" t="str">
        <f t="shared" ca="1" si="169"/>
        <v>-</v>
      </c>
      <c r="BI77" s="18">
        <f t="shared" si="217"/>
        <v>0</v>
      </c>
      <c r="BJ77" s="18">
        <f t="shared" si="217"/>
        <v>0</v>
      </c>
      <c r="BK77" s="18">
        <f t="shared" si="217"/>
        <v>0</v>
      </c>
      <c r="BL77" s="18">
        <f t="shared" si="217"/>
        <v>0</v>
      </c>
      <c r="BM77" s="18">
        <f t="shared" si="217"/>
        <v>0</v>
      </c>
      <c r="BN77" s="27">
        <f t="shared" ca="1" si="222"/>
        <v>12</v>
      </c>
      <c r="BO77" s="27">
        <f t="shared" ca="1" si="222"/>
        <v>12</v>
      </c>
      <c r="BP77" s="27" t="str">
        <f t="shared" ca="1" si="222"/>
        <v>-</v>
      </c>
      <c r="BQ77" s="27" t="str">
        <f t="shared" ca="1" si="222"/>
        <v>-</v>
      </c>
      <c r="BR77" s="27" t="str">
        <f t="shared" ca="1" si="222"/>
        <v>-</v>
      </c>
      <c r="BS77" s="27" t="str">
        <f t="shared" ca="1" si="222"/>
        <v>-</v>
      </c>
      <c r="BT77" s="27" t="str">
        <f t="shared" ca="1" si="222"/>
        <v>-</v>
      </c>
      <c r="BU77" s="27" t="str">
        <f t="shared" ca="1" si="222"/>
        <v>-</v>
      </c>
      <c r="BV77" s="27" t="str">
        <f t="shared" ca="1" si="222"/>
        <v>-</v>
      </c>
      <c r="BW77" s="27" t="str">
        <f t="shared" ca="1" si="222"/>
        <v>-</v>
      </c>
      <c r="BX77" s="27" t="str">
        <f t="shared" ca="1" si="222"/>
        <v>-</v>
      </c>
      <c r="BY77" s="27">
        <f t="shared" ca="1" si="222"/>
        <v>5</v>
      </c>
      <c r="BZ77" s="27" t="str">
        <f t="shared" ca="1" si="222"/>
        <v>-</v>
      </c>
      <c r="CA77" s="27" t="str">
        <f t="shared" ca="1" si="223"/>
        <v>-</v>
      </c>
      <c r="CB77" s="27" t="str">
        <f t="shared" ca="1" si="223"/>
        <v>-</v>
      </c>
      <c r="CC77" s="27" t="str">
        <f t="shared" ca="1" si="223"/>
        <v>-</v>
      </c>
      <c r="CD77" s="27" t="str">
        <f t="shared" ca="1" si="223"/>
        <v>-</v>
      </c>
      <c r="CE77" s="27" t="str">
        <f ca="1">OFFSET(CE$5,$B77,0)</f>
        <v>-</v>
      </c>
      <c r="CF77" s="27">
        <f t="shared" ca="1" si="211"/>
        <v>0</v>
      </c>
      <c r="CG77" s="27" t="str">
        <f t="shared" ca="1" si="211"/>
        <v>-</v>
      </c>
      <c r="CH77" s="27">
        <f t="shared" ca="1" si="211"/>
        <v>1</v>
      </c>
      <c r="CI77" s="27">
        <f t="shared" ca="1" si="211"/>
        <v>0</v>
      </c>
      <c r="CJ77" s="27">
        <f t="shared" ca="1" si="211"/>
        <v>1</v>
      </c>
      <c r="CK77" s="27">
        <f t="shared" ca="1" si="211"/>
        <v>1</v>
      </c>
      <c r="CL77" s="27">
        <f t="shared" ca="1" si="211"/>
        <v>1</v>
      </c>
      <c r="CM77" s="27">
        <f t="shared" ca="1" si="211"/>
        <v>0</v>
      </c>
      <c r="CN77" s="27">
        <f t="shared" ca="1" si="211"/>
        <v>0</v>
      </c>
      <c r="CO77" s="27">
        <f t="shared" ca="1" si="211"/>
        <v>0</v>
      </c>
      <c r="CP77" s="27">
        <f t="shared" ca="1" si="228"/>
        <v>0</v>
      </c>
      <c r="CQ77" s="27">
        <f t="shared" ca="1" si="228"/>
        <v>1</v>
      </c>
      <c r="CR77" s="27">
        <f t="shared" ca="1" si="228"/>
        <v>0</v>
      </c>
      <c r="CS77" s="27">
        <f t="shared" ca="1" si="228"/>
        <v>0</v>
      </c>
      <c r="CT77" s="27">
        <f t="shared" ca="1" si="228"/>
        <v>0</v>
      </c>
      <c r="CU77" s="27">
        <f t="shared" ca="1" si="228"/>
        <v>0</v>
      </c>
      <c r="CV77" s="27">
        <f t="shared" ca="1" si="228"/>
        <v>0</v>
      </c>
      <c r="CW77" s="27">
        <f t="shared" ca="1" si="219"/>
        <v>1</v>
      </c>
      <c r="CX77" s="54">
        <f t="shared" ca="1" si="192"/>
        <v>0</v>
      </c>
      <c r="CY77" s="27">
        <f t="shared" ca="1" si="219"/>
        <v>0</v>
      </c>
      <c r="CZ77" s="54">
        <f t="shared" ca="1" si="193"/>
        <v>0</v>
      </c>
      <c r="DA77" s="54">
        <f t="shared" ca="1" si="193"/>
        <v>0</v>
      </c>
      <c r="DB77" s="54">
        <f t="shared" ca="1" si="193"/>
        <v>0</v>
      </c>
      <c r="DC77" s="54">
        <f t="shared" ca="1" si="193"/>
        <v>0</v>
      </c>
      <c r="DD77" s="54">
        <f t="shared" ca="1" si="193"/>
        <v>0</v>
      </c>
      <c r="DE77" s="27" t="str">
        <f t="shared" ca="1" si="220"/>
        <v>-</v>
      </c>
      <c r="DF77" s="27" t="str">
        <f t="shared" ca="1" si="220"/>
        <v>-</v>
      </c>
      <c r="DG77" s="27" t="str">
        <f t="shared" ca="1" si="220"/>
        <v>-</v>
      </c>
      <c r="DH77" s="27" t="str">
        <f t="shared" ca="1" si="220"/>
        <v>-</v>
      </c>
      <c r="DI77" s="27" t="str">
        <f t="shared" ca="1" si="220"/>
        <v>-</v>
      </c>
      <c r="DJ77" s="27" t="str">
        <f t="shared" ca="1" si="220"/>
        <v>-</v>
      </c>
      <c r="DK77" s="27" t="b">
        <f t="shared" ca="1" si="220"/>
        <v>0</v>
      </c>
      <c r="DL77" s="27" t="b">
        <f t="shared" ca="1" si="220"/>
        <v>0</v>
      </c>
      <c r="DM77" s="27" t="b">
        <f t="shared" ca="1" si="220"/>
        <v>1</v>
      </c>
      <c r="DN77" s="27">
        <f t="shared" ca="1" si="220"/>
        <v>0</v>
      </c>
      <c r="DO77" s="54" t="str">
        <f t="shared" ca="1" si="194"/>
        <v>-</v>
      </c>
      <c r="DP77" s="54" t="b">
        <f t="shared" ca="1" si="194"/>
        <v>1</v>
      </c>
      <c r="DQ77" s="54" t="str">
        <f t="shared" ca="1" si="194"/>
        <v>-</v>
      </c>
      <c r="DR77" s="54" t="str">
        <f t="shared" ca="1" si="194"/>
        <v>-</v>
      </c>
      <c r="DS77" s="27" t="str">
        <f t="shared" ca="1" si="212"/>
        <v>-</v>
      </c>
      <c r="DT77" s="27" t="b">
        <f t="shared" ref="DT77:EP77" ca="1" si="230">OFFSET(DT$5,$B77,0)</f>
        <v>1</v>
      </c>
      <c r="DU77" s="27" t="str">
        <f t="shared" ca="1" si="230"/>
        <v>-</v>
      </c>
      <c r="DV77" s="27">
        <f t="shared" ca="1" si="230"/>
        <v>0.99</v>
      </c>
      <c r="DW77" s="54">
        <f t="shared" ca="1" si="195"/>
        <v>1</v>
      </c>
      <c r="DX77" s="54" t="str">
        <f t="shared" ca="1" si="195"/>
        <v>-</v>
      </c>
      <c r="DY77" s="27" t="str">
        <f t="shared" ca="1" si="230"/>
        <v>-</v>
      </c>
      <c r="DZ77" s="27" t="str">
        <f t="shared" ca="1" si="230"/>
        <v>-</v>
      </c>
      <c r="EA77" s="27">
        <f t="shared" ca="1" si="173"/>
        <v>1</v>
      </c>
      <c r="EB77" s="27">
        <f t="shared" ca="1" si="230"/>
        <v>0</v>
      </c>
      <c r="EC77" s="27">
        <f t="shared" ca="1" si="173"/>
        <v>1</v>
      </c>
      <c r="ED77" s="27">
        <f t="shared" ca="1" si="175"/>
        <v>1</v>
      </c>
      <c r="EE77" s="27">
        <f t="shared" ca="1" si="230"/>
        <v>0</v>
      </c>
      <c r="EF77" s="27">
        <f ca="1">OFFSET(EF$5,$B77,0)</f>
        <v>70</v>
      </c>
      <c r="EG77" s="27">
        <f ca="1">OFFSET(EG$5,$B77,0)</f>
        <v>50</v>
      </c>
      <c r="EH77" s="27">
        <f ca="1">OFFSET(EH$5,$B77,0)</f>
        <v>70</v>
      </c>
      <c r="EI77" s="27">
        <f t="shared" ca="1" si="177"/>
        <v>50</v>
      </c>
      <c r="EJ77" s="27">
        <f t="shared" ca="1" si="230"/>
        <v>1</v>
      </c>
      <c r="EK77" s="27">
        <f t="shared" ca="1" si="230"/>
        <v>1</v>
      </c>
      <c r="EL77" s="27">
        <f t="shared" ca="1" si="230"/>
        <v>1</v>
      </c>
      <c r="EM77" s="27">
        <f t="shared" ca="1" si="179"/>
        <v>0</v>
      </c>
      <c r="EN77" s="27" t="str">
        <f t="shared" ca="1" si="230"/>
        <v>-</v>
      </c>
      <c r="EO77" s="27" t="str">
        <f t="shared" ca="1" si="230"/>
        <v>-</v>
      </c>
      <c r="EP77" s="27">
        <f t="shared" ca="1" si="230"/>
        <v>0</v>
      </c>
      <c r="EQ77" s="27">
        <f t="shared" ca="1" si="225"/>
        <v>0</v>
      </c>
      <c r="ER77" s="34">
        <v>0</v>
      </c>
    </row>
    <row r="78" spans="1:148">
      <c r="A78" s="31"/>
      <c r="B78" s="31"/>
      <c r="D78" t="b">
        <v>0</v>
      </c>
      <c r="E78" s="19"/>
      <c r="F78" s="19"/>
      <c r="H78" s="15" t="str">
        <f>"Exp3 Prodn Calibration Merino (N"&amp;$AS79&amp;$AT79&amp;")"</f>
        <v>Exp3 Prodn Calibration Merino (N11)</v>
      </c>
      <c r="I78" s="13" t="str">
        <f ca="1">IF(MATCH(H78,H$5:H78,0)=(COUNTA(H$5:H78)),"-","Dup")</f>
        <v>-</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34">
        <v>0</v>
      </c>
    </row>
    <row r="79" spans="1:148" outlineLevel="1">
      <c r="A79" s="31">
        <f t="shared" ref="A79:A143" si="231">ROW(A79)-5</f>
        <v>74</v>
      </c>
      <c r="B79" s="48">
        <f>$A$27</f>
        <v>22</v>
      </c>
      <c r="C79" s="26">
        <v>31</v>
      </c>
      <c r="D79" t="b">
        <v>0</v>
      </c>
      <c r="E79" t="b">
        <v>0</v>
      </c>
      <c r="F79" t="b">
        <v>0</v>
      </c>
      <c r="H79" s="3" t="str">
        <f ca="1">"Std REV create "&amp;IF($BY79&lt;3,"M-M","Mat")&amp;IF($CD79=TRUE,"&amp;BBT","")&amp;IF($DV79&lt;&gt;0,"-mate EL","")&amp;IF($DK79," Aut","")&amp;IF($DL79," Win","")&amp;IF($DM79," Spr","")&amp;" Scan "&amp;$DN79&amp;" (F"&amp;3+IFERROR(1*$AK79,0)&amp;3+IFERROR(1*$AN79,0)&amp;"N"&amp;$AS79&amp;$AT79&amp;")"</f>
        <v>Std REV create M-M Spr Scan 2 (F33N11)</v>
      </c>
      <c r="I79" s="13" t="str">
        <f ca="1">IF(MATCH(H79,H$5:H79,0)=(COUNTA(H$5:H79)),"-","Dup")</f>
        <v>-</v>
      </c>
      <c r="J79" s="27" t="str">
        <f t="shared" ref="J79:J110" ca="1" si="232">OFFSET(J$5,$B79,0)</f>
        <v>-</v>
      </c>
      <c r="K79" s="26" t="b">
        <v>1</v>
      </c>
      <c r="L79" s="26" t="b">
        <v>1</v>
      </c>
      <c r="M79" s="26" t="b">
        <v>1</v>
      </c>
      <c r="N79" s="26" t="b">
        <v>1</v>
      </c>
      <c r="O79" s="26" t="b">
        <v>1</v>
      </c>
      <c r="P79" s="27">
        <f t="shared" ref="P79:Y88" ca="1" si="233">OFFSET(P$5,$B79,0)</f>
        <v>1</v>
      </c>
      <c r="Q79" s="27">
        <f t="shared" ca="1" si="233"/>
        <v>1</v>
      </c>
      <c r="R79" s="27">
        <f t="shared" ca="1" si="233"/>
        <v>1</v>
      </c>
      <c r="S79" s="27">
        <f t="shared" ca="1" si="233"/>
        <v>1</v>
      </c>
      <c r="T79" s="27">
        <f t="shared" ca="1" si="233"/>
        <v>1</v>
      </c>
      <c r="U79" s="27">
        <f t="shared" ca="1" si="233"/>
        <v>1</v>
      </c>
      <c r="V79" s="27">
        <f t="shared" ca="1" si="233"/>
        <v>1</v>
      </c>
      <c r="W79" s="27">
        <f t="shared" ca="1" si="233"/>
        <v>1</v>
      </c>
      <c r="X79" s="27">
        <f t="shared" ca="1" si="233"/>
        <v>1</v>
      </c>
      <c r="Y79" s="27">
        <f t="shared" ca="1" si="233"/>
        <v>1</v>
      </c>
      <c r="Z79" s="27" t="str">
        <f t="shared" ref="Z79:Z111" ca="1" si="234">OFFSET(Z$5,$B79,0)</f>
        <v>-</v>
      </c>
      <c r="AA79" s="26" t="b">
        <v>1</v>
      </c>
      <c r="AB79" s="26">
        <v>1</v>
      </c>
      <c r="AC79" s="27" t="str">
        <f t="shared" ref="AB79:AR88" ca="1" si="235">OFFSET(AC$5,$B79,0)</f>
        <v>-</v>
      </c>
      <c r="AD79" s="27" t="str">
        <f t="shared" ca="1" si="235"/>
        <v>-</v>
      </c>
      <c r="AE79" s="27" t="str">
        <f t="shared" ca="1" si="235"/>
        <v>-</v>
      </c>
      <c r="AF79" s="27" t="str">
        <f t="shared" ca="1" si="235"/>
        <v>-</v>
      </c>
      <c r="AG79" s="27" t="str">
        <f t="shared" ca="1" si="235"/>
        <v>-</v>
      </c>
      <c r="AH79" s="27" t="str">
        <f t="shared" ca="1" si="235"/>
        <v>-</v>
      </c>
      <c r="AI79" s="27" t="str">
        <f t="shared" ca="1" si="235"/>
        <v>-</v>
      </c>
      <c r="AJ79" s="27" t="str">
        <f t="shared" ca="1" si="235"/>
        <v>-</v>
      </c>
      <c r="AK79" s="27" t="str">
        <f t="shared" ca="1" si="235"/>
        <v>-</v>
      </c>
      <c r="AL79" s="27" t="str">
        <f t="shared" ca="1" si="235"/>
        <v>-</v>
      </c>
      <c r="AM79" s="27" t="str">
        <f t="shared" ca="1" si="235"/>
        <v>-</v>
      </c>
      <c r="AN79" s="27" t="str">
        <f t="shared" ca="1" si="235"/>
        <v>-</v>
      </c>
      <c r="AO79" s="27" t="str">
        <f t="shared" ca="1" si="235"/>
        <v>-</v>
      </c>
      <c r="AP79" s="27" t="str">
        <f t="shared" ca="1" si="235"/>
        <v>-</v>
      </c>
      <c r="AQ79" s="27" t="str">
        <f t="shared" ca="1" si="235"/>
        <v>-</v>
      </c>
      <c r="AR79" s="27" t="str">
        <f t="shared" ca="1" si="235"/>
        <v>-</v>
      </c>
      <c r="AS79" s="26">
        <v>1</v>
      </c>
      <c r="AT79" s="26">
        <v>1</v>
      </c>
      <c r="AU79" s="26">
        <v>0</v>
      </c>
      <c r="AV79" s="27">
        <f t="shared" ref="AV79:BB88" ca="1" si="236">OFFSET(AV$5,$B79,0)</f>
        <v>0.7</v>
      </c>
      <c r="AW79" s="27">
        <f t="shared" ca="1" si="236"/>
        <v>-0.7</v>
      </c>
      <c r="AX79" s="27" t="str">
        <f t="shared" ca="1" si="236"/>
        <v>-</v>
      </c>
      <c r="AY79" s="27" t="str">
        <f t="shared" ca="1" si="236"/>
        <v>-</v>
      </c>
      <c r="AZ79" s="27" t="str">
        <f t="shared" ca="1" si="236"/>
        <v>-</v>
      </c>
      <c r="BA79" s="27" t="str">
        <f t="shared" ca="1" si="236"/>
        <v>-</v>
      </c>
      <c r="BB79" s="27" t="str">
        <f t="shared" ca="1" si="236"/>
        <v>-</v>
      </c>
      <c r="BC79" s="26">
        <v>0.3</v>
      </c>
      <c r="BD79" s="27">
        <f t="shared" ref="BD79:BM80" ca="1" si="237">OFFSET(BD$5,$B79,0)</f>
        <v>0.7</v>
      </c>
      <c r="BE79" s="27">
        <f t="shared" ca="1" si="237"/>
        <v>-0.2</v>
      </c>
      <c r="BF79" s="27">
        <f t="shared" ca="1" si="237"/>
        <v>1.2</v>
      </c>
      <c r="BG79" s="27" t="str">
        <f t="shared" ca="1" si="237"/>
        <v>-</v>
      </c>
      <c r="BH79" s="27" t="str">
        <f t="shared" ca="1" si="237"/>
        <v>-</v>
      </c>
      <c r="BI79" s="53">
        <f t="shared" ref="BI79:BM79" si="238">BI$66</f>
        <v>0</v>
      </c>
      <c r="BJ79" s="53">
        <f t="shared" si="238"/>
        <v>0</v>
      </c>
      <c r="BK79" s="53">
        <f t="shared" si="238"/>
        <v>0</v>
      </c>
      <c r="BL79" s="53">
        <f t="shared" si="238"/>
        <v>0</v>
      </c>
      <c r="BM79" s="53">
        <f t="shared" si="238"/>
        <v>0</v>
      </c>
      <c r="BN79" s="27">
        <f t="shared" ref="BN79:CW79" ca="1" si="239">OFFSET(BN$5,$B79,0)</f>
        <v>0</v>
      </c>
      <c r="BO79" s="27">
        <f t="shared" ca="1" si="239"/>
        <v>0</v>
      </c>
      <c r="BP79" s="27" t="str">
        <f t="shared" ca="1" si="239"/>
        <v>-</v>
      </c>
      <c r="BQ79" s="27" t="str">
        <f t="shared" ca="1" si="239"/>
        <v>-</v>
      </c>
      <c r="BR79" s="27" t="str">
        <f t="shared" ca="1" si="239"/>
        <v>-</v>
      </c>
      <c r="BS79" s="27" t="str">
        <f t="shared" ca="1" si="239"/>
        <v>-</v>
      </c>
      <c r="BT79" s="27" t="str">
        <f t="shared" ca="1" si="239"/>
        <v>-</v>
      </c>
      <c r="BU79" s="27" t="str">
        <f t="shared" ca="1" si="239"/>
        <v>-</v>
      </c>
      <c r="BV79" s="27" t="str">
        <f t="shared" ca="1" si="239"/>
        <v>-</v>
      </c>
      <c r="BW79" s="27" t="str">
        <f t="shared" ca="1" si="239"/>
        <v>-</v>
      </c>
      <c r="BX79" s="27" t="str">
        <f t="shared" ca="1" si="239"/>
        <v>-</v>
      </c>
      <c r="BY79" s="27">
        <f t="shared" ca="1" si="239"/>
        <v>2</v>
      </c>
      <c r="BZ79" s="27" t="str">
        <f t="shared" ca="1" si="239"/>
        <v>-</v>
      </c>
      <c r="CA79" s="27" t="str">
        <f t="shared" ca="1" si="239"/>
        <v>-</v>
      </c>
      <c r="CB79" s="27" t="str">
        <f t="shared" ca="1" si="239"/>
        <v>-</v>
      </c>
      <c r="CC79" s="27" t="str">
        <f t="shared" ca="1" si="239"/>
        <v>-</v>
      </c>
      <c r="CD79" s="27" t="str">
        <f t="shared" ca="1" si="239"/>
        <v>-</v>
      </c>
      <c r="CE79" s="27" t="str">
        <f t="shared" ca="1" si="239"/>
        <v>-</v>
      </c>
      <c r="CF79" s="27">
        <f t="shared" ca="1" si="239"/>
        <v>0</v>
      </c>
      <c r="CG79" s="27" t="str">
        <f t="shared" ca="1" si="239"/>
        <v>-</v>
      </c>
      <c r="CH79" s="27">
        <f t="shared" ca="1" si="239"/>
        <v>1</v>
      </c>
      <c r="CI79" s="27">
        <f t="shared" ca="1" si="239"/>
        <v>0</v>
      </c>
      <c r="CJ79" s="27">
        <f t="shared" ca="1" si="239"/>
        <v>1</v>
      </c>
      <c r="CK79" s="27">
        <f t="shared" ca="1" si="239"/>
        <v>1</v>
      </c>
      <c r="CL79" s="27">
        <f t="shared" ca="1" si="239"/>
        <v>1</v>
      </c>
      <c r="CM79" s="27">
        <f t="shared" ca="1" si="239"/>
        <v>0</v>
      </c>
      <c r="CN79" s="27">
        <f t="shared" ca="1" si="239"/>
        <v>0</v>
      </c>
      <c r="CO79" s="27">
        <f t="shared" ca="1" si="239"/>
        <v>0</v>
      </c>
      <c r="CP79" s="27">
        <f t="shared" ca="1" si="239"/>
        <v>0</v>
      </c>
      <c r="CQ79" s="27">
        <f t="shared" ca="1" si="239"/>
        <v>0.9</v>
      </c>
      <c r="CR79" s="27">
        <f t="shared" ca="1" si="239"/>
        <v>0.75</v>
      </c>
      <c r="CS79" s="27">
        <f t="shared" ca="1" si="239"/>
        <v>0.65</v>
      </c>
      <c r="CT79" s="27">
        <f t="shared" ca="1" si="239"/>
        <v>0.3</v>
      </c>
      <c r="CU79" s="27">
        <f t="shared" ca="1" si="239"/>
        <v>0</v>
      </c>
      <c r="CV79" s="27">
        <f t="shared" ca="1" si="239"/>
        <v>0</v>
      </c>
      <c r="CW79" s="27">
        <f t="shared" ca="1" si="239"/>
        <v>1</v>
      </c>
      <c r="CX79" s="53">
        <f>CX$66</f>
        <v>0</v>
      </c>
      <c r="CY79" s="27">
        <f ca="1">OFFSET(CY$5,$B79,0)</f>
        <v>0</v>
      </c>
      <c r="CZ79" s="53">
        <f>CZ$66</f>
        <v>0</v>
      </c>
      <c r="DA79" s="53">
        <f>DA$66</f>
        <v>0</v>
      </c>
      <c r="DB79" s="53">
        <f>DB$66</f>
        <v>0</v>
      </c>
      <c r="DC79" s="53">
        <f>DC$66</f>
        <v>0</v>
      </c>
      <c r="DD79" s="53">
        <f>DD$66</f>
        <v>0</v>
      </c>
      <c r="DE79" s="27" t="str">
        <f t="shared" ref="DE79:DN79" ca="1" si="240">OFFSET(DE$5,$B79,0)</f>
        <v>-</v>
      </c>
      <c r="DF79" s="27" t="str">
        <f t="shared" ca="1" si="240"/>
        <v>-</v>
      </c>
      <c r="DG79" s="27" t="str">
        <f t="shared" ca="1" si="240"/>
        <v>-</v>
      </c>
      <c r="DH79" s="27" t="str">
        <f t="shared" ca="1" si="240"/>
        <v>-</v>
      </c>
      <c r="DI79" s="27" t="str">
        <f t="shared" ca="1" si="240"/>
        <v>-</v>
      </c>
      <c r="DJ79" s="27" t="str">
        <f t="shared" ca="1" si="240"/>
        <v>-</v>
      </c>
      <c r="DK79" s="27" t="b">
        <f t="shared" ca="1" si="240"/>
        <v>0</v>
      </c>
      <c r="DL79" s="27" t="b">
        <f t="shared" ca="1" si="240"/>
        <v>0</v>
      </c>
      <c r="DM79" s="27" t="b">
        <f t="shared" ca="1" si="240"/>
        <v>1</v>
      </c>
      <c r="DN79" s="27">
        <f t="shared" ca="1" si="240"/>
        <v>2</v>
      </c>
      <c r="DO79" s="53" t="str">
        <f>DO$66</f>
        <v>-</v>
      </c>
      <c r="DP79" s="53" t="b">
        <f>DP$66</f>
        <v>1</v>
      </c>
      <c r="DQ79" s="53" t="str">
        <f>DQ$66</f>
        <v>-</v>
      </c>
      <c r="DR79" s="53" t="str">
        <f>DR$66</f>
        <v>-</v>
      </c>
      <c r="DS79" s="27" t="str">
        <f ca="1">OFFSET(DS$5,$B79,0)</f>
        <v>-</v>
      </c>
      <c r="DT79" s="27" t="b">
        <f ca="1">OFFSET(DT$5,$B79,0)</f>
        <v>1</v>
      </c>
      <c r="DU79" s="27" t="str">
        <f ca="1">OFFSET(DU$5,$B79,0)</f>
        <v>-</v>
      </c>
      <c r="DV79" s="27">
        <f ca="1">OFFSET(DV$5,$B79,0)</f>
        <v>0</v>
      </c>
      <c r="DW79" s="53">
        <f>DW$66</f>
        <v>1</v>
      </c>
      <c r="DX79" s="53" t="str">
        <f>DX$66</f>
        <v>-</v>
      </c>
      <c r="DY79" s="27">
        <f t="shared" ref="DY79:ED80" ca="1" si="241">OFFSET(DY$5,$B79,0)</f>
        <v>500</v>
      </c>
      <c r="DZ79" s="27">
        <f t="shared" ca="1" si="241"/>
        <v>500</v>
      </c>
      <c r="EA79" s="27">
        <f t="shared" ca="1" si="241"/>
        <v>1</v>
      </c>
      <c r="EB79" s="27">
        <f t="shared" ca="1" si="241"/>
        <v>0</v>
      </c>
      <c r="EC79" s="27">
        <f t="shared" ca="1" si="241"/>
        <v>1</v>
      </c>
      <c r="ED79" s="27">
        <f t="shared" ca="1" si="241"/>
        <v>1</v>
      </c>
      <c r="EE79" s="27">
        <f t="shared" ref="EE79:EQ80" ca="1" si="242">OFFSET(EE$5,$B79,0)</f>
        <v>0</v>
      </c>
      <c r="EF79" s="27">
        <f t="shared" ca="1" si="242"/>
        <v>70</v>
      </c>
      <c r="EG79" s="27">
        <f t="shared" ca="1" si="242"/>
        <v>50</v>
      </c>
      <c r="EH79" s="27">
        <f t="shared" ca="1" si="242"/>
        <v>70</v>
      </c>
      <c r="EI79" s="27">
        <f t="shared" ca="1" si="242"/>
        <v>50</v>
      </c>
      <c r="EJ79" s="27">
        <f t="shared" ca="1" si="242"/>
        <v>1</v>
      </c>
      <c r="EK79" s="27">
        <f t="shared" ca="1" si="242"/>
        <v>1</v>
      </c>
      <c r="EL79" s="27">
        <f t="shared" ca="1" si="242"/>
        <v>1</v>
      </c>
      <c r="EM79" s="27">
        <f t="shared" ca="1" si="242"/>
        <v>0</v>
      </c>
      <c r="EN79" s="27" t="str">
        <f t="shared" ca="1" si="242"/>
        <v>-</v>
      </c>
      <c r="EO79" s="27" t="str">
        <f t="shared" ca="1" si="242"/>
        <v>-</v>
      </c>
      <c r="EP79" s="27">
        <f t="shared" ca="1" si="242"/>
        <v>0</v>
      </c>
      <c r="EQ79" s="27">
        <f t="shared" ca="1" si="242"/>
        <v>0</v>
      </c>
      <c r="ER79" s="34">
        <v>0</v>
      </c>
    </row>
    <row r="80" spans="1:148" outlineLevel="3">
      <c r="A80" s="31">
        <f t="shared" si="231"/>
        <v>75</v>
      </c>
      <c r="B80" s="48">
        <f>$A79</f>
        <v>74</v>
      </c>
      <c r="C80">
        <f t="shared" ref="C80:C111" ca="1" si="243">OFFSET(C80,-1,0)</f>
        <v>31</v>
      </c>
      <c r="D80" t="b">
        <v>1</v>
      </c>
      <c r="E80" t="b">
        <v>0</v>
      </c>
      <c r="F80" t="b">
        <v>1</v>
      </c>
      <c r="H80" s="3" t="str">
        <f ca="1">"Std prodn levels "&amp;IF($BY80&lt;3,"M-M","Mat")&amp;IF($CD80=TRUE,"&amp;BBT","")&amp;IF($DV80&lt;&gt;0,"-mate EL","")&amp;IF($DK80," Aut","")&amp;IF($DL80," Win","")&amp;IF($DM80," Spr","")&amp;" Scan "&amp;$DN80&amp;" (F"&amp;3+IFERROR(1*$AK80,0)&amp;3+IFERROR(1*$AN80,0)&amp;"N"&amp;$AS80&amp;$AT80&amp;")"</f>
        <v>Std prodn levels M-M Spr Scan 2 (F33N11)</v>
      </c>
      <c r="I80" s="13" t="str">
        <f ca="1">IF(MATCH(H80,H$5:H80,0)=(COUNTA(H$5:H80)),"-","Dup")</f>
        <v>-</v>
      </c>
      <c r="J80" s="27" t="str">
        <f t="shared" ca="1" si="232"/>
        <v>-</v>
      </c>
      <c r="K80" s="27" t="b">
        <f t="shared" ref="K80:O89" ca="1" si="244">OFFSET(K$5,$B80,0)</f>
        <v>1</v>
      </c>
      <c r="L80" s="27" t="b">
        <f t="shared" ca="1" si="244"/>
        <v>1</v>
      </c>
      <c r="M80" s="27" t="b">
        <f t="shared" ca="1" si="244"/>
        <v>1</v>
      </c>
      <c r="N80" s="27" t="b">
        <f t="shared" ca="1" si="244"/>
        <v>1</v>
      </c>
      <c r="O80" s="27" t="b">
        <f t="shared" ca="1" si="244"/>
        <v>1</v>
      </c>
      <c r="P80" s="27">
        <f t="shared" ca="1" si="233"/>
        <v>1</v>
      </c>
      <c r="Q80" s="27">
        <f t="shared" ca="1" si="233"/>
        <v>1</v>
      </c>
      <c r="R80" s="27">
        <f t="shared" ca="1" si="233"/>
        <v>1</v>
      </c>
      <c r="S80" s="27">
        <f t="shared" ca="1" si="233"/>
        <v>1</v>
      </c>
      <c r="T80" s="27">
        <f t="shared" ca="1" si="233"/>
        <v>1</v>
      </c>
      <c r="U80" s="27">
        <f t="shared" ca="1" si="233"/>
        <v>1</v>
      </c>
      <c r="V80" s="27">
        <f t="shared" ca="1" si="233"/>
        <v>1</v>
      </c>
      <c r="W80" s="27">
        <f t="shared" ca="1" si="233"/>
        <v>1</v>
      </c>
      <c r="X80" s="27">
        <f t="shared" ca="1" si="233"/>
        <v>1</v>
      </c>
      <c r="Y80" s="27">
        <f t="shared" ca="1" si="233"/>
        <v>1</v>
      </c>
      <c r="Z80" s="27" t="str">
        <f t="shared" ca="1" si="234"/>
        <v>-</v>
      </c>
      <c r="AA80" s="18" t="str">
        <f>AA$6</f>
        <v>-</v>
      </c>
      <c r="AB80" s="18" t="str">
        <f>AB$6</f>
        <v>-</v>
      </c>
      <c r="AC80" s="27" t="str">
        <f t="shared" ca="1" si="235"/>
        <v>-</v>
      </c>
      <c r="AD80" s="27" t="str">
        <f t="shared" ca="1" si="235"/>
        <v>-</v>
      </c>
      <c r="AE80" s="27" t="str">
        <f t="shared" ca="1" si="235"/>
        <v>-</v>
      </c>
      <c r="AF80" s="27" t="str">
        <f t="shared" ca="1" si="235"/>
        <v>-</v>
      </c>
      <c r="AG80" s="27" t="str">
        <f t="shared" ca="1" si="235"/>
        <v>-</v>
      </c>
      <c r="AH80" s="27" t="str">
        <f t="shared" ca="1" si="235"/>
        <v>-</v>
      </c>
      <c r="AI80" s="27" t="str">
        <f t="shared" ca="1" si="235"/>
        <v>-</v>
      </c>
      <c r="AJ80" s="27" t="str">
        <f t="shared" ca="1" si="235"/>
        <v>-</v>
      </c>
      <c r="AK80" s="27" t="str">
        <f t="shared" ca="1" si="235"/>
        <v>-</v>
      </c>
      <c r="AL80" s="27" t="str">
        <f t="shared" ca="1" si="235"/>
        <v>-</v>
      </c>
      <c r="AM80" s="27" t="str">
        <f t="shared" ca="1" si="235"/>
        <v>-</v>
      </c>
      <c r="AN80" s="27" t="str">
        <f t="shared" ca="1" si="235"/>
        <v>-</v>
      </c>
      <c r="AO80" s="27" t="str">
        <f t="shared" ca="1" si="235"/>
        <v>-</v>
      </c>
      <c r="AP80" s="27" t="str">
        <f t="shared" ca="1" si="235"/>
        <v>-</v>
      </c>
      <c r="AQ80" s="27" t="str">
        <f t="shared" ca="1" si="235"/>
        <v>-</v>
      </c>
      <c r="AR80" s="27" t="str">
        <f t="shared" ca="1" si="235"/>
        <v>-</v>
      </c>
      <c r="AS80" s="27">
        <f t="shared" ref="AS80:AU99" ca="1" si="245">OFFSET(AS$5,$B80,0)</f>
        <v>1</v>
      </c>
      <c r="AT80" s="27">
        <f t="shared" ca="1" si="245"/>
        <v>1</v>
      </c>
      <c r="AU80" s="27">
        <f t="shared" ca="1" si="245"/>
        <v>0</v>
      </c>
      <c r="AV80" s="27">
        <f t="shared" ca="1" si="236"/>
        <v>0.7</v>
      </c>
      <c r="AW80" s="27">
        <f t="shared" ca="1" si="236"/>
        <v>-0.7</v>
      </c>
      <c r="AX80" s="27" t="str">
        <f t="shared" ca="1" si="236"/>
        <v>-</v>
      </c>
      <c r="AY80" s="27" t="str">
        <f t="shared" ca="1" si="236"/>
        <v>-</v>
      </c>
      <c r="AZ80" s="27" t="str">
        <f t="shared" ca="1" si="236"/>
        <v>-</v>
      </c>
      <c r="BA80" s="27" t="str">
        <f t="shared" ca="1" si="236"/>
        <v>-</v>
      </c>
      <c r="BB80" s="27" t="str">
        <f t="shared" ca="1" si="236"/>
        <v>-</v>
      </c>
      <c r="BC80" s="27">
        <f t="shared" ref="BC80:BC111" ca="1" si="246">OFFSET(BC$5,$B80,0)</f>
        <v>0.3</v>
      </c>
      <c r="BD80" s="27">
        <f t="shared" ca="1" si="237"/>
        <v>0.7</v>
      </c>
      <c r="BE80" s="27">
        <f t="shared" ca="1" si="237"/>
        <v>-0.2</v>
      </c>
      <c r="BF80" s="27">
        <f t="shared" ca="1" si="237"/>
        <v>1.2</v>
      </c>
      <c r="BG80" s="27" t="str">
        <f t="shared" ca="1" si="237"/>
        <v>-</v>
      </c>
      <c r="BH80" s="27" t="str">
        <f t="shared" ca="1" si="237"/>
        <v>-</v>
      </c>
      <c r="BI80" s="27">
        <f t="shared" ca="1" si="237"/>
        <v>0</v>
      </c>
      <c r="BJ80" s="27">
        <f t="shared" ca="1" si="237"/>
        <v>0</v>
      </c>
      <c r="BK80" s="27">
        <f t="shared" ca="1" si="237"/>
        <v>0</v>
      </c>
      <c r="BL80" s="27">
        <f t="shared" ca="1" si="237"/>
        <v>0</v>
      </c>
      <c r="BM80" s="27">
        <f t="shared" ca="1" si="237"/>
        <v>0</v>
      </c>
      <c r="BN80" s="27">
        <f t="shared" ref="BN80:DV80" ca="1" si="247">OFFSET(BN$5,$B80,0)</f>
        <v>0</v>
      </c>
      <c r="BO80" s="27">
        <f t="shared" ca="1" si="247"/>
        <v>0</v>
      </c>
      <c r="BP80" s="27" t="str">
        <f t="shared" ca="1" si="247"/>
        <v>-</v>
      </c>
      <c r="BQ80" s="27" t="str">
        <f t="shared" ca="1" si="247"/>
        <v>-</v>
      </c>
      <c r="BR80" s="27" t="str">
        <f t="shared" ca="1" si="247"/>
        <v>-</v>
      </c>
      <c r="BS80" s="27" t="str">
        <f t="shared" ca="1" si="247"/>
        <v>-</v>
      </c>
      <c r="BT80" s="27" t="str">
        <f t="shared" ca="1" si="247"/>
        <v>-</v>
      </c>
      <c r="BU80" s="27" t="str">
        <f t="shared" ca="1" si="247"/>
        <v>-</v>
      </c>
      <c r="BV80" s="27" t="str">
        <f t="shared" ca="1" si="247"/>
        <v>-</v>
      </c>
      <c r="BW80" s="27" t="str">
        <f t="shared" ca="1" si="247"/>
        <v>-</v>
      </c>
      <c r="BX80" s="27" t="str">
        <f t="shared" ca="1" si="247"/>
        <v>-</v>
      </c>
      <c r="BY80" s="27">
        <f t="shared" ca="1" si="247"/>
        <v>2</v>
      </c>
      <c r="BZ80" s="27" t="str">
        <f t="shared" ca="1" si="247"/>
        <v>-</v>
      </c>
      <c r="CA80" s="27" t="str">
        <f t="shared" ca="1" si="247"/>
        <v>-</v>
      </c>
      <c r="CB80" s="27" t="str">
        <f t="shared" ca="1" si="247"/>
        <v>-</v>
      </c>
      <c r="CC80" s="27" t="str">
        <f t="shared" ca="1" si="247"/>
        <v>-</v>
      </c>
      <c r="CD80" s="27" t="str">
        <f t="shared" ca="1" si="247"/>
        <v>-</v>
      </c>
      <c r="CE80" s="27" t="str">
        <f t="shared" ca="1" si="247"/>
        <v>-</v>
      </c>
      <c r="CF80" s="27">
        <f t="shared" ca="1" si="247"/>
        <v>0</v>
      </c>
      <c r="CG80" s="27" t="str">
        <f t="shared" ca="1" si="247"/>
        <v>-</v>
      </c>
      <c r="CH80" s="27">
        <f t="shared" ca="1" si="247"/>
        <v>1</v>
      </c>
      <c r="CI80" s="27">
        <f t="shared" ca="1" si="247"/>
        <v>0</v>
      </c>
      <c r="CJ80" s="27">
        <f t="shared" ca="1" si="247"/>
        <v>1</v>
      </c>
      <c r="CK80" s="27">
        <f t="shared" ca="1" si="247"/>
        <v>1</v>
      </c>
      <c r="CL80" s="27">
        <f t="shared" ca="1" si="247"/>
        <v>1</v>
      </c>
      <c r="CM80" s="27">
        <f t="shared" ca="1" si="247"/>
        <v>0</v>
      </c>
      <c r="CN80" s="27">
        <f t="shared" ca="1" si="247"/>
        <v>0</v>
      </c>
      <c r="CO80" s="27">
        <f t="shared" ca="1" si="247"/>
        <v>0</v>
      </c>
      <c r="CP80" s="27">
        <f t="shared" ca="1" si="247"/>
        <v>0</v>
      </c>
      <c r="CQ80" s="27">
        <f t="shared" ca="1" si="247"/>
        <v>0.9</v>
      </c>
      <c r="CR80" s="27">
        <f t="shared" ca="1" si="247"/>
        <v>0.75</v>
      </c>
      <c r="CS80" s="27">
        <f t="shared" ca="1" si="247"/>
        <v>0.65</v>
      </c>
      <c r="CT80" s="27">
        <f t="shared" ca="1" si="247"/>
        <v>0.3</v>
      </c>
      <c r="CU80" s="27">
        <f t="shared" ca="1" si="247"/>
        <v>0</v>
      </c>
      <c r="CV80" s="27">
        <f t="shared" ca="1" si="247"/>
        <v>0</v>
      </c>
      <c r="CW80" s="27">
        <f t="shared" ca="1" si="247"/>
        <v>1</v>
      </c>
      <c r="CX80" s="27">
        <f t="shared" ca="1" si="247"/>
        <v>0</v>
      </c>
      <c r="CY80" s="27">
        <f t="shared" ca="1" si="247"/>
        <v>0</v>
      </c>
      <c r="CZ80" s="27">
        <f t="shared" ca="1" si="247"/>
        <v>0</v>
      </c>
      <c r="DA80" s="27">
        <f t="shared" ca="1" si="247"/>
        <v>0</v>
      </c>
      <c r="DB80" s="27">
        <f t="shared" ca="1" si="247"/>
        <v>0</v>
      </c>
      <c r="DC80" s="27">
        <f t="shared" ca="1" si="247"/>
        <v>0</v>
      </c>
      <c r="DD80" s="27">
        <f t="shared" ca="1" si="247"/>
        <v>0</v>
      </c>
      <c r="DE80" s="27" t="str">
        <f t="shared" ca="1" si="247"/>
        <v>-</v>
      </c>
      <c r="DF80" s="27" t="str">
        <f t="shared" ca="1" si="247"/>
        <v>-</v>
      </c>
      <c r="DG80" s="27" t="str">
        <f t="shared" ca="1" si="247"/>
        <v>-</v>
      </c>
      <c r="DH80" s="27" t="str">
        <f t="shared" ca="1" si="247"/>
        <v>-</v>
      </c>
      <c r="DI80" s="27" t="str">
        <f t="shared" ca="1" si="247"/>
        <v>-</v>
      </c>
      <c r="DJ80" s="27" t="str">
        <f t="shared" ca="1" si="247"/>
        <v>-</v>
      </c>
      <c r="DK80" s="27" t="b">
        <f t="shared" ca="1" si="247"/>
        <v>0</v>
      </c>
      <c r="DL80" s="27" t="b">
        <f t="shared" ca="1" si="247"/>
        <v>0</v>
      </c>
      <c r="DM80" s="27" t="b">
        <f t="shared" ca="1" si="247"/>
        <v>1</v>
      </c>
      <c r="DN80" s="27">
        <f t="shared" ca="1" si="247"/>
        <v>2</v>
      </c>
      <c r="DO80" s="27" t="str">
        <f t="shared" ca="1" si="247"/>
        <v>-</v>
      </c>
      <c r="DP80" s="27" t="b">
        <f t="shared" ca="1" si="247"/>
        <v>1</v>
      </c>
      <c r="DQ80" s="27" t="str">
        <f t="shared" ca="1" si="247"/>
        <v>-</v>
      </c>
      <c r="DR80" s="27" t="str">
        <f t="shared" ca="1" si="247"/>
        <v>-</v>
      </c>
      <c r="DS80" s="27" t="str">
        <f t="shared" ca="1" si="247"/>
        <v>-</v>
      </c>
      <c r="DT80" s="27" t="b">
        <f t="shared" ca="1" si="247"/>
        <v>1</v>
      </c>
      <c r="DU80" s="27" t="str">
        <f t="shared" ca="1" si="247"/>
        <v>-</v>
      </c>
      <c r="DV80" s="27">
        <f t="shared" ca="1" si="247"/>
        <v>0</v>
      </c>
      <c r="DW80" s="27">
        <f ca="1">OFFSET(DW$5,$B80,0)</f>
        <v>1</v>
      </c>
      <c r="DX80" s="27" t="str">
        <f ca="1">OFFSET(DX$5,$B80,0)</f>
        <v>-</v>
      </c>
      <c r="DY80" s="27">
        <f t="shared" ca="1" si="241"/>
        <v>500</v>
      </c>
      <c r="DZ80" s="27">
        <f t="shared" ca="1" si="241"/>
        <v>500</v>
      </c>
      <c r="EA80" s="27">
        <f t="shared" ca="1" si="241"/>
        <v>1</v>
      </c>
      <c r="EB80" s="27">
        <f t="shared" ca="1" si="241"/>
        <v>0</v>
      </c>
      <c r="EC80" s="27">
        <f t="shared" ca="1" si="241"/>
        <v>1</v>
      </c>
      <c r="ED80" s="27">
        <f t="shared" ca="1" si="241"/>
        <v>1</v>
      </c>
      <c r="EE80" s="27">
        <f t="shared" ca="1" si="242"/>
        <v>0</v>
      </c>
      <c r="EF80" s="27">
        <f t="shared" ca="1" si="242"/>
        <v>70</v>
      </c>
      <c r="EG80" s="27">
        <f t="shared" ca="1" si="242"/>
        <v>50</v>
      </c>
      <c r="EH80" s="27">
        <f t="shared" ca="1" si="242"/>
        <v>70</v>
      </c>
      <c r="EI80" s="27">
        <f t="shared" ca="1" si="242"/>
        <v>50</v>
      </c>
      <c r="EJ80" s="27">
        <f t="shared" ca="1" si="242"/>
        <v>1</v>
      </c>
      <c r="EK80" s="27">
        <f t="shared" ca="1" si="242"/>
        <v>1</v>
      </c>
      <c r="EL80" s="27">
        <f t="shared" ca="1" si="242"/>
        <v>1</v>
      </c>
      <c r="EM80" s="27">
        <f t="shared" ca="1" si="242"/>
        <v>0</v>
      </c>
      <c r="EN80" s="27" t="str">
        <f t="shared" ca="1" si="242"/>
        <v>-</v>
      </c>
      <c r="EO80" s="27" t="str">
        <f t="shared" ca="1" si="242"/>
        <v>-</v>
      </c>
      <c r="EP80" s="27">
        <f t="shared" ca="1" si="242"/>
        <v>0</v>
      </c>
      <c r="EQ80" s="27">
        <f t="shared" ca="1" si="242"/>
        <v>0</v>
      </c>
      <c r="ER80" s="34">
        <v>0</v>
      </c>
    </row>
    <row r="81" spans="1:148" outlineLevel="3">
      <c r="A81" s="31">
        <f t="shared" si="231"/>
        <v>76</v>
      </c>
      <c r="B81" s="48">
        <f>$A80</f>
        <v>75</v>
      </c>
      <c r="C81">
        <f t="shared" ca="1" si="243"/>
        <v>31</v>
      </c>
      <c r="D81" t="b">
        <v>0</v>
      </c>
      <c r="E81" t="b">
        <v>0</v>
      </c>
      <c r="F81" t="b">
        <v>0</v>
      </c>
      <c r="H81" s="3" t="str">
        <f t="shared" ref="H81:H112" ca="1" si="248">TEXT(IFERROR(VALUE(LEFT(OFFSET(H81,-1,0),3)),0)+1,"000")&amp;" sfw"&amp;TEXT($CQ81,"0.00")&amp;"_sfd"&amp;TEXT($CR81,"+0.00;-0.00;00000;@")&amp;"_conc"&amp;TEXT($CS81,"+0.00;-0.00;00000;----")&amp;"_prlf"&amp;TEXT($CT81,"+0.00;-0.00;00000;----")&amp;"_era"&amp;TEXT($CU81,"+0.00;-0.00;00000;@")&amp;IF($BY81&lt;3,"M-M","Mat")&amp;IF($CD81=TRUE,"&amp;BBT","")&amp;IF($DV81&lt;&gt;0,"-mate EL","")&amp;IF($DK81," Aut","")&amp;IF($DL81," Win","")&amp;IF($DM81," Spr","")&amp;" Scan "&amp;$DN81&amp;" (F"&amp;3+IFERROR(1*$AK81,0)&amp;3+IFERROR(1*$AN81,0)&amp;"N"&amp;$AS81&amp;$AT81&amp;")"</f>
        <v>001 sfw0.75_sfd+0.75_conc+0.65_prlf+0.30_era00000M-M Spr Scan 2 (F33N11)</v>
      </c>
      <c r="I81" s="13" t="str">
        <f ca="1">IF(MATCH(H81,H$5:H81,0)=(COUNTA(H$5:H81)),"-","Dup")</f>
        <v>-</v>
      </c>
      <c r="J81" s="27" t="str">
        <f t="shared" ca="1" si="232"/>
        <v>-</v>
      </c>
      <c r="K81" s="27" t="b">
        <f t="shared" ca="1" si="244"/>
        <v>1</v>
      </c>
      <c r="L81" s="27" t="b">
        <f t="shared" ca="1" si="244"/>
        <v>1</v>
      </c>
      <c r="M81" s="27" t="b">
        <f t="shared" ca="1" si="244"/>
        <v>1</v>
      </c>
      <c r="N81" s="27" t="b">
        <f t="shared" ca="1" si="244"/>
        <v>1</v>
      </c>
      <c r="O81" s="27" t="b">
        <f t="shared" ca="1" si="244"/>
        <v>1</v>
      </c>
      <c r="P81" s="27">
        <f t="shared" ca="1" si="233"/>
        <v>1</v>
      </c>
      <c r="Q81" s="27">
        <f t="shared" ca="1" si="233"/>
        <v>1</v>
      </c>
      <c r="R81" s="27">
        <f t="shared" ca="1" si="233"/>
        <v>1</v>
      </c>
      <c r="S81" s="27">
        <f t="shared" ca="1" si="233"/>
        <v>1</v>
      </c>
      <c r="T81" s="27">
        <f t="shared" ca="1" si="233"/>
        <v>1</v>
      </c>
      <c r="U81" s="27">
        <f t="shared" ca="1" si="233"/>
        <v>1</v>
      </c>
      <c r="V81" s="27">
        <f t="shared" ca="1" si="233"/>
        <v>1</v>
      </c>
      <c r="W81" s="27">
        <f t="shared" ca="1" si="233"/>
        <v>1</v>
      </c>
      <c r="X81" s="27">
        <f t="shared" ca="1" si="233"/>
        <v>1</v>
      </c>
      <c r="Y81" s="27">
        <f t="shared" ca="1" si="233"/>
        <v>1</v>
      </c>
      <c r="Z81" s="27" t="str">
        <f t="shared" ca="1" si="234"/>
        <v>-</v>
      </c>
      <c r="AA81" s="27" t="str">
        <f t="shared" ref="AA81:AA112" ca="1" si="249">OFFSET(AA$5,$B81,0)</f>
        <v>-</v>
      </c>
      <c r="AB81" s="27" t="str">
        <f t="shared" ca="1" si="235"/>
        <v>-</v>
      </c>
      <c r="AC81" s="27" t="str">
        <f t="shared" ca="1" si="235"/>
        <v>-</v>
      </c>
      <c r="AD81" s="27" t="str">
        <f t="shared" ca="1" si="235"/>
        <v>-</v>
      </c>
      <c r="AE81" s="27" t="str">
        <f t="shared" ca="1" si="235"/>
        <v>-</v>
      </c>
      <c r="AF81" s="27" t="str">
        <f t="shared" ca="1" si="235"/>
        <v>-</v>
      </c>
      <c r="AG81" s="27" t="str">
        <f t="shared" ca="1" si="235"/>
        <v>-</v>
      </c>
      <c r="AH81" s="27" t="str">
        <f t="shared" ca="1" si="235"/>
        <v>-</v>
      </c>
      <c r="AI81" s="27" t="str">
        <f t="shared" ca="1" si="235"/>
        <v>-</v>
      </c>
      <c r="AJ81" s="27" t="str">
        <f t="shared" ca="1" si="235"/>
        <v>-</v>
      </c>
      <c r="AK81" s="27" t="str">
        <f t="shared" ca="1" si="235"/>
        <v>-</v>
      </c>
      <c r="AL81" s="27" t="str">
        <f t="shared" ca="1" si="235"/>
        <v>-</v>
      </c>
      <c r="AM81" s="27" t="str">
        <f t="shared" ca="1" si="235"/>
        <v>-</v>
      </c>
      <c r="AN81" s="27" t="str">
        <f t="shared" ca="1" si="235"/>
        <v>-</v>
      </c>
      <c r="AO81" s="27" t="str">
        <f t="shared" ca="1" si="235"/>
        <v>-</v>
      </c>
      <c r="AP81" s="27" t="str">
        <f t="shared" ca="1" si="235"/>
        <v>-</v>
      </c>
      <c r="AQ81" s="27" t="str">
        <f t="shared" ca="1" si="235"/>
        <v>-</v>
      </c>
      <c r="AR81" s="27" t="str">
        <f t="shared" ca="1" si="235"/>
        <v>-</v>
      </c>
      <c r="AS81" s="27">
        <f t="shared" ca="1" si="245"/>
        <v>1</v>
      </c>
      <c r="AT81" s="27">
        <f t="shared" ca="1" si="245"/>
        <v>1</v>
      </c>
      <c r="AU81" s="27">
        <f t="shared" ca="1" si="245"/>
        <v>0</v>
      </c>
      <c r="AV81" s="27">
        <f t="shared" ca="1" si="236"/>
        <v>0.7</v>
      </c>
      <c r="AW81" s="27">
        <f t="shared" ca="1" si="236"/>
        <v>-0.7</v>
      </c>
      <c r="AX81" s="27" t="str">
        <f t="shared" ca="1" si="236"/>
        <v>-</v>
      </c>
      <c r="AY81" s="27" t="str">
        <f t="shared" ca="1" si="236"/>
        <v>-</v>
      </c>
      <c r="AZ81" s="27" t="str">
        <f t="shared" ca="1" si="236"/>
        <v>-</v>
      </c>
      <c r="BA81" s="27" t="str">
        <f t="shared" ca="1" si="236"/>
        <v>-</v>
      </c>
      <c r="BB81" s="27" t="str">
        <f t="shared" ca="1" si="236"/>
        <v>-</v>
      </c>
      <c r="BC81" s="27">
        <f t="shared" ca="1" si="246"/>
        <v>0.3</v>
      </c>
      <c r="BD81" s="27">
        <f t="shared" ref="BD81:BM90" ca="1" si="250">OFFSET(BD$5,$B81,0)</f>
        <v>0.7</v>
      </c>
      <c r="BE81" s="27">
        <f t="shared" ca="1" si="250"/>
        <v>-0.2</v>
      </c>
      <c r="BF81" s="27">
        <f t="shared" ca="1" si="250"/>
        <v>1.2</v>
      </c>
      <c r="BG81" s="27" t="str">
        <f t="shared" ca="1" si="250"/>
        <v>-</v>
      </c>
      <c r="BH81" s="27" t="str">
        <f t="shared" ca="1" si="250"/>
        <v>-</v>
      </c>
      <c r="BI81" s="27">
        <f t="shared" ca="1" si="250"/>
        <v>0</v>
      </c>
      <c r="BJ81" s="27">
        <f t="shared" ca="1" si="250"/>
        <v>0</v>
      </c>
      <c r="BK81" s="27">
        <f t="shared" ca="1" si="250"/>
        <v>0</v>
      </c>
      <c r="BL81" s="27">
        <f t="shared" ca="1" si="250"/>
        <v>0</v>
      </c>
      <c r="BM81" s="27">
        <f t="shared" ca="1" si="250"/>
        <v>0</v>
      </c>
      <c r="BN81" s="27">
        <f t="shared" ref="BN81:BT90" ca="1" si="251">OFFSET(BN$5,$B81,0)</f>
        <v>0</v>
      </c>
      <c r="BO81" s="27">
        <f t="shared" ca="1" si="251"/>
        <v>0</v>
      </c>
      <c r="BP81" s="27" t="str">
        <f t="shared" ca="1" si="251"/>
        <v>-</v>
      </c>
      <c r="BQ81" s="27" t="str">
        <f t="shared" ca="1" si="251"/>
        <v>-</v>
      </c>
      <c r="BR81" s="27" t="str">
        <f t="shared" ca="1" si="251"/>
        <v>-</v>
      </c>
      <c r="BS81" s="27" t="str">
        <f t="shared" ca="1" si="251"/>
        <v>-</v>
      </c>
      <c r="BT81" s="27" t="str">
        <f t="shared" ca="1" si="251"/>
        <v>-</v>
      </c>
      <c r="BU81" s="27" t="str">
        <f t="shared" ref="BU81:CF90" ca="1" si="252">OFFSET(BU$5,$B81,0)</f>
        <v>-</v>
      </c>
      <c r="BV81" s="27" t="str">
        <f t="shared" ca="1" si="252"/>
        <v>-</v>
      </c>
      <c r="BW81" s="27" t="str">
        <f t="shared" ca="1" si="252"/>
        <v>-</v>
      </c>
      <c r="BX81" s="27" t="str">
        <f t="shared" ca="1" si="252"/>
        <v>-</v>
      </c>
      <c r="BY81" s="27">
        <f t="shared" ca="1" si="252"/>
        <v>2</v>
      </c>
      <c r="BZ81" s="27" t="str">
        <f t="shared" ca="1" si="252"/>
        <v>-</v>
      </c>
      <c r="CA81" s="27" t="str">
        <f t="shared" ca="1" si="252"/>
        <v>-</v>
      </c>
      <c r="CB81" s="27" t="str">
        <f t="shared" ca="1" si="252"/>
        <v>-</v>
      </c>
      <c r="CC81" s="27" t="str">
        <f t="shared" ca="1" si="252"/>
        <v>-</v>
      </c>
      <c r="CD81" s="27" t="str">
        <f t="shared" ca="1" si="252"/>
        <v>-</v>
      </c>
      <c r="CE81" s="27" t="str">
        <f t="shared" ca="1" si="252"/>
        <v>-</v>
      </c>
      <c r="CF81" s="27">
        <f t="shared" ca="1" si="252"/>
        <v>0</v>
      </c>
      <c r="CG81" s="27" t="str">
        <f t="shared" ref="CG81:CP90" ca="1" si="253">OFFSET(CG$5,$B81,0)</f>
        <v>-</v>
      </c>
      <c r="CH81" s="27">
        <f t="shared" ca="1" si="253"/>
        <v>1</v>
      </c>
      <c r="CI81" s="27">
        <f t="shared" ca="1" si="253"/>
        <v>0</v>
      </c>
      <c r="CJ81" s="27">
        <f t="shared" ca="1" si="253"/>
        <v>1</v>
      </c>
      <c r="CK81" s="27">
        <f t="shared" ca="1" si="253"/>
        <v>1</v>
      </c>
      <c r="CL81" s="27">
        <f t="shared" ca="1" si="253"/>
        <v>1</v>
      </c>
      <c r="CM81" s="27">
        <f t="shared" ca="1" si="253"/>
        <v>0</v>
      </c>
      <c r="CN81" s="27">
        <f t="shared" ca="1" si="253"/>
        <v>0</v>
      </c>
      <c r="CO81" s="27">
        <f t="shared" ca="1" si="253"/>
        <v>0</v>
      </c>
      <c r="CP81" s="27">
        <f t="shared" ca="1" si="253"/>
        <v>0</v>
      </c>
      <c r="CQ81" s="26">
        <v>0.75</v>
      </c>
      <c r="CR81" s="27">
        <f t="shared" ref="CR81:CX90" ca="1" si="254">OFFSET(CR$5,$B81,0)</f>
        <v>0.75</v>
      </c>
      <c r="CS81" s="27">
        <f t="shared" ca="1" si="254"/>
        <v>0.65</v>
      </c>
      <c r="CT81" s="27">
        <f t="shared" ca="1" si="254"/>
        <v>0.3</v>
      </c>
      <c r="CU81" s="27">
        <f t="shared" ca="1" si="254"/>
        <v>0</v>
      </c>
      <c r="CV81" s="27">
        <f t="shared" ca="1" si="254"/>
        <v>0</v>
      </c>
      <c r="CW81" s="27">
        <f t="shared" ca="1" si="254"/>
        <v>1</v>
      </c>
      <c r="CX81" s="27">
        <f t="shared" ca="1" si="254"/>
        <v>0</v>
      </c>
      <c r="CY81" s="27">
        <f t="shared" ref="CY81:DJ94" ca="1" si="255">OFFSET(CY$5,$B81,0)</f>
        <v>0</v>
      </c>
      <c r="CZ81" s="27">
        <f t="shared" ca="1" si="255"/>
        <v>0</v>
      </c>
      <c r="DA81" s="27">
        <f t="shared" ca="1" si="255"/>
        <v>0</v>
      </c>
      <c r="DB81" s="27">
        <f t="shared" ca="1" si="255"/>
        <v>0</v>
      </c>
      <c r="DC81" s="27">
        <f t="shared" ca="1" si="255"/>
        <v>0</v>
      </c>
      <c r="DD81" s="27">
        <f t="shared" ca="1" si="255"/>
        <v>0</v>
      </c>
      <c r="DE81" s="27" t="str">
        <f t="shared" ca="1" si="255"/>
        <v>-</v>
      </c>
      <c r="DF81" s="27" t="str">
        <f t="shared" ca="1" si="255"/>
        <v>-</v>
      </c>
      <c r="DG81" s="27" t="str">
        <f t="shared" ca="1" si="255"/>
        <v>-</v>
      </c>
      <c r="DH81" s="27" t="str">
        <f t="shared" ca="1" si="255"/>
        <v>-</v>
      </c>
      <c r="DI81" s="27" t="str">
        <f t="shared" ca="1" si="255"/>
        <v>-</v>
      </c>
      <c r="DJ81" s="27" t="str">
        <f t="shared" ca="1" si="255"/>
        <v>-</v>
      </c>
      <c r="DK81" s="27" t="b">
        <f t="shared" ref="DK81:DS88" ca="1" si="256">OFFSET(DK$5,$B81,0)</f>
        <v>0</v>
      </c>
      <c r="DL81" s="27" t="b">
        <f t="shared" ca="1" si="256"/>
        <v>0</v>
      </c>
      <c r="DM81" s="27" t="b">
        <f t="shared" ca="1" si="256"/>
        <v>1</v>
      </c>
      <c r="DN81" s="27">
        <f t="shared" ca="1" si="256"/>
        <v>2</v>
      </c>
      <c r="DO81" s="27" t="str">
        <f t="shared" ca="1" si="256"/>
        <v>-</v>
      </c>
      <c r="DP81" s="27" t="b">
        <f t="shared" ca="1" si="256"/>
        <v>1</v>
      </c>
      <c r="DQ81" s="27" t="str">
        <f t="shared" ca="1" si="256"/>
        <v>-</v>
      </c>
      <c r="DR81" s="27" t="str">
        <f t="shared" ca="1" si="256"/>
        <v>-</v>
      </c>
      <c r="DS81" s="27" t="str">
        <f t="shared" ca="1" si="256"/>
        <v>-</v>
      </c>
      <c r="DT81" s="27" t="b">
        <f t="shared" ref="DT81:ED88" ca="1" si="257">OFFSET(DT$5,$B81,0)</f>
        <v>1</v>
      </c>
      <c r="DU81" s="27" t="str">
        <f t="shared" ca="1" si="257"/>
        <v>-</v>
      </c>
      <c r="DV81" s="27">
        <f t="shared" ca="1" si="257"/>
        <v>0</v>
      </c>
      <c r="DW81" s="27">
        <f t="shared" ca="1" si="257"/>
        <v>1</v>
      </c>
      <c r="DX81" s="27" t="str">
        <f t="shared" ca="1" si="257"/>
        <v>-</v>
      </c>
      <c r="DY81" s="27">
        <f t="shared" ca="1" si="257"/>
        <v>500</v>
      </c>
      <c r="DZ81" s="27">
        <f t="shared" ca="1" si="257"/>
        <v>500</v>
      </c>
      <c r="EA81" s="27">
        <f t="shared" ca="1" si="257"/>
        <v>1</v>
      </c>
      <c r="EB81" s="27">
        <f t="shared" ca="1" si="257"/>
        <v>0</v>
      </c>
      <c r="EC81" s="27">
        <f t="shared" ca="1" si="257"/>
        <v>1</v>
      </c>
      <c r="ED81" s="27">
        <f t="shared" ca="1" si="257"/>
        <v>1</v>
      </c>
      <c r="EE81" s="27">
        <f t="shared" ref="EE81:EQ88" ca="1" si="258">OFFSET(EE$5,$B81,0)</f>
        <v>0</v>
      </c>
      <c r="EF81" s="27">
        <f t="shared" ca="1" si="258"/>
        <v>70</v>
      </c>
      <c r="EG81" s="27">
        <f t="shared" ca="1" si="258"/>
        <v>50</v>
      </c>
      <c r="EH81" s="27">
        <f t="shared" ca="1" si="258"/>
        <v>70</v>
      </c>
      <c r="EI81" s="27">
        <f t="shared" ca="1" si="258"/>
        <v>50</v>
      </c>
      <c r="EJ81" s="27">
        <f t="shared" ca="1" si="258"/>
        <v>1</v>
      </c>
      <c r="EK81" s="27">
        <f t="shared" ca="1" si="258"/>
        <v>1</v>
      </c>
      <c r="EL81" s="27">
        <f t="shared" ca="1" si="258"/>
        <v>1</v>
      </c>
      <c r="EM81" s="27">
        <f t="shared" ca="1" si="258"/>
        <v>0</v>
      </c>
      <c r="EN81" s="27" t="str">
        <f t="shared" ca="1" si="258"/>
        <v>-</v>
      </c>
      <c r="EO81" s="27" t="str">
        <f t="shared" ca="1" si="258"/>
        <v>-</v>
      </c>
      <c r="EP81" s="27">
        <f t="shared" ca="1" si="258"/>
        <v>0</v>
      </c>
      <c r="EQ81" s="27">
        <f t="shared" ca="1" si="258"/>
        <v>0</v>
      </c>
      <c r="ER81" s="34">
        <v>0</v>
      </c>
    </row>
    <row r="82" spans="1:148" outlineLevel="3">
      <c r="A82" s="31">
        <f t="shared" si="231"/>
        <v>77</v>
      </c>
      <c r="B82" s="38">
        <f t="shared" ref="B82:B113" ca="1" si="259">OFFSET(B82,-1,0)</f>
        <v>75</v>
      </c>
      <c r="C82">
        <f t="shared" ca="1" si="243"/>
        <v>31</v>
      </c>
      <c r="D82" t="b">
        <v>0</v>
      </c>
      <c r="E82" t="b">
        <v>0</v>
      </c>
      <c r="F82" t="b">
        <v>0</v>
      </c>
      <c r="H82" s="3" t="str">
        <f t="shared" ca="1" si="248"/>
        <v>002 sfw0.80_sfd+0.75_conc+0.65_prlf+0.30_era00000M-M Spr Scan 2 (F33N11)</v>
      </c>
      <c r="I82" s="13" t="str">
        <f ca="1">IF(MATCH(H82,H$5:H82,0)=(COUNTA(H$5:H82)),"-","Dup")</f>
        <v>-</v>
      </c>
      <c r="J82" s="27" t="str">
        <f t="shared" ca="1" si="232"/>
        <v>-</v>
      </c>
      <c r="K82" s="27" t="b">
        <f t="shared" ca="1" si="244"/>
        <v>1</v>
      </c>
      <c r="L82" s="27" t="b">
        <f t="shared" ca="1" si="244"/>
        <v>1</v>
      </c>
      <c r="M82" s="27" t="b">
        <f t="shared" ca="1" si="244"/>
        <v>1</v>
      </c>
      <c r="N82" s="27" t="b">
        <f t="shared" ca="1" si="244"/>
        <v>1</v>
      </c>
      <c r="O82" s="27" t="b">
        <f t="shared" ca="1" si="244"/>
        <v>1</v>
      </c>
      <c r="P82" s="27">
        <f t="shared" ca="1" si="233"/>
        <v>1</v>
      </c>
      <c r="Q82" s="27">
        <f t="shared" ca="1" si="233"/>
        <v>1</v>
      </c>
      <c r="R82" s="27">
        <f t="shared" ca="1" si="233"/>
        <v>1</v>
      </c>
      <c r="S82" s="27">
        <f t="shared" ca="1" si="233"/>
        <v>1</v>
      </c>
      <c r="T82" s="27">
        <f t="shared" ca="1" si="233"/>
        <v>1</v>
      </c>
      <c r="U82" s="27">
        <f t="shared" ca="1" si="233"/>
        <v>1</v>
      </c>
      <c r="V82" s="27">
        <f t="shared" ca="1" si="233"/>
        <v>1</v>
      </c>
      <c r="W82" s="27">
        <f t="shared" ca="1" si="233"/>
        <v>1</v>
      </c>
      <c r="X82" s="27">
        <f t="shared" ca="1" si="233"/>
        <v>1</v>
      </c>
      <c r="Y82" s="27">
        <f t="shared" ca="1" si="233"/>
        <v>1</v>
      </c>
      <c r="Z82" s="27" t="str">
        <f t="shared" ca="1" si="234"/>
        <v>-</v>
      </c>
      <c r="AA82" s="27" t="str">
        <f t="shared" ca="1" si="249"/>
        <v>-</v>
      </c>
      <c r="AB82" s="27" t="str">
        <f t="shared" ca="1" si="235"/>
        <v>-</v>
      </c>
      <c r="AC82" s="27" t="str">
        <f t="shared" ca="1" si="235"/>
        <v>-</v>
      </c>
      <c r="AD82" s="27" t="str">
        <f t="shared" ca="1" si="235"/>
        <v>-</v>
      </c>
      <c r="AE82" s="27" t="str">
        <f t="shared" ca="1" si="235"/>
        <v>-</v>
      </c>
      <c r="AF82" s="27" t="str">
        <f t="shared" ca="1" si="235"/>
        <v>-</v>
      </c>
      <c r="AG82" s="27" t="str">
        <f t="shared" ca="1" si="235"/>
        <v>-</v>
      </c>
      <c r="AH82" s="27" t="str">
        <f t="shared" ca="1" si="235"/>
        <v>-</v>
      </c>
      <c r="AI82" s="27" t="str">
        <f t="shared" ca="1" si="235"/>
        <v>-</v>
      </c>
      <c r="AJ82" s="27" t="str">
        <f t="shared" ca="1" si="235"/>
        <v>-</v>
      </c>
      <c r="AK82" s="27" t="str">
        <f t="shared" ca="1" si="235"/>
        <v>-</v>
      </c>
      <c r="AL82" s="27" t="str">
        <f t="shared" ca="1" si="235"/>
        <v>-</v>
      </c>
      <c r="AM82" s="27" t="str">
        <f t="shared" ca="1" si="235"/>
        <v>-</v>
      </c>
      <c r="AN82" s="27" t="str">
        <f t="shared" ca="1" si="235"/>
        <v>-</v>
      </c>
      <c r="AO82" s="27" t="str">
        <f t="shared" ca="1" si="235"/>
        <v>-</v>
      </c>
      <c r="AP82" s="27" t="str">
        <f t="shared" ca="1" si="235"/>
        <v>-</v>
      </c>
      <c r="AQ82" s="27" t="str">
        <f t="shared" ca="1" si="235"/>
        <v>-</v>
      </c>
      <c r="AR82" s="27" t="str">
        <f t="shared" ca="1" si="235"/>
        <v>-</v>
      </c>
      <c r="AS82" s="27">
        <f t="shared" ca="1" si="245"/>
        <v>1</v>
      </c>
      <c r="AT82" s="27">
        <f t="shared" ca="1" si="245"/>
        <v>1</v>
      </c>
      <c r="AU82" s="27">
        <f t="shared" ca="1" si="245"/>
        <v>0</v>
      </c>
      <c r="AV82" s="27">
        <f t="shared" ca="1" si="236"/>
        <v>0.7</v>
      </c>
      <c r="AW82" s="27">
        <f t="shared" ca="1" si="236"/>
        <v>-0.7</v>
      </c>
      <c r="AX82" s="27" t="str">
        <f t="shared" ca="1" si="236"/>
        <v>-</v>
      </c>
      <c r="AY82" s="27" t="str">
        <f t="shared" ca="1" si="236"/>
        <v>-</v>
      </c>
      <c r="AZ82" s="27" t="str">
        <f t="shared" ca="1" si="236"/>
        <v>-</v>
      </c>
      <c r="BA82" s="27" t="str">
        <f t="shared" ca="1" si="236"/>
        <v>-</v>
      </c>
      <c r="BB82" s="27" t="str">
        <f t="shared" ca="1" si="236"/>
        <v>-</v>
      </c>
      <c r="BC82" s="27">
        <f t="shared" ca="1" si="246"/>
        <v>0.3</v>
      </c>
      <c r="BD82" s="27">
        <f t="shared" ca="1" si="250"/>
        <v>0.7</v>
      </c>
      <c r="BE82" s="27">
        <f t="shared" ca="1" si="250"/>
        <v>-0.2</v>
      </c>
      <c r="BF82" s="27">
        <f t="shared" ca="1" si="250"/>
        <v>1.2</v>
      </c>
      <c r="BG82" s="27" t="str">
        <f t="shared" ca="1" si="250"/>
        <v>-</v>
      </c>
      <c r="BH82" s="27" t="str">
        <f t="shared" ca="1" si="250"/>
        <v>-</v>
      </c>
      <c r="BI82" s="27">
        <f t="shared" ca="1" si="250"/>
        <v>0</v>
      </c>
      <c r="BJ82" s="27">
        <f t="shared" ca="1" si="250"/>
        <v>0</v>
      </c>
      <c r="BK82" s="27">
        <f t="shared" ca="1" si="250"/>
        <v>0</v>
      </c>
      <c r="BL82" s="27">
        <f t="shared" ca="1" si="250"/>
        <v>0</v>
      </c>
      <c r="BM82" s="27">
        <f t="shared" ca="1" si="250"/>
        <v>0</v>
      </c>
      <c r="BN82" s="27">
        <f t="shared" ca="1" si="251"/>
        <v>0</v>
      </c>
      <c r="BO82" s="27">
        <f t="shared" ca="1" si="251"/>
        <v>0</v>
      </c>
      <c r="BP82" s="27" t="str">
        <f t="shared" ca="1" si="251"/>
        <v>-</v>
      </c>
      <c r="BQ82" s="27" t="str">
        <f t="shared" ca="1" si="251"/>
        <v>-</v>
      </c>
      <c r="BR82" s="27" t="str">
        <f t="shared" ca="1" si="251"/>
        <v>-</v>
      </c>
      <c r="BS82" s="27" t="str">
        <f t="shared" ca="1" si="251"/>
        <v>-</v>
      </c>
      <c r="BT82" s="27" t="str">
        <f t="shared" ca="1" si="251"/>
        <v>-</v>
      </c>
      <c r="BU82" s="27" t="str">
        <f t="shared" ca="1" si="252"/>
        <v>-</v>
      </c>
      <c r="BV82" s="27" t="str">
        <f t="shared" ca="1" si="252"/>
        <v>-</v>
      </c>
      <c r="BW82" s="27" t="str">
        <f t="shared" ca="1" si="252"/>
        <v>-</v>
      </c>
      <c r="BX82" s="27" t="str">
        <f t="shared" ca="1" si="252"/>
        <v>-</v>
      </c>
      <c r="BY82" s="27">
        <f t="shared" ca="1" si="252"/>
        <v>2</v>
      </c>
      <c r="BZ82" s="27" t="str">
        <f t="shared" ca="1" si="252"/>
        <v>-</v>
      </c>
      <c r="CA82" s="27" t="str">
        <f t="shared" ca="1" si="252"/>
        <v>-</v>
      </c>
      <c r="CB82" s="27" t="str">
        <f t="shared" ca="1" si="252"/>
        <v>-</v>
      </c>
      <c r="CC82" s="27" t="str">
        <f t="shared" ca="1" si="252"/>
        <v>-</v>
      </c>
      <c r="CD82" s="27" t="str">
        <f t="shared" ca="1" si="252"/>
        <v>-</v>
      </c>
      <c r="CE82" s="27" t="str">
        <f t="shared" ca="1" si="252"/>
        <v>-</v>
      </c>
      <c r="CF82" s="27">
        <f t="shared" ca="1" si="252"/>
        <v>0</v>
      </c>
      <c r="CG82" s="27" t="str">
        <f t="shared" ca="1" si="253"/>
        <v>-</v>
      </c>
      <c r="CH82" s="27">
        <f t="shared" ca="1" si="253"/>
        <v>1</v>
      </c>
      <c r="CI82" s="27">
        <f t="shared" ca="1" si="253"/>
        <v>0</v>
      </c>
      <c r="CJ82" s="27">
        <f t="shared" ca="1" si="253"/>
        <v>1</v>
      </c>
      <c r="CK82" s="27">
        <f t="shared" ca="1" si="253"/>
        <v>1</v>
      </c>
      <c r="CL82" s="27">
        <f t="shared" ca="1" si="253"/>
        <v>1</v>
      </c>
      <c r="CM82" s="27">
        <f t="shared" ca="1" si="253"/>
        <v>0</v>
      </c>
      <c r="CN82" s="27">
        <f t="shared" ca="1" si="253"/>
        <v>0</v>
      </c>
      <c r="CO82" s="27">
        <f t="shared" ca="1" si="253"/>
        <v>0</v>
      </c>
      <c r="CP82" s="27">
        <f t="shared" ca="1" si="253"/>
        <v>0</v>
      </c>
      <c r="CQ82" s="26">
        <v>0.8</v>
      </c>
      <c r="CR82" s="27">
        <f t="shared" ca="1" si="254"/>
        <v>0.75</v>
      </c>
      <c r="CS82" s="27">
        <f t="shared" ca="1" si="254"/>
        <v>0.65</v>
      </c>
      <c r="CT82" s="27">
        <f t="shared" ca="1" si="254"/>
        <v>0.3</v>
      </c>
      <c r="CU82" s="27">
        <f t="shared" ca="1" si="254"/>
        <v>0</v>
      </c>
      <c r="CV82" s="27">
        <f t="shared" ca="1" si="254"/>
        <v>0</v>
      </c>
      <c r="CW82" s="27">
        <f t="shared" ca="1" si="254"/>
        <v>1</v>
      </c>
      <c r="CX82" s="27">
        <f t="shared" ca="1" si="254"/>
        <v>0</v>
      </c>
      <c r="CY82" s="27">
        <f t="shared" ca="1" si="255"/>
        <v>0</v>
      </c>
      <c r="CZ82" s="27">
        <f t="shared" ca="1" si="255"/>
        <v>0</v>
      </c>
      <c r="DA82" s="27">
        <f t="shared" ca="1" si="255"/>
        <v>0</v>
      </c>
      <c r="DB82" s="27">
        <f t="shared" ca="1" si="255"/>
        <v>0</v>
      </c>
      <c r="DC82" s="27">
        <f t="shared" ca="1" si="255"/>
        <v>0</v>
      </c>
      <c r="DD82" s="27">
        <f t="shared" ca="1" si="255"/>
        <v>0</v>
      </c>
      <c r="DE82" s="27" t="str">
        <f t="shared" ca="1" si="255"/>
        <v>-</v>
      </c>
      <c r="DF82" s="27" t="str">
        <f t="shared" ca="1" si="255"/>
        <v>-</v>
      </c>
      <c r="DG82" s="27" t="str">
        <f t="shared" ca="1" si="255"/>
        <v>-</v>
      </c>
      <c r="DH82" s="27" t="str">
        <f t="shared" ca="1" si="255"/>
        <v>-</v>
      </c>
      <c r="DI82" s="27" t="str">
        <f t="shared" ca="1" si="255"/>
        <v>-</v>
      </c>
      <c r="DJ82" s="27" t="str">
        <f t="shared" ca="1" si="255"/>
        <v>-</v>
      </c>
      <c r="DK82" s="27" t="b">
        <f t="shared" ca="1" si="256"/>
        <v>0</v>
      </c>
      <c r="DL82" s="27" t="b">
        <f t="shared" ca="1" si="256"/>
        <v>0</v>
      </c>
      <c r="DM82" s="27" t="b">
        <f t="shared" ca="1" si="256"/>
        <v>1</v>
      </c>
      <c r="DN82" s="27">
        <f t="shared" ca="1" si="256"/>
        <v>2</v>
      </c>
      <c r="DO82" s="27" t="str">
        <f t="shared" ca="1" si="256"/>
        <v>-</v>
      </c>
      <c r="DP82" s="27" t="b">
        <f t="shared" ca="1" si="256"/>
        <v>1</v>
      </c>
      <c r="DQ82" s="27" t="str">
        <f t="shared" ca="1" si="256"/>
        <v>-</v>
      </c>
      <c r="DR82" s="27" t="str">
        <f t="shared" ca="1" si="256"/>
        <v>-</v>
      </c>
      <c r="DS82" s="27" t="str">
        <f t="shared" ca="1" si="256"/>
        <v>-</v>
      </c>
      <c r="DT82" s="27" t="b">
        <f t="shared" ca="1" si="257"/>
        <v>1</v>
      </c>
      <c r="DU82" s="27" t="str">
        <f t="shared" ca="1" si="257"/>
        <v>-</v>
      </c>
      <c r="DV82" s="27">
        <f t="shared" ca="1" si="257"/>
        <v>0</v>
      </c>
      <c r="DW82" s="27">
        <f t="shared" ca="1" si="257"/>
        <v>1</v>
      </c>
      <c r="DX82" s="27" t="str">
        <f t="shared" ca="1" si="257"/>
        <v>-</v>
      </c>
      <c r="DY82" s="27">
        <f t="shared" ca="1" si="257"/>
        <v>500</v>
      </c>
      <c r="DZ82" s="27">
        <f t="shared" ca="1" si="257"/>
        <v>500</v>
      </c>
      <c r="EA82" s="27">
        <f t="shared" ca="1" si="257"/>
        <v>1</v>
      </c>
      <c r="EB82" s="27">
        <f t="shared" ca="1" si="257"/>
        <v>0</v>
      </c>
      <c r="EC82" s="27">
        <f t="shared" ca="1" si="257"/>
        <v>1</v>
      </c>
      <c r="ED82" s="27">
        <f t="shared" ca="1" si="257"/>
        <v>1</v>
      </c>
      <c r="EE82" s="27">
        <f t="shared" ca="1" si="258"/>
        <v>0</v>
      </c>
      <c r="EF82" s="27">
        <f t="shared" ca="1" si="258"/>
        <v>70</v>
      </c>
      <c r="EG82" s="27">
        <f t="shared" ca="1" si="258"/>
        <v>50</v>
      </c>
      <c r="EH82" s="27">
        <f t="shared" ca="1" si="258"/>
        <v>70</v>
      </c>
      <c r="EI82" s="27">
        <f t="shared" ca="1" si="258"/>
        <v>50</v>
      </c>
      <c r="EJ82" s="27">
        <f t="shared" ca="1" si="258"/>
        <v>1</v>
      </c>
      <c r="EK82" s="27">
        <f t="shared" ca="1" si="258"/>
        <v>1</v>
      </c>
      <c r="EL82" s="27">
        <f t="shared" ca="1" si="258"/>
        <v>1</v>
      </c>
      <c r="EM82" s="27">
        <f t="shared" ca="1" si="258"/>
        <v>0</v>
      </c>
      <c r="EN82" s="27" t="str">
        <f t="shared" ca="1" si="258"/>
        <v>-</v>
      </c>
      <c r="EO82" s="27" t="str">
        <f t="shared" ca="1" si="258"/>
        <v>-</v>
      </c>
      <c r="EP82" s="27">
        <f t="shared" ca="1" si="258"/>
        <v>0</v>
      </c>
      <c r="EQ82" s="27">
        <f t="shared" ca="1" si="258"/>
        <v>0</v>
      </c>
      <c r="ER82" s="34">
        <v>0</v>
      </c>
    </row>
    <row r="83" spans="1:148" outlineLevel="3">
      <c r="A83" s="31">
        <f t="shared" si="231"/>
        <v>78</v>
      </c>
      <c r="B83" s="38">
        <f t="shared" ca="1" si="259"/>
        <v>75</v>
      </c>
      <c r="C83">
        <f t="shared" ca="1" si="243"/>
        <v>31</v>
      </c>
      <c r="D83" t="b">
        <v>0</v>
      </c>
      <c r="E83" t="b">
        <v>0</v>
      </c>
      <c r="F83" t="b">
        <v>0</v>
      </c>
      <c r="H83" s="3" t="str">
        <f t="shared" ca="1" si="248"/>
        <v>003 sfw0.85_sfd+0.75_conc+0.65_prlf+0.30_era00000M-M Spr Scan 2 (F33N11)</v>
      </c>
      <c r="I83" s="13" t="str">
        <f ca="1">IF(MATCH(H83,H$5:H83,0)=(COUNTA(H$5:H83)),"-","Dup")</f>
        <v>-</v>
      </c>
      <c r="J83" s="27" t="str">
        <f t="shared" ca="1" si="232"/>
        <v>-</v>
      </c>
      <c r="K83" s="27" t="b">
        <f t="shared" ca="1" si="244"/>
        <v>1</v>
      </c>
      <c r="L83" s="27" t="b">
        <f t="shared" ca="1" si="244"/>
        <v>1</v>
      </c>
      <c r="M83" s="27" t="b">
        <f t="shared" ca="1" si="244"/>
        <v>1</v>
      </c>
      <c r="N83" s="27" t="b">
        <f t="shared" ca="1" si="244"/>
        <v>1</v>
      </c>
      <c r="O83" s="27" t="b">
        <f t="shared" ca="1" si="244"/>
        <v>1</v>
      </c>
      <c r="P83" s="27">
        <f t="shared" ca="1" si="233"/>
        <v>1</v>
      </c>
      <c r="Q83" s="27">
        <f t="shared" ca="1" si="233"/>
        <v>1</v>
      </c>
      <c r="R83" s="27">
        <f t="shared" ca="1" si="233"/>
        <v>1</v>
      </c>
      <c r="S83" s="27">
        <f t="shared" ca="1" si="233"/>
        <v>1</v>
      </c>
      <c r="T83" s="27">
        <f t="shared" ca="1" si="233"/>
        <v>1</v>
      </c>
      <c r="U83" s="27">
        <f t="shared" ca="1" si="233"/>
        <v>1</v>
      </c>
      <c r="V83" s="27">
        <f t="shared" ca="1" si="233"/>
        <v>1</v>
      </c>
      <c r="W83" s="27">
        <f t="shared" ca="1" si="233"/>
        <v>1</v>
      </c>
      <c r="X83" s="27">
        <f t="shared" ca="1" si="233"/>
        <v>1</v>
      </c>
      <c r="Y83" s="27">
        <f t="shared" ca="1" si="233"/>
        <v>1</v>
      </c>
      <c r="Z83" s="27" t="str">
        <f t="shared" ca="1" si="234"/>
        <v>-</v>
      </c>
      <c r="AA83" s="27" t="str">
        <f t="shared" ca="1" si="249"/>
        <v>-</v>
      </c>
      <c r="AB83" s="27" t="str">
        <f t="shared" ca="1" si="235"/>
        <v>-</v>
      </c>
      <c r="AC83" s="27" t="str">
        <f t="shared" ca="1" si="235"/>
        <v>-</v>
      </c>
      <c r="AD83" s="27" t="str">
        <f t="shared" ca="1" si="235"/>
        <v>-</v>
      </c>
      <c r="AE83" s="27" t="str">
        <f t="shared" ca="1" si="235"/>
        <v>-</v>
      </c>
      <c r="AF83" s="27" t="str">
        <f t="shared" ca="1" si="235"/>
        <v>-</v>
      </c>
      <c r="AG83" s="27" t="str">
        <f t="shared" ca="1" si="235"/>
        <v>-</v>
      </c>
      <c r="AH83" s="27" t="str">
        <f t="shared" ca="1" si="235"/>
        <v>-</v>
      </c>
      <c r="AI83" s="27" t="str">
        <f t="shared" ca="1" si="235"/>
        <v>-</v>
      </c>
      <c r="AJ83" s="27" t="str">
        <f t="shared" ca="1" si="235"/>
        <v>-</v>
      </c>
      <c r="AK83" s="27" t="str">
        <f t="shared" ca="1" si="235"/>
        <v>-</v>
      </c>
      <c r="AL83" s="27" t="str">
        <f t="shared" ca="1" si="235"/>
        <v>-</v>
      </c>
      <c r="AM83" s="27" t="str">
        <f t="shared" ca="1" si="235"/>
        <v>-</v>
      </c>
      <c r="AN83" s="27" t="str">
        <f t="shared" ca="1" si="235"/>
        <v>-</v>
      </c>
      <c r="AO83" s="27" t="str">
        <f t="shared" ca="1" si="235"/>
        <v>-</v>
      </c>
      <c r="AP83" s="27" t="str">
        <f t="shared" ca="1" si="235"/>
        <v>-</v>
      </c>
      <c r="AQ83" s="27" t="str">
        <f t="shared" ca="1" si="235"/>
        <v>-</v>
      </c>
      <c r="AR83" s="27" t="str">
        <f t="shared" ca="1" si="235"/>
        <v>-</v>
      </c>
      <c r="AS83" s="27">
        <f t="shared" ca="1" si="245"/>
        <v>1</v>
      </c>
      <c r="AT83" s="27">
        <f t="shared" ca="1" si="245"/>
        <v>1</v>
      </c>
      <c r="AU83" s="27">
        <f t="shared" ca="1" si="245"/>
        <v>0</v>
      </c>
      <c r="AV83" s="27">
        <f t="shared" ca="1" si="236"/>
        <v>0.7</v>
      </c>
      <c r="AW83" s="27">
        <f t="shared" ca="1" si="236"/>
        <v>-0.7</v>
      </c>
      <c r="AX83" s="27" t="str">
        <f t="shared" ca="1" si="236"/>
        <v>-</v>
      </c>
      <c r="AY83" s="27" t="str">
        <f t="shared" ca="1" si="236"/>
        <v>-</v>
      </c>
      <c r="AZ83" s="27" t="str">
        <f t="shared" ca="1" si="236"/>
        <v>-</v>
      </c>
      <c r="BA83" s="27" t="str">
        <f t="shared" ca="1" si="236"/>
        <v>-</v>
      </c>
      <c r="BB83" s="27" t="str">
        <f t="shared" ca="1" si="236"/>
        <v>-</v>
      </c>
      <c r="BC83" s="27">
        <f t="shared" ca="1" si="246"/>
        <v>0.3</v>
      </c>
      <c r="BD83" s="27">
        <f t="shared" ca="1" si="250"/>
        <v>0.7</v>
      </c>
      <c r="BE83" s="27">
        <f t="shared" ca="1" si="250"/>
        <v>-0.2</v>
      </c>
      <c r="BF83" s="27">
        <f t="shared" ca="1" si="250"/>
        <v>1.2</v>
      </c>
      <c r="BG83" s="27" t="str">
        <f t="shared" ca="1" si="250"/>
        <v>-</v>
      </c>
      <c r="BH83" s="27" t="str">
        <f t="shared" ca="1" si="250"/>
        <v>-</v>
      </c>
      <c r="BI83" s="27">
        <f t="shared" ca="1" si="250"/>
        <v>0</v>
      </c>
      <c r="BJ83" s="27">
        <f t="shared" ca="1" si="250"/>
        <v>0</v>
      </c>
      <c r="BK83" s="27">
        <f t="shared" ca="1" si="250"/>
        <v>0</v>
      </c>
      <c r="BL83" s="27">
        <f t="shared" ca="1" si="250"/>
        <v>0</v>
      </c>
      <c r="BM83" s="27">
        <f t="shared" ca="1" si="250"/>
        <v>0</v>
      </c>
      <c r="BN83" s="27">
        <f t="shared" ca="1" si="251"/>
        <v>0</v>
      </c>
      <c r="BO83" s="27">
        <f t="shared" ca="1" si="251"/>
        <v>0</v>
      </c>
      <c r="BP83" s="27" t="str">
        <f t="shared" ca="1" si="251"/>
        <v>-</v>
      </c>
      <c r="BQ83" s="27" t="str">
        <f t="shared" ca="1" si="251"/>
        <v>-</v>
      </c>
      <c r="BR83" s="27" t="str">
        <f t="shared" ca="1" si="251"/>
        <v>-</v>
      </c>
      <c r="BS83" s="27" t="str">
        <f t="shared" ca="1" si="251"/>
        <v>-</v>
      </c>
      <c r="BT83" s="27" t="str">
        <f t="shared" ca="1" si="251"/>
        <v>-</v>
      </c>
      <c r="BU83" s="27" t="str">
        <f t="shared" ca="1" si="252"/>
        <v>-</v>
      </c>
      <c r="BV83" s="27" t="str">
        <f t="shared" ca="1" si="252"/>
        <v>-</v>
      </c>
      <c r="BW83" s="27" t="str">
        <f t="shared" ca="1" si="252"/>
        <v>-</v>
      </c>
      <c r="BX83" s="27" t="str">
        <f t="shared" ca="1" si="252"/>
        <v>-</v>
      </c>
      <c r="BY83" s="27">
        <f t="shared" ca="1" si="252"/>
        <v>2</v>
      </c>
      <c r="BZ83" s="27" t="str">
        <f t="shared" ca="1" si="252"/>
        <v>-</v>
      </c>
      <c r="CA83" s="27" t="str">
        <f t="shared" ca="1" si="252"/>
        <v>-</v>
      </c>
      <c r="CB83" s="27" t="str">
        <f t="shared" ca="1" si="252"/>
        <v>-</v>
      </c>
      <c r="CC83" s="27" t="str">
        <f t="shared" ca="1" si="252"/>
        <v>-</v>
      </c>
      <c r="CD83" s="27" t="str">
        <f t="shared" ca="1" si="252"/>
        <v>-</v>
      </c>
      <c r="CE83" s="27" t="str">
        <f t="shared" ca="1" si="252"/>
        <v>-</v>
      </c>
      <c r="CF83" s="27">
        <f t="shared" ca="1" si="252"/>
        <v>0</v>
      </c>
      <c r="CG83" s="27" t="str">
        <f t="shared" ca="1" si="253"/>
        <v>-</v>
      </c>
      <c r="CH83" s="27">
        <f t="shared" ca="1" si="253"/>
        <v>1</v>
      </c>
      <c r="CI83" s="27">
        <f t="shared" ca="1" si="253"/>
        <v>0</v>
      </c>
      <c r="CJ83" s="27">
        <f t="shared" ca="1" si="253"/>
        <v>1</v>
      </c>
      <c r="CK83" s="27">
        <f t="shared" ca="1" si="253"/>
        <v>1</v>
      </c>
      <c r="CL83" s="27">
        <f t="shared" ca="1" si="253"/>
        <v>1</v>
      </c>
      <c r="CM83" s="27">
        <f t="shared" ca="1" si="253"/>
        <v>0</v>
      </c>
      <c r="CN83" s="27">
        <f t="shared" ca="1" si="253"/>
        <v>0</v>
      </c>
      <c r="CO83" s="27">
        <f t="shared" ca="1" si="253"/>
        <v>0</v>
      </c>
      <c r="CP83" s="27">
        <f t="shared" ca="1" si="253"/>
        <v>0</v>
      </c>
      <c r="CQ83" s="26">
        <v>0.85</v>
      </c>
      <c r="CR83" s="27">
        <f t="shared" ca="1" si="254"/>
        <v>0.75</v>
      </c>
      <c r="CS83" s="27">
        <f t="shared" ca="1" si="254"/>
        <v>0.65</v>
      </c>
      <c r="CT83" s="27">
        <f t="shared" ca="1" si="254"/>
        <v>0.3</v>
      </c>
      <c r="CU83" s="27">
        <f t="shared" ca="1" si="254"/>
        <v>0</v>
      </c>
      <c r="CV83" s="27">
        <f t="shared" ca="1" si="254"/>
        <v>0</v>
      </c>
      <c r="CW83" s="27">
        <f t="shared" ca="1" si="254"/>
        <v>1</v>
      </c>
      <c r="CX83" s="27">
        <f t="shared" ca="1" si="254"/>
        <v>0</v>
      </c>
      <c r="CY83" s="27">
        <f t="shared" ca="1" si="255"/>
        <v>0</v>
      </c>
      <c r="CZ83" s="27">
        <f t="shared" ca="1" si="255"/>
        <v>0</v>
      </c>
      <c r="DA83" s="27">
        <f t="shared" ca="1" si="255"/>
        <v>0</v>
      </c>
      <c r="DB83" s="27">
        <f t="shared" ca="1" si="255"/>
        <v>0</v>
      </c>
      <c r="DC83" s="27">
        <f t="shared" ca="1" si="255"/>
        <v>0</v>
      </c>
      <c r="DD83" s="27">
        <f t="shared" ca="1" si="255"/>
        <v>0</v>
      </c>
      <c r="DE83" s="27" t="str">
        <f t="shared" ca="1" si="255"/>
        <v>-</v>
      </c>
      <c r="DF83" s="27" t="str">
        <f t="shared" ca="1" si="255"/>
        <v>-</v>
      </c>
      <c r="DG83" s="27" t="str">
        <f t="shared" ca="1" si="255"/>
        <v>-</v>
      </c>
      <c r="DH83" s="27" t="str">
        <f t="shared" ca="1" si="255"/>
        <v>-</v>
      </c>
      <c r="DI83" s="27" t="str">
        <f t="shared" ca="1" si="255"/>
        <v>-</v>
      </c>
      <c r="DJ83" s="27" t="str">
        <f t="shared" ca="1" si="255"/>
        <v>-</v>
      </c>
      <c r="DK83" s="27" t="b">
        <f t="shared" ca="1" si="256"/>
        <v>0</v>
      </c>
      <c r="DL83" s="27" t="b">
        <f t="shared" ca="1" si="256"/>
        <v>0</v>
      </c>
      <c r="DM83" s="27" t="b">
        <f t="shared" ca="1" si="256"/>
        <v>1</v>
      </c>
      <c r="DN83" s="27">
        <f t="shared" ca="1" si="256"/>
        <v>2</v>
      </c>
      <c r="DO83" s="27" t="str">
        <f t="shared" ca="1" si="256"/>
        <v>-</v>
      </c>
      <c r="DP83" s="27" t="b">
        <f t="shared" ca="1" si="256"/>
        <v>1</v>
      </c>
      <c r="DQ83" s="27" t="str">
        <f t="shared" ca="1" si="256"/>
        <v>-</v>
      </c>
      <c r="DR83" s="27" t="str">
        <f t="shared" ca="1" si="256"/>
        <v>-</v>
      </c>
      <c r="DS83" s="27" t="str">
        <f t="shared" ca="1" si="256"/>
        <v>-</v>
      </c>
      <c r="DT83" s="27" t="b">
        <f t="shared" ca="1" si="257"/>
        <v>1</v>
      </c>
      <c r="DU83" s="27" t="str">
        <f t="shared" ca="1" si="257"/>
        <v>-</v>
      </c>
      <c r="DV83" s="27">
        <f t="shared" ca="1" si="257"/>
        <v>0</v>
      </c>
      <c r="DW83" s="27">
        <f t="shared" ca="1" si="257"/>
        <v>1</v>
      </c>
      <c r="DX83" s="27" t="str">
        <f t="shared" ca="1" si="257"/>
        <v>-</v>
      </c>
      <c r="DY83" s="27">
        <f t="shared" ca="1" si="257"/>
        <v>500</v>
      </c>
      <c r="DZ83" s="27">
        <f t="shared" ca="1" si="257"/>
        <v>500</v>
      </c>
      <c r="EA83" s="27">
        <f t="shared" ca="1" si="257"/>
        <v>1</v>
      </c>
      <c r="EB83" s="27">
        <f t="shared" ca="1" si="257"/>
        <v>0</v>
      </c>
      <c r="EC83" s="27">
        <f t="shared" ca="1" si="257"/>
        <v>1</v>
      </c>
      <c r="ED83" s="27">
        <f t="shared" ca="1" si="257"/>
        <v>1</v>
      </c>
      <c r="EE83" s="27">
        <f t="shared" ca="1" si="258"/>
        <v>0</v>
      </c>
      <c r="EF83" s="27">
        <f t="shared" ca="1" si="258"/>
        <v>70</v>
      </c>
      <c r="EG83" s="27">
        <f t="shared" ca="1" si="258"/>
        <v>50</v>
      </c>
      <c r="EH83" s="27">
        <f t="shared" ca="1" si="258"/>
        <v>70</v>
      </c>
      <c r="EI83" s="27">
        <f t="shared" ca="1" si="258"/>
        <v>50</v>
      </c>
      <c r="EJ83" s="27">
        <f t="shared" ca="1" si="258"/>
        <v>1</v>
      </c>
      <c r="EK83" s="27">
        <f t="shared" ca="1" si="258"/>
        <v>1</v>
      </c>
      <c r="EL83" s="27">
        <f t="shared" ca="1" si="258"/>
        <v>1</v>
      </c>
      <c r="EM83" s="27">
        <f t="shared" ca="1" si="258"/>
        <v>0</v>
      </c>
      <c r="EN83" s="27" t="str">
        <f t="shared" ca="1" si="258"/>
        <v>-</v>
      </c>
      <c r="EO83" s="27" t="str">
        <f t="shared" ca="1" si="258"/>
        <v>-</v>
      </c>
      <c r="EP83" s="27">
        <f t="shared" ca="1" si="258"/>
        <v>0</v>
      </c>
      <c r="EQ83" s="27">
        <f t="shared" ca="1" si="258"/>
        <v>0</v>
      </c>
      <c r="ER83" s="34">
        <v>0</v>
      </c>
    </row>
    <row r="84" spans="1:148" outlineLevel="3">
      <c r="A84" s="31">
        <f t="shared" si="231"/>
        <v>79</v>
      </c>
      <c r="B84" s="38">
        <f t="shared" ca="1" si="259"/>
        <v>75</v>
      </c>
      <c r="C84">
        <f t="shared" ca="1" si="243"/>
        <v>31</v>
      </c>
      <c r="D84" t="b">
        <v>0</v>
      </c>
      <c r="E84" t="b">
        <v>0</v>
      </c>
      <c r="F84" t="b">
        <v>0</v>
      </c>
      <c r="H84" s="3" t="str">
        <f t="shared" ca="1" si="248"/>
        <v>004 sfw0.90_sfd+0.75_conc+0.65_prlf+0.30_era00000M-M Spr Scan 2 (F33N11)</v>
      </c>
      <c r="I84" s="13" t="str">
        <f ca="1">IF(MATCH(H84,H$5:H84,0)=(COUNTA(H$5:H84)),"-","Dup")</f>
        <v>-</v>
      </c>
      <c r="J84" s="27" t="str">
        <f t="shared" ca="1" si="232"/>
        <v>-</v>
      </c>
      <c r="K84" s="27" t="b">
        <f t="shared" ca="1" si="244"/>
        <v>1</v>
      </c>
      <c r="L84" s="27" t="b">
        <f t="shared" ca="1" si="244"/>
        <v>1</v>
      </c>
      <c r="M84" s="27" t="b">
        <f t="shared" ca="1" si="244"/>
        <v>1</v>
      </c>
      <c r="N84" s="27" t="b">
        <f t="shared" ca="1" si="244"/>
        <v>1</v>
      </c>
      <c r="O84" s="27" t="b">
        <f t="shared" ca="1" si="244"/>
        <v>1</v>
      </c>
      <c r="P84" s="27">
        <f t="shared" ca="1" si="233"/>
        <v>1</v>
      </c>
      <c r="Q84" s="27">
        <f t="shared" ca="1" si="233"/>
        <v>1</v>
      </c>
      <c r="R84" s="27">
        <f t="shared" ca="1" si="233"/>
        <v>1</v>
      </c>
      <c r="S84" s="27">
        <f t="shared" ca="1" si="233"/>
        <v>1</v>
      </c>
      <c r="T84" s="27">
        <f t="shared" ca="1" si="233"/>
        <v>1</v>
      </c>
      <c r="U84" s="27">
        <f t="shared" ca="1" si="233"/>
        <v>1</v>
      </c>
      <c r="V84" s="27">
        <f t="shared" ca="1" si="233"/>
        <v>1</v>
      </c>
      <c r="W84" s="27">
        <f t="shared" ca="1" si="233"/>
        <v>1</v>
      </c>
      <c r="X84" s="27">
        <f t="shared" ca="1" si="233"/>
        <v>1</v>
      </c>
      <c r="Y84" s="27">
        <f t="shared" ca="1" si="233"/>
        <v>1</v>
      </c>
      <c r="Z84" s="27" t="str">
        <f t="shared" ca="1" si="234"/>
        <v>-</v>
      </c>
      <c r="AA84" s="27" t="str">
        <f t="shared" ca="1" si="249"/>
        <v>-</v>
      </c>
      <c r="AB84" s="27" t="str">
        <f t="shared" ca="1" si="235"/>
        <v>-</v>
      </c>
      <c r="AC84" s="27" t="str">
        <f t="shared" ca="1" si="235"/>
        <v>-</v>
      </c>
      <c r="AD84" s="27" t="str">
        <f t="shared" ca="1" si="235"/>
        <v>-</v>
      </c>
      <c r="AE84" s="27" t="str">
        <f t="shared" ca="1" si="235"/>
        <v>-</v>
      </c>
      <c r="AF84" s="27" t="str">
        <f t="shared" ca="1" si="235"/>
        <v>-</v>
      </c>
      <c r="AG84" s="27" t="str">
        <f t="shared" ca="1" si="235"/>
        <v>-</v>
      </c>
      <c r="AH84" s="27" t="str">
        <f t="shared" ca="1" si="235"/>
        <v>-</v>
      </c>
      <c r="AI84" s="27" t="str">
        <f t="shared" ca="1" si="235"/>
        <v>-</v>
      </c>
      <c r="AJ84" s="27" t="str">
        <f t="shared" ca="1" si="235"/>
        <v>-</v>
      </c>
      <c r="AK84" s="27" t="str">
        <f t="shared" ca="1" si="235"/>
        <v>-</v>
      </c>
      <c r="AL84" s="27" t="str">
        <f t="shared" ca="1" si="235"/>
        <v>-</v>
      </c>
      <c r="AM84" s="27" t="str">
        <f t="shared" ca="1" si="235"/>
        <v>-</v>
      </c>
      <c r="AN84" s="27" t="str">
        <f t="shared" ca="1" si="235"/>
        <v>-</v>
      </c>
      <c r="AO84" s="27" t="str">
        <f t="shared" ca="1" si="235"/>
        <v>-</v>
      </c>
      <c r="AP84" s="27" t="str">
        <f t="shared" ca="1" si="235"/>
        <v>-</v>
      </c>
      <c r="AQ84" s="27" t="str">
        <f t="shared" ca="1" si="235"/>
        <v>-</v>
      </c>
      <c r="AR84" s="27" t="str">
        <f t="shared" ca="1" si="235"/>
        <v>-</v>
      </c>
      <c r="AS84" s="27">
        <f t="shared" ca="1" si="245"/>
        <v>1</v>
      </c>
      <c r="AT84" s="27">
        <f t="shared" ca="1" si="245"/>
        <v>1</v>
      </c>
      <c r="AU84" s="27">
        <f t="shared" ca="1" si="245"/>
        <v>0</v>
      </c>
      <c r="AV84" s="27">
        <f t="shared" ca="1" si="236"/>
        <v>0.7</v>
      </c>
      <c r="AW84" s="27">
        <f t="shared" ca="1" si="236"/>
        <v>-0.7</v>
      </c>
      <c r="AX84" s="27" t="str">
        <f t="shared" ca="1" si="236"/>
        <v>-</v>
      </c>
      <c r="AY84" s="27" t="str">
        <f t="shared" ca="1" si="236"/>
        <v>-</v>
      </c>
      <c r="AZ84" s="27" t="str">
        <f t="shared" ca="1" si="236"/>
        <v>-</v>
      </c>
      <c r="BA84" s="27" t="str">
        <f t="shared" ca="1" si="236"/>
        <v>-</v>
      </c>
      <c r="BB84" s="27" t="str">
        <f t="shared" ca="1" si="236"/>
        <v>-</v>
      </c>
      <c r="BC84" s="27">
        <f t="shared" ca="1" si="246"/>
        <v>0.3</v>
      </c>
      <c r="BD84" s="27">
        <f t="shared" ca="1" si="250"/>
        <v>0.7</v>
      </c>
      <c r="BE84" s="27">
        <f t="shared" ca="1" si="250"/>
        <v>-0.2</v>
      </c>
      <c r="BF84" s="27">
        <f t="shared" ca="1" si="250"/>
        <v>1.2</v>
      </c>
      <c r="BG84" s="27" t="str">
        <f t="shared" ca="1" si="250"/>
        <v>-</v>
      </c>
      <c r="BH84" s="27" t="str">
        <f t="shared" ca="1" si="250"/>
        <v>-</v>
      </c>
      <c r="BI84" s="27">
        <f t="shared" ca="1" si="250"/>
        <v>0</v>
      </c>
      <c r="BJ84" s="27">
        <f t="shared" ca="1" si="250"/>
        <v>0</v>
      </c>
      <c r="BK84" s="27">
        <f t="shared" ca="1" si="250"/>
        <v>0</v>
      </c>
      <c r="BL84" s="27">
        <f t="shared" ca="1" si="250"/>
        <v>0</v>
      </c>
      <c r="BM84" s="27">
        <f t="shared" ca="1" si="250"/>
        <v>0</v>
      </c>
      <c r="BN84" s="27">
        <f t="shared" ca="1" si="251"/>
        <v>0</v>
      </c>
      <c r="BO84" s="27">
        <f t="shared" ca="1" si="251"/>
        <v>0</v>
      </c>
      <c r="BP84" s="27" t="str">
        <f t="shared" ca="1" si="251"/>
        <v>-</v>
      </c>
      <c r="BQ84" s="27" t="str">
        <f t="shared" ca="1" si="251"/>
        <v>-</v>
      </c>
      <c r="BR84" s="27" t="str">
        <f t="shared" ca="1" si="251"/>
        <v>-</v>
      </c>
      <c r="BS84" s="27" t="str">
        <f t="shared" ca="1" si="251"/>
        <v>-</v>
      </c>
      <c r="BT84" s="27" t="str">
        <f t="shared" ca="1" si="251"/>
        <v>-</v>
      </c>
      <c r="BU84" s="27" t="str">
        <f t="shared" ca="1" si="252"/>
        <v>-</v>
      </c>
      <c r="BV84" s="27" t="str">
        <f t="shared" ca="1" si="252"/>
        <v>-</v>
      </c>
      <c r="BW84" s="27" t="str">
        <f t="shared" ca="1" si="252"/>
        <v>-</v>
      </c>
      <c r="BX84" s="27" t="str">
        <f t="shared" ca="1" si="252"/>
        <v>-</v>
      </c>
      <c r="BY84" s="27">
        <f t="shared" ca="1" si="252"/>
        <v>2</v>
      </c>
      <c r="BZ84" s="27" t="str">
        <f t="shared" ca="1" si="252"/>
        <v>-</v>
      </c>
      <c r="CA84" s="27" t="str">
        <f t="shared" ca="1" si="252"/>
        <v>-</v>
      </c>
      <c r="CB84" s="27" t="str">
        <f t="shared" ca="1" si="252"/>
        <v>-</v>
      </c>
      <c r="CC84" s="27" t="str">
        <f t="shared" ca="1" si="252"/>
        <v>-</v>
      </c>
      <c r="CD84" s="27" t="str">
        <f t="shared" ca="1" si="252"/>
        <v>-</v>
      </c>
      <c r="CE84" s="27" t="str">
        <f t="shared" ca="1" si="252"/>
        <v>-</v>
      </c>
      <c r="CF84" s="27">
        <f t="shared" ca="1" si="252"/>
        <v>0</v>
      </c>
      <c r="CG84" s="27" t="str">
        <f t="shared" ca="1" si="253"/>
        <v>-</v>
      </c>
      <c r="CH84" s="27">
        <f t="shared" ca="1" si="253"/>
        <v>1</v>
      </c>
      <c r="CI84" s="27">
        <f t="shared" ca="1" si="253"/>
        <v>0</v>
      </c>
      <c r="CJ84" s="27">
        <f t="shared" ca="1" si="253"/>
        <v>1</v>
      </c>
      <c r="CK84" s="27">
        <f t="shared" ca="1" si="253"/>
        <v>1</v>
      </c>
      <c r="CL84" s="27">
        <f t="shared" ca="1" si="253"/>
        <v>1</v>
      </c>
      <c r="CM84" s="27">
        <f t="shared" ca="1" si="253"/>
        <v>0</v>
      </c>
      <c r="CN84" s="27">
        <f t="shared" ca="1" si="253"/>
        <v>0</v>
      </c>
      <c r="CO84" s="27">
        <f t="shared" ca="1" si="253"/>
        <v>0</v>
      </c>
      <c r="CP84" s="27">
        <f t="shared" ca="1" si="253"/>
        <v>0</v>
      </c>
      <c r="CQ84" s="26">
        <v>0.9</v>
      </c>
      <c r="CR84" s="27">
        <f t="shared" ca="1" si="254"/>
        <v>0.75</v>
      </c>
      <c r="CS84" s="27">
        <f t="shared" ca="1" si="254"/>
        <v>0.65</v>
      </c>
      <c r="CT84" s="27">
        <f t="shared" ca="1" si="254"/>
        <v>0.3</v>
      </c>
      <c r="CU84" s="27">
        <f t="shared" ca="1" si="254"/>
        <v>0</v>
      </c>
      <c r="CV84" s="27">
        <f t="shared" ca="1" si="254"/>
        <v>0</v>
      </c>
      <c r="CW84" s="27">
        <f t="shared" ca="1" si="254"/>
        <v>1</v>
      </c>
      <c r="CX84" s="27">
        <f t="shared" ca="1" si="254"/>
        <v>0</v>
      </c>
      <c r="CY84" s="27">
        <f t="shared" ca="1" si="255"/>
        <v>0</v>
      </c>
      <c r="CZ84" s="27">
        <f t="shared" ca="1" si="255"/>
        <v>0</v>
      </c>
      <c r="DA84" s="27">
        <f t="shared" ca="1" si="255"/>
        <v>0</v>
      </c>
      <c r="DB84" s="27">
        <f t="shared" ca="1" si="255"/>
        <v>0</v>
      </c>
      <c r="DC84" s="27">
        <f t="shared" ca="1" si="255"/>
        <v>0</v>
      </c>
      <c r="DD84" s="27">
        <f t="shared" ca="1" si="255"/>
        <v>0</v>
      </c>
      <c r="DE84" s="27" t="str">
        <f t="shared" ca="1" si="255"/>
        <v>-</v>
      </c>
      <c r="DF84" s="27" t="str">
        <f t="shared" ca="1" si="255"/>
        <v>-</v>
      </c>
      <c r="DG84" s="27" t="str">
        <f t="shared" ca="1" si="255"/>
        <v>-</v>
      </c>
      <c r="DH84" s="27" t="str">
        <f t="shared" ca="1" si="255"/>
        <v>-</v>
      </c>
      <c r="DI84" s="27" t="str">
        <f t="shared" ca="1" si="255"/>
        <v>-</v>
      </c>
      <c r="DJ84" s="27" t="str">
        <f t="shared" ca="1" si="255"/>
        <v>-</v>
      </c>
      <c r="DK84" s="27" t="b">
        <f t="shared" ca="1" si="256"/>
        <v>0</v>
      </c>
      <c r="DL84" s="27" t="b">
        <f t="shared" ca="1" si="256"/>
        <v>0</v>
      </c>
      <c r="DM84" s="27" t="b">
        <f t="shared" ca="1" si="256"/>
        <v>1</v>
      </c>
      <c r="DN84" s="27">
        <f t="shared" ca="1" si="256"/>
        <v>2</v>
      </c>
      <c r="DO84" s="27" t="str">
        <f t="shared" ca="1" si="256"/>
        <v>-</v>
      </c>
      <c r="DP84" s="27" t="b">
        <f t="shared" ca="1" si="256"/>
        <v>1</v>
      </c>
      <c r="DQ84" s="27" t="str">
        <f t="shared" ca="1" si="256"/>
        <v>-</v>
      </c>
      <c r="DR84" s="27" t="str">
        <f t="shared" ca="1" si="256"/>
        <v>-</v>
      </c>
      <c r="DS84" s="27" t="str">
        <f t="shared" ca="1" si="256"/>
        <v>-</v>
      </c>
      <c r="DT84" s="27" t="b">
        <f t="shared" ca="1" si="257"/>
        <v>1</v>
      </c>
      <c r="DU84" s="27" t="str">
        <f t="shared" ca="1" si="257"/>
        <v>-</v>
      </c>
      <c r="DV84" s="27">
        <f t="shared" ca="1" si="257"/>
        <v>0</v>
      </c>
      <c r="DW84" s="27">
        <f t="shared" ca="1" si="257"/>
        <v>1</v>
      </c>
      <c r="DX84" s="27" t="str">
        <f t="shared" ca="1" si="257"/>
        <v>-</v>
      </c>
      <c r="DY84" s="27">
        <f t="shared" ca="1" si="257"/>
        <v>500</v>
      </c>
      <c r="DZ84" s="27">
        <f t="shared" ca="1" si="257"/>
        <v>500</v>
      </c>
      <c r="EA84" s="27">
        <f t="shared" ca="1" si="257"/>
        <v>1</v>
      </c>
      <c r="EB84" s="27">
        <f t="shared" ca="1" si="257"/>
        <v>0</v>
      </c>
      <c r="EC84" s="27">
        <f t="shared" ca="1" si="257"/>
        <v>1</v>
      </c>
      <c r="ED84" s="27">
        <f t="shared" ca="1" si="257"/>
        <v>1</v>
      </c>
      <c r="EE84" s="27">
        <f t="shared" ca="1" si="258"/>
        <v>0</v>
      </c>
      <c r="EF84" s="27">
        <f t="shared" ca="1" si="258"/>
        <v>70</v>
      </c>
      <c r="EG84" s="27">
        <f t="shared" ca="1" si="258"/>
        <v>50</v>
      </c>
      <c r="EH84" s="27">
        <f t="shared" ca="1" si="258"/>
        <v>70</v>
      </c>
      <c r="EI84" s="27">
        <f t="shared" ca="1" si="258"/>
        <v>50</v>
      </c>
      <c r="EJ84" s="27">
        <f t="shared" ca="1" si="258"/>
        <v>1</v>
      </c>
      <c r="EK84" s="27">
        <f t="shared" ca="1" si="258"/>
        <v>1</v>
      </c>
      <c r="EL84" s="27">
        <f t="shared" ca="1" si="258"/>
        <v>1</v>
      </c>
      <c r="EM84" s="27">
        <f t="shared" ca="1" si="258"/>
        <v>0</v>
      </c>
      <c r="EN84" s="27" t="str">
        <f t="shared" ca="1" si="258"/>
        <v>-</v>
      </c>
      <c r="EO84" s="27" t="str">
        <f t="shared" ca="1" si="258"/>
        <v>-</v>
      </c>
      <c r="EP84" s="27">
        <f t="shared" ca="1" si="258"/>
        <v>0</v>
      </c>
      <c r="EQ84" s="27">
        <f t="shared" ca="1" si="258"/>
        <v>0</v>
      </c>
      <c r="ER84" s="34">
        <v>0</v>
      </c>
    </row>
    <row r="85" spans="1:148" outlineLevel="3">
      <c r="A85" s="31">
        <f t="shared" si="231"/>
        <v>80</v>
      </c>
      <c r="B85" s="38">
        <f t="shared" ca="1" si="259"/>
        <v>75</v>
      </c>
      <c r="C85">
        <f t="shared" ca="1" si="243"/>
        <v>31</v>
      </c>
      <c r="D85" t="b">
        <v>0</v>
      </c>
      <c r="E85" t="b">
        <v>0</v>
      </c>
      <c r="F85" t="b">
        <v>0</v>
      </c>
      <c r="H85" s="3" t="str">
        <f t="shared" ca="1" si="248"/>
        <v>005 sfw0.95_sfd+0.75_conc+0.65_prlf+0.30_era00000M-M Spr Scan 2 (F33N11)</v>
      </c>
      <c r="I85" s="13" t="str">
        <f ca="1">IF(MATCH(H85,H$5:H85,0)=(COUNTA(H$5:H85)),"-","Dup")</f>
        <v>-</v>
      </c>
      <c r="J85" s="27" t="str">
        <f t="shared" ca="1" si="232"/>
        <v>-</v>
      </c>
      <c r="K85" s="27" t="b">
        <f t="shared" ca="1" si="244"/>
        <v>1</v>
      </c>
      <c r="L85" s="27" t="b">
        <f t="shared" ca="1" si="244"/>
        <v>1</v>
      </c>
      <c r="M85" s="27" t="b">
        <f t="shared" ca="1" si="244"/>
        <v>1</v>
      </c>
      <c r="N85" s="27" t="b">
        <f t="shared" ca="1" si="244"/>
        <v>1</v>
      </c>
      <c r="O85" s="27" t="b">
        <f t="shared" ca="1" si="244"/>
        <v>1</v>
      </c>
      <c r="P85" s="27">
        <f t="shared" ca="1" si="233"/>
        <v>1</v>
      </c>
      <c r="Q85" s="27">
        <f t="shared" ca="1" si="233"/>
        <v>1</v>
      </c>
      <c r="R85" s="27">
        <f t="shared" ca="1" si="233"/>
        <v>1</v>
      </c>
      <c r="S85" s="27">
        <f t="shared" ca="1" si="233"/>
        <v>1</v>
      </c>
      <c r="T85" s="27">
        <f t="shared" ca="1" si="233"/>
        <v>1</v>
      </c>
      <c r="U85" s="27">
        <f t="shared" ca="1" si="233"/>
        <v>1</v>
      </c>
      <c r="V85" s="27">
        <f t="shared" ca="1" si="233"/>
        <v>1</v>
      </c>
      <c r="W85" s="27">
        <f t="shared" ca="1" si="233"/>
        <v>1</v>
      </c>
      <c r="X85" s="27">
        <f t="shared" ca="1" si="233"/>
        <v>1</v>
      </c>
      <c r="Y85" s="27">
        <f t="shared" ca="1" si="233"/>
        <v>1</v>
      </c>
      <c r="Z85" s="27" t="str">
        <f t="shared" ca="1" si="234"/>
        <v>-</v>
      </c>
      <c r="AA85" s="27" t="str">
        <f t="shared" ca="1" si="249"/>
        <v>-</v>
      </c>
      <c r="AB85" s="27" t="str">
        <f t="shared" ca="1" si="235"/>
        <v>-</v>
      </c>
      <c r="AC85" s="27" t="str">
        <f t="shared" ca="1" si="235"/>
        <v>-</v>
      </c>
      <c r="AD85" s="27" t="str">
        <f t="shared" ca="1" si="235"/>
        <v>-</v>
      </c>
      <c r="AE85" s="27" t="str">
        <f t="shared" ca="1" si="235"/>
        <v>-</v>
      </c>
      <c r="AF85" s="27" t="str">
        <f t="shared" ca="1" si="235"/>
        <v>-</v>
      </c>
      <c r="AG85" s="27" t="str">
        <f t="shared" ca="1" si="235"/>
        <v>-</v>
      </c>
      <c r="AH85" s="27" t="str">
        <f t="shared" ca="1" si="235"/>
        <v>-</v>
      </c>
      <c r="AI85" s="27" t="str">
        <f t="shared" ca="1" si="235"/>
        <v>-</v>
      </c>
      <c r="AJ85" s="27" t="str">
        <f t="shared" ca="1" si="235"/>
        <v>-</v>
      </c>
      <c r="AK85" s="27" t="str">
        <f t="shared" ca="1" si="235"/>
        <v>-</v>
      </c>
      <c r="AL85" s="27" t="str">
        <f t="shared" ca="1" si="235"/>
        <v>-</v>
      </c>
      <c r="AM85" s="27" t="str">
        <f t="shared" ca="1" si="235"/>
        <v>-</v>
      </c>
      <c r="AN85" s="27" t="str">
        <f t="shared" ca="1" si="235"/>
        <v>-</v>
      </c>
      <c r="AO85" s="27" t="str">
        <f t="shared" ca="1" si="235"/>
        <v>-</v>
      </c>
      <c r="AP85" s="27" t="str">
        <f t="shared" ca="1" si="235"/>
        <v>-</v>
      </c>
      <c r="AQ85" s="27" t="str">
        <f t="shared" ca="1" si="235"/>
        <v>-</v>
      </c>
      <c r="AR85" s="27" t="str">
        <f t="shared" ca="1" si="235"/>
        <v>-</v>
      </c>
      <c r="AS85" s="27">
        <f t="shared" ca="1" si="245"/>
        <v>1</v>
      </c>
      <c r="AT85" s="27">
        <f t="shared" ca="1" si="245"/>
        <v>1</v>
      </c>
      <c r="AU85" s="27">
        <f t="shared" ca="1" si="245"/>
        <v>0</v>
      </c>
      <c r="AV85" s="27">
        <f t="shared" ca="1" si="236"/>
        <v>0.7</v>
      </c>
      <c r="AW85" s="27">
        <f t="shared" ca="1" si="236"/>
        <v>-0.7</v>
      </c>
      <c r="AX85" s="27" t="str">
        <f t="shared" ca="1" si="236"/>
        <v>-</v>
      </c>
      <c r="AY85" s="27" t="str">
        <f t="shared" ca="1" si="236"/>
        <v>-</v>
      </c>
      <c r="AZ85" s="27" t="str">
        <f t="shared" ca="1" si="236"/>
        <v>-</v>
      </c>
      <c r="BA85" s="27" t="str">
        <f t="shared" ca="1" si="236"/>
        <v>-</v>
      </c>
      <c r="BB85" s="27" t="str">
        <f t="shared" ca="1" si="236"/>
        <v>-</v>
      </c>
      <c r="BC85" s="27">
        <f t="shared" ca="1" si="246"/>
        <v>0.3</v>
      </c>
      <c r="BD85" s="27">
        <f t="shared" ca="1" si="250"/>
        <v>0.7</v>
      </c>
      <c r="BE85" s="27">
        <f t="shared" ca="1" si="250"/>
        <v>-0.2</v>
      </c>
      <c r="BF85" s="27">
        <f t="shared" ca="1" si="250"/>
        <v>1.2</v>
      </c>
      <c r="BG85" s="27" t="str">
        <f t="shared" ca="1" si="250"/>
        <v>-</v>
      </c>
      <c r="BH85" s="27" t="str">
        <f t="shared" ca="1" si="250"/>
        <v>-</v>
      </c>
      <c r="BI85" s="27">
        <f t="shared" ca="1" si="250"/>
        <v>0</v>
      </c>
      <c r="BJ85" s="27">
        <f t="shared" ca="1" si="250"/>
        <v>0</v>
      </c>
      <c r="BK85" s="27">
        <f t="shared" ca="1" si="250"/>
        <v>0</v>
      </c>
      <c r="BL85" s="27">
        <f t="shared" ca="1" si="250"/>
        <v>0</v>
      </c>
      <c r="BM85" s="27">
        <f t="shared" ca="1" si="250"/>
        <v>0</v>
      </c>
      <c r="BN85" s="27">
        <f t="shared" ca="1" si="251"/>
        <v>0</v>
      </c>
      <c r="BO85" s="27">
        <f t="shared" ca="1" si="251"/>
        <v>0</v>
      </c>
      <c r="BP85" s="27" t="str">
        <f t="shared" ca="1" si="251"/>
        <v>-</v>
      </c>
      <c r="BQ85" s="27" t="str">
        <f t="shared" ca="1" si="251"/>
        <v>-</v>
      </c>
      <c r="BR85" s="27" t="str">
        <f t="shared" ca="1" si="251"/>
        <v>-</v>
      </c>
      <c r="BS85" s="27" t="str">
        <f t="shared" ca="1" si="251"/>
        <v>-</v>
      </c>
      <c r="BT85" s="27" t="str">
        <f t="shared" ca="1" si="251"/>
        <v>-</v>
      </c>
      <c r="BU85" s="27" t="str">
        <f t="shared" ca="1" si="252"/>
        <v>-</v>
      </c>
      <c r="BV85" s="27" t="str">
        <f t="shared" ca="1" si="252"/>
        <v>-</v>
      </c>
      <c r="BW85" s="27" t="str">
        <f t="shared" ca="1" si="252"/>
        <v>-</v>
      </c>
      <c r="BX85" s="27" t="str">
        <f t="shared" ca="1" si="252"/>
        <v>-</v>
      </c>
      <c r="BY85" s="27">
        <f t="shared" ca="1" si="252"/>
        <v>2</v>
      </c>
      <c r="BZ85" s="27" t="str">
        <f t="shared" ca="1" si="252"/>
        <v>-</v>
      </c>
      <c r="CA85" s="27" t="str">
        <f t="shared" ca="1" si="252"/>
        <v>-</v>
      </c>
      <c r="CB85" s="27" t="str">
        <f t="shared" ca="1" si="252"/>
        <v>-</v>
      </c>
      <c r="CC85" s="27" t="str">
        <f t="shared" ca="1" si="252"/>
        <v>-</v>
      </c>
      <c r="CD85" s="27" t="str">
        <f t="shared" ca="1" si="252"/>
        <v>-</v>
      </c>
      <c r="CE85" s="27" t="str">
        <f t="shared" ca="1" si="252"/>
        <v>-</v>
      </c>
      <c r="CF85" s="27">
        <f t="shared" ca="1" si="252"/>
        <v>0</v>
      </c>
      <c r="CG85" s="27" t="str">
        <f t="shared" ca="1" si="253"/>
        <v>-</v>
      </c>
      <c r="CH85" s="27">
        <f t="shared" ca="1" si="253"/>
        <v>1</v>
      </c>
      <c r="CI85" s="27">
        <f t="shared" ca="1" si="253"/>
        <v>0</v>
      </c>
      <c r="CJ85" s="27">
        <f t="shared" ca="1" si="253"/>
        <v>1</v>
      </c>
      <c r="CK85" s="27">
        <f t="shared" ca="1" si="253"/>
        <v>1</v>
      </c>
      <c r="CL85" s="27">
        <f t="shared" ca="1" si="253"/>
        <v>1</v>
      </c>
      <c r="CM85" s="27">
        <f t="shared" ca="1" si="253"/>
        <v>0</v>
      </c>
      <c r="CN85" s="27">
        <f t="shared" ca="1" si="253"/>
        <v>0</v>
      </c>
      <c r="CO85" s="27">
        <f t="shared" ca="1" si="253"/>
        <v>0</v>
      </c>
      <c r="CP85" s="27">
        <f t="shared" ca="1" si="253"/>
        <v>0</v>
      </c>
      <c r="CQ85" s="26">
        <v>0.95</v>
      </c>
      <c r="CR85" s="27">
        <f t="shared" ca="1" si="254"/>
        <v>0.75</v>
      </c>
      <c r="CS85" s="27">
        <f t="shared" ca="1" si="254"/>
        <v>0.65</v>
      </c>
      <c r="CT85" s="27">
        <f t="shared" ca="1" si="254"/>
        <v>0.3</v>
      </c>
      <c r="CU85" s="27">
        <f t="shared" ca="1" si="254"/>
        <v>0</v>
      </c>
      <c r="CV85" s="27">
        <f t="shared" ca="1" si="254"/>
        <v>0</v>
      </c>
      <c r="CW85" s="27">
        <f t="shared" ca="1" si="254"/>
        <v>1</v>
      </c>
      <c r="CX85" s="27">
        <f t="shared" ca="1" si="254"/>
        <v>0</v>
      </c>
      <c r="CY85" s="27">
        <f t="shared" ca="1" si="255"/>
        <v>0</v>
      </c>
      <c r="CZ85" s="27">
        <f t="shared" ca="1" si="255"/>
        <v>0</v>
      </c>
      <c r="DA85" s="27">
        <f t="shared" ca="1" si="255"/>
        <v>0</v>
      </c>
      <c r="DB85" s="27">
        <f t="shared" ca="1" si="255"/>
        <v>0</v>
      </c>
      <c r="DC85" s="27">
        <f t="shared" ca="1" si="255"/>
        <v>0</v>
      </c>
      <c r="DD85" s="27">
        <f t="shared" ca="1" si="255"/>
        <v>0</v>
      </c>
      <c r="DE85" s="27" t="str">
        <f t="shared" ca="1" si="255"/>
        <v>-</v>
      </c>
      <c r="DF85" s="27" t="str">
        <f t="shared" ca="1" si="255"/>
        <v>-</v>
      </c>
      <c r="DG85" s="27" t="str">
        <f t="shared" ca="1" si="255"/>
        <v>-</v>
      </c>
      <c r="DH85" s="27" t="str">
        <f t="shared" ca="1" si="255"/>
        <v>-</v>
      </c>
      <c r="DI85" s="27" t="str">
        <f t="shared" ca="1" si="255"/>
        <v>-</v>
      </c>
      <c r="DJ85" s="27" t="str">
        <f t="shared" ca="1" si="255"/>
        <v>-</v>
      </c>
      <c r="DK85" s="27" t="b">
        <f t="shared" ca="1" si="256"/>
        <v>0</v>
      </c>
      <c r="DL85" s="27" t="b">
        <f t="shared" ca="1" si="256"/>
        <v>0</v>
      </c>
      <c r="DM85" s="27" t="b">
        <f t="shared" ca="1" si="256"/>
        <v>1</v>
      </c>
      <c r="DN85" s="27">
        <f t="shared" ca="1" si="256"/>
        <v>2</v>
      </c>
      <c r="DO85" s="27" t="str">
        <f t="shared" ca="1" si="256"/>
        <v>-</v>
      </c>
      <c r="DP85" s="27" t="b">
        <f t="shared" ca="1" si="256"/>
        <v>1</v>
      </c>
      <c r="DQ85" s="27" t="str">
        <f t="shared" ca="1" si="256"/>
        <v>-</v>
      </c>
      <c r="DR85" s="27" t="str">
        <f t="shared" ca="1" si="256"/>
        <v>-</v>
      </c>
      <c r="DS85" s="27" t="str">
        <f t="shared" ca="1" si="256"/>
        <v>-</v>
      </c>
      <c r="DT85" s="27" t="b">
        <f t="shared" ca="1" si="257"/>
        <v>1</v>
      </c>
      <c r="DU85" s="27" t="str">
        <f t="shared" ca="1" si="257"/>
        <v>-</v>
      </c>
      <c r="DV85" s="27">
        <f t="shared" ca="1" si="257"/>
        <v>0</v>
      </c>
      <c r="DW85" s="27">
        <f t="shared" ca="1" si="257"/>
        <v>1</v>
      </c>
      <c r="DX85" s="27" t="str">
        <f t="shared" ca="1" si="257"/>
        <v>-</v>
      </c>
      <c r="DY85" s="27">
        <f t="shared" ca="1" si="257"/>
        <v>500</v>
      </c>
      <c r="DZ85" s="27">
        <f t="shared" ca="1" si="257"/>
        <v>500</v>
      </c>
      <c r="EA85" s="27">
        <f t="shared" ca="1" si="257"/>
        <v>1</v>
      </c>
      <c r="EB85" s="27">
        <f t="shared" ca="1" si="257"/>
        <v>0</v>
      </c>
      <c r="EC85" s="27">
        <f t="shared" ca="1" si="257"/>
        <v>1</v>
      </c>
      <c r="ED85" s="27">
        <f t="shared" ca="1" si="257"/>
        <v>1</v>
      </c>
      <c r="EE85" s="27">
        <f t="shared" ca="1" si="258"/>
        <v>0</v>
      </c>
      <c r="EF85" s="27">
        <f t="shared" ca="1" si="258"/>
        <v>70</v>
      </c>
      <c r="EG85" s="27">
        <f t="shared" ca="1" si="258"/>
        <v>50</v>
      </c>
      <c r="EH85" s="27">
        <f t="shared" ca="1" si="258"/>
        <v>70</v>
      </c>
      <c r="EI85" s="27">
        <f t="shared" ca="1" si="258"/>
        <v>50</v>
      </c>
      <c r="EJ85" s="27">
        <f t="shared" ca="1" si="258"/>
        <v>1</v>
      </c>
      <c r="EK85" s="27">
        <f t="shared" ca="1" si="258"/>
        <v>1</v>
      </c>
      <c r="EL85" s="27">
        <f t="shared" ca="1" si="258"/>
        <v>1</v>
      </c>
      <c r="EM85" s="27">
        <f t="shared" ca="1" si="258"/>
        <v>0</v>
      </c>
      <c r="EN85" s="27" t="str">
        <f t="shared" ca="1" si="258"/>
        <v>-</v>
      </c>
      <c r="EO85" s="27" t="str">
        <f t="shared" ca="1" si="258"/>
        <v>-</v>
      </c>
      <c r="EP85" s="27">
        <f t="shared" ca="1" si="258"/>
        <v>0</v>
      </c>
      <c r="EQ85" s="27">
        <f t="shared" ca="1" si="258"/>
        <v>0</v>
      </c>
      <c r="ER85" s="34">
        <v>0</v>
      </c>
    </row>
    <row r="86" spans="1:148" outlineLevel="3">
      <c r="A86" s="31">
        <f t="shared" si="231"/>
        <v>81</v>
      </c>
      <c r="B86" s="38">
        <f t="shared" ca="1" si="259"/>
        <v>75</v>
      </c>
      <c r="C86">
        <f t="shared" ca="1" si="243"/>
        <v>31</v>
      </c>
      <c r="D86" t="b">
        <v>0</v>
      </c>
      <c r="E86" t="b">
        <v>0</v>
      </c>
      <c r="F86" t="b">
        <v>0</v>
      </c>
      <c r="H86" s="3" t="str">
        <f t="shared" ca="1" si="248"/>
        <v>006 sfw1.05_sfd+0.75_conc+0.65_prlf+0.30_era00000M-M Spr Scan 2 (F33N11)</v>
      </c>
      <c r="I86" s="13" t="str">
        <f ca="1">IF(MATCH(H86,H$5:H86,0)=(COUNTA(H$5:H86)),"-","Dup")</f>
        <v>-</v>
      </c>
      <c r="J86" s="27" t="str">
        <f t="shared" ca="1" si="232"/>
        <v>-</v>
      </c>
      <c r="K86" s="27" t="b">
        <f t="shared" ca="1" si="244"/>
        <v>1</v>
      </c>
      <c r="L86" s="27" t="b">
        <f t="shared" ca="1" si="244"/>
        <v>1</v>
      </c>
      <c r="M86" s="27" t="b">
        <f t="shared" ca="1" si="244"/>
        <v>1</v>
      </c>
      <c r="N86" s="27" t="b">
        <f t="shared" ca="1" si="244"/>
        <v>1</v>
      </c>
      <c r="O86" s="27" t="b">
        <f t="shared" ca="1" si="244"/>
        <v>1</v>
      </c>
      <c r="P86" s="27">
        <f t="shared" ca="1" si="233"/>
        <v>1</v>
      </c>
      <c r="Q86" s="27">
        <f t="shared" ca="1" si="233"/>
        <v>1</v>
      </c>
      <c r="R86" s="27">
        <f t="shared" ca="1" si="233"/>
        <v>1</v>
      </c>
      <c r="S86" s="27">
        <f t="shared" ca="1" si="233"/>
        <v>1</v>
      </c>
      <c r="T86" s="27">
        <f t="shared" ca="1" si="233"/>
        <v>1</v>
      </c>
      <c r="U86" s="27">
        <f t="shared" ca="1" si="233"/>
        <v>1</v>
      </c>
      <c r="V86" s="27">
        <f t="shared" ca="1" si="233"/>
        <v>1</v>
      </c>
      <c r="W86" s="27">
        <f t="shared" ca="1" si="233"/>
        <v>1</v>
      </c>
      <c r="X86" s="27">
        <f t="shared" ca="1" si="233"/>
        <v>1</v>
      </c>
      <c r="Y86" s="27">
        <f t="shared" ca="1" si="233"/>
        <v>1</v>
      </c>
      <c r="Z86" s="27" t="str">
        <f t="shared" ca="1" si="234"/>
        <v>-</v>
      </c>
      <c r="AA86" s="27" t="str">
        <f t="shared" ca="1" si="249"/>
        <v>-</v>
      </c>
      <c r="AB86" s="27" t="str">
        <f t="shared" ca="1" si="235"/>
        <v>-</v>
      </c>
      <c r="AC86" s="27" t="str">
        <f t="shared" ca="1" si="235"/>
        <v>-</v>
      </c>
      <c r="AD86" s="27" t="str">
        <f t="shared" ca="1" si="235"/>
        <v>-</v>
      </c>
      <c r="AE86" s="27" t="str">
        <f t="shared" ca="1" si="235"/>
        <v>-</v>
      </c>
      <c r="AF86" s="27" t="str">
        <f t="shared" ca="1" si="235"/>
        <v>-</v>
      </c>
      <c r="AG86" s="27" t="str">
        <f t="shared" ca="1" si="235"/>
        <v>-</v>
      </c>
      <c r="AH86" s="27" t="str">
        <f t="shared" ca="1" si="235"/>
        <v>-</v>
      </c>
      <c r="AI86" s="27" t="str">
        <f t="shared" ca="1" si="235"/>
        <v>-</v>
      </c>
      <c r="AJ86" s="27" t="str">
        <f t="shared" ca="1" si="235"/>
        <v>-</v>
      </c>
      <c r="AK86" s="27" t="str">
        <f t="shared" ca="1" si="235"/>
        <v>-</v>
      </c>
      <c r="AL86" s="27" t="str">
        <f t="shared" ca="1" si="235"/>
        <v>-</v>
      </c>
      <c r="AM86" s="27" t="str">
        <f t="shared" ca="1" si="235"/>
        <v>-</v>
      </c>
      <c r="AN86" s="27" t="str">
        <f t="shared" ca="1" si="235"/>
        <v>-</v>
      </c>
      <c r="AO86" s="27" t="str">
        <f t="shared" ca="1" si="235"/>
        <v>-</v>
      </c>
      <c r="AP86" s="27" t="str">
        <f t="shared" ca="1" si="235"/>
        <v>-</v>
      </c>
      <c r="AQ86" s="27" t="str">
        <f t="shared" ca="1" si="235"/>
        <v>-</v>
      </c>
      <c r="AR86" s="27" t="str">
        <f t="shared" ca="1" si="235"/>
        <v>-</v>
      </c>
      <c r="AS86" s="27">
        <f t="shared" ca="1" si="245"/>
        <v>1</v>
      </c>
      <c r="AT86" s="27">
        <f t="shared" ca="1" si="245"/>
        <v>1</v>
      </c>
      <c r="AU86" s="27">
        <f t="shared" ca="1" si="245"/>
        <v>0</v>
      </c>
      <c r="AV86" s="27">
        <f t="shared" ca="1" si="236"/>
        <v>0.7</v>
      </c>
      <c r="AW86" s="27">
        <f t="shared" ca="1" si="236"/>
        <v>-0.7</v>
      </c>
      <c r="AX86" s="27" t="str">
        <f t="shared" ca="1" si="236"/>
        <v>-</v>
      </c>
      <c r="AY86" s="27" t="str">
        <f t="shared" ca="1" si="236"/>
        <v>-</v>
      </c>
      <c r="AZ86" s="27" t="str">
        <f t="shared" ca="1" si="236"/>
        <v>-</v>
      </c>
      <c r="BA86" s="27" t="str">
        <f t="shared" ca="1" si="236"/>
        <v>-</v>
      </c>
      <c r="BB86" s="27" t="str">
        <f t="shared" ca="1" si="236"/>
        <v>-</v>
      </c>
      <c r="BC86" s="27">
        <f t="shared" ca="1" si="246"/>
        <v>0.3</v>
      </c>
      <c r="BD86" s="27">
        <f t="shared" ca="1" si="250"/>
        <v>0.7</v>
      </c>
      <c r="BE86" s="27">
        <f t="shared" ca="1" si="250"/>
        <v>-0.2</v>
      </c>
      <c r="BF86" s="27">
        <f t="shared" ca="1" si="250"/>
        <v>1.2</v>
      </c>
      <c r="BG86" s="27" t="str">
        <f t="shared" ca="1" si="250"/>
        <v>-</v>
      </c>
      <c r="BH86" s="27" t="str">
        <f t="shared" ca="1" si="250"/>
        <v>-</v>
      </c>
      <c r="BI86" s="27">
        <f t="shared" ca="1" si="250"/>
        <v>0</v>
      </c>
      <c r="BJ86" s="27">
        <f t="shared" ca="1" si="250"/>
        <v>0</v>
      </c>
      <c r="BK86" s="27">
        <f t="shared" ca="1" si="250"/>
        <v>0</v>
      </c>
      <c r="BL86" s="27">
        <f t="shared" ca="1" si="250"/>
        <v>0</v>
      </c>
      <c r="BM86" s="27">
        <f t="shared" ca="1" si="250"/>
        <v>0</v>
      </c>
      <c r="BN86" s="27">
        <f t="shared" ca="1" si="251"/>
        <v>0</v>
      </c>
      <c r="BO86" s="27">
        <f t="shared" ca="1" si="251"/>
        <v>0</v>
      </c>
      <c r="BP86" s="27" t="str">
        <f t="shared" ca="1" si="251"/>
        <v>-</v>
      </c>
      <c r="BQ86" s="27" t="str">
        <f t="shared" ca="1" si="251"/>
        <v>-</v>
      </c>
      <c r="BR86" s="27" t="str">
        <f t="shared" ca="1" si="251"/>
        <v>-</v>
      </c>
      <c r="BS86" s="27" t="str">
        <f t="shared" ca="1" si="251"/>
        <v>-</v>
      </c>
      <c r="BT86" s="27" t="str">
        <f t="shared" ca="1" si="251"/>
        <v>-</v>
      </c>
      <c r="BU86" s="27" t="str">
        <f t="shared" ca="1" si="252"/>
        <v>-</v>
      </c>
      <c r="BV86" s="27" t="str">
        <f t="shared" ca="1" si="252"/>
        <v>-</v>
      </c>
      <c r="BW86" s="27" t="str">
        <f t="shared" ca="1" si="252"/>
        <v>-</v>
      </c>
      <c r="BX86" s="27" t="str">
        <f t="shared" ca="1" si="252"/>
        <v>-</v>
      </c>
      <c r="BY86" s="27">
        <f t="shared" ca="1" si="252"/>
        <v>2</v>
      </c>
      <c r="BZ86" s="27" t="str">
        <f t="shared" ca="1" si="252"/>
        <v>-</v>
      </c>
      <c r="CA86" s="27" t="str">
        <f t="shared" ca="1" si="252"/>
        <v>-</v>
      </c>
      <c r="CB86" s="27" t="str">
        <f t="shared" ca="1" si="252"/>
        <v>-</v>
      </c>
      <c r="CC86" s="27" t="str">
        <f t="shared" ca="1" si="252"/>
        <v>-</v>
      </c>
      <c r="CD86" s="27" t="str">
        <f t="shared" ca="1" si="252"/>
        <v>-</v>
      </c>
      <c r="CE86" s="27" t="str">
        <f t="shared" ca="1" si="252"/>
        <v>-</v>
      </c>
      <c r="CF86" s="27">
        <f t="shared" ca="1" si="252"/>
        <v>0</v>
      </c>
      <c r="CG86" s="27" t="str">
        <f t="shared" ca="1" si="253"/>
        <v>-</v>
      </c>
      <c r="CH86" s="27">
        <f t="shared" ca="1" si="253"/>
        <v>1</v>
      </c>
      <c r="CI86" s="27">
        <f t="shared" ca="1" si="253"/>
        <v>0</v>
      </c>
      <c r="CJ86" s="27">
        <f t="shared" ca="1" si="253"/>
        <v>1</v>
      </c>
      <c r="CK86" s="27">
        <f t="shared" ca="1" si="253"/>
        <v>1</v>
      </c>
      <c r="CL86" s="27">
        <f t="shared" ca="1" si="253"/>
        <v>1</v>
      </c>
      <c r="CM86" s="27">
        <f t="shared" ca="1" si="253"/>
        <v>0</v>
      </c>
      <c r="CN86" s="27">
        <f t="shared" ca="1" si="253"/>
        <v>0</v>
      </c>
      <c r="CO86" s="27">
        <f t="shared" ca="1" si="253"/>
        <v>0</v>
      </c>
      <c r="CP86" s="27">
        <f t="shared" ca="1" si="253"/>
        <v>0</v>
      </c>
      <c r="CQ86" s="26">
        <v>1.05</v>
      </c>
      <c r="CR86" s="27">
        <f t="shared" ca="1" si="254"/>
        <v>0.75</v>
      </c>
      <c r="CS86" s="27">
        <f t="shared" ca="1" si="254"/>
        <v>0.65</v>
      </c>
      <c r="CT86" s="27">
        <f t="shared" ca="1" si="254"/>
        <v>0.3</v>
      </c>
      <c r="CU86" s="27">
        <f t="shared" ca="1" si="254"/>
        <v>0</v>
      </c>
      <c r="CV86" s="27">
        <f t="shared" ca="1" si="254"/>
        <v>0</v>
      </c>
      <c r="CW86" s="27">
        <f t="shared" ca="1" si="254"/>
        <v>1</v>
      </c>
      <c r="CX86" s="27">
        <f t="shared" ca="1" si="254"/>
        <v>0</v>
      </c>
      <c r="CY86" s="27">
        <f t="shared" ca="1" si="255"/>
        <v>0</v>
      </c>
      <c r="CZ86" s="27">
        <f t="shared" ca="1" si="255"/>
        <v>0</v>
      </c>
      <c r="DA86" s="27">
        <f t="shared" ca="1" si="255"/>
        <v>0</v>
      </c>
      <c r="DB86" s="27">
        <f t="shared" ca="1" si="255"/>
        <v>0</v>
      </c>
      <c r="DC86" s="27">
        <f t="shared" ca="1" si="255"/>
        <v>0</v>
      </c>
      <c r="DD86" s="27">
        <f t="shared" ca="1" si="255"/>
        <v>0</v>
      </c>
      <c r="DE86" s="27" t="str">
        <f t="shared" ca="1" si="255"/>
        <v>-</v>
      </c>
      <c r="DF86" s="27" t="str">
        <f t="shared" ca="1" si="255"/>
        <v>-</v>
      </c>
      <c r="DG86" s="27" t="str">
        <f t="shared" ca="1" si="255"/>
        <v>-</v>
      </c>
      <c r="DH86" s="27" t="str">
        <f t="shared" ca="1" si="255"/>
        <v>-</v>
      </c>
      <c r="DI86" s="27" t="str">
        <f t="shared" ca="1" si="255"/>
        <v>-</v>
      </c>
      <c r="DJ86" s="27" t="str">
        <f t="shared" ca="1" si="255"/>
        <v>-</v>
      </c>
      <c r="DK86" s="27" t="b">
        <f t="shared" ca="1" si="256"/>
        <v>0</v>
      </c>
      <c r="DL86" s="27" t="b">
        <f t="shared" ca="1" si="256"/>
        <v>0</v>
      </c>
      <c r="DM86" s="27" t="b">
        <f t="shared" ca="1" si="256"/>
        <v>1</v>
      </c>
      <c r="DN86" s="27">
        <f t="shared" ca="1" si="256"/>
        <v>2</v>
      </c>
      <c r="DO86" s="27" t="str">
        <f t="shared" ca="1" si="256"/>
        <v>-</v>
      </c>
      <c r="DP86" s="27" t="b">
        <f t="shared" ca="1" si="256"/>
        <v>1</v>
      </c>
      <c r="DQ86" s="27" t="str">
        <f t="shared" ca="1" si="256"/>
        <v>-</v>
      </c>
      <c r="DR86" s="27" t="str">
        <f t="shared" ca="1" si="256"/>
        <v>-</v>
      </c>
      <c r="DS86" s="27" t="str">
        <f t="shared" ca="1" si="256"/>
        <v>-</v>
      </c>
      <c r="DT86" s="27" t="b">
        <f t="shared" ca="1" si="257"/>
        <v>1</v>
      </c>
      <c r="DU86" s="27" t="str">
        <f t="shared" ca="1" si="257"/>
        <v>-</v>
      </c>
      <c r="DV86" s="27">
        <f t="shared" ca="1" si="257"/>
        <v>0</v>
      </c>
      <c r="DW86" s="27">
        <f t="shared" ca="1" si="257"/>
        <v>1</v>
      </c>
      <c r="DX86" s="27" t="str">
        <f t="shared" ca="1" si="257"/>
        <v>-</v>
      </c>
      <c r="DY86" s="27">
        <f t="shared" ca="1" si="257"/>
        <v>500</v>
      </c>
      <c r="DZ86" s="27">
        <f t="shared" ca="1" si="257"/>
        <v>500</v>
      </c>
      <c r="EA86" s="27">
        <f t="shared" ca="1" si="257"/>
        <v>1</v>
      </c>
      <c r="EB86" s="27">
        <f t="shared" ca="1" si="257"/>
        <v>0</v>
      </c>
      <c r="EC86" s="27">
        <f t="shared" ca="1" si="257"/>
        <v>1</v>
      </c>
      <c r="ED86" s="27">
        <f t="shared" ca="1" si="257"/>
        <v>1</v>
      </c>
      <c r="EE86" s="27">
        <f t="shared" ca="1" si="258"/>
        <v>0</v>
      </c>
      <c r="EF86" s="27">
        <f t="shared" ca="1" si="258"/>
        <v>70</v>
      </c>
      <c r="EG86" s="27">
        <f t="shared" ca="1" si="258"/>
        <v>50</v>
      </c>
      <c r="EH86" s="27">
        <f t="shared" ca="1" si="258"/>
        <v>70</v>
      </c>
      <c r="EI86" s="27">
        <f t="shared" ca="1" si="258"/>
        <v>50</v>
      </c>
      <c r="EJ86" s="27">
        <f t="shared" ca="1" si="258"/>
        <v>1</v>
      </c>
      <c r="EK86" s="27">
        <f t="shared" ca="1" si="258"/>
        <v>1</v>
      </c>
      <c r="EL86" s="27">
        <f t="shared" ca="1" si="258"/>
        <v>1</v>
      </c>
      <c r="EM86" s="27">
        <f t="shared" ca="1" si="258"/>
        <v>0</v>
      </c>
      <c r="EN86" s="27" t="str">
        <f t="shared" ca="1" si="258"/>
        <v>-</v>
      </c>
      <c r="EO86" s="27" t="str">
        <f t="shared" ca="1" si="258"/>
        <v>-</v>
      </c>
      <c r="EP86" s="27">
        <f t="shared" ca="1" si="258"/>
        <v>0</v>
      </c>
      <c r="EQ86" s="27">
        <f t="shared" ca="1" si="258"/>
        <v>0</v>
      </c>
      <c r="ER86" s="34">
        <v>0</v>
      </c>
    </row>
    <row r="87" spans="1:148" outlineLevel="3">
      <c r="A87" s="31">
        <f t="shared" si="231"/>
        <v>82</v>
      </c>
      <c r="B87" s="38">
        <f t="shared" ca="1" si="259"/>
        <v>75</v>
      </c>
      <c r="C87">
        <f t="shared" ca="1" si="243"/>
        <v>31</v>
      </c>
      <c r="D87" t="b">
        <v>0</v>
      </c>
      <c r="E87" t="b">
        <v>0</v>
      </c>
      <c r="F87" t="b">
        <v>0</v>
      </c>
      <c r="H87" s="3" t="str">
        <f t="shared" ca="1" si="248"/>
        <v>007 sfw1.10_sfd+0.75_conc+0.65_prlf+0.30_era00000M-M Spr Scan 2 (F33N11)</v>
      </c>
      <c r="I87" s="13" t="str">
        <f ca="1">IF(MATCH(H87,H$5:H87,0)=(COUNTA(H$5:H87)),"-","Dup")</f>
        <v>-</v>
      </c>
      <c r="J87" s="27" t="str">
        <f t="shared" ca="1" si="232"/>
        <v>-</v>
      </c>
      <c r="K87" s="27" t="b">
        <f t="shared" ca="1" si="244"/>
        <v>1</v>
      </c>
      <c r="L87" s="27" t="b">
        <f t="shared" ca="1" si="244"/>
        <v>1</v>
      </c>
      <c r="M87" s="27" t="b">
        <f t="shared" ca="1" si="244"/>
        <v>1</v>
      </c>
      <c r="N87" s="27" t="b">
        <f t="shared" ca="1" si="244"/>
        <v>1</v>
      </c>
      <c r="O87" s="27" t="b">
        <f t="shared" ca="1" si="244"/>
        <v>1</v>
      </c>
      <c r="P87" s="27">
        <f t="shared" ca="1" si="233"/>
        <v>1</v>
      </c>
      <c r="Q87" s="27">
        <f t="shared" ca="1" si="233"/>
        <v>1</v>
      </c>
      <c r="R87" s="27">
        <f t="shared" ca="1" si="233"/>
        <v>1</v>
      </c>
      <c r="S87" s="27">
        <f t="shared" ca="1" si="233"/>
        <v>1</v>
      </c>
      <c r="T87" s="27">
        <f t="shared" ca="1" si="233"/>
        <v>1</v>
      </c>
      <c r="U87" s="27">
        <f t="shared" ca="1" si="233"/>
        <v>1</v>
      </c>
      <c r="V87" s="27">
        <f t="shared" ca="1" si="233"/>
        <v>1</v>
      </c>
      <c r="W87" s="27">
        <f t="shared" ca="1" si="233"/>
        <v>1</v>
      </c>
      <c r="X87" s="27">
        <f t="shared" ca="1" si="233"/>
        <v>1</v>
      </c>
      <c r="Y87" s="27">
        <f t="shared" ca="1" si="233"/>
        <v>1</v>
      </c>
      <c r="Z87" s="27" t="str">
        <f t="shared" ca="1" si="234"/>
        <v>-</v>
      </c>
      <c r="AA87" s="27" t="str">
        <f t="shared" ca="1" si="249"/>
        <v>-</v>
      </c>
      <c r="AB87" s="27" t="str">
        <f t="shared" ca="1" si="235"/>
        <v>-</v>
      </c>
      <c r="AC87" s="27" t="str">
        <f t="shared" ca="1" si="235"/>
        <v>-</v>
      </c>
      <c r="AD87" s="27" t="str">
        <f t="shared" ca="1" si="235"/>
        <v>-</v>
      </c>
      <c r="AE87" s="27" t="str">
        <f t="shared" ca="1" si="235"/>
        <v>-</v>
      </c>
      <c r="AF87" s="27" t="str">
        <f t="shared" ca="1" si="235"/>
        <v>-</v>
      </c>
      <c r="AG87" s="27" t="str">
        <f t="shared" ca="1" si="235"/>
        <v>-</v>
      </c>
      <c r="AH87" s="27" t="str">
        <f t="shared" ca="1" si="235"/>
        <v>-</v>
      </c>
      <c r="AI87" s="27" t="str">
        <f t="shared" ca="1" si="235"/>
        <v>-</v>
      </c>
      <c r="AJ87" s="27" t="str">
        <f t="shared" ca="1" si="235"/>
        <v>-</v>
      </c>
      <c r="AK87" s="27" t="str">
        <f t="shared" ca="1" si="235"/>
        <v>-</v>
      </c>
      <c r="AL87" s="27" t="str">
        <f t="shared" ca="1" si="235"/>
        <v>-</v>
      </c>
      <c r="AM87" s="27" t="str">
        <f t="shared" ca="1" si="235"/>
        <v>-</v>
      </c>
      <c r="AN87" s="27" t="str">
        <f t="shared" ca="1" si="235"/>
        <v>-</v>
      </c>
      <c r="AO87" s="27" t="str">
        <f t="shared" ca="1" si="235"/>
        <v>-</v>
      </c>
      <c r="AP87" s="27" t="str">
        <f t="shared" ca="1" si="235"/>
        <v>-</v>
      </c>
      <c r="AQ87" s="27" t="str">
        <f t="shared" ca="1" si="235"/>
        <v>-</v>
      </c>
      <c r="AR87" s="27" t="str">
        <f t="shared" ca="1" si="235"/>
        <v>-</v>
      </c>
      <c r="AS87" s="27">
        <f t="shared" ca="1" si="245"/>
        <v>1</v>
      </c>
      <c r="AT87" s="27">
        <f t="shared" ca="1" si="245"/>
        <v>1</v>
      </c>
      <c r="AU87" s="27">
        <f t="shared" ca="1" si="245"/>
        <v>0</v>
      </c>
      <c r="AV87" s="27">
        <f t="shared" ca="1" si="236"/>
        <v>0.7</v>
      </c>
      <c r="AW87" s="27">
        <f t="shared" ca="1" si="236"/>
        <v>-0.7</v>
      </c>
      <c r="AX87" s="27" t="str">
        <f t="shared" ca="1" si="236"/>
        <v>-</v>
      </c>
      <c r="AY87" s="27" t="str">
        <f t="shared" ca="1" si="236"/>
        <v>-</v>
      </c>
      <c r="AZ87" s="27" t="str">
        <f t="shared" ca="1" si="236"/>
        <v>-</v>
      </c>
      <c r="BA87" s="27" t="str">
        <f t="shared" ca="1" si="236"/>
        <v>-</v>
      </c>
      <c r="BB87" s="27" t="str">
        <f t="shared" ca="1" si="236"/>
        <v>-</v>
      </c>
      <c r="BC87" s="27">
        <f t="shared" ca="1" si="246"/>
        <v>0.3</v>
      </c>
      <c r="BD87" s="27">
        <f t="shared" ca="1" si="250"/>
        <v>0.7</v>
      </c>
      <c r="BE87" s="27">
        <f t="shared" ca="1" si="250"/>
        <v>-0.2</v>
      </c>
      <c r="BF87" s="27">
        <f t="shared" ca="1" si="250"/>
        <v>1.2</v>
      </c>
      <c r="BG87" s="27" t="str">
        <f t="shared" ca="1" si="250"/>
        <v>-</v>
      </c>
      <c r="BH87" s="27" t="str">
        <f t="shared" ca="1" si="250"/>
        <v>-</v>
      </c>
      <c r="BI87" s="27">
        <f t="shared" ca="1" si="250"/>
        <v>0</v>
      </c>
      <c r="BJ87" s="27">
        <f t="shared" ca="1" si="250"/>
        <v>0</v>
      </c>
      <c r="BK87" s="27">
        <f t="shared" ca="1" si="250"/>
        <v>0</v>
      </c>
      <c r="BL87" s="27">
        <f t="shared" ca="1" si="250"/>
        <v>0</v>
      </c>
      <c r="BM87" s="27">
        <f t="shared" ca="1" si="250"/>
        <v>0</v>
      </c>
      <c r="BN87" s="27">
        <f t="shared" ca="1" si="251"/>
        <v>0</v>
      </c>
      <c r="BO87" s="27">
        <f t="shared" ca="1" si="251"/>
        <v>0</v>
      </c>
      <c r="BP87" s="27" t="str">
        <f t="shared" ca="1" si="251"/>
        <v>-</v>
      </c>
      <c r="BQ87" s="27" t="str">
        <f t="shared" ca="1" si="251"/>
        <v>-</v>
      </c>
      <c r="BR87" s="27" t="str">
        <f t="shared" ca="1" si="251"/>
        <v>-</v>
      </c>
      <c r="BS87" s="27" t="str">
        <f t="shared" ca="1" si="251"/>
        <v>-</v>
      </c>
      <c r="BT87" s="27" t="str">
        <f t="shared" ca="1" si="251"/>
        <v>-</v>
      </c>
      <c r="BU87" s="27" t="str">
        <f t="shared" ca="1" si="252"/>
        <v>-</v>
      </c>
      <c r="BV87" s="27" t="str">
        <f t="shared" ca="1" si="252"/>
        <v>-</v>
      </c>
      <c r="BW87" s="27" t="str">
        <f t="shared" ca="1" si="252"/>
        <v>-</v>
      </c>
      <c r="BX87" s="27" t="str">
        <f t="shared" ca="1" si="252"/>
        <v>-</v>
      </c>
      <c r="BY87" s="27">
        <f t="shared" ca="1" si="252"/>
        <v>2</v>
      </c>
      <c r="BZ87" s="27" t="str">
        <f t="shared" ca="1" si="252"/>
        <v>-</v>
      </c>
      <c r="CA87" s="27" t="str">
        <f t="shared" ca="1" si="252"/>
        <v>-</v>
      </c>
      <c r="CB87" s="27" t="str">
        <f t="shared" ca="1" si="252"/>
        <v>-</v>
      </c>
      <c r="CC87" s="27" t="str">
        <f t="shared" ca="1" si="252"/>
        <v>-</v>
      </c>
      <c r="CD87" s="27" t="str">
        <f t="shared" ca="1" si="252"/>
        <v>-</v>
      </c>
      <c r="CE87" s="27" t="str">
        <f t="shared" ca="1" si="252"/>
        <v>-</v>
      </c>
      <c r="CF87" s="27">
        <f t="shared" ca="1" si="252"/>
        <v>0</v>
      </c>
      <c r="CG87" s="27" t="str">
        <f t="shared" ca="1" si="253"/>
        <v>-</v>
      </c>
      <c r="CH87" s="27">
        <f t="shared" ca="1" si="253"/>
        <v>1</v>
      </c>
      <c r="CI87" s="27">
        <f t="shared" ca="1" si="253"/>
        <v>0</v>
      </c>
      <c r="CJ87" s="27">
        <f t="shared" ca="1" si="253"/>
        <v>1</v>
      </c>
      <c r="CK87" s="27">
        <f t="shared" ca="1" si="253"/>
        <v>1</v>
      </c>
      <c r="CL87" s="27">
        <f t="shared" ca="1" si="253"/>
        <v>1</v>
      </c>
      <c r="CM87" s="27">
        <f t="shared" ca="1" si="253"/>
        <v>0</v>
      </c>
      <c r="CN87" s="27">
        <f t="shared" ca="1" si="253"/>
        <v>0</v>
      </c>
      <c r="CO87" s="27">
        <f t="shared" ca="1" si="253"/>
        <v>0</v>
      </c>
      <c r="CP87" s="27">
        <f t="shared" ca="1" si="253"/>
        <v>0</v>
      </c>
      <c r="CQ87" s="26">
        <v>1.1000000000000001</v>
      </c>
      <c r="CR87" s="27">
        <f t="shared" ca="1" si="254"/>
        <v>0.75</v>
      </c>
      <c r="CS87" s="27">
        <f t="shared" ca="1" si="254"/>
        <v>0.65</v>
      </c>
      <c r="CT87" s="27">
        <f t="shared" ca="1" si="254"/>
        <v>0.3</v>
      </c>
      <c r="CU87" s="27">
        <f t="shared" ca="1" si="254"/>
        <v>0</v>
      </c>
      <c r="CV87" s="27">
        <f t="shared" ca="1" si="254"/>
        <v>0</v>
      </c>
      <c r="CW87" s="27">
        <f t="shared" ca="1" si="254"/>
        <v>1</v>
      </c>
      <c r="CX87" s="27">
        <f t="shared" ca="1" si="254"/>
        <v>0</v>
      </c>
      <c r="CY87" s="27">
        <f t="shared" ca="1" si="255"/>
        <v>0</v>
      </c>
      <c r="CZ87" s="27">
        <f t="shared" ca="1" si="255"/>
        <v>0</v>
      </c>
      <c r="DA87" s="27">
        <f t="shared" ca="1" si="255"/>
        <v>0</v>
      </c>
      <c r="DB87" s="27">
        <f t="shared" ca="1" si="255"/>
        <v>0</v>
      </c>
      <c r="DC87" s="27">
        <f t="shared" ca="1" si="255"/>
        <v>0</v>
      </c>
      <c r="DD87" s="27">
        <f t="shared" ca="1" si="255"/>
        <v>0</v>
      </c>
      <c r="DE87" s="27" t="str">
        <f t="shared" ca="1" si="255"/>
        <v>-</v>
      </c>
      <c r="DF87" s="27" t="str">
        <f t="shared" ca="1" si="255"/>
        <v>-</v>
      </c>
      <c r="DG87" s="27" t="str">
        <f t="shared" ca="1" si="255"/>
        <v>-</v>
      </c>
      <c r="DH87" s="27" t="str">
        <f t="shared" ca="1" si="255"/>
        <v>-</v>
      </c>
      <c r="DI87" s="27" t="str">
        <f t="shared" ca="1" si="255"/>
        <v>-</v>
      </c>
      <c r="DJ87" s="27" t="str">
        <f t="shared" ca="1" si="255"/>
        <v>-</v>
      </c>
      <c r="DK87" s="27" t="b">
        <f t="shared" ca="1" si="256"/>
        <v>0</v>
      </c>
      <c r="DL87" s="27" t="b">
        <f t="shared" ca="1" si="256"/>
        <v>0</v>
      </c>
      <c r="DM87" s="27" t="b">
        <f t="shared" ca="1" si="256"/>
        <v>1</v>
      </c>
      <c r="DN87" s="27">
        <f t="shared" ca="1" si="256"/>
        <v>2</v>
      </c>
      <c r="DO87" s="27" t="str">
        <f t="shared" ca="1" si="256"/>
        <v>-</v>
      </c>
      <c r="DP87" s="27" t="b">
        <f t="shared" ca="1" si="256"/>
        <v>1</v>
      </c>
      <c r="DQ87" s="27" t="str">
        <f t="shared" ca="1" si="256"/>
        <v>-</v>
      </c>
      <c r="DR87" s="27" t="str">
        <f t="shared" ca="1" si="256"/>
        <v>-</v>
      </c>
      <c r="DS87" s="27" t="str">
        <f t="shared" ca="1" si="256"/>
        <v>-</v>
      </c>
      <c r="DT87" s="27" t="b">
        <f t="shared" ca="1" si="257"/>
        <v>1</v>
      </c>
      <c r="DU87" s="27" t="str">
        <f t="shared" ca="1" si="257"/>
        <v>-</v>
      </c>
      <c r="DV87" s="27">
        <f t="shared" ca="1" si="257"/>
        <v>0</v>
      </c>
      <c r="DW87" s="27">
        <f t="shared" ca="1" si="257"/>
        <v>1</v>
      </c>
      <c r="DX87" s="27" t="str">
        <f t="shared" ca="1" si="257"/>
        <v>-</v>
      </c>
      <c r="DY87" s="27">
        <f t="shared" ca="1" si="257"/>
        <v>500</v>
      </c>
      <c r="DZ87" s="27">
        <f t="shared" ca="1" si="257"/>
        <v>500</v>
      </c>
      <c r="EA87" s="27">
        <f t="shared" ca="1" si="257"/>
        <v>1</v>
      </c>
      <c r="EB87" s="27">
        <f t="shared" ca="1" si="257"/>
        <v>0</v>
      </c>
      <c r="EC87" s="27">
        <f t="shared" ca="1" si="257"/>
        <v>1</v>
      </c>
      <c r="ED87" s="27">
        <f t="shared" ca="1" si="257"/>
        <v>1</v>
      </c>
      <c r="EE87" s="27">
        <f t="shared" ca="1" si="258"/>
        <v>0</v>
      </c>
      <c r="EF87" s="27">
        <f t="shared" ca="1" si="258"/>
        <v>70</v>
      </c>
      <c r="EG87" s="27">
        <f t="shared" ca="1" si="258"/>
        <v>50</v>
      </c>
      <c r="EH87" s="27">
        <f t="shared" ca="1" si="258"/>
        <v>70</v>
      </c>
      <c r="EI87" s="27">
        <f t="shared" ca="1" si="258"/>
        <v>50</v>
      </c>
      <c r="EJ87" s="27">
        <f t="shared" ca="1" si="258"/>
        <v>1</v>
      </c>
      <c r="EK87" s="27">
        <f t="shared" ca="1" si="258"/>
        <v>1</v>
      </c>
      <c r="EL87" s="27">
        <f t="shared" ca="1" si="258"/>
        <v>1</v>
      </c>
      <c r="EM87" s="27">
        <f t="shared" ca="1" si="258"/>
        <v>0</v>
      </c>
      <c r="EN87" s="27" t="str">
        <f t="shared" ca="1" si="258"/>
        <v>-</v>
      </c>
      <c r="EO87" s="27" t="str">
        <f t="shared" ca="1" si="258"/>
        <v>-</v>
      </c>
      <c r="EP87" s="27">
        <f t="shared" ca="1" si="258"/>
        <v>0</v>
      </c>
      <c r="EQ87" s="27">
        <f t="shared" ca="1" si="258"/>
        <v>0</v>
      </c>
      <c r="ER87" s="34">
        <v>0</v>
      </c>
    </row>
    <row r="88" spans="1:148" outlineLevel="3">
      <c r="A88" s="31">
        <f t="shared" si="231"/>
        <v>83</v>
      </c>
      <c r="B88" s="38">
        <f t="shared" ca="1" si="259"/>
        <v>75</v>
      </c>
      <c r="C88">
        <f t="shared" ca="1" si="243"/>
        <v>31</v>
      </c>
      <c r="D88" t="b">
        <v>0</v>
      </c>
      <c r="E88" t="b">
        <v>0</v>
      </c>
      <c r="F88" t="b">
        <v>0</v>
      </c>
      <c r="H88" s="3" t="str">
        <f t="shared" ca="1" si="248"/>
        <v>008 sfw1.15_sfd+0.75_conc+0.65_prlf+0.30_era00000M-M Spr Scan 2 (F33N11)</v>
      </c>
      <c r="I88" s="13" t="str">
        <f ca="1">IF(MATCH(H88,H$5:H88,0)=(COUNTA(H$5:H88)),"-","Dup")</f>
        <v>-</v>
      </c>
      <c r="J88" s="27" t="str">
        <f t="shared" ca="1" si="232"/>
        <v>-</v>
      </c>
      <c r="K88" s="27" t="b">
        <f t="shared" ca="1" si="244"/>
        <v>1</v>
      </c>
      <c r="L88" s="27" t="b">
        <f t="shared" ca="1" si="244"/>
        <v>1</v>
      </c>
      <c r="M88" s="27" t="b">
        <f t="shared" ca="1" si="244"/>
        <v>1</v>
      </c>
      <c r="N88" s="27" t="b">
        <f t="shared" ca="1" si="244"/>
        <v>1</v>
      </c>
      <c r="O88" s="27" t="b">
        <f t="shared" ca="1" si="244"/>
        <v>1</v>
      </c>
      <c r="P88" s="27">
        <f t="shared" ca="1" si="233"/>
        <v>1</v>
      </c>
      <c r="Q88" s="27">
        <f t="shared" ca="1" si="233"/>
        <v>1</v>
      </c>
      <c r="R88" s="27">
        <f t="shared" ca="1" si="233"/>
        <v>1</v>
      </c>
      <c r="S88" s="27">
        <f t="shared" ca="1" si="233"/>
        <v>1</v>
      </c>
      <c r="T88" s="27">
        <f t="shared" ca="1" si="233"/>
        <v>1</v>
      </c>
      <c r="U88" s="27">
        <f t="shared" ca="1" si="233"/>
        <v>1</v>
      </c>
      <c r="V88" s="27">
        <f t="shared" ca="1" si="233"/>
        <v>1</v>
      </c>
      <c r="W88" s="27">
        <f t="shared" ca="1" si="233"/>
        <v>1</v>
      </c>
      <c r="X88" s="27">
        <f t="shared" ca="1" si="233"/>
        <v>1</v>
      </c>
      <c r="Y88" s="27">
        <f t="shared" ca="1" si="233"/>
        <v>1</v>
      </c>
      <c r="Z88" s="27" t="str">
        <f t="shared" ca="1" si="234"/>
        <v>-</v>
      </c>
      <c r="AA88" s="27" t="str">
        <f t="shared" ca="1" si="249"/>
        <v>-</v>
      </c>
      <c r="AB88" s="27" t="str">
        <f t="shared" ca="1" si="235"/>
        <v>-</v>
      </c>
      <c r="AC88" s="27" t="str">
        <f t="shared" ca="1" si="235"/>
        <v>-</v>
      </c>
      <c r="AD88" s="27" t="str">
        <f t="shared" ca="1" si="235"/>
        <v>-</v>
      </c>
      <c r="AE88" s="27" t="str">
        <f t="shared" ca="1" si="235"/>
        <v>-</v>
      </c>
      <c r="AF88" s="27" t="str">
        <f t="shared" ca="1" si="235"/>
        <v>-</v>
      </c>
      <c r="AG88" s="27" t="str">
        <f t="shared" ca="1" si="235"/>
        <v>-</v>
      </c>
      <c r="AH88" s="27" t="str">
        <f t="shared" ca="1" si="235"/>
        <v>-</v>
      </c>
      <c r="AI88" s="27" t="str">
        <f t="shared" ca="1" si="235"/>
        <v>-</v>
      </c>
      <c r="AJ88" s="27" t="str">
        <f t="shared" ca="1" si="235"/>
        <v>-</v>
      </c>
      <c r="AK88" s="27" t="str">
        <f t="shared" ca="1" si="235"/>
        <v>-</v>
      </c>
      <c r="AL88" s="27" t="str">
        <f t="shared" ca="1" si="235"/>
        <v>-</v>
      </c>
      <c r="AM88" s="27" t="str">
        <f t="shared" ca="1" si="235"/>
        <v>-</v>
      </c>
      <c r="AN88" s="27" t="str">
        <f t="shared" ca="1" si="235"/>
        <v>-</v>
      </c>
      <c r="AO88" s="27" t="str">
        <f t="shared" ca="1" si="235"/>
        <v>-</v>
      </c>
      <c r="AP88" s="27" t="str">
        <f t="shared" ca="1" si="235"/>
        <v>-</v>
      </c>
      <c r="AQ88" s="27" t="str">
        <f t="shared" ca="1" si="235"/>
        <v>-</v>
      </c>
      <c r="AR88" s="27" t="str">
        <f t="shared" ca="1" si="235"/>
        <v>-</v>
      </c>
      <c r="AS88" s="27">
        <f t="shared" ca="1" si="245"/>
        <v>1</v>
      </c>
      <c r="AT88" s="27">
        <f t="shared" ca="1" si="245"/>
        <v>1</v>
      </c>
      <c r="AU88" s="27">
        <f t="shared" ca="1" si="245"/>
        <v>0</v>
      </c>
      <c r="AV88" s="27">
        <f t="shared" ca="1" si="236"/>
        <v>0.7</v>
      </c>
      <c r="AW88" s="27">
        <f t="shared" ca="1" si="236"/>
        <v>-0.7</v>
      </c>
      <c r="AX88" s="27" t="str">
        <f t="shared" ca="1" si="236"/>
        <v>-</v>
      </c>
      <c r="AY88" s="27" t="str">
        <f t="shared" ca="1" si="236"/>
        <v>-</v>
      </c>
      <c r="AZ88" s="27" t="str">
        <f t="shared" ca="1" si="236"/>
        <v>-</v>
      </c>
      <c r="BA88" s="27" t="str">
        <f t="shared" ca="1" si="236"/>
        <v>-</v>
      </c>
      <c r="BB88" s="27" t="str">
        <f t="shared" ca="1" si="236"/>
        <v>-</v>
      </c>
      <c r="BC88" s="27">
        <f t="shared" ca="1" si="246"/>
        <v>0.3</v>
      </c>
      <c r="BD88" s="27">
        <f t="shared" ca="1" si="250"/>
        <v>0.7</v>
      </c>
      <c r="BE88" s="27">
        <f t="shared" ca="1" si="250"/>
        <v>-0.2</v>
      </c>
      <c r="BF88" s="27">
        <f t="shared" ca="1" si="250"/>
        <v>1.2</v>
      </c>
      <c r="BG88" s="27" t="str">
        <f t="shared" ca="1" si="250"/>
        <v>-</v>
      </c>
      <c r="BH88" s="27" t="str">
        <f t="shared" ca="1" si="250"/>
        <v>-</v>
      </c>
      <c r="BI88" s="27">
        <f t="shared" ca="1" si="250"/>
        <v>0</v>
      </c>
      <c r="BJ88" s="27">
        <f t="shared" ca="1" si="250"/>
        <v>0</v>
      </c>
      <c r="BK88" s="27">
        <f t="shared" ca="1" si="250"/>
        <v>0</v>
      </c>
      <c r="BL88" s="27">
        <f t="shared" ca="1" si="250"/>
        <v>0</v>
      </c>
      <c r="BM88" s="27">
        <f t="shared" ca="1" si="250"/>
        <v>0</v>
      </c>
      <c r="BN88" s="27">
        <f t="shared" ca="1" si="251"/>
        <v>0</v>
      </c>
      <c r="BO88" s="27">
        <f t="shared" ca="1" si="251"/>
        <v>0</v>
      </c>
      <c r="BP88" s="27" t="str">
        <f t="shared" ca="1" si="251"/>
        <v>-</v>
      </c>
      <c r="BQ88" s="27" t="str">
        <f t="shared" ca="1" si="251"/>
        <v>-</v>
      </c>
      <c r="BR88" s="27" t="str">
        <f t="shared" ca="1" si="251"/>
        <v>-</v>
      </c>
      <c r="BS88" s="27" t="str">
        <f t="shared" ca="1" si="251"/>
        <v>-</v>
      </c>
      <c r="BT88" s="27" t="str">
        <f t="shared" ca="1" si="251"/>
        <v>-</v>
      </c>
      <c r="BU88" s="27" t="str">
        <f t="shared" ca="1" si="252"/>
        <v>-</v>
      </c>
      <c r="BV88" s="27" t="str">
        <f t="shared" ca="1" si="252"/>
        <v>-</v>
      </c>
      <c r="BW88" s="27" t="str">
        <f t="shared" ca="1" si="252"/>
        <v>-</v>
      </c>
      <c r="BX88" s="27" t="str">
        <f t="shared" ca="1" si="252"/>
        <v>-</v>
      </c>
      <c r="BY88" s="27">
        <f t="shared" ca="1" si="252"/>
        <v>2</v>
      </c>
      <c r="BZ88" s="27" t="str">
        <f t="shared" ca="1" si="252"/>
        <v>-</v>
      </c>
      <c r="CA88" s="27" t="str">
        <f t="shared" ca="1" si="252"/>
        <v>-</v>
      </c>
      <c r="CB88" s="27" t="str">
        <f t="shared" ca="1" si="252"/>
        <v>-</v>
      </c>
      <c r="CC88" s="27" t="str">
        <f t="shared" ca="1" si="252"/>
        <v>-</v>
      </c>
      <c r="CD88" s="27" t="str">
        <f t="shared" ca="1" si="252"/>
        <v>-</v>
      </c>
      <c r="CE88" s="27" t="str">
        <f t="shared" ca="1" si="252"/>
        <v>-</v>
      </c>
      <c r="CF88" s="27">
        <f t="shared" ca="1" si="252"/>
        <v>0</v>
      </c>
      <c r="CG88" s="27" t="str">
        <f t="shared" ca="1" si="253"/>
        <v>-</v>
      </c>
      <c r="CH88" s="27">
        <f t="shared" ca="1" si="253"/>
        <v>1</v>
      </c>
      <c r="CI88" s="27">
        <f t="shared" ca="1" si="253"/>
        <v>0</v>
      </c>
      <c r="CJ88" s="27">
        <f t="shared" ca="1" si="253"/>
        <v>1</v>
      </c>
      <c r="CK88" s="27">
        <f t="shared" ca="1" si="253"/>
        <v>1</v>
      </c>
      <c r="CL88" s="27">
        <f t="shared" ca="1" si="253"/>
        <v>1</v>
      </c>
      <c r="CM88" s="27">
        <f t="shared" ca="1" si="253"/>
        <v>0</v>
      </c>
      <c r="CN88" s="27">
        <f t="shared" ca="1" si="253"/>
        <v>0</v>
      </c>
      <c r="CO88" s="27">
        <f t="shared" ca="1" si="253"/>
        <v>0</v>
      </c>
      <c r="CP88" s="27">
        <f t="shared" ca="1" si="253"/>
        <v>0</v>
      </c>
      <c r="CQ88" s="26">
        <v>1.1499999999999999</v>
      </c>
      <c r="CR88" s="27">
        <f t="shared" ca="1" si="254"/>
        <v>0.75</v>
      </c>
      <c r="CS88" s="27">
        <f t="shared" ca="1" si="254"/>
        <v>0.65</v>
      </c>
      <c r="CT88" s="27">
        <f t="shared" ca="1" si="254"/>
        <v>0.3</v>
      </c>
      <c r="CU88" s="27">
        <f t="shared" ca="1" si="254"/>
        <v>0</v>
      </c>
      <c r="CV88" s="27">
        <f t="shared" ca="1" si="254"/>
        <v>0</v>
      </c>
      <c r="CW88" s="27">
        <f t="shared" ca="1" si="254"/>
        <v>1</v>
      </c>
      <c r="CX88" s="27">
        <f t="shared" ca="1" si="254"/>
        <v>0</v>
      </c>
      <c r="CY88" s="27">
        <f t="shared" ca="1" si="255"/>
        <v>0</v>
      </c>
      <c r="CZ88" s="27">
        <f t="shared" ca="1" si="255"/>
        <v>0</v>
      </c>
      <c r="DA88" s="27">
        <f t="shared" ca="1" si="255"/>
        <v>0</v>
      </c>
      <c r="DB88" s="27">
        <f t="shared" ca="1" si="255"/>
        <v>0</v>
      </c>
      <c r="DC88" s="27">
        <f t="shared" ca="1" si="255"/>
        <v>0</v>
      </c>
      <c r="DD88" s="27">
        <f t="shared" ca="1" si="255"/>
        <v>0</v>
      </c>
      <c r="DE88" s="27" t="str">
        <f t="shared" ca="1" si="255"/>
        <v>-</v>
      </c>
      <c r="DF88" s="27" t="str">
        <f t="shared" ca="1" si="255"/>
        <v>-</v>
      </c>
      <c r="DG88" s="27" t="str">
        <f t="shared" ca="1" si="255"/>
        <v>-</v>
      </c>
      <c r="DH88" s="27" t="str">
        <f t="shared" ca="1" si="255"/>
        <v>-</v>
      </c>
      <c r="DI88" s="27" t="str">
        <f t="shared" ca="1" si="255"/>
        <v>-</v>
      </c>
      <c r="DJ88" s="27" t="str">
        <f t="shared" ca="1" si="255"/>
        <v>-</v>
      </c>
      <c r="DK88" s="27" t="b">
        <f t="shared" ca="1" si="256"/>
        <v>0</v>
      </c>
      <c r="DL88" s="27" t="b">
        <f t="shared" ca="1" si="256"/>
        <v>0</v>
      </c>
      <c r="DM88" s="27" t="b">
        <f t="shared" ca="1" si="256"/>
        <v>1</v>
      </c>
      <c r="DN88" s="27">
        <f t="shared" ca="1" si="256"/>
        <v>2</v>
      </c>
      <c r="DO88" s="27" t="str">
        <f t="shared" ca="1" si="256"/>
        <v>-</v>
      </c>
      <c r="DP88" s="27" t="b">
        <f t="shared" ca="1" si="256"/>
        <v>1</v>
      </c>
      <c r="DQ88" s="27" t="str">
        <f t="shared" ca="1" si="256"/>
        <v>-</v>
      </c>
      <c r="DR88" s="27" t="str">
        <f t="shared" ca="1" si="256"/>
        <v>-</v>
      </c>
      <c r="DS88" s="27" t="str">
        <f t="shared" ca="1" si="256"/>
        <v>-</v>
      </c>
      <c r="DT88" s="27" t="b">
        <f t="shared" ca="1" si="257"/>
        <v>1</v>
      </c>
      <c r="DU88" s="27" t="str">
        <f t="shared" ca="1" si="257"/>
        <v>-</v>
      </c>
      <c r="DV88" s="27">
        <f t="shared" ca="1" si="257"/>
        <v>0</v>
      </c>
      <c r="DW88" s="27">
        <f t="shared" ca="1" si="257"/>
        <v>1</v>
      </c>
      <c r="DX88" s="27" t="str">
        <f t="shared" ca="1" si="257"/>
        <v>-</v>
      </c>
      <c r="DY88" s="27">
        <f t="shared" ca="1" si="257"/>
        <v>500</v>
      </c>
      <c r="DZ88" s="27">
        <f t="shared" ca="1" si="257"/>
        <v>500</v>
      </c>
      <c r="EA88" s="27">
        <f t="shared" ca="1" si="257"/>
        <v>1</v>
      </c>
      <c r="EB88" s="27">
        <f t="shared" ca="1" si="257"/>
        <v>0</v>
      </c>
      <c r="EC88" s="27">
        <f t="shared" ca="1" si="257"/>
        <v>1</v>
      </c>
      <c r="ED88" s="27">
        <f t="shared" ca="1" si="257"/>
        <v>1</v>
      </c>
      <c r="EE88" s="27">
        <f t="shared" ca="1" si="258"/>
        <v>0</v>
      </c>
      <c r="EF88" s="27">
        <f t="shared" ca="1" si="258"/>
        <v>70</v>
      </c>
      <c r="EG88" s="27">
        <f t="shared" ca="1" si="258"/>
        <v>50</v>
      </c>
      <c r="EH88" s="27">
        <f t="shared" ca="1" si="258"/>
        <v>70</v>
      </c>
      <c r="EI88" s="27">
        <f t="shared" ca="1" si="258"/>
        <v>50</v>
      </c>
      <c r="EJ88" s="27">
        <f t="shared" ca="1" si="258"/>
        <v>1</v>
      </c>
      <c r="EK88" s="27">
        <f t="shared" ca="1" si="258"/>
        <v>1</v>
      </c>
      <c r="EL88" s="27">
        <f t="shared" ca="1" si="258"/>
        <v>1</v>
      </c>
      <c r="EM88" s="27">
        <f t="shared" ca="1" si="258"/>
        <v>0</v>
      </c>
      <c r="EN88" s="27" t="str">
        <f t="shared" ca="1" si="258"/>
        <v>-</v>
      </c>
      <c r="EO88" s="27" t="str">
        <f t="shared" ca="1" si="258"/>
        <v>-</v>
      </c>
      <c r="EP88" s="27">
        <f t="shared" ca="1" si="258"/>
        <v>0</v>
      </c>
      <c r="EQ88" s="27">
        <f t="shared" ca="1" si="258"/>
        <v>0</v>
      </c>
      <c r="ER88" s="34">
        <v>0</v>
      </c>
    </row>
    <row r="89" spans="1:148" outlineLevel="3">
      <c r="A89" s="31">
        <f t="shared" si="231"/>
        <v>84</v>
      </c>
      <c r="B89" s="38">
        <f t="shared" ca="1" si="259"/>
        <v>75</v>
      </c>
      <c r="C89">
        <f t="shared" ca="1" si="243"/>
        <v>31</v>
      </c>
      <c r="D89" t="b">
        <v>0</v>
      </c>
      <c r="E89" t="b">
        <v>0</v>
      </c>
      <c r="F89" t="b">
        <v>0</v>
      </c>
      <c r="H89" s="3" t="str">
        <f t="shared" ca="1" si="248"/>
        <v>009 sfw1.20_sfd+0.75_conc+0.65_prlf+0.30_era00000M-M Spr Scan 2 (F33N11)</v>
      </c>
      <c r="I89" s="13" t="str">
        <f ca="1">IF(MATCH(H89,H$5:H89,0)=(COUNTA(H$5:H89)),"-","Dup")</f>
        <v>-</v>
      </c>
      <c r="J89" s="27" t="str">
        <f t="shared" ca="1" si="232"/>
        <v>-</v>
      </c>
      <c r="K89" s="27" t="b">
        <f t="shared" ca="1" si="244"/>
        <v>1</v>
      </c>
      <c r="L89" s="27" t="b">
        <f t="shared" ca="1" si="244"/>
        <v>1</v>
      </c>
      <c r="M89" s="27" t="b">
        <f t="shared" ca="1" si="244"/>
        <v>1</v>
      </c>
      <c r="N89" s="27" t="b">
        <f t="shared" ca="1" si="244"/>
        <v>1</v>
      </c>
      <c r="O89" s="27" t="b">
        <f t="shared" ca="1" si="244"/>
        <v>1</v>
      </c>
      <c r="P89" s="27">
        <f t="shared" ref="P89:Y98" ca="1" si="260">OFFSET(P$5,$B89,0)</f>
        <v>1</v>
      </c>
      <c r="Q89" s="27">
        <f t="shared" ca="1" si="260"/>
        <v>1</v>
      </c>
      <c r="R89" s="27">
        <f t="shared" ca="1" si="260"/>
        <v>1</v>
      </c>
      <c r="S89" s="27">
        <f t="shared" ca="1" si="260"/>
        <v>1</v>
      </c>
      <c r="T89" s="27">
        <f t="shared" ca="1" si="260"/>
        <v>1</v>
      </c>
      <c r="U89" s="27">
        <f t="shared" ca="1" si="260"/>
        <v>1</v>
      </c>
      <c r="V89" s="27">
        <f t="shared" ca="1" si="260"/>
        <v>1</v>
      </c>
      <c r="W89" s="27">
        <f t="shared" ca="1" si="260"/>
        <v>1</v>
      </c>
      <c r="X89" s="27">
        <f t="shared" ca="1" si="260"/>
        <v>1</v>
      </c>
      <c r="Y89" s="27">
        <f t="shared" ca="1" si="260"/>
        <v>1</v>
      </c>
      <c r="Z89" s="27" t="str">
        <f t="shared" ca="1" si="234"/>
        <v>-</v>
      </c>
      <c r="AA89" s="27" t="str">
        <f t="shared" ca="1" si="249"/>
        <v>-</v>
      </c>
      <c r="AB89" s="27" t="str">
        <f t="shared" ref="AB89:AR98" ca="1" si="261">OFFSET(AB$5,$B89,0)</f>
        <v>-</v>
      </c>
      <c r="AC89" s="27" t="str">
        <f t="shared" ca="1" si="261"/>
        <v>-</v>
      </c>
      <c r="AD89" s="27" t="str">
        <f t="shared" ca="1" si="261"/>
        <v>-</v>
      </c>
      <c r="AE89" s="27" t="str">
        <f t="shared" ca="1" si="261"/>
        <v>-</v>
      </c>
      <c r="AF89" s="27" t="str">
        <f t="shared" ca="1" si="261"/>
        <v>-</v>
      </c>
      <c r="AG89" s="27" t="str">
        <f t="shared" ca="1" si="261"/>
        <v>-</v>
      </c>
      <c r="AH89" s="27" t="str">
        <f t="shared" ca="1" si="261"/>
        <v>-</v>
      </c>
      <c r="AI89" s="27" t="str">
        <f t="shared" ca="1" si="261"/>
        <v>-</v>
      </c>
      <c r="AJ89" s="27" t="str">
        <f t="shared" ca="1" si="261"/>
        <v>-</v>
      </c>
      <c r="AK89" s="27" t="str">
        <f t="shared" ca="1" si="261"/>
        <v>-</v>
      </c>
      <c r="AL89" s="27" t="str">
        <f t="shared" ca="1" si="261"/>
        <v>-</v>
      </c>
      <c r="AM89" s="27" t="str">
        <f t="shared" ca="1" si="261"/>
        <v>-</v>
      </c>
      <c r="AN89" s="27" t="str">
        <f t="shared" ca="1" si="261"/>
        <v>-</v>
      </c>
      <c r="AO89" s="27" t="str">
        <f t="shared" ca="1" si="261"/>
        <v>-</v>
      </c>
      <c r="AP89" s="27" t="str">
        <f t="shared" ca="1" si="261"/>
        <v>-</v>
      </c>
      <c r="AQ89" s="27" t="str">
        <f t="shared" ca="1" si="261"/>
        <v>-</v>
      </c>
      <c r="AR89" s="27" t="str">
        <f t="shared" ca="1" si="261"/>
        <v>-</v>
      </c>
      <c r="AS89" s="27">
        <f t="shared" ca="1" si="245"/>
        <v>1</v>
      </c>
      <c r="AT89" s="27">
        <f t="shared" ca="1" si="245"/>
        <v>1</v>
      </c>
      <c r="AU89" s="27">
        <f t="shared" ca="1" si="245"/>
        <v>0</v>
      </c>
      <c r="AV89" s="27">
        <f t="shared" ref="AV89:BB98" ca="1" si="262">OFFSET(AV$5,$B89,0)</f>
        <v>0.7</v>
      </c>
      <c r="AW89" s="27">
        <f t="shared" ca="1" si="262"/>
        <v>-0.7</v>
      </c>
      <c r="AX89" s="27" t="str">
        <f t="shared" ca="1" si="262"/>
        <v>-</v>
      </c>
      <c r="AY89" s="27" t="str">
        <f t="shared" ca="1" si="262"/>
        <v>-</v>
      </c>
      <c r="AZ89" s="27" t="str">
        <f t="shared" ca="1" si="262"/>
        <v>-</v>
      </c>
      <c r="BA89" s="27" t="str">
        <f t="shared" ca="1" si="262"/>
        <v>-</v>
      </c>
      <c r="BB89" s="27" t="str">
        <f t="shared" ca="1" si="262"/>
        <v>-</v>
      </c>
      <c r="BC89" s="27">
        <f t="shared" ca="1" si="246"/>
        <v>0.3</v>
      </c>
      <c r="BD89" s="27">
        <f t="shared" ca="1" si="250"/>
        <v>0.7</v>
      </c>
      <c r="BE89" s="27">
        <f t="shared" ca="1" si="250"/>
        <v>-0.2</v>
      </c>
      <c r="BF89" s="27">
        <f t="shared" ca="1" si="250"/>
        <v>1.2</v>
      </c>
      <c r="BG89" s="27" t="str">
        <f t="shared" ca="1" si="250"/>
        <v>-</v>
      </c>
      <c r="BH89" s="27" t="str">
        <f t="shared" ca="1" si="250"/>
        <v>-</v>
      </c>
      <c r="BI89" s="27">
        <f t="shared" ca="1" si="250"/>
        <v>0</v>
      </c>
      <c r="BJ89" s="27">
        <f t="shared" ca="1" si="250"/>
        <v>0</v>
      </c>
      <c r="BK89" s="27">
        <f t="shared" ca="1" si="250"/>
        <v>0</v>
      </c>
      <c r="BL89" s="27">
        <f t="shared" ca="1" si="250"/>
        <v>0</v>
      </c>
      <c r="BM89" s="27">
        <f t="shared" ca="1" si="250"/>
        <v>0</v>
      </c>
      <c r="BN89" s="27">
        <f t="shared" ca="1" si="251"/>
        <v>0</v>
      </c>
      <c r="BO89" s="27">
        <f t="shared" ca="1" si="251"/>
        <v>0</v>
      </c>
      <c r="BP89" s="27" t="str">
        <f t="shared" ca="1" si="251"/>
        <v>-</v>
      </c>
      <c r="BQ89" s="27" t="str">
        <f t="shared" ca="1" si="251"/>
        <v>-</v>
      </c>
      <c r="BR89" s="27" t="str">
        <f t="shared" ca="1" si="251"/>
        <v>-</v>
      </c>
      <c r="BS89" s="27" t="str">
        <f t="shared" ca="1" si="251"/>
        <v>-</v>
      </c>
      <c r="BT89" s="27" t="str">
        <f t="shared" ca="1" si="251"/>
        <v>-</v>
      </c>
      <c r="BU89" s="27" t="str">
        <f t="shared" ca="1" si="252"/>
        <v>-</v>
      </c>
      <c r="BV89" s="27" t="str">
        <f t="shared" ca="1" si="252"/>
        <v>-</v>
      </c>
      <c r="BW89" s="27" t="str">
        <f t="shared" ca="1" si="252"/>
        <v>-</v>
      </c>
      <c r="BX89" s="27" t="str">
        <f t="shared" ca="1" si="252"/>
        <v>-</v>
      </c>
      <c r="BY89" s="27">
        <f t="shared" ca="1" si="252"/>
        <v>2</v>
      </c>
      <c r="BZ89" s="27" t="str">
        <f t="shared" ca="1" si="252"/>
        <v>-</v>
      </c>
      <c r="CA89" s="27" t="str">
        <f t="shared" ca="1" si="252"/>
        <v>-</v>
      </c>
      <c r="CB89" s="27" t="str">
        <f t="shared" ca="1" si="252"/>
        <v>-</v>
      </c>
      <c r="CC89" s="27" t="str">
        <f t="shared" ca="1" si="252"/>
        <v>-</v>
      </c>
      <c r="CD89" s="27" t="str">
        <f t="shared" ca="1" si="252"/>
        <v>-</v>
      </c>
      <c r="CE89" s="27" t="str">
        <f t="shared" ca="1" si="252"/>
        <v>-</v>
      </c>
      <c r="CF89" s="27">
        <f t="shared" ca="1" si="252"/>
        <v>0</v>
      </c>
      <c r="CG89" s="27" t="str">
        <f t="shared" ca="1" si="253"/>
        <v>-</v>
      </c>
      <c r="CH89" s="27">
        <f t="shared" ca="1" si="253"/>
        <v>1</v>
      </c>
      <c r="CI89" s="27">
        <f t="shared" ca="1" si="253"/>
        <v>0</v>
      </c>
      <c r="CJ89" s="27">
        <f t="shared" ca="1" si="253"/>
        <v>1</v>
      </c>
      <c r="CK89" s="27">
        <f t="shared" ca="1" si="253"/>
        <v>1</v>
      </c>
      <c r="CL89" s="27">
        <f t="shared" ca="1" si="253"/>
        <v>1</v>
      </c>
      <c r="CM89" s="27">
        <f t="shared" ca="1" si="253"/>
        <v>0</v>
      </c>
      <c r="CN89" s="27">
        <f t="shared" ca="1" si="253"/>
        <v>0</v>
      </c>
      <c r="CO89" s="27">
        <f t="shared" ca="1" si="253"/>
        <v>0</v>
      </c>
      <c r="CP89" s="27">
        <f t="shared" ca="1" si="253"/>
        <v>0</v>
      </c>
      <c r="CQ89" s="26">
        <v>1.2</v>
      </c>
      <c r="CR89" s="27">
        <f t="shared" ca="1" si="254"/>
        <v>0.75</v>
      </c>
      <c r="CS89" s="27">
        <f t="shared" ca="1" si="254"/>
        <v>0.65</v>
      </c>
      <c r="CT89" s="27">
        <f t="shared" ca="1" si="254"/>
        <v>0.3</v>
      </c>
      <c r="CU89" s="27">
        <f t="shared" ca="1" si="254"/>
        <v>0</v>
      </c>
      <c r="CV89" s="27">
        <f t="shared" ca="1" si="254"/>
        <v>0</v>
      </c>
      <c r="CW89" s="27">
        <f t="shared" ca="1" si="254"/>
        <v>1</v>
      </c>
      <c r="CX89" s="27">
        <f t="shared" ca="1" si="254"/>
        <v>0</v>
      </c>
      <c r="CY89" s="27">
        <f t="shared" ca="1" si="255"/>
        <v>0</v>
      </c>
      <c r="CZ89" s="27">
        <f t="shared" ca="1" si="255"/>
        <v>0</v>
      </c>
      <c r="DA89" s="27">
        <f t="shared" ref="DA89:DJ98" ca="1" si="263">OFFSET(DA$5,$B89,0)</f>
        <v>0</v>
      </c>
      <c r="DB89" s="27">
        <f t="shared" ca="1" si="263"/>
        <v>0</v>
      </c>
      <c r="DC89" s="27">
        <f t="shared" ca="1" si="263"/>
        <v>0</v>
      </c>
      <c r="DD89" s="27">
        <f t="shared" ca="1" si="263"/>
        <v>0</v>
      </c>
      <c r="DE89" s="27" t="str">
        <f t="shared" ca="1" si="263"/>
        <v>-</v>
      </c>
      <c r="DF89" s="27" t="str">
        <f t="shared" ca="1" si="263"/>
        <v>-</v>
      </c>
      <c r="DG89" s="27" t="str">
        <f t="shared" ca="1" si="263"/>
        <v>-</v>
      </c>
      <c r="DH89" s="27" t="str">
        <f t="shared" ca="1" si="263"/>
        <v>-</v>
      </c>
      <c r="DI89" s="27" t="str">
        <f t="shared" ca="1" si="263"/>
        <v>-</v>
      </c>
      <c r="DJ89" s="27" t="str">
        <f t="shared" ca="1" si="263"/>
        <v>-</v>
      </c>
      <c r="DK89" s="27" t="b">
        <f t="shared" ref="DK89:DS98" ca="1" si="264">OFFSET(DK$5,$B89,0)</f>
        <v>0</v>
      </c>
      <c r="DL89" s="27" t="b">
        <f t="shared" ca="1" si="264"/>
        <v>0</v>
      </c>
      <c r="DM89" s="27" t="b">
        <f t="shared" ca="1" si="264"/>
        <v>1</v>
      </c>
      <c r="DN89" s="27">
        <f t="shared" ca="1" si="264"/>
        <v>2</v>
      </c>
      <c r="DO89" s="27" t="str">
        <f t="shared" ca="1" si="264"/>
        <v>-</v>
      </c>
      <c r="DP89" s="27" t="b">
        <f t="shared" ca="1" si="264"/>
        <v>1</v>
      </c>
      <c r="DQ89" s="27" t="str">
        <f t="shared" ca="1" si="264"/>
        <v>-</v>
      </c>
      <c r="DR89" s="27" t="str">
        <f t="shared" ca="1" si="264"/>
        <v>-</v>
      </c>
      <c r="DS89" s="27" t="str">
        <f t="shared" ca="1" si="264"/>
        <v>-</v>
      </c>
      <c r="DT89" s="27" t="b">
        <f t="shared" ref="DT89:ED98" ca="1" si="265">OFFSET(DT$5,$B89,0)</f>
        <v>1</v>
      </c>
      <c r="DU89" s="27" t="str">
        <f t="shared" ca="1" si="265"/>
        <v>-</v>
      </c>
      <c r="DV89" s="27">
        <f t="shared" ca="1" si="265"/>
        <v>0</v>
      </c>
      <c r="DW89" s="27">
        <f t="shared" ca="1" si="265"/>
        <v>1</v>
      </c>
      <c r="DX89" s="27" t="str">
        <f t="shared" ca="1" si="265"/>
        <v>-</v>
      </c>
      <c r="DY89" s="27">
        <f t="shared" ca="1" si="265"/>
        <v>500</v>
      </c>
      <c r="DZ89" s="27">
        <f t="shared" ca="1" si="265"/>
        <v>500</v>
      </c>
      <c r="EA89" s="27">
        <f t="shared" ca="1" si="265"/>
        <v>1</v>
      </c>
      <c r="EB89" s="27">
        <f t="shared" ca="1" si="265"/>
        <v>0</v>
      </c>
      <c r="EC89" s="27">
        <f t="shared" ca="1" si="265"/>
        <v>1</v>
      </c>
      <c r="ED89" s="27">
        <f t="shared" ca="1" si="265"/>
        <v>1</v>
      </c>
      <c r="EE89" s="27">
        <f t="shared" ref="EE89:EQ98" ca="1" si="266">OFFSET(EE$5,$B89,0)</f>
        <v>0</v>
      </c>
      <c r="EF89" s="27">
        <f t="shared" ca="1" si="266"/>
        <v>70</v>
      </c>
      <c r="EG89" s="27">
        <f t="shared" ca="1" si="266"/>
        <v>50</v>
      </c>
      <c r="EH89" s="27">
        <f t="shared" ca="1" si="266"/>
        <v>70</v>
      </c>
      <c r="EI89" s="27">
        <f t="shared" ca="1" si="266"/>
        <v>50</v>
      </c>
      <c r="EJ89" s="27">
        <f t="shared" ca="1" si="266"/>
        <v>1</v>
      </c>
      <c r="EK89" s="27">
        <f t="shared" ca="1" si="266"/>
        <v>1</v>
      </c>
      <c r="EL89" s="27">
        <f t="shared" ca="1" si="266"/>
        <v>1</v>
      </c>
      <c r="EM89" s="27">
        <f t="shared" ca="1" si="266"/>
        <v>0</v>
      </c>
      <c r="EN89" s="27" t="str">
        <f t="shared" ca="1" si="266"/>
        <v>-</v>
      </c>
      <c r="EO89" s="27" t="str">
        <f t="shared" ca="1" si="266"/>
        <v>-</v>
      </c>
      <c r="EP89" s="27">
        <f t="shared" ca="1" si="266"/>
        <v>0</v>
      </c>
      <c r="EQ89" s="27">
        <f t="shared" ca="1" si="266"/>
        <v>0</v>
      </c>
      <c r="ER89" s="34">
        <v>0</v>
      </c>
    </row>
    <row r="90" spans="1:148" outlineLevel="3">
      <c r="A90" s="31">
        <f t="shared" si="231"/>
        <v>85</v>
      </c>
      <c r="B90" s="38">
        <f t="shared" ca="1" si="259"/>
        <v>75</v>
      </c>
      <c r="C90">
        <f t="shared" ca="1" si="243"/>
        <v>31</v>
      </c>
      <c r="D90" t="b">
        <v>0</v>
      </c>
      <c r="E90" t="b">
        <v>0</v>
      </c>
      <c r="F90" t="b">
        <v>0</v>
      </c>
      <c r="H90" s="3" t="str">
        <f t="shared" ca="1" si="248"/>
        <v>010 sfw1.25_sfd+0.75_conc+0.65_prlf+0.30_era00000M-M Spr Scan 2 (F33N11)</v>
      </c>
      <c r="I90" s="13" t="str">
        <f ca="1">IF(MATCH(H90,H$5:H90,0)=(COUNTA(H$5:H90)),"-","Dup")</f>
        <v>-</v>
      </c>
      <c r="J90" s="27" t="str">
        <f t="shared" ca="1" si="232"/>
        <v>-</v>
      </c>
      <c r="K90" s="27" t="b">
        <f t="shared" ref="K90:O99" ca="1" si="267">OFFSET(K$5,$B90,0)</f>
        <v>1</v>
      </c>
      <c r="L90" s="27" t="b">
        <f t="shared" ca="1" si="267"/>
        <v>1</v>
      </c>
      <c r="M90" s="27" t="b">
        <f t="shared" ca="1" si="267"/>
        <v>1</v>
      </c>
      <c r="N90" s="27" t="b">
        <f t="shared" ca="1" si="267"/>
        <v>1</v>
      </c>
      <c r="O90" s="27" t="b">
        <f t="shared" ca="1" si="267"/>
        <v>1</v>
      </c>
      <c r="P90" s="27">
        <f t="shared" ca="1" si="260"/>
        <v>1</v>
      </c>
      <c r="Q90" s="27">
        <f t="shared" ca="1" si="260"/>
        <v>1</v>
      </c>
      <c r="R90" s="27">
        <f t="shared" ca="1" si="260"/>
        <v>1</v>
      </c>
      <c r="S90" s="27">
        <f t="shared" ca="1" si="260"/>
        <v>1</v>
      </c>
      <c r="T90" s="27">
        <f t="shared" ca="1" si="260"/>
        <v>1</v>
      </c>
      <c r="U90" s="27">
        <f t="shared" ca="1" si="260"/>
        <v>1</v>
      </c>
      <c r="V90" s="27">
        <f t="shared" ca="1" si="260"/>
        <v>1</v>
      </c>
      <c r="W90" s="27">
        <f t="shared" ca="1" si="260"/>
        <v>1</v>
      </c>
      <c r="X90" s="27">
        <f t="shared" ca="1" si="260"/>
        <v>1</v>
      </c>
      <c r="Y90" s="27">
        <f t="shared" ca="1" si="260"/>
        <v>1</v>
      </c>
      <c r="Z90" s="27" t="str">
        <f t="shared" ca="1" si="234"/>
        <v>-</v>
      </c>
      <c r="AA90" s="27" t="str">
        <f t="shared" ca="1" si="249"/>
        <v>-</v>
      </c>
      <c r="AB90" s="27" t="str">
        <f t="shared" ca="1" si="261"/>
        <v>-</v>
      </c>
      <c r="AC90" s="27" t="str">
        <f t="shared" ca="1" si="261"/>
        <v>-</v>
      </c>
      <c r="AD90" s="27" t="str">
        <f t="shared" ca="1" si="261"/>
        <v>-</v>
      </c>
      <c r="AE90" s="27" t="str">
        <f t="shared" ca="1" si="261"/>
        <v>-</v>
      </c>
      <c r="AF90" s="27" t="str">
        <f t="shared" ca="1" si="261"/>
        <v>-</v>
      </c>
      <c r="AG90" s="27" t="str">
        <f t="shared" ca="1" si="261"/>
        <v>-</v>
      </c>
      <c r="AH90" s="27" t="str">
        <f t="shared" ca="1" si="261"/>
        <v>-</v>
      </c>
      <c r="AI90" s="27" t="str">
        <f t="shared" ca="1" si="261"/>
        <v>-</v>
      </c>
      <c r="AJ90" s="27" t="str">
        <f t="shared" ca="1" si="261"/>
        <v>-</v>
      </c>
      <c r="AK90" s="27" t="str">
        <f t="shared" ca="1" si="261"/>
        <v>-</v>
      </c>
      <c r="AL90" s="27" t="str">
        <f t="shared" ca="1" si="261"/>
        <v>-</v>
      </c>
      <c r="AM90" s="27" t="str">
        <f t="shared" ca="1" si="261"/>
        <v>-</v>
      </c>
      <c r="AN90" s="27" t="str">
        <f t="shared" ca="1" si="261"/>
        <v>-</v>
      </c>
      <c r="AO90" s="27" t="str">
        <f t="shared" ca="1" si="261"/>
        <v>-</v>
      </c>
      <c r="AP90" s="27" t="str">
        <f t="shared" ca="1" si="261"/>
        <v>-</v>
      </c>
      <c r="AQ90" s="27" t="str">
        <f t="shared" ca="1" si="261"/>
        <v>-</v>
      </c>
      <c r="AR90" s="27" t="str">
        <f t="shared" ca="1" si="261"/>
        <v>-</v>
      </c>
      <c r="AS90" s="27">
        <f t="shared" ca="1" si="245"/>
        <v>1</v>
      </c>
      <c r="AT90" s="27">
        <f t="shared" ca="1" si="245"/>
        <v>1</v>
      </c>
      <c r="AU90" s="27">
        <f t="shared" ca="1" si="245"/>
        <v>0</v>
      </c>
      <c r="AV90" s="27">
        <f t="shared" ca="1" si="262"/>
        <v>0.7</v>
      </c>
      <c r="AW90" s="27">
        <f t="shared" ca="1" si="262"/>
        <v>-0.7</v>
      </c>
      <c r="AX90" s="27" t="str">
        <f t="shared" ca="1" si="262"/>
        <v>-</v>
      </c>
      <c r="AY90" s="27" t="str">
        <f t="shared" ca="1" si="262"/>
        <v>-</v>
      </c>
      <c r="AZ90" s="27" t="str">
        <f t="shared" ca="1" si="262"/>
        <v>-</v>
      </c>
      <c r="BA90" s="27" t="str">
        <f t="shared" ca="1" si="262"/>
        <v>-</v>
      </c>
      <c r="BB90" s="27" t="str">
        <f t="shared" ca="1" si="262"/>
        <v>-</v>
      </c>
      <c r="BC90" s="27">
        <f t="shared" ca="1" si="246"/>
        <v>0.3</v>
      </c>
      <c r="BD90" s="27">
        <f t="shared" ca="1" si="250"/>
        <v>0.7</v>
      </c>
      <c r="BE90" s="27">
        <f t="shared" ca="1" si="250"/>
        <v>-0.2</v>
      </c>
      <c r="BF90" s="27">
        <f t="shared" ca="1" si="250"/>
        <v>1.2</v>
      </c>
      <c r="BG90" s="27" t="str">
        <f t="shared" ca="1" si="250"/>
        <v>-</v>
      </c>
      <c r="BH90" s="27" t="str">
        <f t="shared" ca="1" si="250"/>
        <v>-</v>
      </c>
      <c r="BI90" s="27">
        <f t="shared" ca="1" si="250"/>
        <v>0</v>
      </c>
      <c r="BJ90" s="27">
        <f t="shared" ca="1" si="250"/>
        <v>0</v>
      </c>
      <c r="BK90" s="27">
        <f t="shared" ca="1" si="250"/>
        <v>0</v>
      </c>
      <c r="BL90" s="27">
        <f t="shared" ca="1" si="250"/>
        <v>0</v>
      </c>
      <c r="BM90" s="27">
        <f t="shared" ca="1" si="250"/>
        <v>0</v>
      </c>
      <c r="BN90" s="27">
        <f t="shared" ca="1" si="251"/>
        <v>0</v>
      </c>
      <c r="BO90" s="27">
        <f t="shared" ca="1" si="251"/>
        <v>0</v>
      </c>
      <c r="BP90" s="27" t="str">
        <f t="shared" ca="1" si="251"/>
        <v>-</v>
      </c>
      <c r="BQ90" s="27" t="str">
        <f t="shared" ca="1" si="251"/>
        <v>-</v>
      </c>
      <c r="BR90" s="27" t="str">
        <f t="shared" ca="1" si="251"/>
        <v>-</v>
      </c>
      <c r="BS90" s="27" t="str">
        <f t="shared" ca="1" si="251"/>
        <v>-</v>
      </c>
      <c r="BT90" s="27" t="str">
        <f t="shared" ca="1" si="251"/>
        <v>-</v>
      </c>
      <c r="BU90" s="27" t="str">
        <f t="shared" ca="1" si="252"/>
        <v>-</v>
      </c>
      <c r="BV90" s="27" t="str">
        <f t="shared" ca="1" si="252"/>
        <v>-</v>
      </c>
      <c r="BW90" s="27" t="str">
        <f t="shared" ca="1" si="252"/>
        <v>-</v>
      </c>
      <c r="BX90" s="27" t="str">
        <f t="shared" ca="1" si="252"/>
        <v>-</v>
      </c>
      <c r="BY90" s="27">
        <f t="shared" ca="1" si="252"/>
        <v>2</v>
      </c>
      <c r="BZ90" s="27" t="str">
        <f t="shared" ca="1" si="252"/>
        <v>-</v>
      </c>
      <c r="CA90" s="27" t="str">
        <f t="shared" ca="1" si="252"/>
        <v>-</v>
      </c>
      <c r="CB90" s="27" t="str">
        <f t="shared" ca="1" si="252"/>
        <v>-</v>
      </c>
      <c r="CC90" s="27" t="str">
        <f t="shared" ca="1" si="252"/>
        <v>-</v>
      </c>
      <c r="CD90" s="27" t="str">
        <f t="shared" ca="1" si="252"/>
        <v>-</v>
      </c>
      <c r="CE90" s="27" t="str">
        <f t="shared" ca="1" si="252"/>
        <v>-</v>
      </c>
      <c r="CF90" s="27">
        <f t="shared" ca="1" si="252"/>
        <v>0</v>
      </c>
      <c r="CG90" s="27" t="str">
        <f t="shared" ca="1" si="253"/>
        <v>-</v>
      </c>
      <c r="CH90" s="27">
        <f t="shared" ca="1" si="253"/>
        <v>1</v>
      </c>
      <c r="CI90" s="27">
        <f t="shared" ca="1" si="253"/>
        <v>0</v>
      </c>
      <c r="CJ90" s="27">
        <f t="shared" ca="1" si="253"/>
        <v>1</v>
      </c>
      <c r="CK90" s="27">
        <f t="shared" ca="1" si="253"/>
        <v>1</v>
      </c>
      <c r="CL90" s="27">
        <f t="shared" ca="1" si="253"/>
        <v>1</v>
      </c>
      <c r="CM90" s="27">
        <f t="shared" ca="1" si="253"/>
        <v>0</v>
      </c>
      <c r="CN90" s="27">
        <f t="shared" ca="1" si="253"/>
        <v>0</v>
      </c>
      <c r="CO90" s="27">
        <f t="shared" ca="1" si="253"/>
        <v>0</v>
      </c>
      <c r="CP90" s="27">
        <f t="shared" ca="1" si="253"/>
        <v>0</v>
      </c>
      <c r="CQ90" s="26">
        <v>1.25</v>
      </c>
      <c r="CR90" s="27">
        <f t="shared" ca="1" si="254"/>
        <v>0.75</v>
      </c>
      <c r="CS90" s="27">
        <f t="shared" ca="1" si="254"/>
        <v>0.65</v>
      </c>
      <c r="CT90" s="27">
        <f t="shared" ca="1" si="254"/>
        <v>0.3</v>
      </c>
      <c r="CU90" s="27">
        <f t="shared" ca="1" si="254"/>
        <v>0</v>
      </c>
      <c r="CV90" s="27">
        <f t="shared" ca="1" si="254"/>
        <v>0</v>
      </c>
      <c r="CW90" s="27">
        <f t="shared" ca="1" si="254"/>
        <v>1</v>
      </c>
      <c r="CX90" s="27">
        <f t="shared" ca="1" si="254"/>
        <v>0</v>
      </c>
      <c r="CY90" s="27">
        <f t="shared" ca="1" si="255"/>
        <v>0</v>
      </c>
      <c r="CZ90" s="27">
        <f t="shared" ca="1" si="255"/>
        <v>0</v>
      </c>
      <c r="DA90" s="27">
        <f t="shared" ca="1" si="263"/>
        <v>0</v>
      </c>
      <c r="DB90" s="27">
        <f t="shared" ca="1" si="263"/>
        <v>0</v>
      </c>
      <c r="DC90" s="27">
        <f t="shared" ca="1" si="263"/>
        <v>0</v>
      </c>
      <c r="DD90" s="27">
        <f t="shared" ca="1" si="263"/>
        <v>0</v>
      </c>
      <c r="DE90" s="27" t="str">
        <f t="shared" ca="1" si="263"/>
        <v>-</v>
      </c>
      <c r="DF90" s="27" t="str">
        <f t="shared" ca="1" si="263"/>
        <v>-</v>
      </c>
      <c r="DG90" s="27" t="str">
        <f t="shared" ca="1" si="263"/>
        <v>-</v>
      </c>
      <c r="DH90" s="27" t="str">
        <f t="shared" ca="1" si="263"/>
        <v>-</v>
      </c>
      <c r="DI90" s="27" t="str">
        <f t="shared" ca="1" si="263"/>
        <v>-</v>
      </c>
      <c r="DJ90" s="27" t="str">
        <f t="shared" ca="1" si="263"/>
        <v>-</v>
      </c>
      <c r="DK90" s="27" t="b">
        <f t="shared" ca="1" si="264"/>
        <v>0</v>
      </c>
      <c r="DL90" s="27" t="b">
        <f t="shared" ca="1" si="264"/>
        <v>0</v>
      </c>
      <c r="DM90" s="27" t="b">
        <f t="shared" ca="1" si="264"/>
        <v>1</v>
      </c>
      <c r="DN90" s="27">
        <f t="shared" ca="1" si="264"/>
        <v>2</v>
      </c>
      <c r="DO90" s="27" t="str">
        <f t="shared" ca="1" si="264"/>
        <v>-</v>
      </c>
      <c r="DP90" s="27" t="b">
        <f t="shared" ca="1" si="264"/>
        <v>1</v>
      </c>
      <c r="DQ90" s="27" t="str">
        <f t="shared" ca="1" si="264"/>
        <v>-</v>
      </c>
      <c r="DR90" s="27" t="str">
        <f t="shared" ca="1" si="264"/>
        <v>-</v>
      </c>
      <c r="DS90" s="27" t="str">
        <f t="shared" ca="1" si="264"/>
        <v>-</v>
      </c>
      <c r="DT90" s="27" t="b">
        <f t="shared" ca="1" si="265"/>
        <v>1</v>
      </c>
      <c r="DU90" s="27" t="str">
        <f t="shared" ca="1" si="265"/>
        <v>-</v>
      </c>
      <c r="DV90" s="27">
        <f t="shared" ca="1" si="265"/>
        <v>0</v>
      </c>
      <c r="DW90" s="27">
        <f t="shared" ca="1" si="265"/>
        <v>1</v>
      </c>
      <c r="DX90" s="27" t="str">
        <f t="shared" ca="1" si="265"/>
        <v>-</v>
      </c>
      <c r="DY90" s="27">
        <f t="shared" ca="1" si="265"/>
        <v>500</v>
      </c>
      <c r="DZ90" s="27">
        <f t="shared" ca="1" si="265"/>
        <v>500</v>
      </c>
      <c r="EA90" s="27">
        <f t="shared" ca="1" si="265"/>
        <v>1</v>
      </c>
      <c r="EB90" s="27">
        <f t="shared" ca="1" si="265"/>
        <v>0</v>
      </c>
      <c r="EC90" s="27">
        <f t="shared" ca="1" si="265"/>
        <v>1</v>
      </c>
      <c r="ED90" s="27">
        <f t="shared" ca="1" si="265"/>
        <v>1</v>
      </c>
      <c r="EE90" s="27">
        <f t="shared" ca="1" si="266"/>
        <v>0</v>
      </c>
      <c r="EF90" s="27">
        <f t="shared" ca="1" si="266"/>
        <v>70</v>
      </c>
      <c r="EG90" s="27">
        <f t="shared" ca="1" si="266"/>
        <v>50</v>
      </c>
      <c r="EH90" s="27">
        <f t="shared" ca="1" si="266"/>
        <v>70</v>
      </c>
      <c r="EI90" s="27">
        <f t="shared" ca="1" si="266"/>
        <v>50</v>
      </c>
      <c r="EJ90" s="27">
        <f t="shared" ca="1" si="266"/>
        <v>1</v>
      </c>
      <c r="EK90" s="27">
        <f t="shared" ca="1" si="266"/>
        <v>1</v>
      </c>
      <c r="EL90" s="27">
        <f t="shared" ca="1" si="266"/>
        <v>1</v>
      </c>
      <c r="EM90" s="27">
        <f t="shared" ca="1" si="266"/>
        <v>0</v>
      </c>
      <c r="EN90" s="27" t="str">
        <f t="shared" ca="1" si="266"/>
        <v>-</v>
      </c>
      <c r="EO90" s="27" t="str">
        <f t="shared" ca="1" si="266"/>
        <v>-</v>
      </c>
      <c r="EP90" s="27">
        <f t="shared" ca="1" si="266"/>
        <v>0</v>
      </c>
      <c r="EQ90" s="27">
        <f t="shared" ca="1" si="266"/>
        <v>0</v>
      </c>
      <c r="ER90" s="34">
        <v>0</v>
      </c>
    </row>
    <row r="91" spans="1:148" outlineLevel="3">
      <c r="A91" s="31">
        <f t="shared" si="231"/>
        <v>86</v>
      </c>
      <c r="B91" s="38">
        <f t="shared" ca="1" si="259"/>
        <v>75</v>
      </c>
      <c r="C91">
        <f t="shared" ca="1" si="243"/>
        <v>31</v>
      </c>
      <c r="D91" t="b">
        <v>0</v>
      </c>
      <c r="E91" t="b">
        <v>0</v>
      </c>
      <c r="F91" t="b">
        <v>0</v>
      </c>
      <c r="H91" s="3" t="str">
        <f t="shared" ca="1" si="248"/>
        <v>011 sfw0.90_sfd-2.00_conc+0.65_prlf+0.30_era00000M-M Spr Scan 2 (F33N11)</v>
      </c>
      <c r="I91" s="13" t="str">
        <f ca="1">IF(MATCH(H91,H$5:H91,0)=(COUNTA(H$5:H91)),"-","Dup")</f>
        <v>-</v>
      </c>
      <c r="J91" s="27" t="str">
        <f t="shared" ca="1" si="232"/>
        <v>-</v>
      </c>
      <c r="K91" s="27" t="b">
        <f t="shared" ca="1" si="267"/>
        <v>1</v>
      </c>
      <c r="L91" s="27" t="b">
        <f t="shared" ca="1" si="267"/>
        <v>1</v>
      </c>
      <c r="M91" s="27" t="b">
        <f t="shared" ca="1" si="267"/>
        <v>1</v>
      </c>
      <c r="N91" s="27" t="b">
        <f t="shared" ca="1" si="267"/>
        <v>1</v>
      </c>
      <c r="O91" s="27" t="b">
        <f t="shared" ca="1" si="267"/>
        <v>1</v>
      </c>
      <c r="P91" s="27">
        <f t="shared" ca="1" si="260"/>
        <v>1</v>
      </c>
      <c r="Q91" s="27">
        <f t="shared" ca="1" si="260"/>
        <v>1</v>
      </c>
      <c r="R91" s="27">
        <f t="shared" ca="1" si="260"/>
        <v>1</v>
      </c>
      <c r="S91" s="27">
        <f t="shared" ca="1" si="260"/>
        <v>1</v>
      </c>
      <c r="T91" s="27">
        <f t="shared" ca="1" si="260"/>
        <v>1</v>
      </c>
      <c r="U91" s="27">
        <f t="shared" ca="1" si="260"/>
        <v>1</v>
      </c>
      <c r="V91" s="27">
        <f t="shared" ca="1" si="260"/>
        <v>1</v>
      </c>
      <c r="W91" s="27">
        <f t="shared" ca="1" si="260"/>
        <v>1</v>
      </c>
      <c r="X91" s="27">
        <f t="shared" ca="1" si="260"/>
        <v>1</v>
      </c>
      <c r="Y91" s="27">
        <f t="shared" ca="1" si="260"/>
        <v>1</v>
      </c>
      <c r="Z91" s="27" t="str">
        <f t="shared" ca="1" si="234"/>
        <v>-</v>
      </c>
      <c r="AA91" s="27" t="str">
        <f t="shared" ca="1" si="249"/>
        <v>-</v>
      </c>
      <c r="AB91" s="27" t="str">
        <f t="shared" ca="1" si="261"/>
        <v>-</v>
      </c>
      <c r="AC91" s="27" t="str">
        <f t="shared" ca="1" si="261"/>
        <v>-</v>
      </c>
      <c r="AD91" s="27" t="str">
        <f t="shared" ca="1" si="261"/>
        <v>-</v>
      </c>
      <c r="AE91" s="27" t="str">
        <f t="shared" ca="1" si="261"/>
        <v>-</v>
      </c>
      <c r="AF91" s="27" t="str">
        <f t="shared" ca="1" si="261"/>
        <v>-</v>
      </c>
      <c r="AG91" s="27" t="str">
        <f t="shared" ca="1" si="261"/>
        <v>-</v>
      </c>
      <c r="AH91" s="27" t="str">
        <f t="shared" ca="1" si="261"/>
        <v>-</v>
      </c>
      <c r="AI91" s="27" t="str">
        <f t="shared" ca="1" si="261"/>
        <v>-</v>
      </c>
      <c r="AJ91" s="27" t="str">
        <f t="shared" ca="1" si="261"/>
        <v>-</v>
      </c>
      <c r="AK91" s="27" t="str">
        <f t="shared" ca="1" si="261"/>
        <v>-</v>
      </c>
      <c r="AL91" s="27" t="str">
        <f t="shared" ca="1" si="261"/>
        <v>-</v>
      </c>
      <c r="AM91" s="27" t="str">
        <f t="shared" ca="1" si="261"/>
        <v>-</v>
      </c>
      <c r="AN91" s="27" t="str">
        <f t="shared" ca="1" si="261"/>
        <v>-</v>
      </c>
      <c r="AO91" s="27" t="str">
        <f t="shared" ca="1" si="261"/>
        <v>-</v>
      </c>
      <c r="AP91" s="27" t="str">
        <f t="shared" ca="1" si="261"/>
        <v>-</v>
      </c>
      <c r="AQ91" s="27" t="str">
        <f t="shared" ca="1" si="261"/>
        <v>-</v>
      </c>
      <c r="AR91" s="27" t="str">
        <f t="shared" ca="1" si="261"/>
        <v>-</v>
      </c>
      <c r="AS91" s="27">
        <f t="shared" ca="1" si="245"/>
        <v>1</v>
      </c>
      <c r="AT91" s="27">
        <f t="shared" ca="1" si="245"/>
        <v>1</v>
      </c>
      <c r="AU91" s="27">
        <f t="shared" ca="1" si="245"/>
        <v>0</v>
      </c>
      <c r="AV91" s="27">
        <f t="shared" ca="1" si="262"/>
        <v>0.7</v>
      </c>
      <c r="AW91" s="27">
        <f t="shared" ca="1" si="262"/>
        <v>-0.7</v>
      </c>
      <c r="AX91" s="27" t="str">
        <f t="shared" ca="1" si="262"/>
        <v>-</v>
      </c>
      <c r="AY91" s="27" t="str">
        <f t="shared" ca="1" si="262"/>
        <v>-</v>
      </c>
      <c r="AZ91" s="27" t="str">
        <f t="shared" ca="1" si="262"/>
        <v>-</v>
      </c>
      <c r="BA91" s="27" t="str">
        <f t="shared" ca="1" si="262"/>
        <v>-</v>
      </c>
      <c r="BB91" s="27" t="str">
        <f t="shared" ca="1" si="262"/>
        <v>-</v>
      </c>
      <c r="BC91" s="27">
        <f t="shared" ca="1" si="246"/>
        <v>0.3</v>
      </c>
      <c r="BD91" s="27">
        <f t="shared" ref="BD91:BM100" ca="1" si="268">OFFSET(BD$5,$B91,0)</f>
        <v>0.7</v>
      </c>
      <c r="BE91" s="27">
        <f t="shared" ca="1" si="268"/>
        <v>-0.2</v>
      </c>
      <c r="BF91" s="27">
        <f t="shared" ca="1" si="268"/>
        <v>1.2</v>
      </c>
      <c r="BG91" s="27" t="str">
        <f t="shared" ca="1" si="268"/>
        <v>-</v>
      </c>
      <c r="BH91" s="27" t="str">
        <f t="shared" ca="1" si="268"/>
        <v>-</v>
      </c>
      <c r="BI91" s="27">
        <f t="shared" ca="1" si="268"/>
        <v>0</v>
      </c>
      <c r="BJ91" s="27">
        <f t="shared" ca="1" si="268"/>
        <v>0</v>
      </c>
      <c r="BK91" s="27">
        <f t="shared" ca="1" si="268"/>
        <v>0</v>
      </c>
      <c r="BL91" s="27">
        <f t="shared" ca="1" si="268"/>
        <v>0</v>
      </c>
      <c r="BM91" s="27">
        <f t="shared" ca="1" si="268"/>
        <v>0</v>
      </c>
      <c r="BN91" s="27">
        <f t="shared" ref="BN91:BT100" ca="1" si="269">OFFSET(BN$5,$B91,0)</f>
        <v>0</v>
      </c>
      <c r="BO91" s="27">
        <f t="shared" ca="1" si="269"/>
        <v>0</v>
      </c>
      <c r="BP91" s="27" t="str">
        <f t="shared" ca="1" si="269"/>
        <v>-</v>
      </c>
      <c r="BQ91" s="27" t="str">
        <f t="shared" ca="1" si="269"/>
        <v>-</v>
      </c>
      <c r="BR91" s="27" t="str">
        <f t="shared" ca="1" si="269"/>
        <v>-</v>
      </c>
      <c r="BS91" s="27" t="str">
        <f t="shared" ca="1" si="269"/>
        <v>-</v>
      </c>
      <c r="BT91" s="27" t="str">
        <f t="shared" ca="1" si="269"/>
        <v>-</v>
      </c>
      <c r="BU91" s="27" t="str">
        <f t="shared" ref="BU91:CF100" ca="1" si="270">OFFSET(BU$5,$B91,0)</f>
        <v>-</v>
      </c>
      <c r="BV91" s="27" t="str">
        <f t="shared" ca="1" si="270"/>
        <v>-</v>
      </c>
      <c r="BW91" s="27" t="str">
        <f t="shared" ca="1" si="270"/>
        <v>-</v>
      </c>
      <c r="BX91" s="27" t="str">
        <f t="shared" ca="1" si="270"/>
        <v>-</v>
      </c>
      <c r="BY91" s="27">
        <f t="shared" ca="1" si="270"/>
        <v>2</v>
      </c>
      <c r="BZ91" s="27" t="str">
        <f t="shared" ca="1" si="270"/>
        <v>-</v>
      </c>
      <c r="CA91" s="27" t="str">
        <f t="shared" ca="1" si="270"/>
        <v>-</v>
      </c>
      <c r="CB91" s="27" t="str">
        <f t="shared" ca="1" si="270"/>
        <v>-</v>
      </c>
      <c r="CC91" s="27" t="str">
        <f t="shared" ca="1" si="270"/>
        <v>-</v>
      </c>
      <c r="CD91" s="27" t="str">
        <f t="shared" ca="1" si="270"/>
        <v>-</v>
      </c>
      <c r="CE91" s="27" t="str">
        <f t="shared" ca="1" si="270"/>
        <v>-</v>
      </c>
      <c r="CF91" s="27">
        <f t="shared" ca="1" si="270"/>
        <v>0</v>
      </c>
      <c r="CG91" s="27" t="str">
        <f t="shared" ref="CG91:CP100" ca="1" si="271">OFFSET(CG$5,$B91,0)</f>
        <v>-</v>
      </c>
      <c r="CH91" s="27">
        <f t="shared" ca="1" si="271"/>
        <v>1</v>
      </c>
      <c r="CI91" s="27">
        <f t="shared" ca="1" si="271"/>
        <v>0</v>
      </c>
      <c r="CJ91" s="27">
        <f t="shared" ca="1" si="271"/>
        <v>1</v>
      </c>
      <c r="CK91" s="27">
        <f t="shared" ca="1" si="271"/>
        <v>1</v>
      </c>
      <c r="CL91" s="27">
        <f t="shared" ca="1" si="271"/>
        <v>1</v>
      </c>
      <c r="CM91" s="27">
        <f t="shared" ca="1" si="271"/>
        <v>0</v>
      </c>
      <c r="CN91" s="27">
        <f t="shared" ca="1" si="271"/>
        <v>0</v>
      </c>
      <c r="CO91" s="27">
        <f t="shared" ca="1" si="271"/>
        <v>0</v>
      </c>
      <c r="CP91" s="27">
        <f t="shared" ca="1" si="271"/>
        <v>0</v>
      </c>
      <c r="CQ91" s="27">
        <f t="shared" ref="CQ91:CQ122" ca="1" si="272">OFFSET(CQ$5,$B91,0)</f>
        <v>0.9</v>
      </c>
      <c r="CR91" s="26">
        <v>-2</v>
      </c>
      <c r="CS91" s="27">
        <f t="shared" ref="CS91:CZ106" ca="1" si="273">OFFSET(CS$5,$B91,0)</f>
        <v>0.65</v>
      </c>
      <c r="CT91" s="27">
        <f t="shared" ca="1" si="273"/>
        <v>0.3</v>
      </c>
      <c r="CU91" s="27">
        <f t="shared" ca="1" si="273"/>
        <v>0</v>
      </c>
      <c r="CV91" s="27">
        <f t="shared" ca="1" si="273"/>
        <v>0</v>
      </c>
      <c r="CW91" s="27">
        <f t="shared" ca="1" si="273"/>
        <v>1</v>
      </c>
      <c r="CX91" s="27">
        <f t="shared" ca="1" si="273"/>
        <v>0</v>
      </c>
      <c r="CY91" s="27">
        <f t="shared" ca="1" si="255"/>
        <v>0</v>
      </c>
      <c r="CZ91" s="27">
        <f t="shared" ca="1" si="255"/>
        <v>0</v>
      </c>
      <c r="DA91" s="27">
        <f t="shared" ca="1" si="263"/>
        <v>0</v>
      </c>
      <c r="DB91" s="27">
        <f t="shared" ca="1" si="263"/>
        <v>0</v>
      </c>
      <c r="DC91" s="27">
        <f t="shared" ca="1" si="263"/>
        <v>0</v>
      </c>
      <c r="DD91" s="27">
        <f t="shared" ca="1" si="263"/>
        <v>0</v>
      </c>
      <c r="DE91" s="27" t="str">
        <f t="shared" ca="1" si="263"/>
        <v>-</v>
      </c>
      <c r="DF91" s="27" t="str">
        <f t="shared" ca="1" si="263"/>
        <v>-</v>
      </c>
      <c r="DG91" s="27" t="str">
        <f t="shared" ca="1" si="263"/>
        <v>-</v>
      </c>
      <c r="DH91" s="27" t="str">
        <f t="shared" ca="1" si="263"/>
        <v>-</v>
      </c>
      <c r="DI91" s="27" t="str">
        <f t="shared" ca="1" si="263"/>
        <v>-</v>
      </c>
      <c r="DJ91" s="27" t="str">
        <f t="shared" ca="1" si="263"/>
        <v>-</v>
      </c>
      <c r="DK91" s="27" t="b">
        <f t="shared" ca="1" si="264"/>
        <v>0</v>
      </c>
      <c r="DL91" s="27" t="b">
        <f t="shared" ca="1" si="264"/>
        <v>0</v>
      </c>
      <c r="DM91" s="27" t="b">
        <f t="shared" ca="1" si="264"/>
        <v>1</v>
      </c>
      <c r="DN91" s="27">
        <f t="shared" ca="1" si="264"/>
        <v>2</v>
      </c>
      <c r="DO91" s="27" t="str">
        <f t="shared" ca="1" si="264"/>
        <v>-</v>
      </c>
      <c r="DP91" s="27" t="b">
        <f t="shared" ca="1" si="264"/>
        <v>1</v>
      </c>
      <c r="DQ91" s="27" t="str">
        <f t="shared" ca="1" si="264"/>
        <v>-</v>
      </c>
      <c r="DR91" s="27" t="str">
        <f t="shared" ca="1" si="264"/>
        <v>-</v>
      </c>
      <c r="DS91" s="27" t="str">
        <f t="shared" ca="1" si="264"/>
        <v>-</v>
      </c>
      <c r="DT91" s="27" t="b">
        <f t="shared" ca="1" si="265"/>
        <v>1</v>
      </c>
      <c r="DU91" s="27" t="str">
        <f t="shared" ca="1" si="265"/>
        <v>-</v>
      </c>
      <c r="DV91" s="27">
        <f t="shared" ca="1" si="265"/>
        <v>0</v>
      </c>
      <c r="DW91" s="27">
        <f t="shared" ca="1" si="265"/>
        <v>1</v>
      </c>
      <c r="DX91" s="27" t="str">
        <f t="shared" ca="1" si="265"/>
        <v>-</v>
      </c>
      <c r="DY91" s="27">
        <f t="shared" ca="1" si="265"/>
        <v>500</v>
      </c>
      <c r="DZ91" s="27">
        <f t="shared" ca="1" si="265"/>
        <v>500</v>
      </c>
      <c r="EA91" s="27">
        <f t="shared" ca="1" si="265"/>
        <v>1</v>
      </c>
      <c r="EB91" s="27">
        <f t="shared" ca="1" si="265"/>
        <v>0</v>
      </c>
      <c r="EC91" s="27">
        <f t="shared" ca="1" si="265"/>
        <v>1</v>
      </c>
      <c r="ED91" s="27">
        <f t="shared" ca="1" si="265"/>
        <v>1</v>
      </c>
      <c r="EE91" s="27">
        <f t="shared" ca="1" si="266"/>
        <v>0</v>
      </c>
      <c r="EF91" s="27">
        <f t="shared" ca="1" si="266"/>
        <v>70</v>
      </c>
      <c r="EG91" s="27">
        <f t="shared" ca="1" si="266"/>
        <v>50</v>
      </c>
      <c r="EH91" s="27">
        <f t="shared" ca="1" si="266"/>
        <v>70</v>
      </c>
      <c r="EI91" s="27">
        <f t="shared" ca="1" si="266"/>
        <v>50</v>
      </c>
      <c r="EJ91" s="27">
        <f t="shared" ca="1" si="266"/>
        <v>1</v>
      </c>
      <c r="EK91" s="27">
        <f t="shared" ca="1" si="266"/>
        <v>1</v>
      </c>
      <c r="EL91" s="27">
        <f t="shared" ca="1" si="266"/>
        <v>1</v>
      </c>
      <c r="EM91" s="27">
        <f t="shared" ca="1" si="266"/>
        <v>0</v>
      </c>
      <c r="EN91" s="27" t="str">
        <f t="shared" ca="1" si="266"/>
        <v>-</v>
      </c>
      <c r="EO91" s="27" t="str">
        <f t="shared" ca="1" si="266"/>
        <v>-</v>
      </c>
      <c r="EP91" s="27">
        <f t="shared" ca="1" si="266"/>
        <v>0</v>
      </c>
      <c r="EQ91" s="27">
        <f t="shared" ca="1" si="266"/>
        <v>0</v>
      </c>
      <c r="ER91" s="34">
        <v>0</v>
      </c>
    </row>
    <row r="92" spans="1:148" outlineLevel="3">
      <c r="A92" s="31">
        <f t="shared" si="231"/>
        <v>87</v>
      </c>
      <c r="B92" s="38">
        <f t="shared" ca="1" si="259"/>
        <v>75</v>
      </c>
      <c r="C92">
        <f t="shared" ca="1" si="243"/>
        <v>31</v>
      </c>
      <c r="D92" t="b">
        <v>0</v>
      </c>
      <c r="E92" t="b">
        <v>0</v>
      </c>
      <c r="F92" t="b">
        <v>0</v>
      </c>
      <c r="H92" s="3" t="str">
        <f t="shared" ca="1" si="248"/>
        <v>012 sfw0.90_sfd-1.50_conc+0.65_prlf+0.30_era00000M-M Spr Scan 2 (F33N11)</v>
      </c>
      <c r="I92" s="13" t="str">
        <f ca="1">IF(MATCH(H92,H$5:H92,0)=(COUNTA(H$5:H92)),"-","Dup")</f>
        <v>-</v>
      </c>
      <c r="J92" s="27" t="str">
        <f t="shared" ca="1" si="232"/>
        <v>-</v>
      </c>
      <c r="K92" s="27" t="b">
        <f t="shared" ca="1" si="267"/>
        <v>1</v>
      </c>
      <c r="L92" s="27" t="b">
        <f t="shared" ca="1" si="267"/>
        <v>1</v>
      </c>
      <c r="M92" s="27" t="b">
        <f t="shared" ca="1" si="267"/>
        <v>1</v>
      </c>
      <c r="N92" s="27" t="b">
        <f t="shared" ca="1" si="267"/>
        <v>1</v>
      </c>
      <c r="O92" s="27" t="b">
        <f t="shared" ca="1" si="267"/>
        <v>1</v>
      </c>
      <c r="P92" s="27">
        <f t="shared" ca="1" si="260"/>
        <v>1</v>
      </c>
      <c r="Q92" s="27">
        <f t="shared" ca="1" si="260"/>
        <v>1</v>
      </c>
      <c r="R92" s="27">
        <f t="shared" ca="1" si="260"/>
        <v>1</v>
      </c>
      <c r="S92" s="27">
        <f t="shared" ca="1" si="260"/>
        <v>1</v>
      </c>
      <c r="T92" s="27">
        <f t="shared" ca="1" si="260"/>
        <v>1</v>
      </c>
      <c r="U92" s="27">
        <f t="shared" ca="1" si="260"/>
        <v>1</v>
      </c>
      <c r="V92" s="27">
        <f t="shared" ca="1" si="260"/>
        <v>1</v>
      </c>
      <c r="W92" s="27">
        <f t="shared" ca="1" si="260"/>
        <v>1</v>
      </c>
      <c r="X92" s="27">
        <f t="shared" ca="1" si="260"/>
        <v>1</v>
      </c>
      <c r="Y92" s="27">
        <f t="shared" ca="1" si="260"/>
        <v>1</v>
      </c>
      <c r="Z92" s="27" t="str">
        <f t="shared" ca="1" si="234"/>
        <v>-</v>
      </c>
      <c r="AA92" s="27" t="str">
        <f t="shared" ca="1" si="249"/>
        <v>-</v>
      </c>
      <c r="AB92" s="27" t="str">
        <f t="shared" ca="1" si="261"/>
        <v>-</v>
      </c>
      <c r="AC92" s="27" t="str">
        <f t="shared" ca="1" si="261"/>
        <v>-</v>
      </c>
      <c r="AD92" s="27" t="str">
        <f t="shared" ca="1" si="261"/>
        <v>-</v>
      </c>
      <c r="AE92" s="27" t="str">
        <f t="shared" ca="1" si="261"/>
        <v>-</v>
      </c>
      <c r="AF92" s="27" t="str">
        <f t="shared" ca="1" si="261"/>
        <v>-</v>
      </c>
      <c r="AG92" s="27" t="str">
        <f t="shared" ca="1" si="261"/>
        <v>-</v>
      </c>
      <c r="AH92" s="27" t="str">
        <f t="shared" ca="1" si="261"/>
        <v>-</v>
      </c>
      <c r="AI92" s="27" t="str">
        <f t="shared" ca="1" si="261"/>
        <v>-</v>
      </c>
      <c r="AJ92" s="27" t="str">
        <f t="shared" ca="1" si="261"/>
        <v>-</v>
      </c>
      <c r="AK92" s="27" t="str">
        <f t="shared" ca="1" si="261"/>
        <v>-</v>
      </c>
      <c r="AL92" s="27" t="str">
        <f t="shared" ca="1" si="261"/>
        <v>-</v>
      </c>
      <c r="AM92" s="27" t="str">
        <f t="shared" ca="1" si="261"/>
        <v>-</v>
      </c>
      <c r="AN92" s="27" t="str">
        <f t="shared" ca="1" si="261"/>
        <v>-</v>
      </c>
      <c r="AO92" s="27" t="str">
        <f t="shared" ca="1" si="261"/>
        <v>-</v>
      </c>
      <c r="AP92" s="27" t="str">
        <f t="shared" ca="1" si="261"/>
        <v>-</v>
      </c>
      <c r="AQ92" s="27" t="str">
        <f t="shared" ca="1" si="261"/>
        <v>-</v>
      </c>
      <c r="AR92" s="27" t="str">
        <f t="shared" ca="1" si="261"/>
        <v>-</v>
      </c>
      <c r="AS92" s="27">
        <f t="shared" ca="1" si="245"/>
        <v>1</v>
      </c>
      <c r="AT92" s="27">
        <f t="shared" ca="1" si="245"/>
        <v>1</v>
      </c>
      <c r="AU92" s="27">
        <f t="shared" ca="1" si="245"/>
        <v>0</v>
      </c>
      <c r="AV92" s="27">
        <f t="shared" ca="1" si="262"/>
        <v>0.7</v>
      </c>
      <c r="AW92" s="27">
        <f t="shared" ca="1" si="262"/>
        <v>-0.7</v>
      </c>
      <c r="AX92" s="27" t="str">
        <f t="shared" ca="1" si="262"/>
        <v>-</v>
      </c>
      <c r="AY92" s="27" t="str">
        <f t="shared" ca="1" si="262"/>
        <v>-</v>
      </c>
      <c r="AZ92" s="27" t="str">
        <f t="shared" ca="1" si="262"/>
        <v>-</v>
      </c>
      <c r="BA92" s="27" t="str">
        <f t="shared" ca="1" si="262"/>
        <v>-</v>
      </c>
      <c r="BB92" s="27" t="str">
        <f t="shared" ca="1" si="262"/>
        <v>-</v>
      </c>
      <c r="BC92" s="27">
        <f t="shared" ca="1" si="246"/>
        <v>0.3</v>
      </c>
      <c r="BD92" s="27">
        <f t="shared" ca="1" si="268"/>
        <v>0.7</v>
      </c>
      <c r="BE92" s="27">
        <f t="shared" ca="1" si="268"/>
        <v>-0.2</v>
      </c>
      <c r="BF92" s="27">
        <f t="shared" ca="1" si="268"/>
        <v>1.2</v>
      </c>
      <c r="BG92" s="27" t="str">
        <f t="shared" ca="1" si="268"/>
        <v>-</v>
      </c>
      <c r="BH92" s="27" t="str">
        <f t="shared" ca="1" si="268"/>
        <v>-</v>
      </c>
      <c r="BI92" s="27">
        <f t="shared" ca="1" si="268"/>
        <v>0</v>
      </c>
      <c r="BJ92" s="27">
        <f t="shared" ca="1" si="268"/>
        <v>0</v>
      </c>
      <c r="BK92" s="27">
        <f t="shared" ca="1" si="268"/>
        <v>0</v>
      </c>
      <c r="BL92" s="27">
        <f t="shared" ca="1" si="268"/>
        <v>0</v>
      </c>
      <c r="BM92" s="27">
        <f t="shared" ca="1" si="268"/>
        <v>0</v>
      </c>
      <c r="BN92" s="27">
        <f t="shared" ca="1" si="269"/>
        <v>0</v>
      </c>
      <c r="BO92" s="27">
        <f t="shared" ca="1" si="269"/>
        <v>0</v>
      </c>
      <c r="BP92" s="27" t="str">
        <f t="shared" ca="1" si="269"/>
        <v>-</v>
      </c>
      <c r="BQ92" s="27" t="str">
        <f t="shared" ca="1" si="269"/>
        <v>-</v>
      </c>
      <c r="BR92" s="27" t="str">
        <f t="shared" ca="1" si="269"/>
        <v>-</v>
      </c>
      <c r="BS92" s="27" t="str">
        <f t="shared" ca="1" si="269"/>
        <v>-</v>
      </c>
      <c r="BT92" s="27" t="str">
        <f t="shared" ca="1" si="269"/>
        <v>-</v>
      </c>
      <c r="BU92" s="27" t="str">
        <f t="shared" ca="1" si="270"/>
        <v>-</v>
      </c>
      <c r="BV92" s="27" t="str">
        <f t="shared" ca="1" si="270"/>
        <v>-</v>
      </c>
      <c r="BW92" s="27" t="str">
        <f t="shared" ca="1" si="270"/>
        <v>-</v>
      </c>
      <c r="BX92" s="27" t="str">
        <f t="shared" ca="1" si="270"/>
        <v>-</v>
      </c>
      <c r="BY92" s="27">
        <f t="shared" ca="1" si="270"/>
        <v>2</v>
      </c>
      <c r="BZ92" s="27" t="str">
        <f t="shared" ca="1" si="270"/>
        <v>-</v>
      </c>
      <c r="CA92" s="27" t="str">
        <f t="shared" ca="1" si="270"/>
        <v>-</v>
      </c>
      <c r="CB92" s="27" t="str">
        <f t="shared" ca="1" si="270"/>
        <v>-</v>
      </c>
      <c r="CC92" s="27" t="str">
        <f t="shared" ca="1" si="270"/>
        <v>-</v>
      </c>
      <c r="CD92" s="27" t="str">
        <f t="shared" ca="1" si="270"/>
        <v>-</v>
      </c>
      <c r="CE92" s="27" t="str">
        <f t="shared" ca="1" si="270"/>
        <v>-</v>
      </c>
      <c r="CF92" s="27">
        <f t="shared" ca="1" si="270"/>
        <v>0</v>
      </c>
      <c r="CG92" s="27" t="str">
        <f t="shared" ca="1" si="271"/>
        <v>-</v>
      </c>
      <c r="CH92" s="27">
        <f t="shared" ca="1" si="271"/>
        <v>1</v>
      </c>
      <c r="CI92" s="27">
        <f t="shared" ca="1" si="271"/>
        <v>0</v>
      </c>
      <c r="CJ92" s="27">
        <f t="shared" ca="1" si="271"/>
        <v>1</v>
      </c>
      <c r="CK92" s="27">
        <f t="shared" ca="1" si="271"/>
        <v>1</v>
      </c>
      <c r="CL92" s="27">
        <f t="shared" ca="1" si="271"/>
        <v>1</v>
      </c>
      <c r="CM92" s="27">
        <f t="shared" ca="1" si="271"/>
        <v>0</v>
      </c>
      <c r="CN92" s="27">
        <f t="shared" ca="1" si="271"/>
        <v>0</v>
      </c>
      <c r="CO92" s="27">
        <f t="shared" ca="1" si="271"/>
        <v>0</v>
      </c>
      <c r="CP92" s="27">
        <f t="shared" ca="1" si="271"/>
        <v>0</v>
      </c>
      <c r="CQ92" s="27">
        <f t="shared" ca="1" si="272"/>
        <v>0.9</v>
      </c>
      <c r="CR92" s="26">
        <v>-1.5</v>
      </c>
      <c r="CS92" s="27">
        <f t="shared" ca="1" si="273"/>
        <v>0.65</v>
      </c>
      <c r="CT92" s="27">
        <f t="shared" ca="1" si="273"/>
        <v>0.3</v>
      </c>
      <c r="CU92" s="27">
        <f t="shared" ca="1" si="273"/>
        <v>0</v>
      </c>
      <c r="CV92" s="27">
        <f t="shared" ca="1" si="273"/>
        <v>0</v>
      </c>
      <c r="CW92" s="27">
        <f t="shared" ca="1" si="273"/>
        <v>1</v>
      </c>
      <c r="CX92" s="27">
        <f t="shared" ca="1" si="273"/>
        <v>0</v>
      </c>
      <c r="CY92" s="27">
        <f t="shared" ca="1" si="255"/>
        <v>0</v>
      </c>
      <c r="CZ92" s="27">
        <f t="shared" ca="1" si="255"/>
        <v>0</v>
      </c>
      <c r="DA92" s="27">
        <f t="shared" ca="1" si="263"/>
        <v>0</v>
      </c>
      <c r="DB92" s="27">
        <f t="shared" ca="1" si="263"/>
        <v>0</v>
      </c>
      <c r="DC92" s="27">
        <f t="shared" ca="1" si="263"/>
        <v>0</v>
      </c>
      <c r="DD92" s="27">
        <f t="shared" ca="1" si="263"/>
        <v>0</v>
      </c>
      <c r="DE92" s="27" t="str">
        <f t="shared" ca="1" si="263"/>
        <v>-</v>
      </c>
      <c r="DF92" s="27" t="str">
        <f t="shared" ca="1" si="263"/>
        <v>-</v>
      </c>
      <c r="DG92" s="27" t="str">
        <f t="shared" ca="1" si="263"/>
        <v>-</v>
      </c>
      <c r="DH92" s="27" t="str">
        <f t="shared" ca="1" si="263"/>
        <v>-</v>
      </c>
      <c r="DI92" s="27" t="str">
        <f t="shared" ca="1" si="263"/>
        <v>-</v>
      </c>
      <c r="DJ92" s="27" t="str">
        <f t="shared" ca="1" si="263"/>
        <v>-</v>
      </c>
      <c r="DK92" s="27" t="b">
        <f t="shared" ca="1" si="264"/>
        <v>0</v>
      </c>
      <c r="DL92" s="27" t="b">
        <f t="shared" ca="1" si="264"/>
        <v>0</v>
      </c>
      <c r="DM92" s="27" t="b">
        <f t="shared" ca="1" si="264"/>
        <v>1</v>
      </c>
      <c r="DN92" s="27">
        <f t="shared" ca="1" si="264"/>
        <v>2</v>
      </c>
      <c r="DO92" s="27" t="str">
        <f t="shared" ca="1" si="264"/>
        <v>-</v>
      </c>
      <c r="DP92" s="27" t="b">
        <f t="shared" ca="1" si="264"/>
        <v>1</v>
      </c>
      <c r="DQ92" s="27" t="str">
        <f t="shared" ca="1" si="264"/>
        <v>-</v>
      </c>
      <c r="DR92" s="27" t="str">
        <f t="shared" ca="1" si="264"/>
        <v>-</v>
      </c>
      <c r="DS92" s="27" t="str">
        <f t="shared" ca="1" si="264"/>
        <v>-</v>
      </c>
      <c r="DT92" s="27" t="b">
        <f t="shared" ca="1" si="265"/>
        <v>1</v>
      </c>
      <c r="DU92" s="27" t="str">
        <f t="shared" ca="1" si="265"/>
        <v>-</v>
      </c>
      <c r="DV92" s="27">
        <f t="shared" ca="1" si="265"/>
        <v>0</v>
      </c>
      <c r="DW92" s="27">
        <f t="shared" ca="1" si="265"/>
        <v>1</v>
      </c>
      <c r="DX92" s="27" t="str">
        <f t="shared" ca="1" si="265"/>
        <v>-</v>
      </c>
      <c r="DY92" s="27">
        <f t="shared" ca="1" si="265"/>
        <v>500</v>
      </c>
      <c r="DZ92" s="27">
        <f t="shared" ca="1" si="265"/>
        <v>500</v>
      </c>
      <c r="EA92" s="27">
        <f t="shared" ca="1" si="265"/>
        <v>1</v>
      </c>
      <c r="EB92" s="27">
        <f t="shared" ca="1" si="265"/>
        <v>0</v>
      </c>
      <c r="EC92" s="27">
        <f t="shared" ca="1" si="265"/>
        <v>1</v>
      </c>
      <c r="ED92" s="27">
        <f t="shared" ca="1" si="265"/>
        <v>1</v>
      </c>
      <c r="EE92" s="27">
        <f t="shared" ca="1" si="266"/>
        <v>0</v>
      </c>
      <c r="EF92" s="27">
        <f t="shared" ca="1" si="266"/>
        <v>70</v>
      </c>
      <c r="EG92" s="27">
        <f t="shared" ca="1" si="266"/>
        <v>50</v>
      </c>
      <c r="EH92" s="27">
        <f t="shared" ca="1" si="266"/>
        <v>70</v>
      </c>
      <c r="EI92" s="27">
        <f t="shared" ca="1" si="266"/>
        <v>50</v>
      </c>
      <c r="EJ92" s="27">
        <f t="shared" ca="1" si="266"/>
        <v>1</v>
      </c>
      <c r="EK92" s="27">
        <f t="shared" ca="1" si="266"/>
        <v>1</v>
      </c>
      <c r="EL92" s="27">
        <f t="shared" ca="1" si="266"/>
        <v>1</v>
      </c>
      <c r="EM92" s="27">
        <f t="shared" ca="1" si="266"/>
        <v>0</v>
      </c>
      <c r="EN92" s="27" t="str">
        <f t="shared" ca="1" si="266"/>
        <v>-</v>
      </c>
      <c r="EO92" s="27" t="str">
        <f t="shared" ca="1" si="266"/>
        <v>-</v>
      </c>
      <c r="EP92" s="27">
        <f t="shared" ca="1" si="266"/>
        <v>0</v>
      </c>
      <c r="EQ92" s="27">
        <f t="shared" ca="1" si="266"/>
        <v>0</v>
      </c>
      <c r="ER92" s="34">
        <v>0</v>
      </c>
    </row>
    <row r="93" spans="1:148" outlineLevel="3">
      <c r="A93" s="31">
        <f t="shared" si="231"/>
        <v>88</v>
      </c>
      <c r="B93" s="38">
        <f t="shared" ca="1" si="259"/>
        <v>75</v>
      </c>
      <c r="C93">
        <f t="shared" ca="1" si="243"/>
        <v>31</v>
      </c>
      <c r="D93" t="b">
        <v>0</v>
      </c>
      <c r="E93" t="b">
        <v>0</v>
      </c>
      <c r="F93" t="b">
        <v>0</v>
      </c>
      <c r="H93" s="3" t="str">
        <f t="shared" ca="1" si="248"/>
        <v>013 sfw0.90_sfd-1.00_conc+0.65_prlf+0.30_era00000M-M Spr Scan 2 (F33N11)</v>
      </c>
      <c r="I93" s="13" t="str">
        <f ca="1">IF(MATCH(H93,H$5:H93,0)=(COUNTA(H$5:H93)),"-","Dup")</f>
        <v>-</v>
      </c>
      <c r="J93" s="27" t="str">
        <f t="shared" ca="1" si="232"/>
        <v>-</v>
      </c>
      <c r="K93" s="27" t="b">
        <f t="shared" ca="1" si="267"/>
        <v>1</v>
      </c>
      <c r="L93" s="27" t="b">
        <f t="shared" ca="1" si="267"/>
        <v>1</v>
      </c>
      <c r="M93" s="27" t="b">
        <f t="shared" ca="1" si="267"/>
        <v>1</v>
      </c>
      <c r="N93" s="27" t="b">
        <f t="shared" ca="1" si="267"/>
        <v>1</v>
      </c>
      <c r="O93" s="27" t="b">
        <f t="shared" ca="1" si="267"/>
        <v>1</v>
      </c>
      <c r="P93" s="27">
        <f t="shared" ca="1" si="260"/>
        <v>1</v>
      </c>
      <c r="Q93" s="27">
        <f t="shared" ca="1" si="260"/>
        <v>1</v>
      </c>
      <c r="R93" s="27">
        <f t="shared" ca="1" si="260"/>
        <v>1</v>
      </c>
      <c r="S93" s="27">
        <f t="shared" ca="1" si="260"/>
        <v>1</v>
      </c>
      <c r="T93" s="27">
        <f t="shared" ca="1" si="260"/>
        <v>1</v>
      </c>
      <c r="U93" s="27">
        <f t="shared" ca="1" si="260"/>
        <v>1</v>
      </c>
      <c r="V93" s="27">
        <f t="shared" ca="1" si="260"/>
        <v>1</v>
      </c>
      <c r="W93" s="27">
        <f t="shared" ca="1" si="260"/>
        <v>1</v>
      </c>
      <c r="X93" s="27">
        <f t="shared" ca="1" si="260"/>
        <v>1</v>
      </c>
      <c r="Y93" s="27">
        <f t="shared" ca="1" si="260"/>
        <v>1</v>
      </c>
      <c r="Z93" s="27" t="str">
        <f t="shared" ca="1" si="234"/>
        <v>-</v>
      </c>
      <c r="AA93" s="27" t="str">
        <f t="shared" ca="1" si="249"/>
        <v>-</v>
      </c>
      <c r="AB93" s="27" t="str">
        <f t="shared" ca="1" si="261"/>
        <v>-</v>
      </c>
      <c r="AC93" s="27" t="str">
        <f t="shared" ca="1" si="261"/>
        <v>-</v>
      </c>
      <c r="AD93" s="27" t="str">
        <f t="shared" ca="1" si="261"/>
        <v>-</v>
      </c>
      <c r="AE93" s="27" t="str">
        <f t="shared" ca="1" si="261"/>
        <v>-</v>
      </c>
      <c r="AF93" s="27" t="str">
        <f t="shared" ca="1" si="261"/>
        <v>-</v>
      </c>
      <c r="AG93" s="27" t="str">
        <f t="shared" ca="1" si="261"/>
        <v>-</v>
      </c>
      <c r="AH93" s="27" t="str">
        <f t="shared" ca="1" si="261"/>
        <v>-</v>
      </c>
      <c r="AI93" s="27" t="str">
        <f t="shared" ca="1" si="261"/>
        <v>-</v>
      </c>
      <c r="AJ93" s="27" t="str">
        <f t="shared" ca="1" si="261"/>
        <v>-</v>
      </c>
      <c r="AK93" s="27" t="str">
        <f t="shared" ca="1" si="261"/>
        <v>-</v>
      </c>
      <c r="AL93" s="27" t="str">
        <f t="shared" ca="1" si="261"/>
        <v>-</v>
      </c>
      <c r="AM93" s="27" t="str">
        <f t="shared" ca="1" si="261"/>
        <v>-</v>
      </c>
      <c r="AN93" s="27" t="str">
        <f t="shared" ca="1" si="261"/>
        <v>-</v>
      </c>
      <c r="AO93" s="27" t="str">
        <f t="shared" ca="1" si="261"/>
        <v>-</v>
      </c>
      <c r="AP93" s="27" t="str">
        <f t="shared" ca="1" si="261"/>
        <v>-</v>
      </c>
      <c r="AQ93" s="27" t="str">
        <f t="shared" ca="1" si="261"/>
        <v>-</v>
      </c>
      <c r="AR93" s="27" t="str">
        <f t="shared" ca="1" si="261"/>
        <v>-</v>
      </c>
      <c r="AS93" s="27">
        <f t="shared" ca="1" si="245"/>
        <v>1</v>
      </c>
      <c r="AT93" s="27">
        <f t="shared" ca="1" si="245"/>
        <v>1</v>
      </c>
      <c r="AU93" s="27">
        <f t="shared" ca="1" si="245"/>
        <v>0</v>
      </c>
      <c r="AV93" s="27">
        <f t="shared" ca="1" si="262"/>
        <v>0.7</v>
      </c>
      <c r="AW93" s="27">
        <f t="shared" ca="1" si="262"/>
        <v>-0.7</v>
      </c>
      <c r="AX93" s="27" t="str">
        <f t="shared" ca="1" si="262"/>
        <v>-</v>
      </c>
      <c r="AY93" s="27" t="str">
        <f t="shared" ca="1" si="262"/>
        <v>-</v>
      </c>
      <c r="AZ93" s="27" t="str">
        <f t="shared" ca="1" si="262"/>
        <v>-</v>
      </c>
      <c r="BA93" s="27" t="str">
        <f t="shared" ca="1" si="262"/>
        <v>-</v>
      </c>
      <c r="BB93" s="27" t="str">
        <f t="shared" ca="1" si="262"/>
        <v>-</v>
      </c>
      <c r="BC93" s="27">
        <f t="shared" ca="1" si="246"/>
        <v>0.3</v>
      </c>
      <c r="BD93" s="27">
        <f t="shared" ca="1" si="268"/>
        <v>0.7</v>
      </c>
      <c r="BE93" s="27">
        <f t="shared" ca="1" si="268"/>
        <v>-0.2</v>
      </c>
      <c r="BF93" s="27">
        <f t="shared" ca="1" si="268"/>
        <v>1.2</v>
      </c>
      <c r="BG93" s="27" t="str">
        <f t="shared" ca="1" si="268"/>
        <v>-</v>
      </c>
      <c r="BH93" s="27" t="str">
        <f t="shared" ca="1" si="268"/>
        <v>-</v>
      </c>
      <c r="BI93" s="27">
        <f t="shared" ca="1" si="268"/>
        <v>0</v>
      </c>
      <c r="BJ93" s="27">
        <f t="shared" ca="1" si="268"/>
        <v>0</v>
      </c>
      <c r="BK93" s="27">
        <f t="shared" ca="1" si="268"/>
        <v>0</v>
      </c>
      <c r="BL93" s="27">
        <f t="shared" ca="1" si="268"/>
        <v>0</v>
      </c>
      <c r="BM93" s="27">
        <f t="shared" ca="1" si="268"/>
        <v>0</v>
      </c>
      <c r="BN93" s="27">
        <f t="shared" ca="1" si="269"/>
        <v>0</v>
      </c>
      <c r="BO93" s="27">
        <f t="shared" ca="1" si="269"/>
        <v>0</v>
      </c>
      <c r="BP93" s="27" t="str">
        <f t="shared" ca="1" si="269"/>
        <v>-</v>
      </c>
      <c r="BQ93" s="27" t="str">
        <f t="shared" ca="1" si="269"/>
        <v>-</v>
      </c>
      <c r="BR93" s="27" t="str">
        <f t="shared" ca="1" si="269"/>
        <v>-</v>
      </c>
      <c r="BS93" s="27" t="str">
        <f t="shared" ca="1" si="269"/>
        <v>-</v>
      </c>
      <c r="BT93" s="27" t="str">
        <f t="shared" ca="1" si="269"/>
        <v>-</v>
      </c>
      <c r="BU93" s="27" t="str">
        <f t="shared" ca="1" si="270"/>
        <v>-</v>
      </c>
      <c r="BV93" s="27" t="str">
        <f t="shared" ca="1" si="270"/>
        <v>-</v>
      </c>
      <c r="BW93" s="27" t="str">
        <f t="shared" ca="1" si="270"/>
        <v>-</v>
      </c>
      <c r="BX93" s="27" t="str">
        <f t="shared" ca="1" si="270"/>
        <v>-</v>
      </c>
      <c r="BY93" s="27">
        <f t="shared" ca="1" si="270"/>
        <v>2</v>
      </c>
      <c r="BZ93" s="27" t="str">
        <f t="shared" ca="1" si="270"/>
        <v>-</v>
      </c>
      <c r="CA93" s="27" t="str">
        <f t="shared" ca="1" si="270"/>
        <v>-</v>
      </c>
      <c r="CB93" s="27" t="str">
        <f t="shared" ca="1" si="270"/>
        <v>-</v>
      </c>
      <c r="CC93" s="27" t="str">
        <f t="shared" ca="1" si="270"/>
        <v>-</v>
      </c>
      <c r="CD93" s="27" t="str">
        <f t="shared" ca="1" si="270"/>
        <v>-</v>
      </c>
      <c r="CE93" s="27" t="str">
        <f t="shared" ca="1" si="270"/>
        <v>-</v>
      </c>
      <c r="CF93" s="27">
        <f t="shared" ca="1" si="270"/>
        <v>0</v>
      </c>
      <c r="CG93" s="27" t="str">
        <f t="shared" ca="1" si="271"/>
        <v>-</v>
      </c>
      <c r="CH93" s="27">
        <f t="shared" ca="1" si="271"/>
        <v>1</v>
      </c>
      <c r="CI93" s="27">
        <f t="shared" ca="1" si="271"/>
        <v>0</v>
      </c>
      <c r="CJ93" s="27">
        <f t="shared" ca="1" si="271"/>
        <v>1</v>
      </c>
      <c r="CK93" s="27">
        <f t="shared" ca="1" si="271"/>
        <v>1</v>
      </c>
      <c r="CL93" s="27">
        <f t="shared" ca="1" si="271"/>
        <v>1</v>
      </c>
      <c r="CM93" s="27">
        <f t="shared" ca="1" si="271"/>
        <v>0</v>
      </c>
      <c r="CN93" s="27">
        <f t="shared" ca="1" si="271"/>
        <v>0</v>
      </c>
      <c r="CO93" s="27">
        <f t="shared" ca="1" si="271"/>
        <v>0</v>
      </c>
      <c r="CP93" s="27">
        <f t="shared" ca="1" si="271"/>
        <v>0</v>
      </c>
      <c r="CQ93" s="27">
        <f t="shared" ca="1" si="272"/>
        <v>0.9</v>
      </c>
      <c r="CR93" s="26">
        <v>-1</v>
      </c>
      <c r="CS93" s="27">
        <f t="shared" ca="1" si="273"/>
        <v>0.65</v>
      </c>
      <c r="CT93" s="27">
        <f t="shared" ca="1" si="273"/>
        <v>0.3</v>
      </c>
      <c r="CU93" s="27">
        <f t="shared" ca="1" si="273"/>
        <v>0</v>
      </c>
      <c r="CV93" s="27">
        <f t="shared" ca="1" si="273"/>
        <v>0</v>
      </c>
      <c r="CW93" s="27">
        <f t="shared" ca="1" si="273"/>
        <v>1</v>
      </c>
      <c r="CX93" s="27">
        <f t="shared" ca="1" si="273"/>
        <v>0</v>
      </c>
      <c r="CY93" s="27">
        <f t="shared" ca="1" si="255"/>
        <v>0</v>
      </c>
      <c r="CZ93" s="27">
        <f t="shared" ca="1" si="255"/>
        <v>0</v>
      </c>
      <c r="DA93" s="27">
        <f t="shared" ca="1" si="263"/>
        <v>0</v>
      </c>
      <c r="DB93" s="27">
        <f t="shared" ca="1" si="263"/>
        <v>0</v>
      </c>
      <c r="DC93" s="27">
        <f t="shared" ca="1" si="263"/>
        <v>0</v>
      </c>
      <c r="DD93" s="27">
        <f t="shared" ca="1" si="263"/>
        <v>0</v>
      </c>
      <c r="DE93" s="27" t="str">
        <f t="shared" ca="1" si="263"/>
        <v>-</v>
      </c>
      <c r="DF93" s="27" t="str">
        <f t="shared" ca="1" si="263"/>
        <v>-</v>
      </c>
      <c r="DG93" s="27" t="str">
        <f t="shared" ca="1" si="263"/>
        <v>-</v>
      </c>
      <c r="DH93" s="27" t="str">
        <f t="shared" ca="1" si="263"/>
        <v>-</v>
      </c>
      <c r="DI93" s="27" t="str">
        <f t="shared" ca="1" si="263"/>
        <v>-</v>
      </c>
      <c r="DJ93" s="27" t="str">
        <f t="shared" ca="1" si="263"/>
        <v>-</v>
      </c>
      <c r="DK93" s="27" t="b">
        <f t="shared" ca="1" si="264"/>
        <v>0</v>
      </c>
      <c r="DL93" s="27" t="b">
        <f t="shared" ca="1" si="264"/>
        <v>0</v>
      </c>
      <c r="DM93" s="27" t="b">
        <f t="shared" ca="1" si="264"/>
        <v>1</v>
      </c>
      <c r="DN93" s="27">
        <f t="shared" ca="1" si="264"/>
        <v>2</v>
      </c>
      <c r="DO93" s="27" t="str">
        <f t="shared" ca="1" si="264"/>
        <v>-</v>
      </c>
      <c r="DP93" s="27" t="b">
        <f t="shared" ca="1" si="264"/>
        <v>1</v>
      </c>
      <c r="DQ93" s="27" t="str">
        <f t="shared" ca="1" si="264"/>
        <v>-</v>
      </c>
      <c r="DR93" s="27" t="str">
        <f t="shared" ca="1" si="264"/>
        <v>-</v>
      </c>
      <c r="DS93" s="27" t="str">
        <f t="shared" ca="1" si="264"/>
        <v>-</v>
      </c>
      <c r="DT93" s="27" t="b">
        <f t="shared" ca="1" si="265"/>
        <v>1</v>
      </c>
      <c r="DU93" s="27" t="str">
        <f t="shared" ca="1" si="265"/>
        <v>-</v>
      </c>
      <c r="DV93" s="27">
        <f t="shared" ca="1" si="265"/>
        <v>0</v>
      </c>
      <c r="DW93" s="27">
        <f t="shared" ca="1" si="265"/>
        <v>1</v>
      </c>
      <c r="DX93" s="27" t="str">
        <f t="shared" ca="1" si="265"/>
        <v>-</v>
      </c>
      <c r="DY93" s="27">
        <f t="shared" ca="1" si="265"/>
        <v>500</v>
      </c>
      <c r="DZ93" s="27">
        <f t="shared" ca="1" si="265"/>
        <v>500</v>
      </c>
      <c r="EA93" s="27">
        <f t="shared" ca="1" si="265"/>
        <v>1</v>
      </c>
      <c r="EB93" s="27">
        <f t="shared" ca="1" si="265"/>
        <v>0</v>
      </c>
      <c r="EC93" s="27">
        <f t="shared" ca="1" si="265"/>
        <v>1</v>
      </c>
      <c r="ED93" s="27">
        <f t="shared" ca="1" si="265"/>
        <v>1</v>
      </c>
      <c r="EE93" s="27">
        <f t="shared" ca="1" si="266"/>
        <v>0</v>
      </c>
      <c r="EF93" s="27">
        <f t="shared" ca="1" si="266"/>
        <v>70</v>
      </c>
      <c r="EG93" s="27">
        <f t="shared" ca="1" si="266"/>
        <v>50</v>
      </c>
      <c r="EH93" s="27">
        <f t="shared" ca="1" si="266"/>
        <v>70</v>
      </c>
      <c r="EI93" s="27">
        <f t="shared" ca="1" si="266"/>
        <v>50</v>
      </c>
      <c r="EJ93" s="27">
        <f t="shared" ca="1" si="266"/>
        <v>1</v>
      </c>
      <c r="EK93" s="27">
        <f t="shared" ca="1" si="266"/>
        <v>1</v>
      </c>
      <c r="EL93" s="27">
        <f t="shared" ca="1" si="266"/>
        <v>1</v>
      </c>
      <c r="EM93" s="27">
        <f t="shared" ca="1" si="266"/>
        <v>0</v>
      </c>
      <c r="EN93" s="27" t="str">
        <f t="shared" ca="1" si="266"/>
        <v>-</v>
      </c>
      <c r="EO93" s="27" t="str">
        <f t="shared" ca="1" si="266"/>
        <v>-</v>
      </c>
      <c r="EP93" s="27">
        <f t="shared" ca="1" si="266"/>
        <v>0</v>
      </c>
      <c r="EQ93" s="27">
        <f t="shared" ca="1" si="266"/>
        <v>0</v>
      </c>
      <c r="ER93" s="34">
        <v>0</v>
      </c>
    </row>
    <row r="94" spans="1:148" outlineLevel="3">
      <c r="A94" s="31">
        <f t="shared" si="231"/>
        <v>89</v>
      </c>
      <c r="B94" s="38">
        <f t="shared" ca="1" si="259"/>
        <v>75</v>
      </c>
      <c r="C94">
        <f t="shared" ca="1" si="243"/>
        <v>31</v>
      </c>
      <c r="D94" t="b">
        <v>0</v>
      </c>
      <c r="E94" t="b">
        <v>0</v>
      </c>
      <c r="F94" t="b">
        <v>0</v>
      </c>
      <c r="H94" s="3" t="str">
        <f t="shared" ca="1" si="248"/>
        <v>014 sfw0.90_sfd-0.50_conc+0.65_prlf+0.30_era00000M-M Spr Scan 2 (F33N11)</v>
      </c>
      <c r="I94" s="13" t="str">
        <f ca="1">IF(MATCH(H94,H$5:H94,0)=(COUNTA(H$5:H94)),"-","Dup")</f>
        <v>-</v>
      </c>
      <c r="J94" s="27" t="str">
        <f t="shared" ca="1" si="232"/>
        <v>-</v>
      </c>
      <c r="K94" s="27" t="b">
        <f t="shared" ca="1" si="267"/>
        <v>1</v>
      </c>
      <c r="L94" s="27" t="b">
        <f t="shared" ca="1" si="267"/>
        <v>1</v>
      </c>
      <c r="M94" s="27" t="b">
        <f t="shared" ca="1" si="267"/>
        <v>1</v>
      </c>
      <c r="N94" s="27" t="b">
        <f t="shared" ca="1" si="267"/>
        <v>1</v>
      </c>
      <c r="O94" s="27" t="b">
        <f t="shared" ca="1" si="267"/>
        <v>1</v>
      </c>
      <c r="P94" s="27">
        <f t="shared" ca="1" si="260"/>
        <v>1</v>
      </c>
      <c r="Q94" s="27">
        <f t="shared" ca="1" si="260"/>
        <v>1</v>
      </c>
      <c r="R94" s="27">
        <f t="shared" ca="1" si="260"/>
        <v>1</v>
      </c>
      <c r="S94" s="27">
        <f t="shared" ca="1" si="260"/>
        <v>1</v>
      </c>
      <c r="T94" s="27">
        <f t="shared" ca="1" si="260"/>
        <v>1</v>
      </c>
      <c r="U94" s="27">
        <f t="shared" ca="1" si="260"/>
        <v>1</v>
      </c>
      <c r="V94" s="27">
        <f t="shared" ca="1" si="260"/>
        <v>1</v>
      </c>
      <c r="W94" s="27">
        <f t="shared" ca="1" si="260"/>
        <v>1</v>
      </c>
      <c r="X94" s="27">
        <f t="shared" ca="1" si="260"/>
        <v>1</v>
      </c>
      <c r="Y94" s="27">
        <f t="shared" ca="1" si="260"/>
        <v>1</v>
      </c>
      <c r="Z94" s="27" t="str">
        <f t="shared" ca="1" si="234"/>
        <v>-</v>
      </c>
      <c r="AA94" s="27" t="str">
        <f t="shared" ca="1" si="249"/>
        <v>-</v>
      </c>
      <c r="AB94" s="27" t="str">
        <f t="shared" ca="1" si="261"/>
        <v>-</v>
      </c>
      <c r="AC94" s="27" t="str">
        <f t="shared" ca="1" si="261"/>
        <v>-</v>
      </c>
      <c r="AD94" s="27" t="str">
        <f t="shared" ca="1" si="261"/>
        <v>-</v>
      </c>
      <c r="AE94" s="27" t="str">
        <f t="shared" ca="1" si="261"/>
        <v>-</v>
      </c>
      <c r="AF94" s="27" t="str">
        <f t="shared" ca="1" si="261"/>
        <v>-</v>
      </c>
      <c r="AG94" s="27" t="str">
        <f t="shared" ca="1" si="261"/>
        <v>-</v>
      </c>
      <c r="AH94" s="27" t="str">
        <f t="shared" ca="1" si="261"/>
        <v>-</v>
      </c>
      <c r="AI94" s="27" t="str">
        <f t="shared" ca="1" si="261"/>
        <v>-</v>
      </c>
      <c r="AJ94" s="27" t="str">
        <f t="shared" ca="1" si="261"/>
        <v>-</v>
      </c>
      <c r="AK94" s="27" t="str">
        <f t="shared" ca="1" si="261"/>
        <v>-</v>
      </c>
      <c r="AL94" s="27" t="str">
        <f t="shared" ca="1" si="261"/>
        <v>-</v>
      </c>
      <c r="AM94" s="27" t="str">
        <f t="shared" ca="1" si="261"/>
        <v>-</v>
      </c>
      <c r="AN94" s="27" t="str">
        <f t="shared" ca="1" si="261"/>
        <v>-</v>
      </c>
      <c r="AO94" s="27" t="str">
        <f t="shared" ca="1" si="261"/>
        <v>-</v>
      </c>
      <c r="AP94" s="27" t="str">
        <f t="shared" ca="1" si="261"/>
        <v>-</v>
      </c>
      <c r="AQ94" s="27" t="str">
        <f t="shared" ca="1" si="261"/>
        <v>-</v>
      </c>
      <c r="AR94" s="27" t="str">
        <f t="shared" ca="1" si="261"/>
        <v>-</v>
      </c>
      <c r="AS94" s="27">
        <f t="shared" ca="1" si="245"/>
        <v>1</v>
      </c>
      <c r="AT94" s="27">
        <f t="shared" ca="1" si="245"/>
        <v>1</v>
      </c>
      <c r="AU94" s="27">
        <f t="shared" ca="1" si="245"/>
        <v>0</v>
      </c>
      <c r="AV94" s="27">
        <f t="shared" ca="1" si="262"/>
        <v>0.7</v>
      </c>
      <c r="AW94" s="27">
        <f t="shared" ca="1" si="262"/>
        <v>-0.7</v>
      </c>
      <c r="AX94" s="27" t="str">
        <f t="shared" ca="1" si="262"/>
        <v>-</v>
      </c>
      <c r="AY94" s="27" t="str">
        <f t="shared" ca="1" si="262"/>
        <v>-</v>
      </c>
      <c r="AZ94" s="27" t="str">
        <f t="shared" ca="1" si="262"/>
        <v>-</v>
      </c>
      <c r="BA94" s="27" t="str">
        <f t="shared" ca="1" si="262"/>
        <v>-</v>
      </c>
      <c r="BB94" s="27" t="str">
        <f t="shared" ca="1" si="262"/>
        <v>-</v>
      </c>
      <c r="BC94" s="27">
        <f t="shared" ca="1" si="246"/>
        <v>0.3</v>
      </c>
      <c r="BD94" s="27">
        <f t="shared" ca="1" si="268"/>
        <v>0.7</v>
      </c>
      <c r="BE94" s="27">
        <f t="shared" ca="1" si="268"/>
        <v>-0.2</v>
      </c>
      <c r="BF94" s="27">
        <f t="shared" ca="1" si="268"/>
        <v>1.2</v>
      </c>
      <c r="BG94" s="27" t="str">
        <f t="shared" ca="1" si="268"/>
        <v>-</v>
      </c>
      <c r="BH94" s="27" t="str">
        <f t="shared" ca="1" si="268"/>
        <v>-</v>
      </c>
      <c r="BI94" s="27">
        <f t="shared" ca="1" si="268"/>
        <v>0</v>
      </c>
      <c r="BJ94" s="27">
        <f t="shared" ca="1" si="268"/>
        <v>0</v>
      </c>
      <c r="BK94" s="27">
        <f t="shared" ca="1" si="268"/>
        <v>0</v>
      </c>
      <c r="BL94" s="27">
        <f t="shared" ca="1" si="268"/>
        <v>0</v>
      </c>
      <c r="BM94" s="27">
        <f t="shared" ca="1" si="268"/>
        <v>0</v>
      </c>
      <c r="BN94" s="27">
        <f t="shared" ca="1" si="269"/>
        <v>0</v>
      </c>
      <c r="BO94" s="27">
        <f t="shared" ca="1" si="269"/>
        <v>0</v>
      </c>
      <c r="BP94" s="27" t="str">
        <f t="shared" ca="1" si="269"/>
        <v>-</v>
      </c>
      <c r="BQ94" s="27" t="str">
        <f t="shared" ca="1" si="269"/>
        <v>-</v>
      </c>
      <c r="BR94" s="27" t="str">
        <f t="shared" ca="1" si="269"/>
        <v>-</v>
      </c>
      <c r="BS94" s="27" t="str">
        <f t="shared" ca="1" si="269"/>
        <v>-</v>
      </c>
      <c r="BT94" s="27" t="str">
        <f t="shared" ca="1" si="269"/>
        <v>-</v>
      </c>
      <c r="BU94" s="27" t="str">
        <f t="shared" ca="1" si="270"/>
        <v>-</v>
      </c>
      <c r="BV94" s="27" t="str">
        <f t="shared" ca="1" si="270"/>
        <v>-</v>
      </c>
      <c r="BW94" s="27" t="str">
        <f t="shared" ca="1" si="270"/>
        <v>-</v>
      </c>
      <c r="BX94" s="27" t="str">
        <f t="shared" ca="1" si="270"/>
        <v>-</v>
      </c>
      <c r="BY94" s="27">
        <f t="shared" ca="1" si="270"/>
        <v>2</v>
      </c>
      <c r="BZ94" s="27" t="str">
        <f t="shared" ca="1" si="270"/>
        <v>-</v>
      </c>
      <c r="CA94" s="27" t="str">
        <f t="shared" ca="1" si="270"/>
        <v>-</v>
      </c>
      <c r="CB94" s="27" t="str">
        <f t="shared" ca="1" si="270"/>
        <v>-</v>
      </c>
      <c r="CC94" s="27" t="str">
        <f t="shared" ca="1" si="270"/>
        <v>-</v>
      </c>
      <c r="CD94" s="27" t="str">
        <f t="shared" ca="1" si="270"/>
        <v>-</v>
      </c>
      <c r="CE94" s="27" t="str">
        <f t="shared" ca="1" si="270"/>
        <v>-</v>
      </c>
      <c r="CF94" s="27">
        <f t="shared" ca="1" si="270"/>
        <v>0</v>
      </c>
      <c r="CG94" s="27" t="str">
        <f t="shared" ca="1" si="271"/>
        <v>-</v>
      </c>
      <c r="CH94" s="27">
        <f t="shared" ca="1" si="271"/>
        <v>1</v>
      </c>
      <c r="CI94" s="27">
        <f t="shared" ca="1" si="271"/>
        <v>0</v>
      </c>
      <c r="CJ94" s="27">
        <f t="shared" ca="1" si="271"/>
        <v>1</v>
      </c>
      <c r="CK94" s="27">
        <f t="shared" ca="1" si="271"/>
        <v>1</v>
      </c>
      <c r="CL94" s="27">
        <f t="shared" ca="1" si="271"/>
        <v>1</v>
      </c>
      <c r="CM94" s="27">
        <f t="shared" ca="1" si="271"/>
        <v>0</v>
      </c>
      <c r="CN94" s="27">
        <f t="shared" ca="1" si="271"/>
        <v>0</v>
      </c>
      <c r="CO94" s="27">
        <f t="shared" ca="1" si="271"/>
        <v>0</v>
      </c>
      <c r="CP94" s="27">
        <f t="shared" ca="1" si="271"/>
        <v>0</v>
      </c>
      <c r="CQ94" s="27">
        <f t="shared" ca="1" si="272"/>
        <v>0.9</v>
      </c>
      <c r="CR94" s="26">
        <v>-0.5</v>
      </c>
      <c r="CS94" s="27">
        <f t="shared" ca="1" si="273"/>
        <v>0.65</v>
      </c>
      <c r="CT94" s="27">
        <f t="shared" ca="1" si="273"/>
        <v>0.3</v>
      </c>
      <c r="CU94" s="27">
        <f t="shared" ca="1" si="273"/>
        <v>0</v>
      </c>
      <c r="CV94" s="27">
        <f t="shared" ca="1" si="273"/>
        <v>0</v>
      </c>
      <c r="CW94" s="27">
        <f t="shared" ca="1" si="273"/>
        <v>1</v>
      </c>
      <c r="CX94" s="27">
        <f t="shared" ca="1" si="273"/>
        <v>0</v>
      </c>
      <c r="CY94" s="27">
        <f t="shared" ca="1" si="255"/>
        <v>0</v>
      </c>
      <c r="CZ94" s="27">
        <f t="shared" ca="1" si="255"/>
        <v>0</v>
      </c>
      <c r="DA94" s="27">
        <f t="shared" ca="1" si="263"/>
        <v>0</v>
      </c>
      <c r="DB94" s="27">
        <f t="shared" ca="1" si="263"/>
        <v>0</v>
      </c>
      <c r="DC94" s="27">
        <f t="shared" ca="1" si="263"/>
        <v>0</v>
      </c>
      <c r="DD94" s="27">
        <f t="shared" ca="1" si="263"/>
        <v>0</v>
      </c>
      <c r="DE94" s="27" t="str">
        <f t="shared" ca="1" si="263"/>
        <v>-</v>
      </c>
      <c r="DF94" s="27" t="str">
        <f t="shared" ca="1" si="263"/>
        <v>-</v>
      </c>
      <c r="DG94" s="27" t="str">
        <f t="shared" ca="1" si="263"/>
        <v>-</v>
      </c>
      <c r="DH94" s="27" t="str">
        <f t="shared" ca="1" si="263"/>
        <v>-</v>
      </c>
      <c r="DI94" s="27" t="str">
        <f t="shared" ca="1" si="263"/>
        <v>-</v>
      </c>
      <c r="DJ94" s="27" t="str">
        <f t="shared" ca="1" si="263"/>
        <v>-</v>
      </c>
      <c r="DK94" s="27" t="b">
        <f t="shared" ca="1" si="264"/>
        <v>0</v>
      </c>
      <c r="DL94" s="27" t="b">
        <f t="shared" ca="1" si="264"/>
        <v>0</v>
      </c>
      <c r="DM94" s="27" t="b">
        <f t="shared" ca="1" si="264"/>
        <v>1</v>
      </c>
      <c r="DN94" s="27">
        <f t="shared" ca="1" si="264"/>
        <v>2</v>
      </c>
      <c r="DO94" s="27" t="str">
        <f t="shared" ca="1" si="264"/>
        <v>-</v>
      </c>
      <c r="DP94" s="27" t="b">
        <f t="shared" ca="1" si="264"/>
        <v>1</v>
      </c>
      <c r="DQ94" s="27" t="str">
        <f t="shared" ca="1" si="264"/>
        <v>-</v>
      </c>
      <c r="DR94" s="27" t="str">
        <f t="shared" ca="1" si="264"/>
        <v>-</v>
      </c>
      <c r="DS94" s="27" t="str">
        <f t="shared" ca="1" si="264"/>
        <v>-</v>
      </c>
      <c r="DT94" s="27" t="b">
        <f t="shared" ca="1" si="265"/>
        <v>1</v>
      </c>
      <c r="DU94" s="27" t="str">
        <f t="shared" ca="1" si="265"/>
        <v>-</v>
      </c>
      <c r="DV94" s="27">
        <f t="shared" ca="1" si="265"/>
        <v>0</v>
      </c>
      <c r="DW94" s="27">
        <f t="shared" ca="1" si="265"/>
        <v>1</v>
      </c>
      <c r="DX94" s="27" t="str">
        <f t="shared" ca="1" si="265"/>
        <v>-</v>
      </c>
      <c r="DY94" s="27">
        <f t="shared" ca="1" si="265"/>
        <v>500</v>
      </c>
      <c r="DZ94" s="27">
        <f t="shared" ca="1" si="265"/>
        <v>500</v>
      </c>
      <c r="EA94" s="27">
        <f t="shared" ca="1" si="265"/>
        <v>1</v>
      </c>
      <c r="EB94" s="27">
        <f t="shared" ca="1" si="265"/>
        <v>0</v>
      </c>
      <c r="EC94" s="27">
        <f t="shared" ca="1" si="265"/>
        <v>1</v>
      </c>
      <c r="ED94" s="27">
        <f t="shared" ca="1" si="265"/>
        <v>1</v>
      </c>
      <c r="EE94" s="27">
        <f t="shared" ca="1" si="266"/>
        <v>0</v>
      </c>
      <c r="EF94" s="27">
        <f t="shared" ca="1" si="266"/>
        <v>70</v>
      </c>
      <c r="EG94" s="27">
        <f t="shared" ca="1" si="266"/>
        <v>50</v>
      </c>
      <c r="EH94" s="27">
        <f t="shared" ca="1" si="266"/>
        <v>70</v>
      </c>
      <c r="EI94" s="27">
        <f t="shared" ca="1" si="266"/>
        <v>50</v>
      </c>
      <c r="EJ94" s="27">
        <f t="shared" ca="1" si="266"/>
        <v>1</v>
      </c>
      <c r="EK94" s="27">
        <f t="shared" ca="1" si="266"/>
        <v>1</v>
      </c>
      <c r="EL94" s="27">
        <f t="shared" ca="1" si="266"/>
        <v>1</v>
      </c>
      <c r="EM94" s="27">
        <f t="shared" ca="1" si="266"/>
        <v>0</v>
      </c>
      <c r="EN94" s="27" t="str">
        <f t="shared" ca="1" si="266"/>
        <v>-</v>
      </c>
      <c r="EO94" s="27" t="str">
        <f t="shared" ca="1" si="266"/>
        <v>-</v>
      </c>
      <c r="EP94" s="27">
        <f t="shared" ca="1" si="266"/>
        <v>0</v>
      </c>
      <c r="EQ94" s="27">
        <f t="shared" ca="1" si="266"/>
        <v>0</v>
      </c>
      <c r="ER94" s="34">
        <v>0</v>
      </c>
    </row>
    <row r="95" spans="1:148" outlineLevel="3">
      <c r="A95" s="31">
        <f t="shared" si="231"/>
        <v>90</v>
      </c>
      <c r="B95" s="38">
        <f t="shared" ca="1" si="259"/>
        <v>75</v>
      </c>
      <c r="C95">
        <f t="shared" ca="1" si="243"/>
        <v>31</v>
      </c>
      <c r="D95" t="b">
        <v>0</v>
      </c>
      <c r="E95" t="b">
        <v>0</v>
      </c>
      <c r="F95" t="b">
        <v>0</v>
      </c>
      <c r="H95" s="3" t="str">
        <f t="shared" ca="1" si="248"/>
        <v>015 sfw0.90_sfd+0.50_conc+0.65_prlf+0.30_era00000M-M Spr Scan 2 (F33N11)</v>
      </c>
      <c r="I95" s="13" t="str">
        <f ca="1">IF(MATCH(H95,H$5:H95,0)=(COUNTA(H$5:H95)),"-","Dup")</f>
        <v>-</v>
      </c>
      <c r="J95" s="27" t="str">
        <f t="shared" ca="1" si="232"/>
        <v>-</v>
      </c>
      <c r="K95" s="27" t="b">
        <f t="shared" ca="1" si="267"/>
        <v>1</v>
      </c>
      <c r="L95" s="27" t="b">
        <f t="shared" ca="1" si="267"/>
        <v>1</v>
      </c>
      <c r="M95" s="27" t="b">
        <f t="shared" ca="1" si="267"/>
        <v>1</v>
      </c>
      <c r="N95" s="27" t="b">
        <f t="shared" ca="1" si="267"/>
        <v>1</v>
      </c>
      <c r="O95" s="27" t="b">
        <f t="shared" ca="1" si="267"/>
        <v>1</v>
      </c>
      <c r="P95" s="27">
        <f t="shared" ca="1" si="260"/>
        <v>1</v>
      </c>
      <c r="Q95" s="27">
        <f t="shared" ca="1" si="260"/>
        <v>1</v>
      </c>
      <c r="R95" s="27">
        <f t="shared" ca="1" si="260"/>
        <v>1</v>
      </c>
      <c r="S95" s="27">
        <f t="shared" ca="1" si="260"/>
        <v>1</v>
      </c>
      <c r="T95" s="27">
        <f t="shared" ca="1" si="260"/>
        <v>1</v>
      </c>
      <c r="U95" s="27">
        <f t="shared" ca="1" si="260"/>
        <v>1</v>
      </c>
      <c r="V95" s="27">
        <f t="shared" ca="1" si="260"/>
        <v>1</v>
      </c>
      <c r="W95" s="27">
        <f t="shared" ca="1" si="260"/>
        <v>1</v>
      </c>
      <c r="X95" s="27">
        <f t="shared" ca="1" si="260"/>
        <v>1</v>
      </c>
      <c r="Y95" s="27">
        <f t="shared" ca="1" si="260"/>
        <v>1</v>
      </c>
      <c r="Z95" s="27" t="str">
        <f t="shared" ca="1" si="234"/>
        <v>-</v>
      </c>
      <c r="AA95" s="27" t="str">
        <f t="shared" ca="1" si="249"/>
        <v>-</v>
      </c>
      <c r="AB95" s="27" t="str">
        <f t="shared" ca="1" si="261"/>
        <v>-</v>
      </c>
      <c r="AC95" s="27" t="str">
        <f t="shared" ca="1" si="261"/>
        <v>-</v>
      </c>
      <c r="AD95" s="27" t="str">
        <f t="shared" ca="1" si="261"/>
        <v>-</v>
      </c>
      <c r="AE95" s="27" t="str">
        <f t="shared" ca="1" si="261"/>
        <v>-</v>
      </c>
      <c r="AF95" s="27" t="str">
        <f t="shared" ca="1" si="261"/>
        <v>-</v>
      </c>
      <c r="AG95" s="27" t="str">
        <f t="shared" ca="1" si="261"/>
        <v>-</v>
      </c>
      <c r="AH95" s="27" t="str">
        <f t="shared" ca="1" si="261"/>
        <v>-</v>
      </c>
      <c r="AI95" s="27" t="str">
        <f t="shared" ca="1" si="261"/>
        <v>-</v>
      </c>
      <c r="AJ95" s="27" t="str">
        <f t="shared" ca="1" si="261"/>
        <v>-</v>
      </c>
      <c r="AK95" s="27" t="str">
        <f t="shared" ca="1" si="261"/>
        <v>-</v>
      </c>
      <c r="AL95" s="27" t="str">
        <f t="shared" ca="1" si="261"/>
        <v>-</v>
      </c>
      <c r="AM95" s="27" t="str">
        <f t="shared" ca="1" si="261"/>
        <v>-</v>
      </c>
      <c r="AN95" s="27" t="str">
        <f t="shared" ca="1" si="261"/>
        <v>-</v>
      </c>
      <c r="AO95" s="27" t="str">
        <f t="shared" ca="1" si="261"/>
        <v>-</v>
      </c>
      <c r="AP95" s="27" t="str">
        <f t="shared" ca="1" si="261"/>
        <v>-</v>
      </c>
      <c r="AQ95" s="27" t="str">
        <f t="shared" ca="1" si="261"/>
        <v>-</v>
      </c>
      <c r="AR95" s="27" t="str">
        <f t="shared" ca="1" si="261"/>
        <v>-</v>
      </c>
      <c r="AS95" s="27">
        <f t="shared" ca="1" si="245"/>
        <v>1</v>
      </c>
      <c r="AT95" s="27">
        <f t="shared" ca="1" si="245"/>
        <v>1</v>
      </c>
      <c r="AU95" s="27">
        <f t="shared" ca="1" si="245"/>
        <v>0</v>
      </c>
      <c r="AV95" s="27">
        <f t="shared" ca="1" si="262"/>
        <v>0.7</v>
      </c>
      <c r="AW95" s="27">
        <f t="shared" ca="1" si="262"/>
        <v>-0.7</v>
      </c>
      <c r="AX95" s="27" t="str">
        <f t="shared" ca="1" si="262"/>
        <v>-</v>
      </c>
      <c r="AY95" s="27" t="str">
        <f t="shared" ca="1" si="262"/>
        <v>-</v>
      </c>
      <c r="AZ95" s="27" t="str">
        <f t="shared" ca="1" si="262"/>
        <v>-</v>
      </c>
      <c r="BA95" s="27" t="str">
        <f t="shared" ca="1" si="262"/>
        <v>-</v>
      </c>
      <c r="BB95" s="27" t="str">
        <f t="shared" ca="1" si="262"/>
        <v>-</v>
      </c>
      <c r="BC95" s="27">
        <f t="shared" ca="1" si="246"/>
        <v>0.3</v>
      </c>
      <c r="BD95" s="27">
        <f t="shared" ca="1" si="268"/>
        <v>0.7</v>
      </c>
      <c r="BE95" s="27">
        <f t="shared" ca="1" si="268"/>
        <v>-0.2</v>
      </c>
      <c r="BF95" s="27">
        <f t="shared" ca="1" si="268"/>
        <v>1.2</v>
      </c>
      <c r="BG95" s="27" t="str">
        <f t="shared" ca="1" si="268"/>
        <v>-</v>
      </c>
      <c r="BH95" s="27" t="str">
        <f t="shared" ca="1" si="268"/>
        <v>-</v>
      </c>
      <c r="BI95" s="27">
        <f t="shared" ca="1" si="268"/>
        <v>0</v>
      </c>
      <c r="BJ95" s="27">
        <f t="shared" ca="1" si="268"/>
        <v>0</v>
      </c>
      <c r="BK95" s="27">
        <f t="shared" ca="1" si="268"/>
        <v>0</v>
      </c>
      <c r="BL95" s="27">
        <f t="shared" ca="1" si="268"/>
        <v>0</v>
      </c>
      <c r="BM95" s="27">
        <f t="shared" ca="1" si="268"/>
        <v>0</v>
      </c>
      <c r="BN95" s="27">
        <f t="shared" ca="1" si="269"/>
        <v>0</v>
      </c>
      <c r="BO95" s="27">
        <f t="shared" ca="1" si="269"/>
        <v>0</v>
      </c>
      <c r="BP95" s="27" t="str">
        <f t="shared" ca="1" si="269"/>
        <v>-</v>
      </c>
      <c r="BQ95" s="27" t="str">
        <f t="shared" ca="1" si="269"/>
        <v>-</v>
      </c>
      <c r="BR95" s="27" t="str">
        <f t="shared" ca="1" si="269"/>
        <v>-</v>
      </c>
      <c r="BS95" s="27" t="str">
        <f t="shared" ca="1" si="269"/>
        <v>-</v>
      </c>
      <c r="BT95" s="27" t="str">
        <f t="shared" ca="1" si="269"/>
        <v>-</v>
      </c>
      <c r="BU95" s="27" t="str">
        <f t="shared" ca="1" si="270"/>
        <v>-</v>
      </c>
      <c r="BV95" s="27" t="str">
        <f t="shared" ca="1" si="270"/>
        <v>-</v>
      </c>
      <c r="BW95" s="27" t="str">
        <f t="shared" ca="1" si="270"/>
        <v>-</v>
      </c>
      <c r="BX95" s="27" t="str">
        <f t="shared" ca="1" si="270"/>
        <v>-</v>
      </c>
      <c r="BY95" s="27">
        <f t="shared" ca="1" si="270"/>
        <v>2</v>
      </c>
      <c r="BZ95" s="27" t="str">
        <f t="shared" ca="1" si="270"/>
        <v>-</v>
      </c>
      <c r="CA95" s="27" t="str">
        <f t="shared" ca="1" si="270"/>
        <v>-</v>
      </c>
      <c r="CB95" s="27" t="str">
        <f t="shared" ca="1" si="270"/>
        <v>-</v>
      </c>
      <c r="CC95" s="27" t="str">
        <f t="shared" ca="1" si="270"/>
        <v>-</v>
      </c>
      <c r="CD95" s="27" t="str">
        <f t="shared" ca="1" si="270"/>
        <v>-</v>
      </c>
      <c r="CE95" s="27" t="str">
        <f t="shared" ca="1" si="270"/>
        <v>-</v>
      </c>
      <c r="CF95" s="27">
        <f t="shared" ca="1" si="270"/>
        <v>0</v>
      </c>
      <c r="CG95" s="27" t="str">
        <f t="shared" ca="1" si="271"/>
        <v>-</v>
      </c>
      <c r="CH95" s="27">
        <f t="shared" ca="1" si="271"/>
        <v>1</v>
      </c>
      <c r="CI95" s="27">
        <f t="shared" ca="1" si="271"/>
        <v>0</v>
      </c>
      <c r="CJ95" s="27">
        <f t="shared" ca="1" si="271"/>
        <v>1</v>
      </c>
      <c r="CK95" s="27">
        <f t="shared" ca="1" si="271"/>
        <v>1</v>
      </c>
      <c r="CL95" s="27">
        <f t="shared" ca="1" si="271"/>
        <v>1</v>
      </c>
      <c r="CM95" s="27">
        <f t="shared" ca="1" si="271"/>
        <v>0</v>
      </c>
      <c r="CN95" s="27">
        <f t="shared" ca="1" si="271"/>
        <v>0</v>
      </c>
      <c r="CO95" s="27">
        <f t="shared" ca="1" si="271"/>
        <v>0</v>
      </c>
      <c r="CP95" s="27">
        <f t="shared" ca="1" si="271"/>
        <v>0</v>
      </c>
      <c r="CQ95" s="27">
        <f t="shared" ca="1" si="272"/>
        <v>0.9</v>
      </c>
      <c r="CR95" s="26">
        <v>0.5</v>
      </c>
      <c r="CS95" s="27">
        <f t="shared" ca="1" si="273"/>
        <v>0.65</v>
      </c>
      <c r="CT95" s="27">
        <f t="shared" ca="1" si="273"/>
        <v>0.3</v>
      </c>
      <c r="CU95" s="27">
        <f t="shared" ca="1" si="273"/>
        <v>0</v>
      </c>
      <c r="CV95" s="27">
        <f t="shared" ca="1" si="273"/>
        <v>0</v>
      </c>
      <c r="CW95" s="27">
        <f t="shared" ca="1" si="273"/>
        <v>1</v>
      </c>
      <c r="CX95" s="27">
        <f t="shared" ca="1" si="273"/>
        <v>0</v>
      </c>
      <c r="CY95" s="27">
        <f t="shared" ca="1" si="273"/>
        <v>0</v>
      </c>
      <c r="CZ95" s="27">
        <f t="shared" ca="1" si="273"/>
        <v>0</v>
      </c>
      <c r="DA95" s="27">
        <f t="shared" ca="1" si="263"/>
        <v>0</v>
      </c>
      <c r="DB95" s="27">
        <f t="shared" ca="1" si="263"/>
        <v>0</v>
      </c>
      <c r="DC95" s="27">
        <f t="shared" ca="1" si="263"/>
        <v>0</v>
      </c>
      <c r="DD95" s="27">
        <f t="shared" ca="1" si="263"/>
        <v>0</v>
      </c>
      <c r="DE95" s="27" t="str">
        <f t="shared" ca="1" si="263"/>
        <v>-</v>
      </c>
      <c r="DF95" s="27" t="str">
        <f t="shared" ca="1" si="263"/>
        <v>-</v>
      </c>
      <c r="DG95" s="27" t="str">
        <f t="shared" ca="1" si="263"/>
        <v>-</v>
      </c>
      <c r="DH95" s="27" t="str">
        <f t="shared" ca="1" si="263"/>
        <v>-</v>
      </c>
      <c r="DI95" s="27" t="str">
        <f t="shared" ca="1" si="263"/>
        <v>-</v>
      </c>
      <c r="DJ95" s="27" t="str">
        <f t="shared" ca="1" si="263"/>
        <v>-</v>
      </c>
      <c r="DK95" s="27" t="b">
        <f t="shared" ca="1" si="264"/>
        <v>0</v>
      </c>
      <c r="DL95" s="27" t="b">
        <f t="shared" ca="1" si="264"/>
        <v>0</v>
      </c>
      <c r="DM95" s="27" t="b">
        <f t="shared" ca="1" si="264"/>
        <v>1</v>
      </c>
      <c r="DN95" s="27">
        <f t="shared" ca="1" si="264"/>
        <v>2</v>
      </c>
      <c r="DO95" s="27" t="str">
        <f t="shared" ca="1" si="264"/>
        <v>-</v>
      </c>
      <c r="DP95" s="27" t="b">
        <f t="shared" ca="1" si="264"/>
        <v>1</v>
      </c>
      <c r="DQ95" s="27" t="str">
        <f t="shared" ca="1" si="264"/>
        <v>-</v>
      </c>
      <c r="DR95" s="27" t="str">
        <f t="shared" ca="1" si="264"/>
        <v>-</v>
      </c>
      <c r="DS95" s="27" t="str">
        <f t="shared" ca="1" si="264"/>
        <v>-</v>
      </c>
      <c r="DT95" s="27" t="b">
        <f t="shared" ca="1" si="265"/>
        <v>1</v>
      </c>
      <c r="DU95" s="27" t="str">
        <f t="shared" ca="1" si="265"/>
        <v>-</v>
      </c>
      <c r="DV95" s="27">
        <f t="shared" ca="1" si="265"/>
        <v>0</v>
      </c>
      <c r="DW95" s="27">
        <f t="shared" ca="1" si="265"/>
        <v>1</v>
      </c>
      <c r="DX95" s="27" t="str">
        <f t="shared" ca="1" si="265"/>
        <v>-</v>
      </c>
      <c r="DY95" s="27">
        <f t="shared" ca="1" si="265"/>
        <v>500</v>
      </c>
      <c r="DZ95" s="27">
        <f t="shared" ca="1" si="265"/>
        <v>500</v>
      </c>
      <c r="EA95" s="27">
        <f t="shared" ca="1" si="265"/>
        <v>1</v>
      </c>
      <c r="EB95" s="27">
        <f t="shared" ca="1" si="265"/>
        <v>0</v>
      </c>
      <c r="EC95" s="27">
        <f t="shared" ca="1" si="265"/>
        <v>1</v>
      </c>
      <c r="ED95" s="27">
        <f t="shared" ca="1" si="265"/>
        <v>1</v>
      </c>
      <c r="EE95" s="27">
        <f t="shared" ca="1" si="266"/>
        <v>0</v>
      </c>
      <c r="EF95" s="27">
        <f t="shared" ca="1" si="266"/>
        <v>70</v>
      </c>
      <c r="EG95" s="27">
        <f t="shared" ca="1" si="266"/>
        <v>50</v>
      </c>
      <c r="EH95" s="27">
        <f t="shared" ca="1" si="266"/>
        <v>70</v>
      </c>
      <c r="EI95" s="27">
        <f t="shared" ca="1" si="266"/>
        <v>50</v>
      </c>
      <c r="EJ95" s="27">
        <f t="shared" ca="1" si="266"/>
        <v>1</v>
      </c>
      <c r="EK95" s="27">
        <f t="shared" ca="1" si="266"/>
        <v>1</v>
      </c>
      <c r="EL95" s="27">
        <f t="shared" ca="1" si="266"/>
        <v>1</v>
      </c>
      <c r="EM95" s="27">
        <f t="shared" ca="1" si="266"/>
        <v>0</v>
      </c>
      <c r="EN95" s="27" t="str">
        <f t="shared" ca="1" si="266"/>
        <v>-</v>
      </c>
      <c r="EO95" s="27" t="str">
        <f t="shared" ca="1" si="266"/>
        <v>-</v>
      </c>
      <c r="EP95" s="27">
        <f t="shared" ca="1" si="266"/>
        <v>0</v>
      </c>
      <c r="EQ95" s="27">
        <f t="shared" ca="1" si="266"/>
        <v>0</v>
      </c>
      <c r="ER95" s="34">
        <v>0</v>
      </c>
    </row>
    <row r="96" spans="1:148" outlineLevel="3">
      <c r="A96" s="31">
        <f t="shared" si="231"/>
        <v>91</v>
      </c>
      <c r="B96" s="38">
        <f t="shared" ca="1" si="259"/>
        <v>75</v>
      </c>
      <c r="C96">
        <f t="shared" ca="1" si="243"/>
        <v>31</v>
      </c>
      <c r="D96" t="b">
        <v>0</v>
      </c>
      <c r="E96" t="b">
        <v>0</v>
      </c>
      <c r="F96" t="b">
        <v>0</v>
      </c>
      <c r="H96" s="3" t="str">
        <f t="shared" ca="1" si="248"/>
        <v>016 sfw0.90_sfd+1.00_conc+0.65_prlf+0.30_era00000M-M Spr Scan 2 (F33N11)</v>
      </c>
      <c r="I96" s="13" t="str">
        <f ca="1">IF(MATCH(H96,H$5:H96,0)=(COUNTA(H$5:H96)),"-","Dup")</f>
        <v>-</v>
      </c>
      <c r="J96" s="27" t="str">
        <f t="shared" ca="1" si="232"/>
        <v>-</v>
      </c>
      <c r="K96" s="27" t="b">
        <f t="shared" ca="1" si="267"/>
        <v>1</v>
      </c>
      <c r="L96" s="27" t="b">
        <f t="shared" ca="1" si="267"/>
        <v>1</v>
      </c>
      <c r="M96" s="27" t="b">
        <f t="shared" ca="1" si="267"/>
        <v>1</v>
      </c>
      <c r="N96" s="27" t="b">
        <f t="shared" ca="1" si="267"/>
        <v>1</v>
      </c>
      <c r="O96" s="27" t="b">
        <f t="shared" ca="1" si="267"/>
        <v>1</v>
      </c>
      <c r="P96" s="27">
        <f t="shared" ca="1" si="260"/>
        <v>1</v>
      </c>
      <c r="Q96" s="27">
        <f t="shared" ca="1" si="260"/>
        <v>1</v>
      </c>
      <c r="R96" s="27">
        <f t="shared" ca="1" si="260"/>
        <v>1</v>
      </c>
      <c r="S96" s="27">
        <f t="shared" ca="1" si="260"/>
        <v>1</v>
      </c>
      <c r="T96" s="27">
        <f t="shared" ca="1" si="260"/>
        <v>1</v>
      </c>
      <c r="U96" s="27">
        <f t="shared" ca="1" si="260"/>
        <v>1</v>
      </c>
      <c r="V96" s="27">
        <f t="shared" ca="1" si="260"/>
        <v>1</v>
      </c>
      <c r="W96" s="27">
        <f t="shared" ca="1" si="260"/>
        <v>1</v>
      </c>
      <c r="X96" s="27">
        <f t="shared" ca="1" si="260"/>
        <v>1</v>
      </c>
      <c r="Y96" s="27">
        <f t="shared" ca="1" si="260"/>
        <v>1</v>
      </c>
      <c r="Z96" s="27" t="str">
        <f t="shared" ca="1" si="234"/>
        <v>-</v>
      </c>
      <c r="AA96" s="27" t="str">
        <f t="shared" ca="1" si="249"/>
        <v>-</v>
      </c>
      <c r="AB96" s="27" t="str">
        <f t="shared" ca="1" si="261"/>
        <v>-</v>
      </c>
      <c r="AC96" s="27" t="str">
        <f t="shared" ca="1" si="261"/>
        <v>-</v>
      </c>
      <c r="AD96" s="27" t="str">
        <f t="shared" ca="1" si="261"/>
        <v>-</v>
      </c>
      <c r="AE96" s="27" t="str">
        <f t="shared" ca="1" si="261"/>
        <v>-</v>
      </c>
      <c r="AF96" s="27" t="str">
        <f t="shared" ca="1" si="261"/>
        <v>-</v>
      </c>
      <c r="AG96" s="27" t="str">
        <f t="shared" ca="1" si="261"/>
        <v>-</v>
      </c>
      <c r="AH96" s="27" t="str">
        <f t="shared" ca="1" si="261"/>
        <v>-</v>
      </c>
      <c r="AI96" s="27" t="str">
        <f t="shared" ca="1" si="261"/>
        <v>-</v>
      </c>
      <c r="AJ96" s="27" t="str">
        <f t="shared" ca="1" si="261"/>
        <v>-</v>
      </c>
      <c r="AK96" s="27" t="str">
        <f t="shared" ca="1" si="261"/>
        <v>-</v>
      </c>
      <c r="AL96" s="27" t="str">
        <f t="shared" ca="1" si="261"/>
        <v>-</v>
      </c>
      <c r="AM96" s="27" t="str">
        <f t="shared" ca="1" si="261"/>
        <v>-</v>
      </c>
      <c r="AN96" s="27" t="str">
        <f t="shared" ca="1" si="261"/>
        <v>-</v>
      </c>
      <c r="AO96" s="27" t="str">
        <f t="shared" ca="1" si="261"/>
        <v>-</v>
      </c>
      <c r="AP96" s="27" t="str">
        <f t="shared" ca="1" si="261"/>
        <v>-</v>
      </c>
      <c r="AQ96" s="27" t="str">
        <f t="shared" ca="1" si="261"/>
        <v>-</v>
      </c>
      <c r="AR96" s="27" t="str">
        <f t="shared" ca="1" si="261"/>
        <v>-</v>
      </c>
      <c r="AS96" s="27">
        <f t="shared" ca="1" si="245"/>
        <v>1</v>
      </c>
      <c r="AT96" s="27">
        <f t="shared" ca="1" si="245"/>
        <v>1</v>
      </c>
      <c r="AU96" s="27">
        <f t="shared" ca="1" si="245"/>
        <v>0</v>
      </c>
      <c r="AV96" s="27">
        <f t="shared" ca="1" si="262"/>
        <v>0.7</v>
      </c>
      <c r="AW96" s="27">
        <f t="shared" ca="1" si="262"/>
        <v>-0.7</v>
      </c>
      <c r="AX96" s="27" t="str">
        <f t="shared" ca="1" si="262"/>
        <v>-</v>
      </c>
      <c r="AY96" s="27" t="str">
        <f t="shared" ca="1" si="262"/>
        <v>-</v>
      </c>
      <c r="AZ96" s="27" t="str">
        <f t="shared" ca="1" si="262"/>
        <v>-</v>
      </c>
      <c r="BA96" s="27" t="str">
        <f t="shared" ca="1" si="262"/>
        <v>-</v>
      </c>
      <c r="BB96" s="27" t="str">
        <f t="shared" ca="1" si="262"/>
        <v>-</v>
      </c>
      <c r="BC96" s="27">
        <f t="shared" ca="1" si="246"/>
        <v>0.3</v>
      </c>
      <c r="BD96" s="27">
        <f t="shared" ca="1" si="268"/>
        <v>0.7</v>
      </c>
      <c r="BE96" s="27">
        <f t="shared" ca="1" si="268"/>
        <v>-0.2</v>
      </c>
      <c r="BF96" s="27">
        <f t="shared" ca="1" si="268"/>
        <v>1.2</v>
      </c>
      <c r="BG96" s="27" t="str">
        <f t="shared" ca="1" si="268"/>
        <v>-</v>
      </c>
      <c r="BH96" s="27" t="str">
        <f t="shared" ca="1" si="268"/>
        <v>-</v>
      </c>
      <c r="BI96" s="27">
        <f t="shared" ca="1" si="268"/>
        <v>0</v>
      </c>
      <c r="BJ96" s="27">
        <f t="shared" ca="1" si="268"/>
        <v>0</v>
      </c>
      <c r="BK96" s="27">
        <f t="shared" ca="1" si="268"/>
        <v>0</v>
      </c>
      <c r="BL96" s="27">
        <f t="shared" ca="1" si="268"/>
        <v>0</v>
      </c>
      <c r="BM96" s="27">
        <f t="shared" ca="1" si="268"/>
        <v>0</v>
      </c>
      <c r="BN96" s="27">
        <f t="shared" ca="1" si="269"/>
        <v>0</v>
      </c>
      <c r="BO96" s="27">
        <f t="shared" ca="1" si="269"/>
        <v>0</v>
      </c>
      <c r="BP96" s="27" t="str">
        <f t="shared" ca="1" si="269"/>
        <v>-</v>
      </c>
      <c r="BQ96" s="27" t="str">
        <f t="shared" ca="1" si="269"/>
        <v>-</v>
      </c>
      <c r="BR96" s="27" t="str">
        <f t="shared" ca="1" si="269"/>
        <v>-</v>
      </c>
      <c r="BS96" s="27" t="str">
        <f t="shared" ca="1" si="269"/>
        <v>-</v>
      </c>
      <c r="BT96" s="27" t="str">
        <f t="shared" ca="1" si="269"/>
        <v>-</v>
      </c>
      <c r="BU96" s="27" t="str">
        <f t="shared" ca="1" si="270"/>
        <v>-</v>
      </c>
      <c r="BV96" s="27" t="str">
        <f t="shared" ca="1" si="270"/>
        <v>-</v>
      </c>
      <c r="BW96" s="27" t="str">
        <f t="shared" ca="1" si="270"/>
        <v>-</v>
      </c>
      <c r="BX96" s="27" t="str">
        <f t="shared" ca="1" si="270"/>
        <v>-</v>
      </c>
      <c r="BY96" s="27">
        <f t="shared" ca="1" si="270"/>
        <v>2</v>
      </c>
      <c r="BZ96" s="27" t="str">
        <f t="shared" ca="1" si="270"/>
        <v>-</v>
      </c>
      <c r="CA96" s="27" t="str">
        <f t="shared" ca="1" si="270"/>
        <v>-</v>
      </c>
      <c r="CB96" s="27" t="str">
        <f t="shared" ca="1" si="270"/>
        <v>-</v>
      </c>
      <c r="CC96" s="27" t="str">
        <f t="shared" ca="1" si="270"/>
        <v>-</v>
      </c>
      <c r="CD96" s="27" t="str">
        <f t="shared" ca="1" si="270"/>
        <v>-</v>
      </c>
      <c r="CE96" s="27" t="str">
        <f t="shared" ca="1" si="270"/>
        <v>-</v>
      </c>
      <c r="CF96" s="27">
        <f t="shared" ca="1" si="270"/>
        <v>0</v>
      </c>
      <c r="CG96" s="27" t="str">
        <f t="shared" ca="1" si="271"/>
        <v>-</v>
      </c>
      <c r="CH96" s="27">
        <f t="shared" ca="1" si="271"/>
        <v>1</v>
      </c>
      <c r="CI96" s="27">
        <f t="shared" ca="1" si="271"/>
        <v>0</v>
      </c>
      <c r="CJ96" s="27">
        <f t="shared" ca="1" si="271"/>
        <v>1</v>
      </c>
      <c r="CK96" s="27">
        <f t="shared" ca="1" si="271"/>
        <v>1</v>
      </c>
      <c r="CL96" s="27">
        <f t="shared" ca="1" si="271"/>
        <v>1</v>
      </c>
      <c r="CM96" s="27">
        <f t="shared" ca="1" si="271"/>
        <v>0</v>
      </c>
      <c r="CN96" s="27">
        <f t="shared" ca="1" si="271"/>
        <v>0</v>
      </c>
      <c r="CO96" s="27">
        <f t="shared" ca="1" si="271"/>
        <v>0</v>
      </c>
      <c r="CP96" s="27">
        <f t="shared" ca="1" si="271"/>
        <v>0</v>
      </c>
      <c r="CQ96" s="27">
        <f t="shared" ca="1" si="272"/>
        <v>0.9</v>
      </c>
      <c r="CR96" s="26">
        <v>1</v>
      </c>
      <c r="CS96" s="27">
        <f t="shared" ca="1" si="273"/>
        <v>0.65</v>
      </c>
      <c r="CT96" s="27">
        <f t="shared" ca="1" si="273"/>
        <v>0.3</v>
      </c>
      <c r="CU96" s="27">
        <f t="shared" ca="1" si="273"/>
        <v>0</v>
      </c>
      <c r="CV96" s="27">
        <f t="shared" ca="1" si="273"/>
        <v>0</v>
      </c>
      <c r="CW96" s="27">
        <f t="shared" ca="1" si="273"/>
        <v>1</v>
      </c>
      <c r="CX96" s="27">
        <f t="shared" ca="1" si="273"/>
        <v>0</v>
      </c>
      <c r="CY96" s="27">
        <f t="shared" ca="1" si="273"/>
        <v>0</v>
      </c>
      <c r="CZ96" s="27">
        <f t="shared" ca="1" si="273"/>
        <v>0</v>
      </c>
      <c r="DA96" s="27">
        <f t="shared" ca="1" si="263"/>
        <v>0</v>
      </c>
      <c r="DB96" s="27">
        <f t="shared" ca="1" si="263"/>
        <v>0</v>
      </c>
      <c r="DC96" s="27">
        <f t="shared" ca="1" si="263"/>
        <v>0</v>
      </c>
      <c r="DD96" s="27">
        <f t="shared" ca="1" si="263"/>
        <v>0</v>
      </c>
      <c r="DE96" s="27" t="str">
        <f t="shared" ca="1" si="263"/>
        <v>-</v>
      </c>
      <c r="DF96" s="27" t="str">
        <f t="shared" ca="1" si="263"/>
        <v>-</v>
      </c>
      <c r="DG96" s="27" t="str">
        <f t="shared" ca="1" si="263"/>
        <v>-</v>
      </c>
      <c r="DH96" s="27" t="str">
        <f t="shared" ca="1" si="263"/>
        <v>-</v>
      </c>
      <c r="DI96" s="27" t="str">
        <f t="shared" ca="1" si="263"/>
        <v>-</v>
      </c>
      <c r="DJ96" s="27" t="str">
        <f t="shared" ca="1" si="263"/>
        <v>-</v>
      </c>
      <c r="DK96" s="27" t="b">
        <f t="shared" ca="1" si="264"/>
        <v>0</v>
      </c>
      <c r="DL96" s="27" t="b">
        <f t="shared" ca="1" si="264"/>
        <v>0</v>
      </c>
      <c r="DM96" s="27" t="b">
        <f t="shared" ca="1" si="264"/>
        <v>1</v>
      </c>
      <c r="DN96" s="27">
        <f t="shared" ca="1" si="264"/>
        <v>2</v>
      </c>
      <c r="DO96" s="27" t="str">
        <f t="shared" ca="1" si="264"/>
        <v>-</v>
      </c>
      <c r="DP96" s="27" t="b">
        <f t="shared" ca="1" si="264"/>
        <v>1</v>
      </c>
      <c r="DQ96" s="27" t="str">
        <f t="shared" ca="1" si="264"/>
        <v>-</v>
      </c>
      <c r="DR96" s="27" t="str">
        <f t="shared" ca="1" si="264"/>
        <v>-</v>
      </c>
      <c r="DS96" s="27" t="str">
        <f t="shared" ca="1" si="264"/>
        <v>-</v>
      </c>
      <c r="DT96" s="27" t="b">
        <f t="shared" ca="1" si="265"/>
        <v>1</v>
      </c>
      <c r="DU96" s="27" t="str">
        <f t="shared" ca="1" si="265"/>
        <v>-</v>
      </c>
      <c r="DV96" s="27">
        <f t="shared" ca="1" si="265"/>
        <v>0</v>
      </c>
      <c r="DW96" s="27">
        <f t="shared" ca="1" si="265"/>
        <v>1</v>
      </c>
      <c r="DX96" s="27" t="str">
        <f t="shared" ca="1" si="265"/>
        <v>-</v>
      </c>
      <c r="DY96" s="27">
        <f t="shared" ca="1" si="265"/>
        <v>500</v>
      </c>
      <c r="DZ96" s="27">
        <f t="shared" ca="1" si="265"/>
        <v>500</v>
      </c>
      <c r="EA96" s="27">
        <f t="shared" ca="1" si="265"/>
        <v>1</v>
      </c>
      <c r="EB96" s="27">
        <f t="shared" ca="1" si="265"/>
        <v>0</v>
      </c>
      <c r="EC96" s="27">
        <f t="shared" ca="1" si="265"/>
        <v>1</v>
      </c>
      <c r="ED96" s="27">
        <f t="shared" ca="1" si="265"/>
        <v>1</v>
      </c>
      <c r="EE96" s="27">
        <f t="shared" ca="1" si="266"/>
        <v>0</v>
      </c>
      <c r="EF96" s="27">
        <f t="shared" ca="1" si="266"/>
        <v>70</v>
      </c>
      <c r="EG96" s="27">
        <f t="shared" ca="1" si="266"/>
        <v>50</v>
      </c>
      <c r="EH96" s="27">
        <f t="shared" ca="1" si="266"/>
        <v>70</v>
      </c>
      <c r="EI96" s="27">
        <f t="shared" ca="1" si="266"/>
        <v>50</v>
      </c>
      <c r="EJ96" s="27">
        <f t="shared" ca="1" si="266"/>
        <v>1</v>
      </c>
      <c r="EK96" s="27">
        <f t="shared" ca="1" si="266"/>
        <v>1</v>
      </c>
      <c r="EL96" s="27">
        <f t="shared" ca="1" si="266"/>
        <v>1</v>
      </c>
      <c r="EM96" s="27">
        <f t="shared" ca="1" si="266"/>
        <v>0</v>
      </c>
      <c r="EN96" s="27" t="str">
        <f t="shared" ca="1" si="266"/>
        <v>-</v>
      </c>
      <c r="EO96" s="27" t="str">
        <f t="shared" ca="1" si="266"/>
        <v>-</v>
      </c>
      <c r="EP96" s="27">
        <f t="shared" ca="1" si="266"/>
        <v>0</v>
      </c>
      <c r="EQ96" s="27">
        <f t="shared" ca="1" si="266"/>
        <v>0</v>
      </c>
      <c r="ER96" s="34">
        <v>0</v>
      </c>
    </row>
    <row r="97" spans="1:148" outlineLevel="3">
      <c r="A97" s="31">
        <f t="shared" si="231"/>
        <v>92</v>
      </c>
      <c r="B97" s="38">
        <f t="shared" ca="1" si="259"/>
        <v>75</v>
      </c>
      <c r="C97">
        <f t="shared" ca="1" si="243"/>
        <v>31</v>
      </c>
      <c r="D97" t="b">
        <v>0</v>
      </c>
      <c r="E97" t="b">
        <v>0</v>
      </c>
      <c r="F97" t="b">
        <v>0</v>
      </c>
      <c r="H97" s="3" t="str">
        <f t="shared" ca="1" si="248"/>
        <v>017 sfw0.90_sfd+1.50_conc+0.65_prlf+0.30_era00000M-M Spr Scan 2 (F33N11)</v>
      </c>
      <c r="I97" s="13" t="str">
        <f ca="1">IF(MATCH(H97,H$5:H97,0)=(COUNTA(H$5:H97)),"-","Dup")</f>
        <v>-</v>
      </c>
      <c r="J97" s="27" t="str">
        <f t="shared" ca="1" si="232"/>
        <v>-</v>
      </c>
      <c r="K97" s="27" t="b">
        <f t="shared" ca="1" si="267"/>
        <v>1</v>
      </c>
      <c r="L97" s="27" t="b">
        <f t="shared" ca="1" si="267"/>
        <v>1</v>
      </c>
      <c r="M97" s="27" t="b">
        <f t="shared" ca="1" si="267"/>
        <v>1</v>
      </c>
      <c r="N97" s="27" t="b">
        <f t="shared" ca="1" si="267"/>
        <v>1</v>
      </c>
      <c r="O97" s="27" t="b">
        <f t="shared" ca="1" si="267"/>
        <v>1</v>
      </c>
      <c r="P97" s="27">
        <f t="shared" ca="1" si="260"/>
        <v>1</v>
      </c>
      <c r="Q97" s="27">
        <f t="shared" ca="1" si="260"/>
        <v>1</v>
      </c>
      <c r="R97" s="27">
        <f t="shared" ca="1" si="260"/>
        <v>1</v>
      </c>
      <c r="S97" s="27">
        <f t="shared" ca="1" si="260"/>
        <v>1</v>
      </c>
      <c r="T97" s="27">
        <f t="shared" ca="1" si="260"/>
        <v>1</v>
      </c>
      <c r="U97" s="27">
        <f t="shared" ca="1" si="260"/>
        <v>1</v>
      </c>
      <c r="V97" s="27">
        <f t="shared" ca="1" si="260"/>
        <v>1</v>
      </c>
      <c r="W97" s="27">
        <f t="shared" ca="1" si="260"/>
        <v>1</v>
      </c>
      <c r="X97" s="27">
        <f t="shared" ca="1" si="260"/>
        <v>1</v>
      </c>
      <c r="Y97" s="27">
        <f t="shared" ca="1" si="260"/>
        <v>1</v>
      </c>
      <c r="Z97" s="27" t="str">
        <f t="shared" ca="1" si="234"/>
        <v>-</v>
      </c>
      <c r="AA97" s="27" t="str">
        <f t="shared" ca="1" si="249"/>
        <v>-</v>
      </c>
      <c r="AB97" s="27" t="str">
        <f t="shared" ca="1" si="261"/>
        <v>-</v>
      </c>
      <c r="AC97" s="27" t="str">
        <f t="shared" ca="1" si="261"/>
        <v>-</v>
      </c>
      <c r="AD97" s="27" t="str">
        <f t="shared" ca="1" si="261"/>
        <v>-</v>
      </c>
      <c r="AE97" s="27" t="str">
        <f t="shared" ca="1" si="261"/>
        <v>-</v>
      </c>
      <c r="AF97" s="27" t="str">
        <f t="shared" ca="1" si="261"/>
        <v>-</v>
      </c>
      <c r="AG97" s="27" t="str">
        <f t="shared" ca="1" si="261"/>
        <v>-</v>
      </c>
      <c r="AH97" s="27" t="str">
        <f t="shared" ca="1" si="261"/>
        <v>-</v>
      </c>
      <c r="AI97" s="27" t="str">
        <f t="shared" ca="1" si="261"/>
        <v>-</v>
      </c>
      <c r="AJ97" s="27" t="str">
        <f t="shared" ca="1" si="261"/>
        <v>-</v>
      </c>
      <c r="AK97" s="27" t="str">
        <f t="shared" ca="1" si="261"/>
        <v>-</v>
      </c>
      <c r="AL97" s="27" t="str">
        <f t="shared" ca="1" si="261"/>
        <v>-</v>
      </c>
      <c r="AM97" s="27" t="str">
        <f t="shared" ca="1" si="261"/>
        <v>-</v>
      </c>
      <c r="AN97" s="27" t="str">
        <f t="shared" ca="1" si="261"/>
        <v>-</v>
      </c>
      <c r="AO97" s="27" t="str">
        <f t="shared" ca="1" si="261"/>
        <v>-</v>
      </c>
      <c r="AP97" s="27" t="str">
        <f t="shared" ca="1" si="261"/>
        <v>-</v>
      </c>
      <c r="AQ97" s="27" t="str">
        <f t="shared" ca="1" si="261"/>
        <v>-</v>
      </c>
      <c r="AR97" s="27" t="str">
        <f t="shared" ca="1" si="261"/>
        <v>-</v>
      </c>
      <c r="AS97" s="27">
        <f t="shared" ca="1" si="245"/>
        <v>1</v>
      </c>
      <c r="AT97" s="27">
        <f t="shared" ca="1" si="245"/>
        <v>1</v>
      </c>
      <c r="AU97" s="27">
        <f t="shared" ca="1" si="245"/>
        <v>0</v>
      </c>
      <c r="AV97" s="27">
        <f t="shared" ca="1" si="262"/>
        <v>0.7</v>
      </c>
      <c r="AW97" s="27">
        <f t="shared" ca="1" si="262"/>
        <v>-0.7</v>
      </c>
      <c r="AX97" s="27" t="str">
        <f t="shared" ca="1" si="262"/>
        <v>-</v>
      </c>
      <c r="AY97" s="27" t="str">
        <f t="shared" ca="1" si="262"/>
        <v>-</v>
      </c>
      <c r="AZ97" s="27" t="str">
        <f t="shared" ca="1" si="262"/>
        <v>-</v>
      </c>
      <c r="BA97" s="27" t="str">
        <f t="shared" ca="1" si="262"/>
        <v>-</v>
      </c>
      <c r="BB97" s="27" t="str">
        <f t="shared" ca="1" si="262"/>
        <v>-</v>
      </c>
      <c r="BC97" s="27">
        <f t="shared" ca="1" si="246"/>
        <v>0.3</v>
      </c>
      <c r="BD97" s="27">
        <f t="shared" ca="1" si="268"/>
        <v>0.7</v>
      </c>
      <c r="BE97" s="27">
        <f t="shared" ca="1" si="268"/>
        <v>-0.2</v>
      </c>
      <c r="BF97" s="27">
        <f t="shared" ca="1" si="268"/>
        <v>1.2</v>
      </c>
      <c r="BG97" s="27" t="str">
        <f t="shared" ca="1" si="268"/>
        <v>-</v>
      </c>
      <c r="BH97" s="27" t="str">
        <f t="shared" ca="1" si="268"/>
        <v>-</v>
      </c>
      <c r="BI97" s="27">
        <f t="shared" ca="1" si="268"/>
        <v>0</v>
      </c>
      <c r="BJ97" s="27">
        <f t="shared" ca="1" si="268"/>
        <v>0</v>
      </c>
      <c r="BK97" s="27">
        <f t="shared" ca="1" si="268"/>
        <v>0</v>
      </c>
      <c r="BL97" s="27">
        <f t="shared" ca="1" si="268"/>
        <v>0</v>
      </c>
      <c r="BM97" s="27">
        <f t="shared" ca="1" si="268"/>
        <v>0</v>
      </c>
      <c r="BN97" s="27">
        <f t="shared" ca="1" si="269"/>
        <v>0</v>
      </c>
      <c r="BO97" s="27">
        <f t="shared" ca="1" si="269"/>
        <v>0</v>
      </c>
      <c r="BP97" s="27" t="str">
        <f t="shared" ca="1" si="269"/>
        <v>-</v>
      </c>
      <c r="BQ97" s="27" t="str">
        <f t="shared" ca="1" si="269"/>
        <v>-</v>
      </c>
      <c r="BR97" s="27" t="str">
        <f t="shared" ca="1" si="269"/>
        <v>-</v>
      </c>
      <c r="BS97" s="27" t="str">
        <f t="shared" ca="1" si="269"/>
        <v>-</v>
      </c>
      <c r="BT97" s="27" t="str">
        <f t="shared" ca="1" si="269"/>
        <v>-</v>
      </c>
      <c r="BU97" s="27" t="str">
        <f t="shared" ca="1" si="270"/>
        <v>-</v>
      </c>
      <c r="BV97" s="27" t="str">
        <f t="shared" ca="1" si="270"/>
        <v>-</v>
      </c>
      <c r="BW97" s="27" t="str">
        <f t="shared" ca="1" si="270"/>
        <v>-</v>
      </c>
      <c r="BX97" s="27" t="str">
        <f t="shared" ca="1" si="270"/>
        <v>-</v>
      </c>
      <c r="BY97" s="27">
        <f t="shared" ca="1" si="270"/>
        <v>2</v>
      </c>
      <c r="BZ97" s="27" t="str">
        <f t="shared" ca="1" si="270"/>
        <v>-</v>
      </c>
      <c r="CA97" s="27" t="str">
        <f t="shared" ca="1" si="270"/>
        <v>-</v>
      </c>
      <c r="CB97" s="27" t="str">
        <f t="shared" ca="1" si="270"/>
        <v>-</v>
      </c>
      <c r="CC97" s="27" t="str">
        <f t="shared" ca="1" si="270"/>
        <v>-</v>
      </c>
      <c r="CD97" s="27" t="str">
        <f t="shared" ca="1" si="270"/>
        <v>-</v>
      </c>
      <c r="CE97" s="27" t="str">
        <f t="shared" ca="1" si="270"/>
        <v>-</v>
      </c>
      <c r="CF97" s="27">
        <f t="shared" ca="1" si="270"/>
        <v>0</v>
      </c>
      <c r="CG97" s="27" t="str">
        <f t="shared" ca="1" si="271"/>
        <v>-</v>
      </c>
      <c r="CH97" s="27">
        <f t="shared" ca="1" si="271"/>
        <v>1</v>
      </c>
      <c r="CI97" s="27">
        <f t="shared" ca="1" si="271"/>
        <v>0</v>
      </c>
      <c r="CJ97" s="27">
        <f t="shared" ca="1" si="271"/>
        <v>1</v>
      </c>
      <c r="CK97" s="27">
        <f t="shared" ca="1" si="271"/>
        <v>1</v>
      </c>
      <c r="CL97" s="27">
        <f t="shared" ca="1" si="271"/>
        <v>1</v>
      </c>
      <c r="CM97" s="27">
        <f t="shared" ca="1" si="271"/>
        <v>0</v>
      </c>
      <c r="CN97" s="27">
        <f t="shared" ca="1" si="271"/>
        <v>0</v>
      </c>
      <c r="CO97" s="27">
        <f t="shared" ca="1" si="271"/>
        <v>0</v>
      </c>
      <c r="CP97" s="27">
        <f t="shared" ca="1" si="271"/>
        <v>0</v>
      </c>
      <c r="CQ97" s="27">
        <f t="shared" ca="1" si="272"/>
        <v>0.9</v>
      </c>
      <c r="CR97" s="26">
        <v>1.5</v>
      </c>
      <c r="CS97" s="27">
        <f t="shared" ca="1" si="273"/>
        <v>0.65</v>
      </c>
      <c r="CT97" s="27">
        <f t="shared" ca="1" si="273"/>
        <v>0.3</v>
      </c>
      <c r="CU97" s="27">
        <f t="shared" ca="1" si="273"/>
        <v>0</v>
      </c>
      <c r="CV97" s="27">
        <f t="shared" ca="1" si="273"/>
        <v>0</v>
      </c>
      <c r="CW97" s="27">
        <f t="shared" ca="1" si="273"/>
        <v>1</v>
      </c>
      <c r="CX97" s="27">
        <f t="shared" ca="1" si="273"/>
        <v>0</v>
      </c>
      <c r="CY97" s="27">
        <f t="shared" ca="1" si="273"/>
        <v>0</v>
      </c>
      <c r="CZ97" s="27">
        <f t="shared" ca="1" si="273"/>
        <v>0</v>
      </c>
      <c r="DA97" s="27">
        <f t="shared" ca="1" si="263"/>
        <v>0</v>
      </c>
      <c r="DB97" s="27">
        <f t="shared" ca="1" si="263"/>
        <v>0</v>
      </c>
      <c r="DC97" s="27">
        <f t="shared" ca="1" si="263"/>
        <v>0</v>
      </c>
      <c r="DD97" s="27">
        <f t="shared" ca="1" si="263"/>
        <v>0</v>
      </c>
      <c r="DE97" s="27" t="str">
        <f t="shared" ca="1" si="263"/>
        <v>-</v>
      </c>
      <c r="DF97" s="27" t="str">
        <f t="shared" ca="1" si="263"/>
        <v>-</v>
      </c>
      <c r="DG97" s="27" t="str">
        <f t="shared" ca="1" si="263"/>
        <v>-</v>
      </c>
      <c r="DH97" s="27" t="str">
        <f t="shared" ca="1" si="263"/>
        <v>-</v>
      </c>
      <c r="DI97" s="27" t="str">
        <f t="shared" ca="1" si="263"/>
        <v>-</v>
      </c>
      <c r="DJ97" s="27" t="str">
        <f t="shared" ca="1" si="263"/>
        <v>-</v>
      </c>
      <c r="DK97" s="27" t="b">
        <f t="shared" ca="1" si="264"/>
        <v>0</v>
      </c>
      <c r="DL97" s="27" t="b">
        <f t="shared" ca="1" si="264"/>
        <v>0</v>
      </c>
      <c r="DM97" s="27" t="b">
        <f t="shared" ca="1" si="264"/>
        <v>1</v>
      </c>
      <c r="DN97" s="27">
        <f t="shared" ca="1" si="264"/>
        <v>2</v>
      </c>
      <c r="DO97" s="27" t="str">
        <f t="shared" ca="1" si="264"/>
        <v>-</v>
      </c>
      <c r="DP97" s="27" t="b">
        <f t="shared" ca="1" si="264"/>
        <v>1</v>
      </c>
      <c r="DQ97" s="27" t="str">
        <f t="shared" ca="1" si="264"/>
        <v>-</v>
      </c>
      <c r="DR97" s="27" t="str">
        <f t="shared" ca="1" si="264"/>
        <v>-</v>
      </c>
      <c r="DS97" s="27" t="str">
        <f t="shared" ca="1" si="264"/>
        <v>-</v>
      </c>
      <c r="DT97" s="27" t="b">
        <f t="shared" ca="1" si="265"/>
        <v>1</v>
      </c>
      <c r="DU97" s="27" t="str">
        <f t="shared" ca="1" si="265"/>
        <v>-</v>
      </c>
      <c r="DV97" s="27">
        <f t="shared" ca="1" si="265"/>
        <v>0</v>
      </c>
      <c r="DW97" s="27">
        <f t="shared" ca="1" si="265"/>
        <v>1</v>
      </c>
      <c r="DX97" s="27" t="str">
        <f t="shared" ca="1" si="265"/>
        <v>-</v>
      </c>
      <c r="DY97" s="27">
        <f t="shared" ca="1" si="265"/>
        <v>500</v>
      </c>
      <c r="DZ97" s="27">
        <f t="shared" ca="1" si="265"/>
        <v>500</v>
      </c>
      <c r="EA97" s="27">
        <f t="shared" ca="1" si="265"/>
        <v>1</v>
      </c>
      <c r="EB97" s="27">
        <f t="shared" ca="1" si="265"/>
        <v>0</v>
      </c>
      <c r="EC97" s="27">
        <f t="shared" ca="1" si="265"/>
        <v>1</v>
      </c>
      <c r="ED97" s="27">
        <f t="shared" ca="1" si="265"/>
        <v>1</v>
      </c>
      <c r="EE97" s="27">
        <f t="shared" ca="1" si="266"/>
        <v>0</v>
      </c>
      <c r="EF97" s="27">
        <f t="shared" ca="1" si="266"/>
        <v>70</v>
      </c>
      <c r="EG97" s="27">
        <f t="shared" ca="1" si="266"/>
        <v>50</v>
      </c>
      <c r="EH97" s="27">
        <f t="shared" ca="1" si="266"/>
        <v>70</v>
      </c>
      <c r="EI97" s="27">
        <f t="shared" ca="1" si="266"/>
        <v>50</v>
      </c>
      <c r="EJ97" s="27">
        <f t="shared" ca="1" si="266"/>
        <v>1</v>
      </c>
      <c r="EK97" s="27">
        <f t="shared" ca="1" si="266"/>
        <v>1</v>
      </c>
      <c r="EL97" s="27">
        <f t="shared" ca="1" si="266"/>
        <v>1</v>
      </c>
      <c r="EM97" s="27">
        <f t="shared" ca="1" si="266"/>
        <v>0</v>
      </c>
      <c r="EN97" s="27" t="str">
        <f t="shared" ca="1" si="266"/>
        <v>-</v>
      </c>
      <c r="EO97" s="27" t="str">
        <f t="shared" ca="1" si="266"/>
        <v>-</v>
      </c>
      <c r="EP97" s="27">
        <f t="shared" ca="1" si="266"/>
        <v>0</v>
      </c>
      <c r="EQ97" s="27">
        <f t="shared" ca="1" si="266"/>
        <v>0</v>
      </c>
      <c r="ER97" s="34">
        <v>0</v>
      </c>
    </row>
    <row r="98" spans="1:148" outlineLevel="3">
      <c r="A98" s="31">
        <f t="shared" si="231"/>
        <v>93</v>
      </c>
      <c r="B98" s="38">
        <f t="shared" ca="1" si="259"/>
        <v>75</v>
      </c>
      <c r="C98">
        <f t="shared" ca="1" si="243"/>
        <v>31</v>
      </c>
      <c r="D98" t="b">
        <v>0</v>
      </c>
      <c r="E98" t="b">
        <v>0</v>
      </c>
      <c r="F98" t="b">
        <v>0</v>
      </c>
      <c r="H98" s="3" t="str">
        <f t="shared" ca="1" si="248"/>
        <v>018 sfw0.90_sfd+2.00_conc+0.65_prlf+0.30_era00000M-M Spr Scan 2 (F33N11)</v>
      </c>
      <c r="I98" s="13" t="str">
        <f ca="1">IF(MATCH(H98,H$5:H98,0)=(COUNTA(H$5:H98)),"-","Dup")</f>
        <v>-</v>
      </c>
      <c r="J98" s="27" t="str">
        <f t="shared" ca="1" si="232"/>
        <v>-</v>
      </c>
      <c r="K98" s="27" t="b">
        <f t="shared" ca="1" si="267"/>
        <v>1</v>
      </c>
      <c r="L98" s="27" t="b">
        <f t="shared" ca="1" si="267"/>
        <v>1</v>
      </c>
      <c r="M98" s="27" t="b">
        <f t="shared" ca="1" si="267"/>
        <v>1</v>
      </c>
      <c r="N98" s="27" t="b">
        <f t="shared" ca="1" si="267"/>
        <v>1</v>
      </c>
      <c r="O98" s="27" t="b">
        <f t="shared" ca="1" si="267"/>
        <v>1</v>
      </c>
      <c r="P98" s="27">
        <f t="shared" ca="1" si="260"/>
        <v>1</v>
      </c>
      <c r="Q98" s="27">
        <f t="shared" ca="1" si="260"/>
        <v>1</v>
      </c>
      <c r="R98" s="27">
        <f t="shared" ca="1" si="260"/>
        <v>1</v>
      </c>
      <c r="S98" s="27">
        <f t="shared" ca="1" si="260"/>
        <v>1</v>
      </c>
      <c r="T98" s="27">
        <f t="shared" ca="1" si="260"/>
        <v>1</v>
      </c>
      <c r="U98" s="27">
        <f t="shared" ca="1" si="260"/>
        <v>1</v>
      </c>
      <c r="V98" s="27">
        <f t="shared" ca="1" si="260"/>
        <v>1</v>
      </c>
      <c r="W98" s="27">
        <f t="shared" ca="1" si="260"/>
        <v>1</v>
      </c>
      <c r="X98" s="27">
        <f t="shared" ca="1" si="260"/>
        <v>1</v>
      </c>
      <c r="Y98" s="27">
        <f t="shared" ca="1" si="260"/>
        <v>1</v>
      </c>
      <c r="Z98" s="27" t="str">
        <f t="shared" ca="1" si="234"/>
        <v>-</v>
      </c>
      <c r="AA98" s="27" t="str">
        <f t="shared" ca="1" si="249"/>
        <v>-</v>
      </c>
      <c r="AB98" s="27" t="str">
        <f t="shared" ca="1" si="261"/>
        <v>-</v>
      </c>
      <c r="AC98" s="27" t="str">
        <f t="shared" ca="1" si="261"/>
        <v>-</v>
      </c>
      <c r="AD98" s="27" t="str">
        <f t="shared" ca="1" si="261"/>
        <v>-</v>
      </c>
      <c r="AE98" s="27" t="str">
        <f t="shared" ca="1" si="261"/>
        <v>-</v>
      </c>
      <c r="AF98" s="27" t="str">
        <f t="shared" ca="1" si="261"/>
        <v>-</v>
      </c>
      <c r="AG98" s="27" t="str">
        <f t="shared" ca="1" si="261"/>
        <v>-</v>
      </c>
      <c r="AH98" s="27" t="str">
        <f t="shared" ca="1" si="261"/>
        <v>-</v>
      </c>
      <c r="AI98" s="27" t="str">
        <f t="shared" ca="1" si="261"/>
        <v>-</v>
      </c>
      <c r="AJ98" s="27" t="str">
        <f t="shared" ca="1" si="261"/>
        <v>-</v>
      </c>
      <c r="AK98" s="27" t="str">
        <f t="shared" ca="1" si="261"/>
        <v>-</v>
      </c>
      <c r="AL98" s="27" t="str">
        <f t="shared" ca="1" si="261"/>
        <v>-</v>
      </c>
      <c r="AM98" s="27" t="str">
        <f t="shared" ca="1" si="261"/>
        <v>-</v>
      </c>
      <c r="AN98" s="27" t="str">
        <f t="shared" ca="1" si="261"/>
        <v>-</v>
      </c>
      <c r="AO98" s="27" t="str">
        <f t="shared" ca="1" si="261"/>
        <v>-</v>
      </c>
      <c r="AP98" s="27" t="str">
        <f t="shared" ca="1" si="261"/>
        <v>-</v>
      </c>
      <c r="AQ98" s="27" t="str">
        <f t="shared" ca="1" si="261"/>
        <v>-</v>
      </c>
      <c r="AR98" s="27" t="str">
        <f t="shared" ca="1" si="261"/>
        <v>-</v>
      </c>
      <c r="AS98" s="27">
        <f t="shared" ca="1" si="245"/>
        <v>1</v>
      </c>
      <c r="AT98" s="27">
        <f t="shared" ca="1" si="245"/>
        <v>1</v>
      </c>
      <c r="AU98" s="27">
        <f t="shared" ca="1" si="245"/>
        <v>0</v>
      </c>
      <c r="AV98" s="27">
        <f t="shared" ca="1" si="262"/>
        <v>0.7</v>
      </c>
      <c r="AW98" s="27">
        <f t="shared" ca="1" si="262"/>
        <v>-0.7</v>
      </c>
      <c r="AX98" s="27" t="str">
        <f t="shared" ca="1" si="262"/>
        <v>-</v>
      </c>
      <c r="AY98" s="27" t="str">
        <f t="shared" ca="1" si="262"/>
        <v>-</v>
      </c>
      <c r="AZ98" s="27" t="str">
        <f t="shared" ca="1" si="262"/>
        <v>-</v>
      </c>
      <c r="BA98" s="27" t="str">
        <f t="shared" ca="1" si="262"/>
        <v>-</v>
      </c>
      <c r="BB98" s="27" t="str">
        <f t="shared" ca="1" si="262"/>
        <v>-</v>
      </c>
      <c r="BC98" s="27">
        <f t="shared" ca="1" si="246"/>
        <v>0.3</v>
      </c>
      <c r="BD98" s="27">
        <f t="shared" ca="1" si="268"/>
        <v>0.7</v>
      </c>
      <c r="BE98" s="27">
        <f t="shared" ca="1" si="268"/>
        <v>-0.2</v>
      </c>
      <c r="BF98" s="27">
        <f t="shared" ca="1" si="268"/>
        <v>1.2</v>
      </c>
      <c r="BG98" s="27" t="str">
        <f t="shared" ca="1" si="268"/>
        <v>-</v>
      </c>
      <c r="BH98" s="27" t="str">
        <f t="shared" ca="1" si="268"/>
        <v>-</v>
      </c>
      <c r="BI98" s="27">
        <f t="shared" ca="1" si="268"/>
        <v>0</v>
      </c>
      <c r="BJ98" s="27">
        <f t="shared" ca="1" si="268"/>
        <v>0</v>
      </c>
      <c r="BK98" s="27">
        <f t="shared" ca="1" si="268"/>
        <v>0</v>
      </c>
      <c r="BL98" s="27">
        <f t="shared" ca="1" si="268"/>
        <v>0</v>
      </c>
      <c r="BM98" s="27">
        <f t="shared" ca="1" si="268"/>
        <v>0</v>
      </c>
      <c r="BN98" s="27">
        <f t="shared" ca="1" si="269"/>
        <v>0</v>
      </c>
      <c r="BO98" s="27">
        <f t="shared" ca="1" si="269"/>
        <v>0</v>
      </c>
      <c r="BP98" s="27" t="str">
        <f t="shared" ca="1" si="269"/>
        <v>-</v>
      </c>
      <c r="BQ98" s="27" t="str">
        <f t="shared" ca="1" si="269"/>
        <v>-</v>
      </c>
      <c r="BR98" s="27" t="str">
        <f t="shared" ca="1" si="269"/>
        <v>-</v>
      </c>
      <c r="BS98" s="27" t="str">
        <f t="shared" ca="1" si="269"/>
        <v>-</v>
      </c>
      <c r="BT98" s="27" t="str">
        <f t="shared" ca="1" si="269"/>
        <v>-</v>
      </c>
      <c r="BU98" s="27" t="str">
        <f t="shared" ca="1" si="270"/>
        <v>-</v>
      </c>
      <c r="BV98" s="27" t="str">
        <f t="shared" ca="1" si="270"/>
        <v>-</v>
      </c>
      <c r="BW98" s="27" t="str">
        <f t="shared" ca="1" si="270"/>
        <v>-</v>
      </c>
      <c r="BX98" s="27" t="str">
        <f t="shared" ca="1" si="270"/>
        <v>-</v>
      </c>
      <c r="BY98" s="27">
        <f t="shared" ca="1" si="270"/>
        <v>2</v>
      </c>
      <c r="BZ98" s="27" t="str">
        <f t="shared" ca="1" si="270"/>
        <v>-</v>
      </c>
      <c r="CA98" s="27" t="str">
        <f t="shared" ca="1" si="270"/>
        <v>-</v>
      </c>
      <c r="CB98" s="27" t="str">
        <f t="shared" ca="1" si="270"/>
        <v>-</v>
      </c>
      <c r="CC98" s="27" t="str">
        <f t="shared" ca="1" si="270"/>
        <v>-</v>
      </c>
      <c r="CD98" s="27" t="str">
        <f t="shared" ca="1" si="270"/>
        <v>-</v>
      </c>
      <c r="CE98" s="27" t="str">
        <f t="shared" ca="1" si="270"/>
        <v>-</v>
      </c>
      <c r="CF98" s="27">
        <f t="shared" ca="1" si="270"/>
        <v>0</v>
      </c>
      <c r="CG98" s="27" t="str">
        <f t="shared" ca="1" si="271"/>
        <v>-</v>
      </c>
      <c r="CH98" s="27">
        <f t="shared" ca="1" si="271"/>
        <v>1</v>
      </c>
      <c r="CI98" s="27">
        <f t="shared" ca="1" si="271"/>
        <v>0</v>
      </c>
      <c r="CJ98" s="27">
        <f t="shared" ca="1" si="271"/>
        <v>1</v>
      </c>
      <c r="CK98" s="27">
        <f t="shared" ca="1" si="271"/>
        <v>1</v>
      </c>
      <c r="CL98" s="27">
        <f t="shared" ca="1" si="271"/>
        <v>1</v>
      </c>
      <c r="CM98" s="27">
        <f t="shared" ca="1" si="271"/>
        <v>0</v>
      </c>
      <c r="CN98" s="27">
        <f t="shared" ca="1" si="271"/>
        <v>0</v>
      </c>
      <c r="CO98" s="27">
        <f t="shared" ca="1" si="271"/>
        <v>0</v>
      </c>
      <c r="CP98" s="27">
        <f t="shared" ca="1" si="271"/>
        <v>0</v>
      </c>
      <c r="CQ98" s="27">
        <f t="shared" ca="1" si="272"/>
        <v>0.9</v>
      </c>
      <c r="CR98" s="26">
        <v>2</v>
      </c>
      <c r="CS98" s="27">
        <f t="shared" ca="1" si="273"/>
        <v>0.65</v>
      </c>
      <c r="CT98" s="27">
        <f t="shared" ca="1" si="273"/>
        <v>0.3</v>
      </c>
      <c r="CU98" s="27">
        <f t="shared" ca="1" si="273"/>
        <v>0</v>
      </c>
      <c r="CV98" s="27">
        <f t="shared" ca="1" si="273"/>
        <v>0</v>
      </c>
      <c r="CW98" s="27">
        <f t="shared" ca="1" si="273"/>
        <v>1</v>
      </c>
      <c r="CX98" s="27">
        <f t="shared" ca="1" si="273"/>
        <v>0</v>
      </c>
      <c r="CY98" s="27">
        <f t="shared" ca="1" si="273"/>
        <v>0</v>
      </c>
      <c r="CZ98" s="27">
        <f t="shared" ca="1" si="273"/>
        <v>0</v>
      </c>
      <c r="DA98" s="27">
        <f t="shared" ca="1" si="263"/>
        <v>0</v>
      </c>
      <c r="DB98" s="27">
        <f t="shared" ca="1" si="263"/>
        <v>0</v>
      </c>
      <c r="DC98" s="27">
        <f t="shared" ca="1" si="263"/>
        <v>0</v>
      </c>
      <c r="DD98" s="27">
        <f t="shared" ca="1" si="263"/>
        <v>0</v>
      </c>
      <c r="DE98" s="27" t="str">
        <f t="shared" ca="1" si="263"/>
        <v>-</v>
      </c>
      <c r="DF98" s="27" t="str">
        <f t="shared" ca="1" si="263"/>
        <v>-</v>
      </c>
      <c r="DG98" s="27" t="str">
        <f t="shared" ca="1" si="263"/>
        <v>-</v>
      </c>
      <c r="DH98" s="27" t="str">
        <f t="shared" ca="1" si="263"/>
        <v>-</v>
      </c>
      <c r="DI98" s="27" t="str">
        <f t="shared" ca="1" si="263"/>
        <v>-</v>
      </c>
      <c r="DJ98" s="27" t="str">
        <f t="shared" ca="1" si="263"/>
        <v>-</v>
      </c>
      <c r="DK98" s="27" t="b">
        <f t="shared" ca="1" si="264"/>
        <v>0</v>
      </c>
      <c r="DL98" s="27" t="b">
        <f t="shared" ca="1" si="264"/>
        <v>0</v>
      </c>
      <c r="DM98" s="27" t="b">
        <f t="shared" ca="1" si="264"/>
        <v>1</v>
      </c>
      <c r="DN98" s="27">
        <f t="shared" ca="1" si="264"/>
        <v>2</v>
      </c>
      <c r="DO98" s="27" t="str">
        <f t="shared" ca="1" si="264"/>
        <v>-</v>
      </c>
      <c r="DP98" s="27" t="b">
        <f t="shared" ca="1" si="264"/>
        <v>1</v>
      </c>
      <c r="DQ98" s="27" t="str">
        <f t="shared" ca="1" si="264"/>
        <v>-</v>
      </c>
      <c r="DR98" s="27" t="str">
        <f t="shared" ca="1" si="264"/>
        <v>-</v>
      </c>
      <c r="DS98" s="27" t="str">
        <f t="shared" ca="1" si="264"/>
        <v>-</v>
      </c>
      <c r="DT98" s="27" t="b">
        <f t="shared" ca="1" si="265"/>
        <v>1</v>
      </c>
      <c r="DU98" s="27" t="str">
        <f t="shared" ca="1" si="265"/>
        <v>-</v>
      </c>
      <c r="DV98" s="27">
        <f t="shared" ca="1" si="265"/>
        <v>0</v>
      </c>
      <c r="DW98" s="27">
        <f t="shared" ca="1" si="265"/>
        <v>1</v>
      </c>
      <c r="DX98" s="27" t="str">
        <f t="shared" ca="1" si="265"/>
        <v>-</v>
      </c>
      <c r="DY98" s="27">
        <f t="shared" ca="1" si="265"/>
        <v>500</v>
      </c>
      <c r="DZ98" s="27">
        <f t="shared" ca="1" si="265"/>
        <v>500</v>
      </c>
      <c r="EA98" s="27">
        <f t="shared" ca="1" si="265"/>
        <v>1</v>
      </c>
      <c r="EB98" s="27">
        <f t="shared" ca="1" si="265"/>
        <v>0</v>
      </c>
      <c r="EC98" s="27">
        <f t="shared" ca="1" si="265"/>
        <v>1</v>
      </c>
      <c r="ED98" s="27">
        <f t="shared" ca="1" si="265"/>
        <v>1</v>
      </c>
      <c r="EE98" s="27">
        <f t="shared" ca="1" si="266"/>
        <v>0</v>
      </c>
      <c r="EF98" s="27">
        <f t="shared" ca="1" si="266"/>
        <v>70</v>
      </c>
      <c r="EG98" s="27">
        <f t="shared" ca="1" si="266"/>
        <v>50</v>
      </c>
      <c r="EH98" s="27">
        <f t="shared" ca="1" si="266"/>
        <v>70</v>
      </c>
      <c r="EI98" s="27">
        <f t="shared" ca="1" si="266"/>
        <v>50</v>
      </c>
      <c r="EJ98" s="27">
        <f t="shared" ca="1" si="266"/>
        <v>1</v>
      </c>
      <c r="EK98" s="27">
        <f t="shared" ca="1" si="266"/>
        <v>1</v>
      </c>
      <c r="EL98" s="27">
        <f t="shared" ca="1" si="266"/>
        <v>1</v>
      </c>
      <c r="EM98" s="27">
        <f t="shared" ca="1" si="266"/>
        <v>0</v>
      </c>
      <c r="EN98" s="27" t="str">
        <f t="shared" ca="1" si="266"/>
        <v>-</v>
      </c>
      <c r="EO98" s="27" t="str">
        <f t="shared" ca="1" si="266"/>
        <v>-</v>
      </c>
      <c r="EP98" s="27">
        <f t="shared" ca="1" si="266"/>
        <v>0</v>
      </c>
      <c r="EQ98" s="27">
        <f t="shared" ca="1" si="266"/>
        <v>0</v>
      </c>
      <c r="ER98" s="34">
        <v>0</v>
      </c>
    </row>
    <row r="99" spans="1:148" outlineLevel="3">
      <c r="A99" s="31">
        <f t="shared" si="231"/>
        <v>94</v>
      </c>
      <c r="B99" s="38">
        <f t="shared" ca="1" si="259"/>
        <v>75</v>
      </c>
      <c r="C99">
        <f t="shared" ca="1" si="243"/>
        <v>31</v>
      </c>
      <c r="D99" t="b">
        <v>0</v>
      </c>
      <c r="E99" t="b">
        <v>0</v>
      </c>
      <c r="F99" t="b">
        <v>0</v>
      </c>
      <c r="H99" s="3" t="str">
        <f t="shared" ca="1" si="248"/>
        <v>019 sfw0.90_sfd+3.75_conc+0.65_prlf+0.30_era00000M-M Spr Scan 2 (F33N11)</v>
      </c>
      <c r="I99" s="13" t="str">
        <f ca="1">IF(MATCH(H99,H$5:H99,0)=(COUNTA(H$5:H99)),"-","Dup")</f>
        <v>-</v>
      </c>
      <c r="J99" s="27" t="str">
        <f t="shared" ca="1" si="232"/>
        <v>-</v>
      </c>
      <c r="K99" s="27" t="b">
        <f t="shared" ca="1" si="267"/>
        <v>1</v>
      </c>
      <c r="L99" s="27" t="b">
        <f t="shared" ca="1" si="267"/>
        <v>1</v>
      </c>
      <c r="M99" s="27" t="b">
        <f t="shared" ca="1" si="267"/>
        <v>1</v>
      </c>
      <c r="N99" s="27" t="b">
        <f t="shared" ca="1" si="267"/>
        <v>1</v>
      </c>
      <c r="O99" s="27" t="b">
        <f t="shared" ca="1" si="267"/>
        <v>1</v>
      </c>
      <c r="P99" s="27">
        <f t="shared" ref="P99:Y108" ca="1" si="274">OFFSET(P$5,$B99,0)</f>
        <v>1</v>
      </c>
      <c r="Q99" s="27">
        <f t="shared" ca="1" si="274"/>
        <v>1</v>
      </c>
      <c r="R99" s="27">
        <f t="shared" ca="1" si="274"/>
        <v>1</v>
      </c>
      <c r="S99" s="27">
        <f t="shared" ca="1" si="274"/>
        <v>1</v>
      </c>
      <c r="T99" s="27">
        <f t="shared" ca="1" si="274"/>
        <v>1</v>
      </c>
      <c r="U99" s="27">
        <f t="shared" ca="1" si="274"/>
        <v>1</v>
      </c>
      <c r="V99" s="27">
        <f t="shared" ca="1" si="274"/>
        <v>1</v>
      </c>
      <c r="W99" s="27">
        <f t="shared" ca="1" si="274"/>
        <v>1</v>
      </c>
      <c r="X99" s="27">
        <f t="shared" ca="1" si="274"/>
        <v>1</v>
      </c>
      <c r="Y99" s="27">
        <f t="shared" ca="1" si="274"/>
        <v>1</v>
      </c>
      <c r="Z99" s="27" t="str">
        <f t="shared" ca="1" si="234"/>
        <v>-</v>
      </c>
      <c r="AA99" s="27" t="str">
        <f t="shared" ca="1" si="249"/>
        <v>-</v>
      </c>
      <c r="AB99" s="27" t="str">
        <f t="shared" ref="AB99:AR108" ca="1" si="275">OFFSET(AB$5,$B99,0)</f>
        <v>-</v>
      </c>
      <c r="AC99" s="27" t="str">
        <f t="shared" ca="1" si="275"/>
        <v>-</v>
      </c>
      <c r="AD99" s="27" t="str">
        <f t="shared" ca="1" si="275"/>
        <v>-</v>
      </c>
      <c r="AE99" s="27" t="str">
        <f t="shared" ca="1" si="275"/>
        <v>-</v>
      </c>
      <c r="AF99" s="27" t="str">
        <f t="shared" ca="1" si="275"/>
        <v>-</v>
      </c>
      <c r="AG99" s="27" t="str">
        <f t="shared" ca="1" si="275"/>
        <v>-</v>
      </c>
      <c r="AH99" s="27" t="str">
        <f t="shared" ca="1" si="275"/>
        <v>-</v>
      </c>
      <c r="AI99" s="27" t="str">
        <f t="shared" ca="1" si="275"/>
        <v>-</v>
      </c>
      <c r="AJ99" s="27" t="str">
        <f t="shared" ca="1" si="275"/>
        <v>-</v>
      </c>
      <c r="AK99" s="27" t="str">
        <f t="shared" ca="1" si="275"/>
        <v>-</v>
      </c>
      <c r="AL99" s="27" t="str">
        <f t="shared" ca="1" si="275"/>
        <v>-</v>
      </c>
      <c r="AM99" s="27" t="str">
        <f t="shared" ca="1" si="275"/>
        <v>-</v>
      </c>
      <c r="AN99" s="27" t="str">
        <f t="shared" ca="1" si="275"/>
        <v>-</v>
      </c>
      <c r="AO99" s="27" t="str">
        <f t="shared" ca="1" si="275"/>
        <v>-</v>
      </c>
      <c r="AP99" s="27" t="str">
        <f t="shared" ca="1" si="275"/>
        <v>-</v>
      </c>
      <c r="AQ99" s="27" t="str">
        <f t="shared" ca="1" si="275"/>
        <v>-</v>
      </c>
      <c r="AR99" s="27" t="str">
        <f t="shared" ca="1" si="275"/>
        <v>-</v>
      </c>
      <c r="AS99" s="27">
        <f t="shared" ca="1" si="245"/>
        <v>1</v>
      </c>
      <c r="AT99" s="27">
        <f t="shared" ca="1" si="245"/>
        <v>1</v>
      </c>
      <c r="AU99" s="27">
        <f t="shared" ca="1" si="245"/>
        <v>0</v>
      </c>
      <c r="AV99" s="27">
        <f t="shared" ref="AV99:BB108" ca="1" si="276">OFFSET(AV$5,$B99,0)</f>
        <v>0.7</v>
      </c>
      <c r="AW99" s="27">
        <f t="shared" ca="1" si="276"/>
        <v>-0.7</v>
      </c>
      <c r="AX99" s="27" t="str">
        <f t="shared" ca="1" si="276"/>
        <v>-</v>
      </c>
      <c r="AY99" s="27" t="str">
        <f t="shared" ca="1" si="276"/>
        <v>-</v>
      </c>
      <c r="AZ99" s="27" t="str">
        <f t="shared" ca="1" si="276"/>
        <v>-</v>
      </c>
      <c r="BA99" s="27" t="str">
        <f t="shared" ca="1" si="276"/>
        <v>-</v>
      </c>
      <c r="BB99" s="27" t="str">
        <f t="shared" ca="1" si="276"/>
        <v>-</v>
      </c>
      <c r="BC99" s="27">
        <f t="shared" ca="1" si="246"/>
        <v>0.3</v>
      </c>
      <c r="BD99" s="27">
        <f t="shared" ca="1" si="268"/>
        <v>0.7</v>
      </c>
      <c r="BE99" s="27">
        <f t="shared" ca="1" si="268"/>
        <v>-0.2</v>
      </c>
      <c r="BF99" s="27">
        <f t="shared" ca="1" si="268"/>
        <v>1.2</v>
      </c>
      <c r="BG99" s="27" t="str">
        <f t="shared" ca="1" si="268"/>
        <v>-</v>
      </c>
      <c r="BH99" s="27" t="str">
        <f t="shared" ca="1" si="268"/>
        <v>-</v>
      </c>
      <c r="BI99" s="27">
        <f t="shared" ca="1" si="268"/>
        <v>0</v>
      </c>
      <c r="BJ99" s="27">
        <f t="shared" ca="1" si="268"/>
        <v>0</v>
      </c>
      <c r="BK99" s="27">
        <f t="shared" ca="1" si="268"/>
        <v>0</v>
      </c>
      <c r="BL99" s="27">
        <f t="shared" ca="1" si="268"/>
        <v>0</v>
      </c>
      <c r="BM99" s="27">
        <f t="shared" ca="1" si="268"/>
        <v>0</v>
      </c>
      <c r="BN99" s="27">
        <f t="shared" ca="1" si="269"/>
        <v>0</v>
      </c>
      <c r="BO99" s="27">
        <f t="shared" ca="1" si="269"/>
        <v>0</v>
      </c>
      <c r="BP99" s="27" t="str">
        <f t="shared" ca="1" si="269"/>
        <v>-</v>
      </c>
      <c r="BQ99" s="27" t="str">
        <f t="shared" ca="1" si="269"/>
        <v>-</v>
      </c>
      <c r="BR99" s="27" t="str">
        <f t="shared" ca="1" si="269"/>
        <v>-</v>
      </c>
      <c r="BS99" s="27" t="str">
        <f t="shared" ca="1" si="269"/>
        <v>-</v>
      </c>
      <c r="BT99" s="27" t="str">
        <f t="shared" ca="1" si="269"/>
        <v>-</v>
      </c>
      <c r="BU99" s="27" t="str">
        <f t="shared" ca="1" si="270"/>
        <v>-</v>
      </c>
      <c r="BV99" s="27" t="str">
        <f t="shared" ca="1" si="270"/>
        <v>-</v>
      </c>
      <c r="BW99" s="27" t="str">
        <f t="shared" ca="1" si="270"/>
        <v>-</v>
      </c>
      <c r="BX99" s="27" t="str">
        <f t="shared" ca="1" si="270"/>
        <v>-</v>
      </c>
      <c r="BY99" s="27">
        <f t="shared" ca="1" si="270"/>
        <v>2</v>
      </c>
      <c r="BZ99" s="27" t="str">
        <f t="shared" ca="1" si="270"/>
        <v>-</v>
      </c>
      <c r="CA99" s="27" t="str">
        <f t="shared" ca="1" si="270"/>
        <v>-</v>
      </c>
      <c r="CB99" s="27" t="str">
        <f t="shared" ca="1" si="270"/>
        <v>-</v>
      </c>
      <c r="CC99" s="27" t="str">
        <f t="shared" ca="1" si="270"/>
        <v>-</v>
      </c>
      <c r="CD99" s="27" t="str">
        <f t="shared" ca="1" si="270"/>
        <v>-</v>
      </c>
      <c r="CE99" s="27" t="str">
        <f t="shared" ca="1" si="270"/>
        <v>-</v>
      </c>
      <c r="CF99" s="27">
        <f t="shared" ca="1" si="270"/>
        <v>0</v>
      </c>
      <c r="CG99" s="27" t="str">
        <f t="shared" ca="1" si="271"/>
        <v>-</v>
      </c>
      <c r="CH99" s="27">
        <f t="shared" ca="1" si="271"/>
        <v>1</v>
      </c>
      <c r="CI99" s="27">
        <f t="shared" ca="1" si="271"/>
        <v>0</v>
      </c>
      <c r="CJ99" s="27">
        <f t="shared" ca="1" si="271"/>
        <v>1</v>
      </c>
      <c r="CK99" s="27">
        <f t="shared" ca="1" si="271"/>
        <v>1</v>
      </c>
      <c r="CL99" s="27">
        <f t="shared" ca="1" si="271"/>
        <v>1</v>
      </c>
      <c r="CM99" s="27">
        <f t="shared" ca="1" si="271"/>
        <v>0</v>
      </c>
      <c r="CN99" s="27">
        <f t="shared" ca="1" si="271"/>
        <v>0</v>
      </c>
      <c r="CO99" s="27">
        <f t="shared" ca="1" si="271"/>
        <v>0</v>
      </c>
      <c r="CP99" s="27">
        <f t="shared" ca="1" si="271"/>
        <v>0</v>
      </c>
      <c r="CQ99" s="27">
        <f t="shared" ca="1" si="272"/>
        <v>0.9</v>
      </c>
      <c r="CR99" s="26">
        <v>3.75</v>
      </c>
      <c r="CS99" s="27">
        <f t="shared" ca="1" si="273"/>
        <v>0.65</v>
      </c>
      <c r="CT99" s="27">
        <f t="shared" ca="1" si="273"/>
        <v>0.3</v>
      </c>
      <c r="CU99" s="27">
        <f t="shared" ca="1" si="273"/>
        <v>0</v>
      </c>
      <c r="CV99" s="27">
        <f t="shared" ca="1" si="273"/>
        <v>0</v>
      </c>
      <c r="CW99" s="27">
        <f t="shared" ca="1" si="273"/>
        <v>1</v>
      </c>
      <c r="CX99" s="27">
        <f t="shared" ca="1" si="273"/>
        <v>0</v>
      </c>
      <c r="CY99" s="27">
        <f t="shared" ca="1" si="273"/>
        <v>0</v>
      </c>
      <c r="CZ99" s="27">
        <f t="shared" ca="1" si="273"/>
        <v>0</v>
      </c>
      <c r="DA99" s="27">
        <f t="shared" ref="DA99:DJ108" ca="1" si="277">OFFSET(DA$5,$B99,0)</f>
        <v>0</v>
      </c>
      <c r="DB99" s="27">
        <f t="shared" ca="1" si="277"/>
        <v>0</v>
      </c>
      <c r="DC99" s="27">
        <f t="shared" ca="1" si="277"/>
        <v>0</v>
      </c>
      <c r="DD99" s="27">
        <f t="shared" ca="1" si="277"/>
        <v>0</v>
      </c>
      <c r="DE99" s="27" t="str">
        <f t="shared" ca="1" si="277"/>
        <v>-</v>
      </c>
      <c r="DF99" s="27" t="str">
        <f t="shared" ca="1" si="277"/>
        <v>-</v>
      </c>
      <c r="DG99" s="27" t="str">
        <f t="shared" ca="1" si="277"/>
        <v>-</v>
      </c>
      <c r="DH99" s="27" t="str">
        <f t="shared" ca="1" si="277"/>
        <v>-</v>
      </c>
      <c r="DI99" s="27" t="str">
        <f t="shared" ca="1" si="277"/>
        <v>-</v>
      </c>
      <c r="DJ99" s="27" t="str">
        <f t="shared" ca="1" si="277"/>
        <v>-</v>
      </c>
      <c r="DK99" s="27" t="b">
        <f t="shared" ref="DK99:DS108" ca="1" si="278">OFFSET(DK$5,$B99,0)</f>
        <v>0</v>
      </c>
      <c r="DL99" s="27" t="b">
        <f t="shared" ca="1" si="278"/>
        <v>0</v>
      </c>
      <c r="DM99" s="27" t="b">
        <f t="shared" ca="1" si="278"/>
        <v>1</v>
      </c>
      <c r="DN99" s="27">
        <f t="shared" ca="1" si="278"/>
        <v>2</v>
      </c>
      <c r="DO99" s="27" t="str">
        <f t="shared" ca="1" si="278"/>
        <v>-</v>
      </c>
      <c r="DP99" s="27" t="b">
        <f t="shared" ca="1" si="278"/>
        <v>1</v>
      </c>
      <c r="DQ99" s="27" t="str">
        <f t="shared" ca="1" si="278"/>
        <v>-</v>
      </c>
      <c r="DR99" s="27" t="str">
        <f t="shared" ca="1" si="278"/>
        <v>-</v>
      </c>
      <c r="DS99" s="27" t="str">
        <f t="shared" ca="1" si="278"/>
        <v>-</v>
      </c>
      <c r="DT99" s="27" t="b">
        <f t="shared" ref="DT99:ED108" ca="1" si="279">OFFSET(DT$5,$B99,0)</f>
        <v>1</v>
      </c>
      <c r="DU99" s="27" t="str">
        <f t="shared" ca="1" si="279"/>
        <v>-</v>
      </c>
      <c r="DV99" s="27">
        <f t="shared" ca="1" si="279"/>
        <v>0</v>
      </c>
      <c r="DW99" s="27">
        <f t="shared" ca="1" si="279"/>
        <v>1</v>
      </c>
      <c r="DX99" s="27" t="str">
        <f t="shared" ca="1" si="279"/>
        <v>-</v>
      </c>
      <c r="DY99" s="27">
        <f t="shared" ca="1" si="279"/>
        <v>500</v>
      </c>
      <c r="DZ99" s="27">
        <f t="shared" ca="1" si="279"/>
        <v>500</v>
      </c>
      <c r="EA99" s="27">
        <f t="shared" ca="1" si="279"/>
        <v>1</v>
      </c>
      <c r="EB99" s="27">
        <f t="shared" ca="1" si="279"/>
        <v>0</v>
      </c>
      <c r="EC99" s="27">
        <f t="shared" ca="1" si="279"/>
        <v>1</v>
      </c>
      <c r="ED99" s="27">
        <f t="shared" ca="1" si="279"/>
        <v>1</v>
      </c>
      <c r="EE99" s="27">
        <f t="shared" ref="EE99:EQ108" ca="1" si="280">OFFSET(EE$5,$B99,0)</f>
        <v>0</v>
      </c>
      <c r="EF99" s="27">
        <f t="shared" ca="1" si="280"/>
        <v>70</v>
      </c>
      <c r="EG99" s="27">
        <f t="shared" ca="1" si="280"/>
        <v>50</v>
      </c>
      <c r="EH99" s="27">
        <f t="shared" ca="1" si="280"/>
        <v>70</v>
      </c>
      <c r="EI99" s="27">
        <f t="shared" ca="1" si="280"/>
        <v>50</v>
      </c>
      <c r="EJ99" s="27">
        <f t="shared" ca="1" si="280"/>
        <v>1</v>
      </c>
      <c r="EK99" s="27">
        <f t="shared" ca="1" si="280"/>
        <v>1</v>
      </c>
      <c r="EL99" s="27">
        <f t="shared" ca="1" si="280"/>
        <v>1</v>
      </c>
      <c r="EM99" s="27">
        <f t="shared" ca="1" si="280"/>
        <v>0</v>
      </c>
      <c r="EN99" s="27" t="str">
        <f t="shared" ca="1" si="280"/>
        <v>-</v>
      </c>
      <c r="EO99" s="27" t="str">
        <f t="shared" ca="1" si="280"/>
        <v>-</v>
      </c>
      <c r="EP99" s="27">
        <f t="shared" ca="1" si="280"/>
        <v>0</v>
      </c>
      <c r="EQ99" s="27">
        <f t="shared" ca="1" si="280"/>
        <v>0</v>
      </c>
      <c r="ER99" s="34">
        <v>0</v>
      </c>
    </row>
    <row r="100" spans="1:148" outlineLevel="3">
      <c r="A100" s="31">
        <f t="shared" si="231"/>
        <v>95</v>
      </c>
      <c r="B100" s="38">
        <f t="shared" ca="1" si="259"/>
        <v>75</v>
      </c>
      <c r="C100">
        <f t="shared" ca="1" si="243"/>
        <v>31</v>
      </c>
      <c r="D100" t="b">
        <v>0</v>
      </c>
      <c r="E100" t="b">
        <v>0</v>
      </c>
      <c r="F100" t="b">
        <v>0</v>
      </c>
      <c r="H100" s="3" t="str">
        <f t="shared" ca="1" si="248"/>
        <v>020 sfw0.90_sfd+4.25_conc+0.65_prlf+0.30_era00000M-M Spr Scan 2 (F33N11)</v>
      </c>
      <c r="I100" s="13" t="str">
        <f ca="1">IF(MATCH(H100,H$5:H100,0)=(COUNTA(H$5:H100)),"-","Dup")</f>
        <v>-</v>
      </c>
      <c r="J100" s="27" t="str">
        <f t="shared" ca="1" si="232"/>
        <v>-</v>
      </c>
      <c r="K100" s="27" t="b">
        <f t="shared" ref="K100:O109" ca="1" si="281">OFFSET(K$5,$B100,0)</f>
        <v>1</v>
      </c>
      <c r="L100" s="27" t="b">
        <f t="shared" ca="1" si="281"/>
        <v>1</v>
      </c>
      <c r="M100" s="27" t="b">
        <f t="shared" ca="1" si="281"/>
        <v>1</v>
      </c>
      <c r="N100" s="27" t="b">
        <f t="shared" ca="1" si="281"/>
        <v>1</v>
      </c>
      <c r="O100" s="27" t="b">
        <f t="shared" ca="1" si="281"/>
        <v>1</v>
      </c>
      <c r="P100" s="27">
        <f t="shared" ca="1" si="274"/>
        <v>1</v>
      </c>
      <c r="Q100" s="27">
        <f t="shared" ca="1" si="274"/>
        <v>1</v>
      </c>
      <c r="R100" s="27">
        <f t="shared" ca="1" si="274"/>
        <v>1</v>
      </c>
      <c r="S100" s="27">
        <f t="shared" ca="1" si="274"/>
        <v>1</v>
      </c>
      <c r="T100" s="27">
        <f t="shared" ca="1" si="274"/>
        <v>1</v>
      </c>
      <c r="U100" s="27">
        <f t="shared" ca="1" si="274"/>
        <v>1</v>
      </c>
      <c r="V100" s="27">
        <f t="shared" ca="1" si="274"/>
        <v>1</v>
      </c>
      <c r="W100" s="27">
        <f t="shared" ca="1" si="274"/>
        <v>1</v>
      </c>
      <c r="X100" s="27">
        <f t="shared" ca="1" si="274"/>
        <v>1</v>
      </c>
      <c r="Y100" s="27">
        <f t="shared" ca="1" si="274"/>
        <v>1</v>
      </c>
      <c r="Z100" s="27" t="str">
        <f t="shared" ca="1" si="234"/>
        <v>-</v>
      </c>
      <c r="AA100" s="27" t="str">
        <f t="shared" ca="1" si="249"/>
        <v>-</v>
      </c>
      <c r="AB100" s="27" t="str">
        <f t="shared" ca="1" si="275"/>
        <v>-</v>
      </c>
      <c r="AC100" s="27" t="str">
        <f t="shared" ca="1" si="275"/>
        <v>-</v>
      </c>
      <c r="AD100" s="27" t="str">
        <f t="shared" ca="1" si="275"/>
        <v>-</v>
      </c>
      <c r="AE100" s="27" t="str">
        <f t="shared" ca="1" si="275"/>
        <v>-</v>
      </c>
      <c r="AF100" s="27" t="str">
        <f t="shared" ca="1" si="275"/>
        <v>-</v>
      </c>
      <c r="AG100" s="27" t="str">
        <f t="shared" ca="1" si="275"/>
        <v>-</v>
      </c>
      <c r="AH100" s="27" t="str">
        <f t="shared" ca="1" si="275"/>
        <v>-</v>
      </c>
      <c r="AI100" s="27" t="str">
        <f t="shared" ca="1" si="275"/>
        <v>-</v>
      </c>
      <c r="AJ100" s="27" t="str">
        <f t="shared" ca="1" si="275"/>
        <v>-</v>
      </c>
      <c r="AK100" s="27" t="str">
        <f t="shared" ca="1" si="275"/>
        <v>-</v>
      </c>
      <c r="AL100" s="27" t="str">
        <f t="shared" ca="1" si="275"/>
        <v>-</v>
      </c>
      <c r="AM100" s="27" t="str">
        <f t="shared" ca="1" si="275"/>
        <v>-</v>
      </c>
      <c r="AN100" s="27" t="str">
        <f t="shared" ca="1" si="275"/>
        <v>-</v>
      </c>
      <c r="AO100" s="27" t="str">
        <f t="shared" ca="1" si="275"/>
        <v>-</v>
      </c>
      <c r="AP100" s="27" t="str">
        <f t="shared" ca="1" si="275"/>
        <v>-</v>
      </c>
      <c r="AQ100" s="27" t="str">
        <f t="shared" ca="1" si="275"/>
        <v>-</v>
      </c>
      <c r="AR100" s="27" t="str">
        <f t="shared" ca="1" si="275"/>
        <v>-</v>
      </c>
      <c r="AS100" s="27">
        <f t="shared" ref="AS100:AU119" ca="1" si="282">OFFSET(AS$5,$B100,0)</f>
        <v>1</v>
      </c>
      <c r="AT100" s="27">
        <f t="shared" ca="1" si="282"/>
        <v>1</v>
      </c>
      <c r="AU100" s="27">
        <f t="shared" ca="1" si="282"/>
        <v>0</v>
      </c>
      <c r="AV100" s="27">
        <f t="shared" ca="1" si="276"/>
        <v>0.7</v>
      </c>
      <c r="AW100" s="27">
        <f t="shared" ca="1" si="276"/>
        <v>-0.7</v>
      </c>
      <c r="AX100" s="27" t="str">
        <f t="shared" ca="1" si="276"/>
        <v>-</v>
      </c>
      <c r="AY100" s="27" t="str">
        <f t="shared" ca="1" si="276"/>
        <v>-</v>
      </c>
      <c r="AZ100" s="27" t="str">
        <f t="shared" ca="1" si="276"/>
        <v>-</v>
      </c>
      <c r="BA100" s="27" t="str">
        <f t="shared" ca="1" si="276"/>
        <v>-</v>
      </c>
      <c r="BB100" s="27" t="str">
        <f t="shared" ca="1" si="276"/>
        <v>-</v>
      </c>
      <c r="BC100" s="27">
        <f t="shared" ca="1" si="246"/>
        <v>0.3</v>
      </c>
      <c r="BD100" s="27">
        <f t="shared" ca="1" si="268"/>
        <v>0.7</v>
      </c>
      <c r="BE100" s="27">
        <f t="shared" ca="1" si="268"/>
        <v>-0.2</v>
      </c>
      <c r="BF100" s="27">
        <f t="shared" ca="1" si="268"/>
        <v>1.2</v>
      </c>
      <c r="BG100" s="27" t="str">
        <f t="shared" ca="1" si="268"/>
        <v>-</v>
      </c>
      <c r="BH100" s="27" t="str">
        <f t="shared" ca="1" si="268"/>
        <v>-</v>
      </c>
      <c r="BI100" s="27">
        <f t="shared" ca="1" si="268"/>
        <v>0</v>
      </c>
      <c r="BJ100" s="27">
        <f t="shared" ca="1" si="268"/>
        <v>0</v>
      </c>
      <c r="BK100" s="27">
        <f t="shared" ca="1" si="268"/>
        <v>0</v>
      </c>
      <c r="BL100" s="27">
        <f t="shared" ca="1" si="268"/>
        <v>0</v>
      </c>
      <c r="BM100" s="27">
        <f t="shared" ca="1" si="268"/>
        <v>0</v>
      </c>
      <c r="BN100" s="27">
        <f t="shared" ca="1" si="269"/>
        <v>0</v>
      </c>
      <c r="BO100" s="27">
        <f t="shared" ca="1" si="269"/>
        <v>0</v>
      </c>
      <c r="BP100" s="27" t="str">
        <f t="shared" ca="1" si="269"/>
        <v>-</v>
      </c>
      <c r="BQ100" s="27" t="str">
        <f t="shared" ca="1" si="269"/>
        <v>-</v>
      </c>
      <c r="BR100" s="27" t="str">
        <f t="shared" ca="1" si="269"/>
        <v>-</v>
      </c>
      <c r="BS100" s="27" t="str">
        <f t="shared" ca="1" si="269"/>
        <v>-</v>
      </c>
      <c r="BT100" s="27" t="str">
        <f t="shared" ca="1" si="269"/>
        <v>-</v>
      </c>
      <c r="BU100" s="27" t="str">
        <f t="shared" ca="1" si="270"/>
        <v>-</v>
      </c>
      <c r="BV100" s="27" t="str">
        <f t="shared" ca="1" si="270"/>
        <v>-</v>
      </c>
      <c r="BW100" s="27" t="str">
        <f t="shared" ca="1" si="270"/>
        <v>-</v>
      </c>
      <c r="BX100" s="27" t="str">
        <f t="shared" ca="1" si="270"/>
        <v>-</v>
      </c>
      <c r="BY100" s="27">
        <f t="shared" ca="1" si="270"/>
        <v>2</v>
      </c>
      <c r="BZ100" s="27" t="str">
        <f t="shared" ca="1" si="270"/>
        <v>-</v>
      </c>
      <c r="CA100" s="27" t="str">
        <f t="shared" ca="1" si="270"/>
        <v>-</v>
      </c>
      <c r="CB100" s="27" t="str">
        <f t="shared" ca="1" si="270"/>
        <v>-</v>
      </c>
      <c r="CC100" s="27" t="str">
        <f t="shared" ca="1" si="270"/>
        <v>-</v>
      </c>
      <c r="CD100" s="27" t="str">
        <f t="shared" ca="1" si="270"/>
        <v>-</v>
      </c>
      <c r="CE100" s="27" t="str">
        <f t="shared" ca="1" si="270"/>
        <v>-</v>
      </c>
      <c r="CF100" s="27">
        <f t="shared" ca="1" si="270"/>
        <v>0</v>
      </c>
      <c r="CG100" s="27" t="str">
        <f t="shared" ca="1" si="271"/>
        <v>-</v>
      </c>
      <c r="CH100" s="27">
        <f t="shared" ca="1" si="271"/>
        <v>1</v>
      </c>
      <c r="CI100" s="27">
        <f t="shared" ca="1" si="271"/>
        <v>0</v>
      </c>
      <c r="CJ100" s="27">
        <f t="shared" ca="1" si="271"/>
        <v>1</v>
      </c>
      <c r="CK100" s="27">
        <f t="shared" ca="1" si="271"/>
        <v>1</v>
      </c>
      <c r="CL100" s="27">
        <f t="shared" ca="1" si="271"/>
        <v>1</v>
      </c>
      <c r="CM100" s="27">
        <f t="shared" ca="1" si="271"/>
        <v>0</v>
      </c>
      <c r="CN100" s="27">
        <f t="shared" ca="1" si="271"/>
        <v>0</v>
      </c>
      <c r="CO100" s="27">
        <f t="shared" ca="1" si="271"/>
        <v>0</v>
      </c>
      <c r="CP100" s="27">
        <f t="shared" ca="1" si="271"/>
        <v>0</v>
      </c>
      <c r="CQ100" s="27">
        <f t="shared" ca="1" si="272"/>
        <v>0.9</v>
      </c>
      <c r="CR100" s="26">
        <v>4.25</v>
      </c>
      <c r="CS100" s="27">
        <f t="shared" ca="1" si="273"/>
        <v>0.65</v>
      </c>
      <c r="CT100" s="27">
        <f t="shared" ca="1" si="273"/>
        <v>0.3</v>
      </c>
      <c r="CU100" s="27">
        <f t="shared" ca="1" si="273"/>
        <v>0</v>
      </c>
      <c r="CV100" s="27">
        <f t="shared" ca="1" si="273"/>
        <v>0</v>
      </c>
      <c r="CW100" s="27">
        <f t="shared" ca="1" si="273"/>
        <v>1</v>
      </c>
      <c r="CX100" s="27">
        <f t="shared" ca="1" si="273"/>
        <v>0</v>
      </c>
      <c r="CY100" s="27">
        <f t="shared" ca="1" si="273"/>
        <v>0</v>
      </c>
      <c r="CZ100" s="27">
        <f t="shared" ca="1" si="273"/>
        <v>0</v>
      </c>
      <c r="DA100" s="27">
        <f t="shared" ca="1" si="277"/>
        <v>0</v>
      </c>
      <c r="DB100" s="27">
        <f t="shared" ca="1" si="277"/>
        <v>0</v>
      </c>
      <c r="DC100" s="27">
        <f t="shared" ca="1" si="277"/>
        <v>0</v>
      </c>
      <c r="DD100" s="27">
        <f t="shared" ca="1" si="277"/>
        <v>0</v>
      </c>
      <c r="DE100" s="27" t="str">
        <f t="shared" ca="1" si="277"/>
        <v>-</v>
      </c>
      <c r="DF100" s="27" t="str">
        <f t="shared" ca="1" si="277"/>
        <v>-</v>
      </c>
      <c r="DG100" s="27" t="str">
        <f t="shared" ca="1" si="277"/>
        <v>-</v>
      </c>
      <c r="DH100" s="27" t="str">
        <f t="shared" ca="1" si="277"/>
        <v>-</v>
      </c>
      <c r="DI100" s="27" t="str">
        <f t="shared" ca="1" si="277"/>
        <v>-</v>
      </c>
      <c r="DJ100" s="27" t="str">
        <f t="shared" ca="1" si="277"/>
        <v>-</v>
      </c>
      <c r="DK100" s="27" t="b">
        <f t="shared" ca="1" si="278"/>
        <v>0</v>
      </c>
      <c r="DL100" s="27" t="b">
        <f t="shared" ca="1" si="278"/>
        <v>0</v>
      </c>
      <c r="DM100" s="27" t="b">
        <f t="shared" ca="1" si="278"/>
        <v>1</v>
      </c>
      <c r="DN100" s="27">
        <f t="shared" ca="1" si="278"/>
        <v>2</v>
      </c>
      <c r="DO100" s="27" t="str">
        <f t="shared" ca="1" si="278"/>
        <v>-</v>
      </c>
      <c r="DP100" s="27" t="b">
        <f t="shared" ca="1" si="278"/>
        <v>1</v>
      </c>
      <c r="DQ100" s="27" t="str">
        <f t="shared" ca="1" si="278"/>
        <v>-</v>
      </c>
      <c r="DR100" s="27" t="str">
        <f t="shared" ca="1" si="278"/>
        <v>-</v>
      </c>
      <c r="DS100" s="27" t="str">
        <f t="shared" ca="1" si="278"/>
        <v>-</v>
      </c>
      <c r="DT100" s="27" t="b">
        <f t="shared" ca="1" si="279"/>
        <v>1</v>
      </c>
      <c r="DU100" s="27" t="str">
        <f t="shared" ca="1" si="279"/>
        <v>-</v>
      </c>
      <c r="DV100" s="27">
        <f t="shared" ca="1" si="279"/>
        <v>0</v>
      </c>
      <c r="DW100" s="27">
        <f t="shared" ca="1" si="279"/>
        <v>1</v>
      </c>
      <c r="DX100" s="27" t="str">
        <f t="shared" ca="1" si="279"/>
        <v>-</v>
      </c>
      <c r="DY100" s="27">
        <f t="shared" ca="1" si="279"/>
        <v>500</v>
      </c>
      <c r="DZ100" s="27">
        <f t="shared" ca="1" si="279"/>
        <v>500</v>
      </c>
      <c r="EA100" s="27">
        <f t="shared" ca="1" si="279"/>
        <v>1</v>
      </c>
      <c r="EB100" s="27">
        <f t="shared" ca="1" si="279"/>
        <v>0</v>
      </c>
      <c r="EC100" s="27">
        <f t="shared" ca="1" si="279"/>
        <v>1</v>
      </c>
      <c r="ED100" s="27">
        <f t="shared" ca="1" si="279"/>
        <v>1</v>
      </c>
      <c r="EE100" s="27">
        <f t="shared" ca="1" si="280"/>
        <v>0</v>
      </c>
      <c r="EF100" s="27">
        <f t="shared" ca="1" si="280"/>
        <v>70</v>
      </c>
      <c r="EG100" s="27">
        <f t="shared" ca="1" si="280"/>
        <v>50</v>
      </c>
      <c r="EH100" s="27">
        <f t="shared" ca="1" si="280"/>
        <v>70</v>
      </c>
      <c r="EI100" s="27">
        <f t="shared" ca="1" si="280"/>
        <v>50</v>
      </c>
      <c r="EJ100" s="27">
        <f t="shared" ca="1" si="280"/>
        <v>1</v>
      </c>
      <c r="EK100" s="27">
        <f t="shared" ca="1" si="280"/>
        <v>1</v>
      </c>
      <c r="EL100" s="27">
        <f t="shared" ca="1" si="280"/>
        <v>1</v>
      </c>
      <c r="EM100" s="27">
        <f t="shared" ca="1" si="280"/>
        <v>0</v>
      </c>
      <c r="EN100" s="27" t="str">
        <f t="shared" ca="1" si="280"/>
        <v>-</v>
      </c>
      <c r="EO100" s="27" t="str">
        <f t="shared" ca="1" si="280"/>
        <v>-</v>
      </c>
      <c r="EP100" s="27">
        <f t="shared" ca="1" si="280"/>
        <v>0</v>
      </c>
      <c r="EQ100" s="27">
        <f t="shared" ca="1" si="280"/>
        <v>0</v>
      </c>
      <c r="ER100" s="34">
        <v>0</v>
      </c>
    </row>
    <row r="101" spans="1:148" outlineLevel="3">
      <c r="A101" s="31">
        <f t="shared" si="231"/>
        <v>96</v>
      </c>
      <c r="B101" s="38">
        <f t="shared" ca="1" si="259"/>
        <v>75</v>
      </c>
      <c r="C101">
        <f t="shared" ca="1" si="243"/>
        <v>31</v>
      </c>
      <c r="D101" t="b">
        <v>1</v>
      </c>
      <c r="E101" t="b">
        <v>0</v>
      </c>
      <c r="F101" t="b">
        <v>1</v>
      </c>
      <c r="H101" s="3" t="str">
        <f t="shared" ca="1" si="248"/>
        <v>021 sfw0.90_sfd+0.75_conc+0.50_prlf+0.30_era00000M-M Spr Scan 2 (F33N11)</v>
      </c>
      <c r="I101" s="13" t="str">
        <f ca="1">IF(MATCH(H101,H$5:H101,0)=(COUNTA(H$5:H101)),"-","Dup")</f>
        <v>-</v>
      </c>
      <c r="J101" s="27" t="str">
        <f t="shared" ca="1" si="232"/>
        <v>-</v>
      </c>
      <c r="K101" s="27" t="b">
        <f t="shared" ca="1" si="281"/>
        <v>1</v>
      </c>
      <c r="L101" s="27" t="b">
        <f t="shared" ca="1" si="281"/>
        <v>1</v>
      </c>
      <c r="M101" s="27" t="b">
        <f t="shared" ca="1" si="281"/>
        <v>1</v>
      </c>
      <c r="N101" s="27" t="b">
        <f t="shared" ca="1" si="281"/>
        <v>1</v>
      </c>
      <c r="O101" s="27" t="b">
        <f t="shared" ca="1" si="281"/>
        <v>1</v>
      </c>
      <c r="P101" s="27">
        <f t="shared" ca="1" si="274"/>
        <v>1</v>
      </c>
      <c r="Q101" s="27">
        <f t="shared" ca="1" si="274"/>
        <v>1</v>
      </c>
      <c r="R101" s="27">
        <f t="shared" ca="1" si="274"/>
        <v>1</v>
      </c>
      <c r="S101" s="27">
        <f t="shared" ca="1" si="274"/>
        <v>1</v>
      </c>
      <c r="T101" s="27">
        <f t="shared" ca="1" si="274"/>
        <v>1</v>
      </c>
      <c r="U101" s="27">
        <f t="shared" ca="1" si="274"/>
        <v>1</v>
      </c>
      <c r="V101" s="27">
        <f t="shared" ca="1" si="274"/>
        <v>1</v>
      </c>
      <c r="W101" s="27">
        <f t="shared" ca="1" si="274"/>
        <v>1</v>
      </c>
      <c r="X101" s="27">
        <f t="shared" ca="1" si="274"/>
        <v>1</v>
      </c>
      <c r="Y101" s="27">
        <f t="shared" ca="1" si="274"/>
        <v>1</v>
      </c>
      <c r="Z101" s="27" t="str">
        <f t="shared" ca="1" si="234"/>
        <v>-</v>
      </c>
      <c r="AA101" s="27" t="str">
        <f t="shared" ca="1" si="249"/>
        <v>-</v>
      </c>
      <c r="AB101" s="27" t="str">
        <f t="shared" ca="1" si="275"/>
        <v>-</v>
      </c>
      <c r="AC101" s="27" t="str">
        <f t="shared" ca="1" si="275"/>
        <v>-</v>
      </c>
      <c r="AD101" s="27" t="str">
        <f t="shared" ca="1" si="275"/>
        <v>-</v>
      </c>
      <c r="AE101" s="27" t="str">
        <f t="shared" ca="1" si="275"/>
        <v>-</v>
      </c>
      <c r="AF101" s="27" t="str">
        <f t="shared" ca="1" si="275"/>
        <v>-</v>
      </c>
      <c r="AG101" s="27" t="str">
        <f t="shared" ca="1" si="275"/>
        <v>-</v>
      </c>
      <c r="AH101" s="27" t="str">
        <f t="shared" ca="1" si="275"/>
        <v>-</v>
      </c>
      <c r="AI101" s="27" t="str">
        <f t="shared" ca="1" si="275"/>
        <v>-</v>
      </c>
      <c r="AJ101" s="27" t="str">
        <f t="shared" ca="1" si="275"/>
        <v>-</v>
      </c>
      <c r="AK101" s="27" t="str">
        <f t="shared" ca="1" si="275"/>
        <v>-</v>
      </c>
      <c r="AL101" s="27" t="str">
        <f t="shared" ca="1" si="275"/>
        <v>-</v>
      </c>
      <c r="AM101" s="27" t="str">
        <f t="shared" ca="1" si="275"/>
        <v>-</v>
      </c>
      <c r="AN101" s="27" t="str">
        <f t="shared" ca="1" si="275"/>
        <v>-</v>
      </c>
      <c r="AO101" s="27" t="str">
        <f t="shared" ca="1" si="275"/>
        <v>-</v>
      </c>
      <c r="AP101" s="27" t="str">
        <f t="shared" ca="1" si="275"/>
        <v>-</v>
      </c>
      <c r="AQ101" s="27" t="str">
        <f t="shared" ca="1" si="275"/>
        <v>-</v>
      </c>
      <c r="AR101" s="27" t="str">
        <f t="shared" ca="1" si="275"/>
        <v>-</v>
      </c>
      <c r="AS101" s="27">
        <f t="shared" ca="1" si="282"/>
        <v>1</v>
      </c>
      <c r="AT101" s="27">
        <f t="shared" ca="1" si="282"/>
        <v>1</v>
      </c>
      <c r="AU101" s="27">
        <f t="shared" ca="1" si="282"/>
        <v>0</v>
      </c>
      <c r="AV101" s="27">
        <f t="shared" ca="1" si="276"/>
        <v>0.7</v>
      </c>
      <c r="AW101" s="27">
        <f t="shared" ca="1" si="276"/>
        <v>-0.7</v>
      </c>
      <c r="AX101" s="27" t="str">
        <f t="shared" ca="1" si="276"/>
        <v>-</v>
      </c>
      <c r="AY101" s="27" t="str">
        <f t="shared" ca="1" si="276"/>
        <v>-</v>
      </c>
      <c r="AZ101" s="27" t="str">
        <f t="shared" ca="1" si="276"/>
        <v>-</v>
      </c>
      <c r="BA101" s="27" t="str">
        <f t="shared" ca="1" si="276"/>
        <v>-</v>
      </c>
      <c r="BB101" s="27" t="str">
        <f t="shared" ca="1" si="276"/>
        <v>-</v>
      </c>
      <c r="BC101" s="27">
        <f t="shared" ca="1" si="246"/>
        <v>0.3</v>
      </c>
      <c r="BD101" s="27">
        <f t="shared" ref="BD101:BM110" ca="1" si="283">OFFSET(BD$5,$B101,0)</f>
        <v>0.7</v>
      </c>
      <c r="BE101" s="27">
        <f t="shared" ca="1" si="283"/>
        <v>-0.2</v>
      </c>
      <c r="BF101" s="27">
        <f t="shared" ca="1" si="283"/>
        <v>1.2</v>
      </c>
      <c r="BG101" s="27" t="str">
        <f t="shared" ca="1" si="283"/>
        <v>-</v>
      </c>
      <c r="BH101" s="27" t="str">
        <f t="shared" ca="1" si="283"/>
        <v>-</v>
      </c>
      <c r="BI101" s="27">
        <f t="shared" ca="1" si="283"/>
        <v>0</v>
      </c>
      <c r="BJ101" s="27">
        <f t="shared" ca="1" si="283"/>
        <v>0</v>
      </c>
      <c r="BK101" s="27">
        <f t="shared" ca="1" si="283"/>
        <v>0</v>
      </c>
      <c r="BL101" s="27">
        <f t="shared" ca="1" si="283"/>
        <v>0</v>
      </c>
      <c r="BM101" s="27">
        <f t="shared" ca="1" si="283"/>
        <v>0</v>
      </c>
      <c r="BN101" s="27">
        <f t="shared" ref="BN101:BT110" ca="1" si="284">OFFSET(BN$5,$B101,0)</f>
        <v>0</v>
      </c>
      <c r="BO101" s="27">
        <f t="shared" ca="1" si="284"/>
        <v>0</v>
      </c>
      <c r="BP101" s="27" t="str">
        <f t="shared" ca="1" si="284"/>
        <v>-</v>
      </c>
      <c r="BQ101" s="27" t="str">
        <f t="shared" ca="1" si="284"/>
        <v>-</v>
      </c>
      <c r="BR101" s="27" t="str">
        <f t="shared" ca="1" si="284"/>
        <v>-</v>
      </c>
      <c r="BS101" s="27" t="str">
        <f t="shared" ca="1" si="284"/>
        <v>-</v>
      </c>
      <c r="BT101" s="27" t="str">
        <f t="shared" ca="1" si="284"/>
        <v>-</v>
      </c>
      <c r="BU101" s="27" t="str">
        <f t="shared" ref="BU101:CF110" ca="1" si="285">OFFSET(BU$5,$B101,0)</f>
        <v>-</v>
      </c>
      <c r="BV101" s="27" t="str">
        <f t="shared" ca="1" si="285"/>
        <v>-</v>
      </c>
      <c r="BW101" s="27" t="str">
        <f t="shared" ca="1" si="285"/>
        <v>-</v>
      </c>
      <c r="BX101" s="27" t="str">
        <f t="shared" ca="1" si="285"/>
        <v>-</v>
      </c>
      <c r="BY101" s="27">
        <f t="shared" ca="1" si="285"/>
        <v>2</v>
      </c>
      <c r="BZ101" s="27" t="str">
        <f t="shared" ca="1" si="285"/>
        <v>-</v>
      </c>
      <c r="CA101" s="27" t="str">
        <f t="shared" ca="1" si="285"/>
        <v>-</v>
      </c>
      <c r="CB101" s="27" t="str">
        <f t="shared" ca="1" si="285"/>
        <v>-</v>
      </c>
      <c r="CC101" s="27" t="str">
        <f t="shared" ca="1" si="285"/>
        <v>-</v>
      </c>
      <c r="CD101" s="27" t="str">
        <f t="shared" ca="1" si="285"/>
        <v>-</v>
      </c>
      <c r="CE101" s="27" t="str">
        <f t="shared" ca="1" si="285"/>
        <v>-</v>
      </c>
      <c r="CF101" s="27">
        <f t="shared" ca="1" si="285"/>
        <v>0</v>
      </c>
      <c r="CG101" s="27" t="str">
        <f t="shared" ref="CG101:CP110" ca="1" si="286">OFFSET(CG$5,$B101,0)</f>
        <v>-</v>
      </c>
      <c r="CH101" s="27">
        <f t="shared" ca="1" si="286"/>
        <v>1</v>
      </c>
      <c r="CI101" s="27">
        <f t="shared" ca="1" si="286"/>
        <v>0</v>
      </c>
      <c r="CJ101" s="27">
        <f t="shared" ca="1" si="286"/>
        <v>1</v>
      </c>
      <c r="CK101" s="27">
        <f t="shared" ca="1" si="286"/>
        <v>1</v>
      </c>
      <c r="CL101" s="27">
        <f t="shared" ca="1" si="286"/>
        <v>1</v>
      </c>
      <c r="CM101" s="27">
        <f t="shared" ca="1" si="286"/>
        <v>0</v>
      </c>
      <c r="CN101" s="27">
        <f t="shared" ca="1" si="286"/>
        <v>0</v>
      </c>
      <c r="CO101" s="27">
        <f t="shared" ca="1" si="286"/>
        <v>0</v>
      </c>
      <c r="CP101" s="27">
        <f t="shared" ca="1" si="286"/>
        <v>0</v>
      </c>
      <c r="CQ101" s="27">
        <f t="shared" ca="1" si="272"/>
        <v>0.9</v>
      </c>
      <c r="CR101" s="27">
        <f t="shared" ref="CR101:CR132" ca="1" si="287">OFFSET(CR$5,$B101,0)</f>
        <v>0.75</v>
      </c>
      <c r="CS101" s="26">
        <v>0.5</v>
      </c>
      <c r="CT101" s="27">
        <f t="shared" ref="CT101:CZ116" ca="1" si="288">OFFSET(CT$5,$B101,0)</f>
        <v>0.3</v>
      </c>
      <c r="CU101" s="27">
        <f t="shared" ca="1" si="288"/>
        <v>0</v>
      </c>
      <c r="CV101" s="27">
        <f t="shared" ca="1" si="288"/>
        <v>0</v>
      </c>
      <c r="CW101" s="27">
        <f t="shared" ca="1" si="288"/>
        <v>1</v>
      </c>
      <c r="CX101" s="27">
        <f t="shared" ca="1" si="288"/>
        <v>0</v>
      </c>
      <c r="CY101" s="27">
        <f t="shared" ca="1" si="273"/>
        <v>0</v>
      </c>
      <c r="CZ101" s="27">
        <f t="shared" ca="1" si="273"/>
        <v>0</v>
      </c>
      <c r="DA101" s="27">
        <f t="shared" ca="1" si="277"/>
        <v>0</v>
      </c>
      <c r="DB101" s="27">
        <f t="shared" ca="1" si="277"/>
        <v>0</v>
      </c>
      <c r="DC101" s="27">
        <f t="shared" ca="1" si="277"/>
        <v>0</v>
      </c>
      <c r="DD101" s="27">
        <f t="shared" ca="1" si="277"/>
        <v>0</v>
      </c>
      <c r="DE101" s="27" t="str">
        <f t="shared" ca="1" si="277"/>
        <v>-</v>
      </c>
      <c r="DF101" s="27" t="str">
        <f t="shared" ca="1" si="277"/>
        <v>-</v>
      </c>
      <c r="DG101" s="27" t="str">
        <f t="shared" ca="1" si="277"/>
        <v>-</v>
      </c>
      <c r="DH101" s="27" t="str">
        <f t="shared" ca="1" si="277"/>
        <v>-</v>
      </c>
      <c r="DI101" s="27" t="str">
        <f t="shared" ca="1" si="277"/>
        <v>-</v>
      </c>
      <c r="DJ101" s="27" t="str">
        <f t="shared" ca="1" si="277"/>
        <v>-</v>
      </c>
      <c r="DK101" s="27" t="b">
        <f t="shared" ca="1" si="278"/>
        <v>0</v>
      </c>
      <c r="DL101" s="27" t="b">
        <f t="shared" ca="1" si="278"/>
        <v>0</v>
      </c>
      <c r="DM101" s="27" t="b">
        <f t="shared" ca="1" si="278"/>
        <v>1</v>
      </c>
      <c r="DN101" s="27">
        <f t="shared" ca="1" si="278"/>
        <v>2</v>
      </c>
      <c r="DO101" s="27" t="str">
        <f t="shared" ca="1" si="278"/>
        <v>-</v>
      </c>
      <c r="DP101" s="27" t="b">
        <f t="shared" ca="1" si="278"/>
        <v>1</v>
      </c>
      <c r="DQ101" s="27" t="str">
        <f t="shared" ca="1" si="278"/>
        <v>-</v>
      </c>
      <c r="DR101" s="27" t="str">
        <f t="shared" ca="1" si="278"/>
        <v>-</v>
      </c>
      <c r="DS101" s="27" t="str">
        <f t="shared" ca="1" si="278"/>
        <v>-</v>
      </c>
      <c r="DT101" s="27" t="b">
        <f t="shared" ca="1" si="279"/>
        <v>1</v>
      </c>
      <c r="DU101" s="27" t="str">
        <f t="shared" ca="1" si="279"/>
        <v>-</v>
      </c>
      <c r="DV101" s="27">
        <f t="shared" ca="1" si="279"/>
        <v>0</v>
      </c>
      <c r="DW101" s="27">
        <f t="shared" ca="1" si="279"/>
        <v>1</v>
      </c>
      <c r="DX101" s="27" t="str">
        <f t="shared" ca="1" si="279"/>
        <v>-</v>
      </c>
      <c r="DY101" s="27">
        <f t="shared" ca="1" si="279"/>
        <v>500</v>
      </c>
      <c r="DZ101" s="27">
        <f t="shared" ca="1" si="279"/>
        <v>500</v>
      </c>
      <c r="EA101" s="27">
        <f t="shared" ca="1" si="279"/>
        <v>1</v>
      </c>
      <c r="EB101" s="27">
        <f t="shared" ca="1" si="279"/>
        <v>0</v>
      </c>
      <c r="EC101" s="27">
        <f t="shared" ca="1" si="279"/>
        <v>1</v>
      </c>
      <c r="ED101" s="27">
        <f t="shared" ca="1" si="279"/>
        <v>1</v>
      </c>
      <c r="EE101" s="27">
        <f t="shared" ca="1" si="280"/>
        <v>0</v>
      </c>
      <c r="EF101" s="27">
        <f t="shared" ca="1" si="280"/>
        <v>70</v>
      </c>
      <c r="EG101" s="27">
        <f t="shared" ca="1" si="280"/>
        <v>50</v>
      </c>
      <c r="EH101" s="27">
        <f t="shared" ca="1" si="280"/>
        <v>70</v>
      </c>
      <c r="EI101" s="27">
        <f t="shared" ca="1" si="280"/>
        <v>50</v>
      </c>
      <c r="EJ101" s="27">
        <f t="shared" ca="1" si="280"/>
        <v>1</v>
      </c>
      <c r="EK101" s="27">
        <f t="shared" ca="1" si="280"/>
        <v>1</v>
      </c>
      <c r="EL101" s="27">
        <f t="shared" ca="1" si="280"/>
        <v>1</v>
      </c>
      <c r="EM101" s="27">
        <f t="shared" ca="1" si="280"/>
        <v>0</v>
      </c>
      <c r="EN101" s="27" t="str">
        <f t="shared" ca="1" si="280"/>
        <v>-</v>
      </c>
      <c r="EO101" s="27" t="str">
        <f t="shared" ca="1" si="280"/>
        <v>-</v>
      </c>
      <c r="EP101" s="27">
        <f t="shared" ca="1" si="280"/>
        <v>0</v>
      </c>
      <c r="EQ101" s="27">
        <f t="shared" ca="1" si="280"/>
        <v>0</v>
      </c>
      <c r="ER101" s="34">
        <v>0</v>
      </c>
    </row>
    <row r="102" spans="1:148" outlineLevel="3">
      <c r="A102" s="31">
        <f t="shared" si="231"/>
        <v>97</v>
      </c>
      <c r="B102" s="38">
        <f t="shared" ca="1" si="259"/>
        <v>75</v>
      </c>
      <c r="C102">
        <f t="shared" ca="1" si="243"/>
        <v>31</v>
      </c>
      <c r="D102" t="b">
        <v>1</v>
      </c>
      <c r="E102" t="b">
        <v>0</v>
      </c>
      <c r="F102" t="b">
        <v>1</v>
      </c>
      <c r="H102" s="3" t="str">
        <f t="shared" ca="1" si="248"/>
        <v>022 sfw0.90_sfd+0.75_conc+0.40_prlf+0.30_era00000M-M Spr Scan 2 (F33N11)</v>
      </c>
      <c r="I102" s="13" t="str">
        <f ca="1">IF(MATCH(H102,H$5:H102,0)=(COUNTA(H$5:H102)),"-","Dup")</f>
        <v>-</v>
      </c>
      <c r="J102" s="27" t="str">
        <f t="shared" ca="1" si="232"/>
        <v>-</v>
      </c>
      <c r="K102" s="27" t="b">
        <f t="shared" ca="1" si="281"/>
        <v>1</v>
      </c>
      <c r="L102" s="27" t="b">
        <f t="shared" ca="1" si="281"/>
        <v>1</v>
      </c>
      <c r="M102" s="27" t="b">
        <f t="shared" ca="1" si="281"/>
        <v>1</v>
      </c>
      <c r="N102" s="27" t="b">
        <f t="shared" ca="1" si="281"/>
        <v>1</v>
      </c>
      <c r="O102" s="27" t="b">
        <f t="shared" ca="1" si="281"/>
        <v>1</v>
      </c>
      <c r="P102" s="27">
        <f t="shared" ca="1" si="274"/>
        <v>1</v>
      </c>
      <c r="Q102" s="27">
        <f t="shared" ca="1" si="274"/>
        <v>1</v>
      </c>
      <c r="R102" s="27">
        <f t="shared" ca="1" si="274"/>
        <v>1</v>
      </c>
      <c r="S102" s="27">
        <f t="shared" ca="1" si="274"/>
        <v>1</v>
      </c>
      <c r="T102" s="27">
        <f t="shared" ca="1" si="274"/>
        <v>1</v>
      </c>
      <c r="U102" s="27">
        <f t="shared" ca="1" si="274"/>
        <v>1</v>
      </c>
      <c r="V102" s="27">
        <f t="shared" ca="1" si="274"/>
        <v>1</v>
      </c>
      <c r="W102" s="27">
        <f t="shared" ca="1" si="274"/>
        <v>1</v>
      </c>
      <c r="X102" s="27">
        <f t="shared" ca="1" si="274"/>
        <v>1</v>
      </c>
      <c r="Y102" s="27">
        <f t="shared" ca="1" si="274"/>
        <v>1</v>
      </c>
      <c r="Z102" s="27" t="str">
        <f t="shared" ca="1" si="234"/>
        <v>-</v>
      </c>
      <c r="AA102" s="27" t="str">
        <f t="shared" ca="1" si="249"/>
        <v>-</v>
      </c>
      <c r="AB102" s="27" t="str">
        <f t="shared" ca="1" si="275"/>
        <v>-</v>
      </c>
      <c r="AC102" s="27" t="str">
        <f t="shared" ca="1" si="275"/>
        <v>-</v>
      </c>
      <c r="AD102" s="27" t="str">
        <f t="shared" ca="1" si="275"/>
        <v>-</v>
      </c>
      <c r="AE102" s="27" t="str">
        <f t="shared" ca="1" si="275"/>
        <v>-</v>
      </c>
      <c r="AF102" s="27" t="str">
        <f t="shared" ca="1" si="275"/>
        <v>-</v>
      </c>
      <c r="AG102" s="27" t="str">
        <f t="shared" ca="1" si="275"/>
        <v>-</v>
      </c>
      <c r="AH102" s="27" t="str">
        <f t="shared" ca="1" si="275"/>
        <v>-</v>
      </c>
      <c r="AI102" s="27" t="str">
        <f t="shared" ca="1" si="275"/>
        <v>-</v>
      </c>
      <c r="AJ102" s="27" t="str">
        <f t="shared" ca="1" si="275"/>
        <v>-</v>
      </c>
      <c r="AK102" s="27" t="str">
        <f t="shared" ca="1" si="275"/>
        <v>-</v>
      </c>
      <c r="AL102" s="27" t="str">
        <f t="shared" ca="1" si="275"/>
        <v>-</v>
      </c>
      <c r="AM102" s="27" t="str">
        <f t="shared" ca="1" si="275"/>
        <v>-</v>
      </c>
      <c r="AN102" s="27" t="str">
        <f t="shared" ca="1" si="275"/>
        <v>-</v>
      </c>
      <c r="AO102" s="27" t="str">
        <f t="shared" ca="1" si="275"/>
        <v>-</v>
      </c>
      <c r="AP102" s="27" t="str">
        <f t="shared" ca="1" si="275"/>
        <v>-</v>
      </c>
      <c r="AQ102" s="27" t="str">
        <f t="shared" ca="1" si="275"/>
        <v>-</v>
      </c>
      <c r="AR102" s="27" t="str">
        <f t="shared" ca="1" si="275"/>
        <v>-</v>
      </c>
      <c r="AS102" s="27">
        <f t="shared" ca="1" si="282"/>
        <v>1</v>
      </c>
      <c r="AT102" s="27">
        <f t="shared" ca="1" si="282"/>
        <v>1</v>
      </c>
      <c r="AU102" s="27">
        <f t="shared" ca="1" si="282"/>
        <v>0</v>
      </c>
      <c r="AV102" s="27">
        <f t="shared" ca="1" si="276"/>
        <v>0.7</v>
      </c>
      <c r="AW102" s="27">
        <f t="shared" ca="1" si="276"/>
        <v>-0.7</v>
      </c>
      <c r="AX102" s="27" t="str">
        <f t="shared" ca="1" si="276"/>
        <v>-</v>
      </c>
      <c r="AY102" s="27" t="str">
        <f t="shared" ca="1" si="276"/>
        <v>-</v>
      </c>
      <c r="AZ102" s="27" t="str">
        <f t="shared" ca="1" si="276"/>
        <v>-</v>
      </c>
      <c r="BA102" s="27" t="str">
        <f t="shared" ca="1" si="276"/>
        <v>-</v>
      </c>
      <c r="BB102" s="27" t="str">
        <f t="shared" ca="1" si="276"/>
        <v>-</v>
      </c>
      <c r="BC102" s="27">
        <f t="shared" ca="1" si="246"/>
        <v>0.3</v>
      </c>
      <c r="BD102" s="27">
        <f t="shared" ca="1" si="283"/>
        <v>0.7</v>
      </c>
      <c r="BE102" s="27">
        <f t="shared" ca="1" si="283"/>
        <v>-0.2</v>
      </c>
      <c r="BF102" s="27">
        <f t="shared" ca="1" si="283"/>
        <v>1.2</v>
      </c>
      <c r="BG102" s="27" t="str">
        <f t="shared" ca="1" si="283"/>
        <v>-</v>
      </c>
      <c r="BH102" s="27" t="str">
        <f t="shared" ca="1" si="283"/>
        <v>-</v>
      </c>
      <c r="BI102" s="27">
        <f t="shared" ca="1" si="283"/>
        <v>0</v>
      </c>
      <c r="BJ102" s="27">
        <f t="shared" ca="1" si="283"/>
        <v>0</v>
      </c>
      <c r="BK102" s="27">
        <f t="shared" ca="1" si="283"/>
        <v>0</v>
      </c>
      <c r="BL102" s="27">
        <f t="shared" ca="1" si="283"/>
        <v>0</v>
      </c>
      <c r="BM102" s="27">
        <f t="shared" ca="1" si="283"/>
        <v>0</v>
      </c>
      <c r="BN102" s="27">
        <f t="shared" ca="1" si="284"/>
        <v>0</v>
      </c>
      <c r="BO102" s="27">
        <f t="shared" ca="1" si="284"/>
        <v>0</v>
      </c>
      <c r="BP102" s="27" t="str">
        <f t="shared" ca="1" si="284"/>
        <v>-</v>
      </c>
      <c r="BQ102" s="27" t="str">
        <f t="shared" ca="1" si="284"/>
        <v>-</v>
      </c>
      <c r="BR102" s="27" t="str">
        <f t="shared" ca="1" si="284"/>
        <v>-</v>
      </c>
      <c r="BS102" s="27" t="str">
        <f t="shared" ca="1" si="284"/>
        <v>-</v>
      </c>
      <c r="BT102" s="27" t="str">
        <f t="shared" ca="1" si="284"/>
        <v>-</v>
      </c>
      <c r="BU102" s="27" t="str">
        <f t="shared" ca="1" si="285"/>
        <v>-</v>
      </c>
      <c r="BV102" s="27" t="str">
        <f t="shared" ca="1" si="285"/>
        <v>-</v>
      </c>
      <c r="BW102" s="27" t="str">
        <f t="shared" ca="1" si="285"/>
        <v>-</v>
      </c>
      <c r="BX102" s="27" t="str">
        <f t="shared" ca="1" si="285"/>
        <v>-</v>
      </c>
      <c r="BY102" s="27">
        <f t="shared" ca="1" si="285"/>
        <v>2</v>
      </c>
      <c r="BZ102" s="27" t="str">
        <f t="shared" ca="1" si="285"/>
        <v>-</v>
      </c>
      <c r="CA102" s="27" t="str">
        <f t="shared" ca="1" si="285"/>
        <v>-</v>
      </c>
      <c r="CB102" s="27" t="str">
        <f t="shared" ca="1" si="285"/>
        <v>-</v>
      </c>
      <c r="CC102" s="27" t="str">
        <f t="shared" ca="1" si="285"/>
        <v>-</v>
      </c>
      <c r="CD102" s="27" t="str">
        <f t="shared" ca="1" si="285"/>
        <v>-</v>
      </c>
      <c r="CE102" s="27" t="str">
        <f t="shared" ca="1" si="285"/>
        <v>-</v>
      </c>
      <c r="CF102" s="27">
        <f t="shared" ca="1" si="285"/>
        <v>0</v>
      </c>
      <c r="CG102" s="27" t="str">
        <f t="shared" ca="1" si="286"/>
        <v>-</v>
      </c>
      <c r="CH102" s="27">
        <f t="shared" ca="1" si="286"/>
        <v>1</v>
      </c>
      <c r="CI102" s="27">
        <f t="shared" ca="1" si="286"/>
        <v>0</v>
      </c>
      <c r="CJ102" s="27">
        <f t="shared" ca="1" si="286"/>
        <v>1</v>
      </c>
      <c r="CK102" s="27">
        <f t="shared" ca="1" si="286"/>
        <v>1</v>
      </c>
      <c r="CL102" s="27">
        <f t="shared" ca="1" si="286"/>
        <v>1</v>
      </c>
      <c r="CM102" s="27">
        <f t="shared" ca="1" si="286"/>
        <v>0</v>
      </c>
      <c r="CN102" s="27">
        <f t="shared" ca="1" si="286"/>
        <v>0</v>
      </c>
      <c r="CO102" s="27">
        <f t="shared" ca="1" si="286"/>
        <v>0</v>
      </c>
      <c r="CP102" s="27">
        <f t="shared" ca="1" si="286"/>
        <v>0</v>
      </c>
      <c r="CQ102" s="27">
        <f t="shared" ca="1" si="272"/>
        <v>0.9</v>
      </c>
      <c r="CR102" s="27">
        <f t="shared" ca="1" si="287"/>
        <v>0.75</v>
      </c>
      <c r="CS102" s="26">
        <v>0.4</v>
      </c>
      <c r="CT102" s="27">
        <f t="shared" ca="1" si="288"/>
        <v>0.3</v>
      </c>
      <c r="CU102" s="27">
        <f t="shared" ca="1" si="288"/>
        <v>0</v>
      </c>
      <c r="CV102" s="27">
        <f t="shared" ca="1" si="288"/>
        <v>0</v>
      </c>
      <c r="CW102" s="27">
        <f t="shared" ca="1" si="288"/>
        <v>1</v>
      </c>
      <c r="CX102" s="27">
        <f t="shared" ca="1" si="288"/>
        <v>0</v>
      </c>
      <c r="CY102" s="27">
        <f t="shared" ca="1" si="273"/>
        <v>0</v>
      </c>
      <c r="CZ102" s="27">
        <f t="shared" ca="1" si="273"/>
        <v>0</v>
      </c>
      <c r="DA102" s="27">
        <f t="shared" ca="1" si="277"/>
        <v>0</v>
      </c>
      <c r="DB102" s="27">
        <f t="shared" ca="1" si="277"/>
        <v>0</v>
      </c>
      <c r="DC102" s="27">
        <f t="shared" ca="1" si="277"/>
        <v>0</v>
      </c>
      <c r="DD102" s="27">
        <f t="shared" ca="1" si="277"/>
        <v>0</v>
      </c>
      <c r="DE102" s="27" t="str">
        <f t="shared" ca="1" si="277"/>
        <v>-</v>
      </c>
      <c r="DF102" s="27" t="str">
        <f t="shared" ca="1" si="277"/>
        <v>-</v>
      </c>
      <c r="DG102" s="27" t="str">
        <f t="shared" ca="1" si="277"/>
        <v>-</v>
      </c>
      <c r="DH102" s="27" t="str">
        <f t="shared" ca="1" si="277"/>
        <v>-</v>
      </c>
      <c r="DI102" s="27" t="str">
        <f t="shared" ca="1" si="277"/>
        <v>-</v>
      </c>
      <c r="DJ102" s="27" t="str">
        <f t="shared" ca="1" si="277"/>
        <v>-</v>
      </c>
      <c r="DK102" s="27" t="b">
        <f t="shared" ca="1" si="278"/>
        <v>0</v>
      </c>
      <c r="DL102" s="27" t="b">
        <f t="shared" ca="1" si="278"/>
        <v>0</v>
      </c>
      <c r="DM102" s="27" t="b">
        <f t="shared" ca="1" si="278"/>
        <v>1</v>
      </c>
      <c r="DN102" s="27">
        <f t="shared" ca="1" si="278"/>
        <v>2</v>
      </c>
      <c r="DO102" s="27" t="str">
        <f t="shared" ca="1" si="278"/>
        <v>-</v>
      </c>
      <c r="DP102" s="27" t="b">
        <f t="shared" ca="1" si="278"/>
        <v>1</v>
      </c>
      <c r="DQ102" s="27" t="str">
        <f t="shared" ca="1" si="278"/>
        <v>-</v>
      </c>
      <c r="DR102" s="27" t="str">
        <f t="shared" ca="1" si="278"/>
        <v>-</v>
      </c>
      <c r="DS102" s="27" t="str">
        <f t="shared" ca="1" si="278"/>
        <v>-</v>
      </c>
      <c r="DT102" s="27" t="b">
        <f t="shared" ca="1" si="279"/>
        <v>1</v>
      </c>
      <c r="DU102" s="27" t="str">
        <f t="shared" ca="1" si="279"/>
        <v>-</v>
      </c>
      <c r="DV102" s="27">
        <f t="shared" ca="1" si="279"/>
        <v>0</v>
      </c>
      <c r="DW102" s="27">
        <f t="shared" ca="1" si="279"/>
        <v>1</v>
      </c>
      <c r="DX102" s="27" t="str">
        <f t="shared" ca="1" si="279"/>
        <v>-</v>
      </c>
      <c r="DY102" s="27">
        <f t="shared" ca="1" si="279"/>
        <v>500</v>
      </c>
      <c r="DZ102" s="27">
        <f t="shared" ca="1" si="279"/>
        <v>500</v>
      </c>
      <c r="EA102" s="27">
        <f t="shared" ca="1" si="279"/>
        <v>1</v>
      </c>
      <c r="EB102" s="27">
        <f t="shared" ca="1" si="279"/>
        <v>0</v>
      </c>
      <c r="EC102" s="27">
        <f t="shared" ca="1" si="279"/>
        <v>1</v>
      </c>
      <c r="ED102" s="27">
        <f t="shared" ca="1" si="279"/>
        <v>1</v>
      </c>
      <c r="EE102" s="27">
        <f t="shared" ca="1" si="280"/>
        <v>0</v>
      </c>
      <c r="EF102" s="27">
        <f t="shared" ca="1" si="280"/>
        <v>70</v>
      </c>
      <c r="EG102" s="27">
        <f t="shared" ca="1" si="280"/>
        <v>50</v>
      </c>
      <c r="EH102" s="27">
        <f t="shared" ca="1" si="280"/>
        <v>70</v>
      </c>
      <c r="EI102" s="27">
        <f t="shared" ca="1" si="280"/>
        <v>50</v>
      </c>
      <c r="EJ102" s="27">
        <f t="shared" ca="1" si="280"/>
        <v>1</v>
      </c>
      <c r="EK102" s="27">
        <f t="shared" ca="1" si="280"/>
        <v>1</v>
      </c>
      <c r="EL102" s="27">
        <f t="shared" ca="1" si="280"/>
        <v>1</v>
      </c>
      <c r="EM102" s="27">
        <f t="shared" ca="1" si="280"/>
        <v>0</v>
      </c>
      <c r="EN102" s="27" t="str">
        <f t="shared" ca="1" si="280"/>
        <v>-</v>
      </c>
      <c r="EO102" s="27" t="str">
        <f t="shared" ca="1" si="280"/>
        <v>-</v>
      </c>
      <c r="EP102" s="27">
        <f t="shared" ca="1" si="280"/>
        <v>0</v>
      </c>
      <c r="EQ102" s="27">
        <f t="shared" ca="1" si="280"/>
        <v>0</v>
      </c>
      <c r="ER102" s="34">
        <v>0</v>
      </c>
    </row>
    <row r="103" spans="1:148" outlineLevel="3">
      <c r="A103" s="31">
        <f t="shared" si="231"/>
        <v>98</v>
      </c>
      <c r="B103" s="38">
        <f t="shared" ca="1" si="259"/>
        <v>75</v>
      </c>
      <c r="C103">
        <f t="shared" ca="1" si="243"/>
        <v>31</v>
      </c>
      <c r="D103" t="b">
        <v>1</v>
      </c>
      <c r="E103" t="b">
        <v>0</v>
      </c>
      <c r="F103" t="b">
        <v>1</v>
      </c>
      <c r="H103" s="3" t="str">
        <f t="shared" ca="1" si="248"/>
        <v>023 sfw0.90_sfd+0.75_conc+0.30_prlf+0.30_era00000M-M Spr Scan 2 (F33N11)</v>
      </c>
      <c r="I103" s="13" t="str">
        <f ca="1">IF(MATCH(H103,H$5:H103,0)=(COUNTA(H$5:H103)),"-","Dup")</f>
        <v>-</v>
      </c>
      <c r="J103" s="27" t="str">
        <f t="shared" ca="1" si="232"/>
        <v>-</v>
      </c>
      <c r="K103" s="27" t="b">
        <f t="shared" ca="1" si="281"/>
        <v>1</v>
      </c>
      <c r="L103" s="27" t="b">
        <f t="shared" ca="1" si="281"/>
        <v>1</v>
      </c>
      <c r="M103" s="27" t="b">
        <f t="shared" ca="1" si="281"/>
        <v>1</v>
      </c>
      <c r="N103" s="27" t="b">
        <f t="shared" ca="1" si="281"/>
        <v>1</v>
      </c>
      <c r="O103" s="27" t="b">
        <f t="shared" ca="1" si="281"/>
        <v>1</v>
      </c>
      <c r="P103" s="27">
        <f t="shared" ca="1" si="274"/>
        <v>1</v>
      </c>
      <c r="Q103" s="27">
        <f t="shared" ca="1" si="274"/>
        <v>1</v>
      </c>
      <c r="R103" s="27">
        <f t="shared" ca="1" si="274"/>
        <v>1</v>
      </c>
      <c r="S103" s="27">
        <f t="shared" ca="1" si="274"/>
        <v>1</v>
      </c>
      <c r="T103" s="27">
        <f t="shared" ca="1" si="274"/>
        <v>1</v>
      </c>
      <c r="U103" s="27">
        <f t="shared" ca="1" si="274"/>
        <v>1</v>
      </c>
      <c r="V103" s="27">
        <f t="shared" ca="1" si="274"/>
        <v>1</v>
      </c>
      <c r="W103" s="27">
        <f t="shared" ca="1" si="274"/>
        <v>1</v>
      </c>
      <c r="X103" s="27">
        <f t="shared" ca="1" si="274"/>
        <v>1</v>
      </c>
      <c r="Y103" s="27">
        <f t="shared" ca="1" si="274"/>
        <v>1</v>
      </c>
      <c r="Z103" s="27" t="str">
        <f t="shared" ca="1" si="234"/>
        <v>-</v>
      </c>
      <c r="AA103" s="27" t="str">
        <f t="shared" ca="1" si="249"/>
        <v>-</v>
      </c>
      <c r="AB103" s="27" t="str">
        <f t="shared" ca="1" si="275"/>
        <v>-</v>
      </c>
      <c r="AC103" s="27" t="str">
        <f t="shared" ca="1" si="275"/>
        <v>-</v>
      </c>
      <c r="AD103" s="27" t="str">
        <f t="shared" ca="1" si="275"/>
        <v>-</v>
      </c>
      <c r="AE103" s="27" t="str">
        <f t="shared" ca="1" si="275"/>
        <v>-</v>
      </c>
      <c r="AF103" s="27" t="str">
        <f t="shared" ca="1" si="275"/>
        <v>-</v>
      </c>
      <c r="AG103" s="27" t="str">
        <f t="shared" ca="1" si="275"/>
        <v>-</v>
      </c>
      <c r="AH103" s="27" t="str">
        <f t="shared" ca="1" si="275"/>
        <v>-</v>
      </c>
      <c r="AI103" s="27" t="str">
        <f t="shared" ca="1" si="275"/>
        <v>-</v>
      </c>
      <c r="AJ103" s="27" t="str">
        <f t="shared" ca="1" si="275"/>
        <v>-</v>
      </c>
      <c r="AK103" s="27" t="str">
        <f t="shared" ca="1" si="275"/>
        <v>-</v>
      </c>
      <c r="AL103" s="27" t="str">
        <f t="shared" ca="1" si="275"/>
        <v>-</v>
      </c>
      <c r="AM103" s="27" t="str">
        <f t="shared" ca="1" si="275"/>
        <v>-</v>
      </c>
      <c r="AN103" s="27" t="str">
        <f t="shared" ca="1" si="275"/>
        <v>-</v>
      </c>
      <c r="AO103" s="27" t="str">
        <f t="shared" ca="1" si="275"/>
        <v>-</v>
      </c>
      <c r="AP103" s="27" t="str">
        <f t="shared" ca="1" si="275"/>
        <v>-</v>
      </c>
      <c r="AQ103" s="27" t="str">
        <f t="shared" ca="1" si="275"/>
        <v>-</v>
      </c>
      <c r="AR103" s="27" t="str">
        <f t="shared" ca="1" si="275"/>
        <v>-</v>
      </c>
      <c r="AS103" s="27">
        <f t="shared" ca="1" si="282"/>
        <v>1</v>
      </c>
      <c r="AT103" s="27">
        <f t="shared" ca="1" si="282"/>
        <v>1</v>
      </c>
      <c r="AU103" s="27">
        <f t="shared" ca="1" si="282"/>
        <v>0</v>
      </c>
      <c r="AV103" s="27">
        <f t="shared" ca="1" si="276"/>
        <v>0.7</v>
      </c>
      <c r="AW103" s="27">
        <f t="shared" ca="1" si="276"/>
        <v>-0.7</v>
      </c>
      <c r="AX103" s="27" t="str">
        <f t="shared" ca="1" si="276"/>
        <v>-</v>
      </c>
      <c r="AY103" s="27" t="str">
        <f t="shared" ca="1" si="276"/>
        <v>-</v>
      </c>
      <c r="AZ103" s="27" t="str">
        <f t="shared" ca="1" si="276"/>
        <v>-</v>
      </c>
      <c r="BA103" s="27" t="str">
        <f t="shared" ca="1" si="276"/>
        <v>-</v>
      </c>
      <c r="BB103" s="27" t="str">
        <f t="shared" ca="1" si="276"/>
        <v>-</v>
      </c>
      <c r="BC103" s="27">
        <f t="shared" ca="1" si="246"/>
        <v>0.3</v>
      </c>
      <c r="BD103" s="27">
        <f t="shared" ca="1" si="283"/>
        <v>0.7</v>
      </c>
      <c r="BE103" s="27">
        <f t="shared" ca="1" si="283"/>
        <v>-0.2</v>
      </c>
      <c r="BF103" s="27">
        <f t="shared" ca="1" si="283"/>
        <v>1.2</v>
      </c>
      <c r="BG103" s="27" t="str">
        <f t="shared" ca="1" si="283"/>
        <v>-</v>
      </c>
      <c r="BH103" s="27" t="str">
        <f t="shared" ca="1" si="283"/>
        <v>-</v>
      </c>
      <c r="BI103" s="27">
        <f t="shared" ca="1" si="283"/>
        <v>0</v>
      </c>
      <c r="BJ103" s="27">
        <f t="shared" ca="1" si="283"/>
        <v>0</v>
      </c>
      <c r="BK103" s="27">
        <f t="shared" ca="1" si="283"/>
        <v>0</v>
      </c>
      <c r="BL103" s="27">
        <f t="shared" ca="1" si="283"/>
        <v>0</v>
      </c>
      <c r="BM103" s="27">
        <f t="shared" ca="1" si="283"/>
        <v>0</v>
      </c>
      <c r="BN103" s="27">
        <f t="shared" ca="1" si="284"/>
        <v>0</v>
      </c>
      <c r="BO103" s="27">
        <f t="shared" ca="1" si="284"/>
        <v>0</v>
      </c>
      <c r="BP103" s="27" t="str">
        <f t="shared" ca="1" si="284"/>
        <v>-</v>
      </c>
      <c r="BQ103" s="27" t="str">
        <f t="shared" ca="1" si="284"/>
        <v>-</v>
      </c>
      <c r="BR103" s="27" t="str">
        <f t="shared" ca="1" si="284"/>
        <v>-</v>
      </c>
      <c r="BS103" s="27" t="str">
        <f t="shared" ca="1" si="284"/>
        <v>-</v>
      </c>
      <c r="BT103" s="27" t="str">
        <f t="shared" ca="1" si="284"/>
        <v>-</v>
      </c>
      <c r="BU103" s="27" t="str">
        <f t="shared" ca="1" si="285"/>
        <v>-</v>
      </c>
      <c r="BV103" s="27" t="str">
        <f t="shared" ca="1" si="285"/>
        <v>-</v>
      </c>
      <c r="BW103" s="27" t="str">
        <f t="shared" ca="1" si="285"/>
        <v>-</v>
      </c>
      <c r="BX103" s="27" t="str">
        <f t="shared" ca="1" si="285"/>
        <v>-</v>
      </c>
      <c r="BY103" s="27">
        <f t="shared" ca="1" si="285"/>
        <v>2</v>
      </c>
      <c r="BZ103" s="27" t="str">
        <f t="shared" ca="1" si="285"/>
        <v>-</v>
      </c>
      <c r="CA103" s="27" t="str">
        <f t="shared" ca="1" si="285"/>
        <v>-</v>
      </c>
      <c r="CB103" s="27" t="str">
        <f t="shared" ca="1" si="285"/>
        <v>-</v>
      </c>
      <c r="CC103" s="27" t="str">
        <f t="shared" ca="1" si="285"/>
        <v>-</v>
      </c>
      <c r="CD103" s="27" t="str">
        <f t="shared" ca="1" si="285"/>
        <v>-</v>
      </c>
      <c r="CE103" s="27" t="str">
        <f t="shared" ca="1" si="285"/>
        <v>-</v>
      </c>
      <c r="CF103" s="27">
        <f t="shared" ca="1" si="285"/>
        <v>0</v>
      </c>
      <c r="CG103" s="27" t="str">
        <f t="shared" ca="1" si="286"/>
        <v>-</v>
      </c>
      <c r="CH103" s="27">
        <f t="shared" ca="1" si="286"/>
        <v>1</v>
      </c>
      <c r="CI103" s="27">
        <f t="shared" ca="1" si="286"/>
        <v>0</v>
      </c>
      <c r="CJ103" s="27">
        <f t="shared" ca="1" si="286"/>
        <v>1</v>
      </c>
      <c r="CK103" s="27">
        <f t="shared" ca="1" si="286"/>
        <v>1</v>
      </c>
      <c r="CL103" s="27">
        <f t="shared" ca="1" si="286"/>
        <v>1</v>
      </c>
      <c r="CM103" s="27">
        <f t="shared" ca="1" si="286"/>
        <v>0</v>
      </c>
      <c r="CN103" s="27">
        <f t="shared" ca="1" si="286"/>
        <v>0</v>
      </c>
      <c r="CO103" s="27">
        <f t="shared" ca="1" si="286"/>
        <v>0</v>
      </c>
      <c r="CP103" s="27">
        <f t="shared" ca="1" si="286"/>
        <v>0</v>
      </c>
      <c r="CQ103" s="27">
        <f t="shared" ca="1" si="272"/>
        <v>0.9</v>
      </c>
      <c r="CR103" s="27">
        <f t="shared" ca="1" si="287"/>
        <v>0.75</v>
      </c>
      <c r="CS103" s="26">
        <v>0.3</v>
      </c>
      <c r="CT103" s="27">
        <f t="shared" ca="1" si="288"/>
        <v>0.3</v>
      </c>
      <c r="CU103" s="27">
        <f t="shared" ca="1" si="288"/>
        <v>0</v>
      </c>
      <c r="CV103" s="27">
        <f t="shared" ca="1" si="288"/>
        <v>0</v>
      </c>
      <c r="CW103" s="27">
        <f t="shared" ca="1" si="288"/>
        <v>1</v>
      </c>
      <c r="CX103" s="27">
        <f t="shared" ca="1" si="288"/>
        <v>0</v>
      </c>
      <c r="CY103" s="27">
        <f t="shared" ca="1" si="273"/>
        <v>0</v>
      </c>
      <c r="CZ103" s="27">
        <f t="shared" ca="1" si="273"/>
        <v>0</v>
      </c>
      <c r="DA103" s="27">
        <f t="shared" ca="1" si="277"/>
        <v>0</v>
      </c>
      <c r="DB103" s="27">
        <f t="shared" ca="1" si="277"/>
        <v>0</v>
      </c>
      <c r="DC103" s="27">
        <f t="shared" ca="1" si="277"/>
        <v>0</v>
      </c>
      <c r="DD103" s="27">
        <f t="shared" ca="1" si="277"/>
        <v>0</v>
      </c>
      <c r="DE103" s="27" t="str">
        <f t="shared" ca="1" si="277"/>
        <v>-</v>
      </c>
      <c r="DF103" s="27" t="str">
        <f t="shared" ca="1" si="277"/>
        <v>-</v>
      </c>
      <c r="DG103" s="27" t="str">
        <f t="shared" ca="1" si="277"/>
        <v>-</v>
      </c>
      <c r="DH103" s="27" t="str">
        <f t="shared" ca="1" si="277"/>
        <v>-</v>
      </c>
      <c r="DI103" s="27" t="str">
        <f t="shared" ca="1" si="277"/>
        <v>-</v>
      </c>
      <c r="DJ103" s="27" t="str">
        <f t="shared" ca="1" si="277"/>
        <v>-</v>
      </c>
      <c r="DK103" s="27" t="b">
        <f t="shared" ca="1" si="278"/>
        <v>0</v>
      </c>
      <c r="DL103" s="27" t="b">
        <f t="shared" ca="1" si="278"/>
        <v>0</v>
      </c>
      <c r="DM103" s="27" t="b">
        <f t="shared" ca="1" si="278"/>
        <v>1</v>
      </c>
      <c r="DN103" s="27">
        <f t="shared" ca="1" si="278"/>
        <v>2</v>
      </c>
      <c r="DO103" s="27" t="str">
        <f t="shared" ca="1" si="278"/>
        <v>-</v>
      </c>
      <c r="DP103" s="27" t="b">
        <f t="shared" ca="1" si="278"/>
        <v>1</v>
      </c>
      <c r="DQ103" s="27" t="str">
        <f t="shared" ca="1" si="278"/>
        <v>-</v>
      </c>
      <c r="DR103" s="27" t="str">
        <f t="shared" ca="1" si="278"/>
        <v>-</v>
      </c>
      <c r="DS103" s="27" t="str">
        <f t="shared" ca="1" si="278"/>
        <v>-</v>
      </c>
      <c r="DT103" s="27" t="b">
        <f t="shared" ca="1" si="279"/>
        <v>1</v>
      </c>
      <c r="DU103" s="27" t="str">
        <f t="shared" ca="1" si="279"/>
        <v>-</v>
      </c>
      <c r="DV103" s="27">
        <f t="shared" ca="1" si="279"/>
        <v>0</v>
      </c>
      <c r="DW103" s="27">
        <f t="shared" ca="1" si="279"/>
        <v>1</v>
      </c>
      <c r="DX103" s="27" t="str">
        <f t="shared" ca="1" si="279"/>
        <v>-</v>
      </c>
      <c r="DY103" s="27">
        <f t="shared" ca="1" si="279"/>
        <v>500</v>
      </c>
      <c r="DZ103" s="27">
        <f t="shared" ca="1" si="279"/>
        <v>500</v>
      </c>
      <c r="EA103" s="27">
        <f t="shared" ca="1" si="279"/>
        <v>1</v>
      </c>
      <c r="EB103" s="27">
        <f t="shared" ca="1" si="279"/>
        <v>0</v>
      </c>
      <c r="EC103" s="27">
        <f t="shared" ca="1" si="279"/>
        <v>1</v>
      </c>
      <c r="ED103" s="27">
        <f t="shared" ca="1" si="279"/>
        <v>1</v>
      </c>
      <c r="EE103" s="27">
        <f t="shared" ca="1" si="280"/>
        <v>0</v>
      </c>
      <c r="EF103" s="27">
        <f t="shared" ca="1" si="280"/>
        <v>70</v>
      </c>
      <c r="EG103" s="27">
        <f t="shared" ca="1" si="280"/>
        <v>50</v>
      </c>
      <c r="EH103" s="27">
        <f t="shared" ca="1" si="280"/>
        <v>70</v>
      </c>
      <c r="EI103" s="27">
        <f t="shared" ca="1" si="280"/>
        <v>50</v>
      </c>
      <c r="EJ103" s="27">
        <f t="shared" ca="1" si="280"/>
        <v>1</v>
      </c>
      <c r="EK103" s="27">
        <f t="shared" ca="1" si="280"/>
        <v>1</v>
      </c>
      <c r="EL103" s="27">
        <f t="shared" ca="1" si="280"/>
        <v>1</v>
      </c>
      <c r="EM103" s="27">
        <f t="shared" ca="1" si="280"/>
        <v>0</v>
      </c>
      <c r="EN103" s="27" t="str">
        <f t="shared" ca="1" si="280"/>
        <v>-</v>
      </c>
      <c r="EO103" s="27" t="str">
        <f t="shared" ca="1" si="280"/>
        <v>-</v>
      </c>
      <c r="EP103" s="27">
        <f t="shared" ca="1" si="280"/>
        <v>0</v>
      </c>
      <c r="EQ103" s="27">
        <f t="shared" ca="1" si="280"/>
        <v>0</v>
      </c>
      <c r="ER103" s="34">
        <v>0</v>
      </c>
    </row>
    <row r="104" spans="1:148" outlineLevel="3">
      <c r="A104" s="31">
        <f t="shared" si="231"/>
        <v>99</v>
      </c>
      <c r="B104" s="38">
        <f t="shared" ca="1" si="259"/>
        <v>75</v>
      </c>
      <c r="C104">
        <f t="shared" ca="1" si="243"/>
        <v>31</v>
      </c>
      <c r="D104" t="b">
        <v>1</v>
      </c>
      <c r="E104" t="b">
        <v>0</v>
      </c>
      <c r="F104" t="b">
        <v>1</v>
      </c>
      <c r="H104" s="3" t="str">
        <f t="shared" ca="1" si="248"/>
        <v>024 sfw0.90_sfd+0.75_conc+0.20_prlf+0.30_era00000M-M Spr Scan 2 (F33N11)</v>
      </c>
      <c r="I104" s="13" t="str">
        <f ca="1">IF(MATCH(H104,H$5:H104,0)=(COUNTA(H$5:H104)),"-","Dup")</f>
        <v>-</v>
      </c>
      <c r="J104" s="27" t="str">
        <f t="shared" ca="1" si="232"/>
        <v>-</v>
      </c>
      <c r="K104" s="27" t="b">
        <f t="shared" ca="1" si="281"/>
        <v>1</v>
      </c>
      <c r="L104" s="27" t="b">
        <f t="shared" ca="1" si="281"/>
        <v>1</v>
      </c>
      <c r="M104" s="27" t="b">
        <f t="shared" ca="1" si="281"/>
        <v>1</v>
      </c>
      <c r="N104" s="27" t="b">
        <f t="shared" ca="1" si="281"/>
        <v>1</v>
      </c>
      <c r="O104" s="27" t="b">
        <f t="shared" ca="1" si="281"/>
        <v>1</v>
      </c>
      <c r="P104" s="27">
        <f t="shared" ca="1" si="274"/>
        <v>1</v>
      </c>
      <c r="Q104" s="27">
        <f t="shared" ca="1" si="274"/>
        <v>1</v>
      </c>
      <c r="R104" s="27">
        <f t="shared" ca="1" si="274"/>
        <v>1</v>
      </c>
      <c r="S104" s="27">
        <f t="shared" ca="1" si="274"/>
        <v>1</v>
      </c>
      <c r="T104" s="27">
        <f t="shared" ca="1" si="274"/>
        <v>1</v>
      </c>
      <c r="U104" s="27">
        <f t="shared" ca="1" si="274"/>
        <v>1</v>
      </c>
      <c r="V104" s="27">
        <f t="shared" ca="1" si="274"/>
        <v>1</v>
      </c>
      <c r="W104" s="27">
        <f t="shared" ca="1" si="274"/>
        <v>1</v>
      </c>
      <c r="X104" s="27">
        <f t="shared" ca="1" si="274"/>
        <v>1</v>
      </c>
      <c r="Y104" s="27">
        <f t="shared" ca="1" si="274"/>
        <v>1</v>
      </c>
      <c r="Z104" s="27" t="str">
        <f t="shared" ca="1" si="234"/>
        <v>-</v>
      </c>
      <c r="AA104" s="27" t="str">
        <f t="shared" ca="1" si="249"/>
        <v>-</v>
      </c>
      <c r="AB104" s="27" t="str">
        <f t="shared" ca="1" si="275"/>
        <v>-</v>
      </c>
      <c r="AC104" s="27" t="str">
        <f t="shared" ca="1" si="275"/>
        <v>-</v>
      </c>
      <c r="AD104" s="27" t="str">
        <f t="shared" ca="1" si="275"/>
        <v>-</v>
      </c>
      <c r="AE104" s="27" t="str">
        <f t="shared" ca="1" si="275"/>
        <v>-</v>
      </c>
      <c r="AF104" s="27" t="str">
        <f t="shared" ca="1" si="275"/>
        <v>-</v>
      </c>
      <c r="AG104" s="27" t="str">
        <f t="shared" ca="1" si="275"/>
        <v>-</v>
      </c>
      <c r="AH104" s="27" t="str">
        <f t="shared" ca="1" si="275"/>
        <v>-</v>
      </c>
      <c r="AI104" s="27" t="str">
        <f t="shared" ca="1" si="275"/>
        <v>-</v>
      </c>
      <c r="AJ104" s="27" t="str">
        <f t="shared" ca="1" si="275"/>
        <v>-</v>
      </c>
      <c r="AK104" s="27" t="str">
        <f t="shared" ca="1" si="275"/>
        <v>-</v>
      </c>
      <c r="AL104" s="27" t="str">
        <f t="shared" ca="1" si="275"/>
        <v>-</v>
      </c>
      <c r="AM104" s="27" t="str">
        <f t="shared" ca="1" si="275"/>
        <v>-</v>
      </c>
      <c r="AN104" s="27" t="str">
        <f t="shared" ca="1" si="275"/>
        <v>-</v>
      </c>
      <c r="AO104" s="27" t="str">
        <f t="shared" ca="1" si="275"/>
        <v>-</v>
      </c>
      <c r="AP104" s="27" t="str">
        <f t="shared" ca="1" si="275"/>
        <v>-</v>
      </c>
      <c r="AQ104" s="27" t="str">
        <f t="shared" ca="1" si="275"/>
        <v>-</v>
      </c>
      <c r="AR104" s="27" t="str">
        <f t="shared" ca="1" si="275"/>
        <v>-</v>
      </c>
      <c r="AS104" s="27">
        <f t="shared" ca="1" si="282"/>
        <v>1</v>
      </c>
      <c r="AT104" s="27">
        <f t="shared" ca="1" si="282"/>
        <v>1</v>
      </c>
      <c r="AU104" s="27">
        <f t="shared" ca="1" si="282"/>
        <v>0</v>
      </c>
      <c r="AV104" s="27">
        <f t="shared" ca="1" si="276"/>
        <v>0.7</v>
      </c>
      <c r="AW104" s="27">
        <f t="shared" ca="1" si="276"/>
        <v>-0.7</v>
      </c>
      <c r="AX104" s="27" t="str">
        <f t="shared" ca="1" si="276"/>
        <v>-</v>
      </c>
      <c r="AY104" s="27" t="str">
        <f t="shared" ca="1" si="276"/>
        <v>-</v>
      </c>
      <c r="AZ104" s="27" t="str">
        <f t="shared" ca="1" si="276"/>
        <v>-</v>
      </c>
      <c r="BA104" s="27" t="str">
        <f t="shared" ca="1" si="276"/>
        <v>-</v>
      </c>
      <c r="BB104" s="27" t="str">
        <f t="shared" ca="1" si="276"/>
        <v>-</v>
      </c>
      <c r="BC104" s="27">
        <f t="shared" ca="1" si="246"/>
        <v>0.3</v>
      </c>
      <c r="BD104" s="27">
        <f t="shared" ca="1" si="283"/>
        <v>0.7</v>
      </c>
      <c r="BE104" s="27">
        <f t="shared" ca="1" si="283"/>
        <v>-0.2</v>
      </c>
      <c r="BF104" s="27">
        <f t="shared" ca="1" si="283"/>
        <v>1.2</v>
      </c>
      <c r="BG104" s="27" t="str">
        <f t="shared" ca="1" si="283"/>
        <v>-</v>
      </c>
      <c r="BH104" s="27" t="str">
        <f t="shared" ca="1" si="283"/>
        <v>-</v>
      </c>
      <c r="BI104" s="27">
        <f t="shared" ca="1" si="283"/>
        <v>0</v>
      </c>
      <c r="BJ104" s="27">
        <f t="shared" ca="1" si="283"/>
        <v>0</v>
      </c>
      <c r="BK104" s="27">
        <f t="shared" ca="1" si="283"/>
        <v>0</v>
      </c>
      <c r="BL104" s="27">
        <f t="shared" ca="1" si="283"/>
        <v>0</v>
      </c>
      <c r="BM104" s="27">
        <f t="shared" ca="1" si="283"/>
        <v>0</v>
      </c>
      <c r="BN104" s="27">
        <f t="shared" ca="1" si="284"/>
        <v>0</v>
      </c>
      <c r="BO104" s="27">
        <f t="shared" ca="1" si="284"/>
        <v>0</v>
      </c>
      <c r="BP104" s="27" t="str">
        <f t="shared" ca="1" si="284"/>
        <v>-</v>
      </c>
      <c r="BQ104" s="27" t="str">
        <f t="shared" ca="1" si="284"/>
        <v>-</v>
      </c>
      <c r="BR104" s="27" t="str">
        <f t="shared" ca="1" si="284"/>
        <v>-</v>
      </c>
      <c r="BS104" s="27" t="str">
        <f t="shared" ca="1" si="284"/>
        <v>-</v>
      </c>
      <c r="BT104" s="27" t="str">
        <f t="shared" ca="1" si="284"/>
        <v>-</v>
      </c>
      <c r="BU104" s="27" t="str">
        <f t="shared" ca="1" si="285"/>
        <v>-</v>
      </c>
      <c r="BV104" s="27" t="str">
        <f t="shared" ca="1" si="285"/>
        <v>-</v>
      </c>
      <c r="BW104" s="27" t="str">
        <f t="shared" ca="1" si="285"/>
        <v>-</v>
      </c>
      <c r="BX104" s="27" t="str">
        <f t="shared" ca="1" si="285"/>
        <v>-</v>
      </c>
      <c r="BY104" s="27">
        <f t="shared" ca="1" si="285"/>
        <v>2</v>
      </c>
      <c r="BZ104" s="27" t="str">
        <f t="shared" ca="1" si="285"/>
        <v>-</v>
      </c>
      <c r="CA104" s="27" t="str">
        <f t="shared" ca="1" si="285"/>
        <v>-</v>
      </c>
      <c r="CB104" s="27" t="str">
        <f t="shared" ca="1" si="285"/>
        <v>-</v>
      </c>
      <c r="CC104" s="27" t="str">
        <f t="shared" ca="1" si="285"/>
        <v>-</v>
      </c>
      <c r="CD104" s="27" t="str">
        <f t="shared" ca="1" si="285"/>
        <v>-</v>
      </c>
      <c r="CE104" s="27" t="str">
        <f t="shared" ca="1" si="285"/>
        <v>-</v>
      </c>
      <c r="CF104" s="27">
        <f t="shared" ca="1" si="285"/>
        <v>0</v>
      </c>
      <c r="CG104" s="27" t="str">
        <f t="shared" ca="1" si="286"/>
        <v>-</v>
      </c>
      <c r="CH104" s="27">
        <f t="shared" ca="1" si="286"/>
        <v>1</v>
      </c>
      <c r="CI104" s="27">
        <f t="shared" ca="1" si="286"/>
        <v>0</v>
      </c>
      <c r="CJ104" s="27">
        <f t="shared" ca="1" si="286"/>
        <v>1</v>
      </c>
      <c r="CK104" s="27">
        <f t="shared" ca="1" si="286"/>
        <v>1</v>
      </c>
      <c r="CL104" s="27">
        <f t="shared" ca="1" si="286"/>
        <v>1</v>
      </c>
      <c r="CM104" s="27">
        <f t="shared" ca="1" si="286"/>
        <v>0</v>
      </c>
      <c r="CN104" s="27">
        <f t="shared" ca="1" si="286"/>
        <v>0</v>
      </c>
      <c r="CO104" s="27">
        <f t="shared" ca="1" si="286"/>
        <v>0</v>
      </c>
      <c r="CP104" s="27">
        <f t="shared" ca="1" si="286"/>
        <v>0</v>
      </c>
      <c r="CQ104" s="27">
        <f t="shared" ca="1" si="272"/>
        <v>0.9</v>
      </c>
      <c r="CR104" s="27">
        <f t="shared" ca="1" si="287"/>
        <v>0.75</v>
      </c>
      <c r="CS104" s="26">
        <v>0.2</v>
      </c>
      <c r="CT104" s="27">
        <f t="shared" ca="1" si="288"/>
        <v>0.3</v>
      </c>
      <c r="CU104" s="27">
        <f t="shared" ca="1" si="288"/>
        <v>0</v>
      </c>
      <c r="CV104" s="27">
        <f t="shared" ca="1" si="288"/>
        <v>0</v>
      </c>
      <c r="CW104" s="27">
        <f t="shared" ca="1" si="288"/>
        <v>1</v>
      </c>
      <c r="CX104" s="27">
        <f t="shared" ca="1" si="288"/>
        <v>0</v>
      </c>
      <c r="CY104" s="27">
        <f t="shared" ca="1" si="273"/>
        <v>0</v>
      </c>
      <c r="CZ104" s="27">
        <f t="shared" ca="1" si="273"/>
        <v>0</v>
      </c>
      <c r="DA104" s="27">
        <f t="shared" ca="1" si="277"/>
        <v>0</v>
      </c>
      <c r="DB104" s="27">
        <f t="shared" ca="1" si="277"/>
        <v>0</v>
      </c>
      <c r="DC104" s="27">
        <f t="shared" ca="1" si="277"/>
        <v>0</v>
      </c>
      <c r="DD104" s="27">
        <f t="shared" ca="1" si="277"/>
        <v>0</v>
      </c>
      <c r="DE104" s="27" t="str">
        <f t="shared" ca="1" si="277"/>
        <v>-</v>
      </c>
      <c r="DF104" s="27" t="str">
        <f t="shared" ca="1" si="277"/>
        <v>-</v>
      </c>
      <c r="DG104" s="27" t="str">
        <f t="shared" ca="1" si="277"/>
        <v>-</v>
      </c>
      <c r="DH104" s="27" t="str">
        <f t="shared" ca="1" si="277"/>
        <v>-</v>
      </c>
      <c r="DI104" s="27" t="str">
        <f t="shared" ca="1" si="277"/>
        <v>-</v>
      </c>
      <c r="DJ104" s="27" t="str">
        <f t="shared" ca="1" si="277"/>
        <v>-</v>
      </c>
      <c r="DK104" s="27" t="b">
        <f t="shared" ca="1" si="278"/>
        <v>0</v>
      </c>
      <c r="DL104" s="27" t="b">
        <f t="shared" ca="1" si="278"/>
        <v>0</v>
      </c>
      <c r="DM104" s="27" t="b">
        <f t="shared" ca="1" si="278"/>
        <v>1</v>
      </c>
      <c r="DN104" s="27">
        <f t="shared" ca="1" si="278"/>
        <v>2</v>
      </c>
      <c r="DO104" s="27" t="str">
        <f t="shared" ca="1" si="278"/>
        <v>-</v>
      </c>
      <c r="DP104" s="27" t="b">
        <f t="shared" ca="1" si="278"/>
        <v>1</v>
      </c>
      <c r="DQ104" s="27" t="str">
        <f t="shared" ca="1" si="278"/>
        <v>-</v>
      </c>
      <c r="DR104" s="27" t="str">
        <f t="shared" ca="1" si="278"/>
        <v>-</v>
      </c>
      <c r="DS104" s="27" t="str">
        <f t="shared" ca="1" si="278"/>
        <v>-</v>
      </c>
      <c r="DT104" s="27" t="b">
        <f t="shared" ca="1" si="279"/>
        <v>1</v>
      </c>
      <c r="DU104" s="27" t="str">
        <f t="shared" ca="1" si="279"/>
        <v>-</v>
      </c>
      <c r="DV104" s="27">
        <f t="shared" ca="1" si="279"/>
        <v>0</v>
      </c>
      <c r="DW104" s="27">
        <f t="shared" ca="1" si="279"/>
        <v>1</v>
      </c>
      <c r="DX104" s="27" t="str">
        <f t="shared" ca="1" si="279"/>
        <v>-</v>
      </c>
      <c r="DY104" s="27">
        <f t="shared" ca="1" si="279"/>
        <v>500</v>
      </c>
      <c r="DZ104" s="27">
        <f t="shared" ca="1" si="279"/>
        <v>500</v>
      </c>
      <c r="EA104" s="27">
        <f t="shared" ca="1" si="279"/>
        <v>1</v>
      </c>
      <c r="EB104" s="27">
        <f t="shared" ca="1" si="279"/>
        <v>0</v>
      </c>
      <c r="EC104" s="27">
        <f t="shared" ca="1" si="279"/>
        <v>1</v>
      </c>
      <c r="ED104" s="27">
        <f t="shared" ca="1" si="279"/>
        <v>1</v>
      </c>
      <c r="EE104" s="27">
        <f t="shared" ca="1" si="280"/>
        <v>0</v>
      </c>
      <c r="EF104" s="27">
        <f t="shared" ca="1" si="280"/>
        <v>70</v>
      </c>
      <c r="EG104" s="27">
        <f t="shared" ca="1" si="280"/>
        <v>50</v>
      </c>
      <c r="EH104" s="27">
        <f t="shared" ca="1" si="280"/>
        <v>70</v>
      </c>
      <c r="EI104" s="27">
        <f t="shared" ca="1" si="280"/>
        <v>50</v>
      </c>
      <c r="EJ104" s="27">
        <f t="shared" ca="1" si="280"/>
        <v>1</v>
      </c>
      <c r="EK104" s="27">
        <f t="shared" ca="1" si="280"/>
        <v>1</v>
      </c>
      <c r="EL104" s="27">
        <f t="shared" ca="1" si="280"/>
        <v>1</v>
      </c>
      <c r="EM104" s="27">
        <f t="shared" ca="1" si="280"/>
        <v>0</v>
      </c>
      <c r="EN104" s="27" t="str">
        <f t="shared" ca="1" si="280"/>
        <v>-</v>
      </c>
      <c r="EO104" s="27" t="str">
        <f t="shared" ca="1" si="280"/>
        <v>-</v>
      </c>
      <c r="EP104" s="27">
        <f t="shared" ca="1" si="280"/>
        <v>0</v>
      </c>
      <c r="EQ104" s="27">
        <f t="shared" ca="1" si="280"/>
        <v>0</v>
      </c>
      <c r="ER104" s="34">
        <v>0</v>
      </c>
    </row>
    <row r="105" spans="1:148" outlineLevel="3">
      <c r="A105" s="31">
        <f t="shared" si="231"/>
        <v>100</v>
      </c>
      <c r="B105" s="38">
        <f t="shared" ca="1" si="259"/>
        <v>75</v>
      </c>
      <c r="C105">
        <f t="shared" ca="1" si="243"/>
        <v>31</v>
      </c>
      <c r="D105" t="b">
        <v>1</v>
      </c>
      <c r="E105" t="b">
        <v>0</v>
      </c>
      <c r="F105" t="b">
        <v>1</v>
      </c>
      <c r="H105" s="3" t="str">
        <f t="shared" ca="1" si="248"/>
        <v>025 sfw0.90_sfd+0.75_conc+0.10_prlf+0.30_era00000M-M Spr Scan 2 (F33N11)</v>
      </c>
      <c r="I105" s="13" t="str">
        <f ca="1">IF(MATCH(H105,H$5:H105,0)=(COUNTA(H$5:H105)),"-","Dup")</f>
        <v>-</v>
      </c>
      <c r="J105" s="27" t="str">
        <f t="shared" ca="1" si="232"/>
        <v>-</v>
      </c>
      <c r="K105" s="27" t="b">
        <f t="shared" ca="1" si="281"/>
        <v>1</v>
      </c>
      <c r="L105" s="27" t="b">
        <f t="shared" ca="1" si="281"/>
        <v>1</v>
      </c>
      <c r="M105" s="27" t="b">
        <f t="shared" ca="1" si="281"/>
        <v>1</v>
      </c>
      <c r="N105" s="27" t="b">
        <f t="shared" ca="1" si="281"/>
        <v>1</v>
      </c>
      <c r="O105" s="27" t="b">
        <f t="shared" ca="1" si="281"/>
        <v>1</v>
      </c>
      <c r="P105" s="27">
        <f t="shared" ca="1" si="274"/>
        <v>1</v>
      </c>
      <c r="Q105" s="27">
        <f t="shared" ca="1" si="274"/>
        <v>1</v>
      </c>
      <c r="R105" s="27">
        <f t="shared" ca="1" si="274"/>
        <v>1</v>
      </c>
      <c r="S105" s="27">
        <f t="shared" ca="1" si="274"/>
        <v>1</v>
      </c>
      <c r="T105" s="27">
        <f t="shared" ca="1" si="274"/>
        <v>1</v>
      </c>
      <c r="U105" s="27">
        <f t="shared" ca="1" si="274"/>
        <v>1</v>
      </c>
      <c r="V105" s="27">
        <f t="shared" ca="1" si="274"/>
        <v>1</v>
      </c>
      <c r="W105" s="27">
        <f t="shared" ca="1" si="274"/>
        <v>1</v>
      </c>
      <c r="X105" s="27">
        <f t="shared" ca="1" si="274"/>
        <v>1</v>
      </c>
      <c r="Y105" s="27">
        <f t="shared" ca="1" si="274"/>
        <v>1</v>
      </c>
      <c r="Z105" s="27" t="str">
        <f t="shared" ca="1" si="234"/>
        <v>-</v>
      </c>
      <c r="AA105" s="27" t="str">
        <f t="shared" ca="1" si="249"/>
        <v>-</v>
      </c>
      <c r="AB105" s="27" t="str">
        <f t="shared" ca="1" si="275"/>
        <v>-</v>
      </c>
      <c r="AC105" s="27" t="str">
        <f t="shared" ca="1" si="275"/>
        <v>-</v>
      </c>
      <c r="AD105" s="27" t="str">
        <f t="shared" ca="1" si="275"/>
        <v>-</v>
      </c>
      <c r="AE105" s="27" t="str">
        <f t="shared" ca="1" si="275"/>
        <v>-</v>
      </c>
      <c r="AF105" s="27" t="str">
        <f t="shared" ca="1" si="275"/>
        <v>-</v>
      </c>
      <c r="AG105" s="27" t="str">
        <f t="shared" ca="1" si="275"/>
        <v>-</v>
      </c>
      <c r="AH105" s="27" t="str">
        <f t="shared" ca="1" si="275"/>
        <v>-</v>
      </c>
      <c r="AI105" s="27" t="str">
        <f t="shared" ca="1" si="275"/>
        <v>-</v>
      </c>
      <c r="AJ105" s="27" t="str">
        <f t="shared" ca="1" si="275"/>
        <v>-</v>
      </c>
      <c r="AK105" s="27" t="str">
        <f t="shared" ca="1" si="275"/>
        <v>-</v>
      </c>
      <c r="AL105" s="27" t="str">
        <f t="shared" ca="1" si="275"/>
        <v>-</v>
      </c>
      <c r="AM105" s="27" t="str">
        <f t="shared" ca="1" si="275"/>
        <v>-</v>
      </c>
      <c r="AN105" s="27" t="str">
        <f t="shared" ca="1" si="275"/>
        <v>-</v>
      </c>
      <c r="AO105" s="27" t="str">
        <f t="shared" ca="1" si="275"/>
        <v>-</v>
      </c>
      <c r="AP105" s="27" t="str">
        <f t="shared" ca="1" si="275"/>
        <v>-</v>
      </c>
      <c r="AQ105" s="27" t="str">
        <f t="shared" ca="1" si="275"/>
        <v>-</v>
      </c>
      <c r="AR105" s="27" t="str">
        <f t="shared" ca="1" si="275"/>
        <v>-</v>
      </c>
      <c r="AS105" s="27">
        <f t="shared" ca="1" si="282"/>
        <v>1</v>
      </c>
      <c r="AT105" s="27">
        <f t="shared" ca="1" si="282"/>
        <v>1</v>
      </c>
      <c r="AU105" s="27">
        <f t="shared" ca="1" si="282"/>
        <v>0</v>
      </c>
      <c r="AV105" s="27">
        <f t="shared" ca="1" si="276"/>
        <v>0.7</v>
      </c>
      <c r="AW105" s="27">
        <f t="shared" ca="1" si="276"/>
        <v>-0.7</v>
      </c>
      <c r="AX105" s="27" t="str">
        <f t="shared" ca="1" si="276"/>
        <v>-</v>
      </c>
      <c r="AY105" s="27" t="str">
        <f t="shared" ca="1" si="276"/>
        <v>-</v>
      </c>
      <c r="AZ105" s="27" t="str">
        <f t="shared" ca="1" si="276"/>
        <v>-</v>
      </c>
      <c r="BA105" s="27" t="str">
        <f t="shared" ca="1" si="276"/>
        <v>-</v>
      </c>
      <c r="BB105" s="27" t="str">
        <f t="shared" ca="1" si="276"/>
        <v>-</v>
      </c>
      <c r="BC105" s="27">
        <f t="shared" ca="1" si="246"/>
        <v>0.3</v>
      </c>
      <c r="BD105" s="27">
        <f t="shared" ca="1" si="283"/>
        <v>0.7</v>
      </c>
      <c r="BE105" s="27">
        <f t="shared" ca="1" si="283"/>
        <v>-0.2</v>
      </c>
      <c r="BF105" s="27">
        <f t="shared" ca="1" si="283"/>
        <v>1.2</v>
      </c>
      <c r="BG105" s="27" t="str">
        <f t="shared" ca="1" si="283"/>
        <v>-</v>
      </c>
      <c r="BH105" s="27" t="str">
        <f t="shared" ca="1" si="283"/>
        <v>-</v>
      </c>
      <c r="BI105" s="27">
        <f t="shared" ca="1" si="283"/>
        <v>0</v>
      </c>
      <c r="BJ105" s="27">
        <f t="shared" ca="1" si="283"/>
        <v>0</v>
      </c>
      <c r="BK105" s="27">
        <f t="shared" ca="1" si="283"/>
        <v>0</v>
      </c>
      <c r="BL105" s="27">
        <f t="shared" ca="1" si="283"/>
        <v>0</v>
      </c>
      <c r="BM105" s="27">
        <f t="shared" ca="1" si="283"/>
        <v>0</v>
      </c>
      <c r="BN105" s="27">
        <f t="shared" ca="1" si="284"/>
        <v>0</v>
      </c>
      <c r="BO105" s="27">
        <f t="shared" ca="1" si="284"/>
        <v>0</v>
      </c>
      <c r="BP105" s="27" t="str">
        <f t="shared" ca="1" si="284"/>
        <v>-</v>
      </c>
      <c r="BQ105" s="27" t="str">
        <f t="shared" ca="1" si="284"/>
        <v>-</v>
      </c>
      <c r="BR105" s="27" t="str">
        <f t="shared" ca="1" si="284"/>
        <v>-</v>
      </c>
      <c r="BS105" s="27" t="str">
        <f t="shared" ca="1" si="284"/>
        <v>-</v>
      </c>
      <c r="BT105" s="27" t="str">
        <f t="shared" ca="1" si="284"/>
        <v>-</v>
      </c>
      <c r="BU105" s="27" t="str">
        <f t="shared" ca="1" si="285"/>
        <v>-</v>
      </c>
      <c r="BV105" s="27" t="str">
        <f t="shared" ca="1" si="285"/>
        <v>-</v>
      </c>
      <c r="BW105" s="27" t="str">
        <f t="shared" ca="1" si="285"/>
        <v>-</v>
      </c>
      <c r="BX105" s="27" t="str">
        <f t="shared" ca="1" si="285"/>
        <v>-</v>
      </c>
      <c r="BY105" s="27">
        <f t="shared" ca="1" si="285"/>
        <v>2</v>
      </c>
      <c r="BZ105" s="27" t="str">
        <f t="shared" ca="1" si="285"/>
        <v>-</v>
      </c>
      <c r="CA105" s="27" t="str">
        <f t="shared" ca="1" si="285"/>
        <v>-</v>
      </c>
      <c r="CB105" s="27" t="str">
        <f t="shared" ca="1" si="285"/>
        <v>-</v>
      </c>
      <c r="CC105" s="27" t="str">
        <f t="shared" ca="1" si="285"/>
        <v>-</v>
      </c>
      <c r="CD105" s="27" t="str">
        <f t="shared" ca="1" si="285"/>
        <v>-</v>
      </c>
      <c r="CE105" s="27" t="str">
        <f t="shared" ca="1" si="285"/>
        <v>-</v>
      </c>
      <c r="CF105" s="27">
        <f t="shared" ca="1" si="285"/>
        <v>0</v>
      </c>
      <c r="CG105" s="27" t="str">
        <f t="shared" ca="1" si="286"/>
        <v>-</v>
      </c>
      <c r="CH105" s="27">
        <f t="shared" ca="1" si="286"/>
        <v>1</v>
      </c>
      <c r="CI105" s="27">
        <f t="shared" ca="1" si="286"/>
        <v>0</v>
      </c>
      <c r="CJ105" s="27">
        <f t="shared" ca="1" si="286"/>
        <v>1</v>
      </c>
      <c r="CK105" s="27">
        <f t="shared" ca="1" si="286"/>
        <v>1</v>
      </c>
      <c r="CL105" s="27">
        <f t="shared" ca="1" si="286"/>
        <v>1</v>
      </c>
      <c r="CM105" s="27">
        <f t="shared" ca="1" si="286"/>
        <v>0</v>
      </c>
      <c r="CN105" s="27">
        <f t="shared" ca="1" si="286"/>
        <v>0</v>
      </c>
      <c r="CO105" s="27">
        <f t="shared" ca="1" si="286"/>
        <v>0</v>
      </c>
      <c r="CP105" s="27">
        <f t="shared" ca="1" si="286"/>
        <v>0</v>
      </c>
      <c r="CQ105" s="27">
        <f t="shared" ca="1" si="272"/>
        <v>0.9</v>
      </c>
      <c r="CR105" s="27">
        <f t="shared" ca="1" si="287"/>
        <v>0.75</v>
      </c>
      <c r="CS105" s="26">
        <v>0.1</v>
      </c>
      <c r="CT105" s="27">
        <f t="shared" ca="1" si="288"/>
        <v>0.3</v>
      </c>
      <c r="CU105" s="27">
        <f t="shared" ca="1" si="288"/>
        <v>0</v>
      </c>
      <c r="CV105" s="27">
        <f t="shared" ca="1" si="288"/>
        <v>0</v>
      </c>
      <c r="CW105" s="27">
        <f t="shared" ca="1" si="288"/>
        <v>1</v>
      </c>
      <c r="CX105" s="27">
        <f t="shared" ca="1" si="288"/>
        <v>0</v>
      </c>
      <c r="CY105" s="27">
        <f t="shared" ca="1" si="273"/>
        <v>0</v>
      </c>
      <c r="CZ105" s="27">
        <f t="shared" ca="1" si="273"/>
        <v>0</v>
      </c>
      <c r="DA105" s="27">
        <f t="shared" ca="1" si="277"/>
        <v>0</v>
      </c>
      <c r="DB105" s="27">
        <f t="shared" ca="1" si="277"/>
        <v>0</v>
      </c>
      <c r="DC105" s="27">
        <f t="shared" ca="1" si="277"/>
        <v>0</v>
      </c>
      <c r="DD105" s="27">
        <f t="shared" ca="1" si="277"/>
        <v>0</v>
      </c>
      <c r="DE105" s="27" t="str">
        <f t="shared" ca="1" si="277"/>
        <v>-</v>
      </c>
      <c r="DF105" s="27" t="str">
        <f t="shared" ca="1" si="277"/>
        <v>-</v>
      </c>
      <c r="DG105" s="27" t="str">
        <f t="shared" ca="1" si="277"/>
        <v>-</v>
      </c>
      <c r="DH105" s="27" t="str">
        <f t="shared" ca="1" si="277"/>
        <v>-</v>
      </c>
      <c r="DI105" s="27" t="str">
        <f t="shared" ca="1" si="277"/>
        <v>-</v>
      </c>
      <c r="DJ105" s="27" t="str">
        <f t="shared" ca="1" si="277"/>
        <v>-</v>
      </c>
      <c r="DK105" s="27" t="b">
        <f t="shared" ca="1" si="278"/>
        <v>0</v>
      </c>
      <c r="DL105" s="27" t="b">
        <f t="shared" ca="1" si="278"/>
        <v>0</v>
      </c>
      <c r="DM105" s="27" t="b">
        <f t="shared" ca="1" si="278"/>
        <v>1</v>
      </c>
      <c r="DN105" s="27">
        <f t="shared" ca="1" si="278"/>
        <v>2</v>
      </c>
      <c r="DO105" s="27" t="str">
        <f t="shared" ca="1" si="278"/>
        <v>-</v>
      </c>
      <c r="DP105" s="27" t="b">
        <f t="shared" ca="1" si="278"/>
        <v>1</v>
      </c>
      <c r="DQ105" s="27" t="str">
        <f t="shared" ca="1" si="278"/>
        <v>-</v>
      </c>
      <c r="DR105" s="27" t="str">
        <f t="shared" ca="1" si="278"/>
        <v>-</v>
      </c>
      <c r="DS105" s="27" t="str">
        <f t="shared" ca="1" si="278"/>
        <v>-</v>
      </c>
      <c r="DT105" s="27" t="b">
        <f t="shared" ca="1" si="279"/>
        <v>1</v>
      </c>
      <c r="DU105" s="27" t="str">
        <f t="shared" ca="1" si="279"/>
        <v>-</v>
      </c>
      <c r="DV105" s="27">
        <f t="shared" ca="1" si="279"/>
        <v>0</v>
      </c>
      <c r="DW105" s="27">
        <f t="shared" ca="1" si="279"/>
        <v>1</v>
      </c>
      <c r="DX105" s="27" t="str">
        <f t="shared" ca="1" si="279"/>
        <v>-</v>
      </c>
      <c r="DY105" s="27">
        <f t="shared" ca="1" si="279"/>
        <v>500</v>
      </c>
      <c r="DZ105" s="27">
        <f t="shared" ca="1" si="279"/>
        <v>500</v>
      </c>
      <c r="EA105" s="27">
        <f t="shared" ca="1" si="279"/>
        <v>1</v>
      </c>
      <c r="EB105" s="27">
        <f t="shared" ca="1" si="279"/>
        <v>0</v>
      </c>
      <c r="EC105" s="27">
        <f t="shared" ca="1" si="279"/>
        <v>1</v>
      </c>
      <c r="ED105" s="27">
        <f t="shared" ca="1" si="279"/>
        <v>1</v>
      </c>
      <c r="EE105" s="27">
        <f t="shared" ca="1" si="280"/>
        <v>0</v>
      </c>
      <c r="EF105" s="27">
        <f t="shared" ca="1" si="280"/>
        <v>70</v>
      </c>
      <c r="EG105" s="27">
        <f t="shared" ca="1" si="280"/>
        <v>50</v>
      </c>
      <c r="EH105" s="27">
        <f t="shared" ca="1" si="280"/>
        <v>70</v>
      </c>
      <c r="EI105" s="27">
        <f t="shared" ca="1" si="280"/>
        <v>50</v>
      </c>
      <c r="EJ105" s="27">
        <f t="shared" ca="1" si="280"/>
        <v>1</v>
      </c>
      <c r="EK105" s="27">
        <f t="shared" ca="1" si="280"/>
        <v>1</v>
      </c>
      <c r="EL105" s="27">
        <f t="shared" ca="1" si="280"/>
        <v>1</v>
      </c>
      <c r="EM105" s="27">
        <f t="shared" ca="1" si="280"/>
        <v>0</v>
      </c>
      <c r="EN105" s="27" t="str">
        <f t="shared" ca="1" si="280"/>
        <v>-</v>
      </c>
      <c r="EO105" s="27" t="str">
        <f t="shared" ca="1" si="280"/>
        <v>-</v>
      </c>
      <c r="EP105" s="27">
        <f t="shared" ca="1" si="280"/>
        <v>0</v>
      </c>
      <c r="EQ105" s="27">
        <f t="shared" ca="1" si="280"/>
        <v>0</v>
      </c>
      <c r="ER105" s="34">
        <v>0</v>
      </c>
    </row>
    <row r="106" spans="1:148" outlineLevel="3">
      <c r="A106" s="31">
        <f t="shared" si="231"/>
        <v>101</v>
      </c>
      <c r="B106" s="38">
        <f t="shared" ca="1" si="259"/>
        <v>75</v>
      </c>
      <c r="C106">
        <f t="shared" ca="1" si="243"/>
        <v>31</v>
      </c>
      <c r="D106" t="b">
        <v>1</v>
      </c>
      <c r="E106" t="b">
        <v>0</v>
      </c>
      <c r="F106" t="b">
        <v>1</v>
      </c>
      <c r="H106" s="3" t="str">
        <f t="shared" ca="1" si="248"/>
        <v>026 sfw0.90_sfd+0.75_conc-0.15_prlf+0.30_era00000M-M Spr Scan 2 (F33N11)</v>
      </c>
      <c r="I106" s="13" t="str">
        <f ca="1">IF(MATCH(H106,H$5:H106,0)=(COUNTA(H$5:H106)),"-","Dup")</f>
        <v>-</v>
      </c>
      <c r="J106" s="27" t="str">
        <f t="shared" ca="1" si="232"/>
        <v>-</v>
      </c>
      <c r="K106" s="27" t="b">
        <f t="shared" ca="1" si="281"/>
        <v>1</v>
      </c>
      <c r="L106" s="27" t="b">
        <f t="shared" ca="1" si="281"/>
        <v>1</v>
      </c>
      <c r="M106" s="27" t="b">
        <f t="shared" ca="1" si="281"/>
        <v>1</v>
      </c>
      <c r="N106" s="27" t="b">
        <f t="shared" ca="1" si="281"/>
        <v>1</v>
      </c>
      <c r="O106" s="27" t="b">
        <f t="shared" ca="1" si="281"/>
        <v>1</v>
      </c>
      <c r="P106" s="27">
        <f t="shared" ca="1" si="274"/>
        <v>1</v>
      </c>
      <c r="Q106" s="27">
        <f t="shared" ca="1" si="274"/>
        <v>1</v>
      </c>
      <c r="R106" s="27">
        <f t="shared" ca="1" si="274"/>
        <v>1</v>
      </c>
      <c r="S106" s="27">
        <f t="shared" ca="1" si="274"/>
        <v>1</v>
      </c>
      <c r="T106" s="27">
        <f t="shared" ca="1" si="274"/>
        <v>1</v>
      </c>
      <c r="U106" s="27">
        <f t="shared" ca="1" si="274"/>
        <v>1</v>
      </c>
      <c r="V106" s="27">
        <f t="shared" ca="1" si="274"/>
        <v>1</v>
      </c>
      <c r="W106" s="27">
        <f t="shared" ca="1" si="274"/>
        <v>1</v>
      </c>
      <c r="X106" s="27">
        <f t="shared" ca="1" si="274"/>
        <v>1</v>
      </c>
      <c r="Y106" s="27">
        <f t="shared" ca="1" si="274"/>
        <v>1</v>
      </c>
      <c r="Z106" s="27" t="str">
        <f t="shared" ca="1" si="234"/>
        <v>-</v>
      </c>
      <c r="AA106" s="27" t="str">
        <f t="shared" ca="1" si="249"/>
        <v>-</v>
      </c>
      <c r="AB106" s="27" t="str">
        <f t="shared" ca="1" si="275"/>
        <v>-</v>
      </c>
      <c r="AC106" s="27" t="str">
        <f t="shared" ca="1" si="275"/>
        <v>-</v>
      </c>
      <c r="AD106" s="27" t="str">
        <f t="shared" ca="1" si="275"/>
        <v>-</v>
      </c>
      <c r="AE106" s="27" t="str">
        <f t="shared" ca="1" si="275"/>
        <v>-</v>
      </c>
      <c r="AF106" s="27" t="str">
        <f t="shared" ca="1" si="275"/>
        <v>-</v>
      </c>
      <c r="AG106" s="27" t="str">
        <f t="shared" ca="1" si="275"/>
        <v>-</v>
      </c>
      <c r="AH106" s="27" t="str">
        <f t="shared" ca="1" si="275"/>
        <v>-</v>
      </c>
      <c r="AI106" s="27" t="str">
        <f t="shared" ca="1" si="275"/>
        <v>-</v>
      </c>
      <c r="AJ106" s="27" t="str">
        <f t="shared" ca="1" si="275"/>
        <v>-</v>
      </c>
      <c r="AK106" s="27" t="str">
        <f t="shared" ca="1" si="275"/>
        <v>-</v>
      </c>
      <c r="AL106" s="27" t="str">
        <f t="shared" ca="1" si="275"/>
        <v>-</v>
      </c>
      <c r="AM106" s="27" t="str">
        <f t="shared" ca="1" si="275"/>
        <v>-</v>
      </c>
      <c r="AN106" s="27" t="str">
        <f t="shared" ca="1" si="275"/>
        <v>-</v>
      </c>
      <c r="AO106" s="27" t="str">
        <f t="shared" ca="1" si="275"/>
        <v>-</v>
      </c>
      <c r="AP106" s="27" t="str">
        <f t="shared" ca="1" si="275"/>
        <v>-</v>
      </c>
      <c r="AQ106" s="27" t="str">
        <f t="shared" ca="1" si="275"/>
        <v>-</v>
      </c>
      <c r="AR106" s="27" t="str">
        <f t="shared" ca="1" si="275"/>
        <v>-</v>
      </c>
      <c r="AS106" s="27">
        <f t="shared" ca="1" si="282"/>
        <v>1</v>
      </c>
      <c r="AT106" s="27">
        <f t="shared" ca="1" si="282"/>
        <v>1</v>
      </c>
      <c r="AU106" s="27">
        <f t="shared" ca="1" si="282"/>
        <v>0</v>
      </c>
      <c r="AV106" s="27">
        <f t="shared" ca="1" si="276"/>
        <v>0.7</v>
      </c>
      <c r="AW106" s="27">
        <f t="shared" ca="1" si="276"/>
        <v>-0.7</v>
      </c>
      <c r="AX106" s="27" t="str">
        <f t="shared" ca="1" si="276"/>
        <v>-</v>
      </c>
      <c r="AY106" s="27" t="str">
        <f t="shared" ca="1" si="276"/>
        <v>-</v>
      </c>
      <c r="AZ106" s="27" t="str">
        <f t="shared" ca="1" si="276"/>
        <v>-</v>
      </c>
      <c r="BA106" s="27" t="str">
        <f t="shared" ca="1" si="276"/>
        <v>-</v>
      </c>
      <c r="BB106" s="27" t="str">
        <f t="shared" ca="1" si="276"/>
        <v>-</v>
      </c>
      <c r="BC106" s="27">
        <f t="shared" ca="1" si="246"/>
        <v>0.3</v>
      </c>
      <c r="BD106" s="27">
        <f t="shared" ca="1" si="283"/>
        <v>0.7</v>
      </c>
      <c r="BE106" s="27">
        <f t="shared" ca="1" si="283"/>
        <v>-0.2</v>
      </c>
      <c r="BF106" s="27">
        <f t="shared" ca="1" si="283"/>
        <v>1.2</v>
      </c>
      <c r="BG106" s="27" t="str">
        <f t="shared" ca="1" si="283"/>
        <v>-</v>
      </c>
      <c r="BH106" s="27" t="str">
        <f t="shared" ca="1" si="283"/>
        <v>-</v>
      </c>
      <c r="BI106" s="27">
        <f t="shared" ca="1" si="283"/>
        <v>0</v>
      </c>
      <c r="BJ106" s="27">
        <f t="shared" ca="1" si="283"/>
        <v>0</v>
      </c>
      <c r="BK106" s="27">
        <f t="shared" ca="1" si="283"/>
        <v>0</v>
      </c>
      <c r="BL106" s="27">
        <f t="shared" ca="1" si="283"/>
        <v>0</v>
      </c>
      <c r="BM106" s="27">
        <f t="shared" ca="1" si="283"/>
        <v>0</v>
      </c>
      <c r="BN106" s="27">
        <f t="shared" ca="1" si="284"/>
        <v>0</v>
      </c>
      <c r="BO106" s="27">
        <f t="shared" ca="1" si="284"/>
        <v>0</v>
      </c>
      <c r="BP106" s="27" t="str">
        <f t="shared" ca="1" si="284"/>
        <v>-</v>
      </c>
      <c r="BQ106" s="27" t="str">
        <f t="shared" ca="1" si="284"/>
        <v>-</v>
      </c>
      <c r="BR106" s="27" t="str">
        <f t="shared" ca="1" si="284"/>
        <v>-</v>
      </c>
      <c r="BS106" s="27" t="str">
        <f t="shared" ca="1" si="284"/>
        <v>-</v>
      </c>
      <c r="BT106" s="27" t="str">
        <f t="shared" ca="1" si="284"/>
        <v>-</v>
      </c>
      <c r="BU106" s="27" t="str">
        <f t="shared" ca="1" si="285"/>
        <v>-</v>
      </c>
      <c r="BV106" s="27" t="str">
        <f t="shared" ca="1" si="285"/>
        <v>-</v>
      </c>
      <c r="BW106" s="27" t="str">
        <f t="shared" ca="1" si="285"/>
        <v>-</v>
      </c>
      <c r="BX106" s="27" t="str">
        <f t="shared" ca="1" si="285"/>
        <v>-</v>
      </c>
      <c r="BY106" s="27">
        <f t="shared" ca="1" si="285"/>
        <v>2</v>
      </c>
      <c r="BZ106" s="27" t="str">
        <f t="shared" ca="1" si="285"/>
        <v>-</v>
      </c>
      <c r="CA106" s="27" t="str">
        <f t="shared" ca="1" si="285"/>
        <v>-</v>
      </c>
      <c r="CB106" s="27" t="str">
        <f t="shared" ca="1" si="285"/>
        <v>-</v>
      </c>
      <c r="CC106" s="27" t="str">
        <f t="shared" ca="1" si="285"/>
        <v>-</v>
      </c>
      <c r="CD106" s="27" t="str">
        <f t="shared" ca="1" si="285"/>
        <v>-</v>
      </c>
      <c r="CE106" s="27" t="str">
        <f t="shared" ca="1" si="285"/>
        <v>-</v>
      </c>
      <c r="CF106" s="27">
        <f t="shared" ca="1" si="285"/>
        <v>0</v>
      </c>
      <c r="CG106" s="27" t="str">
        <f t="shared" ca="1" si="286"/>
        <v>-</v>
      </c>
      <c r="CH106" s="27">
        <f t="shared" ca="1" si="286"/>
        <v>1</v>
      </c>
      <c r="CI106" s="27">
        <f t="shared" ca="1" si="286"/>
        <v>0</v>
      </c>
      <c r="CJ106" s="27">
        <f t="shared" ca="1" si="286"/>
        <v>1</v>
      </c>
      <c r="CK106" s="27">
        <f t="shared" ca="1" si="286"/>
        <v>1</v>
      </c>
      <c r="CL106" s="27">
        <f t="shared" ca="1" si="286"/>
        <v>1</v>
      </c>
      <c r="CM106" s="27">
        <f t="shared" ca="1" si="286"/>
        <v>0</v>
      </c>
      <c r="CN106" s="27">
        <f t="shared" ca="1" si="286"/>
        <v>0</v>
      </c>
      <c r="CO106" s="27">
        <f t="shared" ca="1" si="286"/>
        <v>0</v>
      </c>
      <c r="CP106" s="27">
        <f t="shared" ca="1" si="286"/>
        <v>0</v>
      </c>
      <c r="CQ106" s="27">
        <f t="shared" ca="1" si="272"/>
        <v>0.9</v>
      </c>
      <c r="CR106" s="27">
        <f t="shared" ca="1" si="287"/>
        <v>0.75</v>
      </c>
      <c r="CS106" s="26">
        <v>-0.15</v>
      </c>
      <c r="CT106" s="27">
        <f t="shared" ca="1" si="288"/>
        <v>0.3</v>
      </c>
      <c r="CU106" s="27">
        <f t="shared" ca="1" si="288"/>
        <v>0</v>
      </c>
      <c r="CV106" s="27">
        <f t="shared" ca="1" si="288"/>
        <v>0</v>
      </c>
      <c r="CW106" s="27">
        <f t="shared" ca="1" si="288"/>
        <v>1</v>
      </c>
      <c r="CX106" s="27">
        <f t="shared" ca="1" si="288"/>
        <v>0</v>
      </c>
      <c r="CY106" s="27">
        <f t="shared" ca="1" si="273"/>
        <v>0</v>
      </c>
      <c r="CZ106" s="27">
        <f t="shared" ca="1" si="273"/>
        <v>0</v>
      </c>
      <c r="DA106" s="27">
        <f t="shared" ca="1" si="277"/>
        <v>0</v>
      </c>
      <c r="DB106" s="27">
        <f t="shared" ca="1" si="277"/>
        <v>0</v>
      </c>
      <c r="DC106" s="27">
        <f t="shared" ca="1" si="277"/>
        <v>0</v>
      </c>
      <c r="DD106" s="27">
        <f t="shared" ca="1" si="277"/>
        <v>0</v>
      </c>
      <c r="DE106" s="27" t="str">
        <f t="shared" ca="1" si="277"/>
        <v>-</v>
      </c>
      <c r="DF106" s="27" t="str">
        <f t="shared" ca="1" si="277"/>
        <v>-</v>
      </c>
      <c r="DG106" s="27" t="str">
        <f t="shared" ca="1" si="277"/>
        <v>-</v>
      </c>
      <c r="DH106" s="27" t="str">
        <f t="shared" ca="1" si="277"/>
        <v>-</v>
      </c>
      <c r="DI106" s="27" t="str">
        <f t="shared" ca="1" si="277"/>
        <v>-</v>
      </c>
      <c r="DJ106" s="27" t="str">
        <f t="shared" ca="1" si="277"/>
        <v>-</v>
      </c>
      <c r="DK106" s="27" t="b">
        <f t="shared" ca="1" si="278"/>
        <v>0</v>
      </c>
      <c r="DL106" s="27" t="b">
        <f t="shared" ca="1" si="278"/>
        <v>0</v>
      </c>
      <c r="DM106" s="27" t="b">
        <f t="shared" ca="1" si="278"/>
        <v>1</v>
      </c>
      <c r="DN106" s="27">
        <f t="shared" ca="1" si="278"/>
        <v>2</v>
      </c>
      <c r="DO106" s="27" t="str">
        <f t="shared" ca="1" si="278"/>
        <v>-</v>
      </c>
      <c r="DP106" s="27" t="b">
        <f t="shared" ca="1" si="278"/>
        <v>1</v>
      </c>
      <c r="DQ106" s="27" t="str">
        <f t="shared" ca="1" si="278"/>
        <v>-</v>
      </c>
      <c r="DR106" s="27" t="str">
        <f t="shared" ca="1" si="278"/>
        <v>-</v>
      </c>
      <c r="DS106" s="27" t="str">
        <f t="shared" ca="1" si="278"/>
        <v>-</v>
      </c>
      <c r="DT106" s="27" t="b">
        <f t="shared" ca="1" si="279"/>
        <v>1</v>
      </c>
      <c r="DU106" s="27" t="str">
        <f t="shared" ca="1" si="279"/>
        <v>-</v>
      </c>
      <c r="DV106" s="27">
        <f t="shared" ca="1" si="279"/>
        <v>0</v>
      </c>
      <c r="DW106" s="27">
        <f t="shared" ca="1" si="279"/>
        <v>1</v>
      </c>
      <c r="DX106" s="27" t="str">
        <f t="shared" ca="1" si="279"/>
        <v>-</v>
      </c>
      <c r="DY106" s="27">
        <f t="shared" ca="1" si="279"/>
        <v>500</v>
      </c>
      <c r="DZ106" s="27">
        <f t="shared" ca="1" si="279"/>
        <v>500</v>
      </c>
      <c r="EA106" s="27">
        <f t="shared" ca="1" si="279"/>
        <v>1</v>
      </c>
      <c r="EB106" s="27">
        <f t="shared" ca="1" si="279"/>
        <v>0</v>
      </c>
      <c r="EC106" s="27">
        <f t="shared" ca="1" si="279"/>
        <v>1</v>
      </c>
      <c r="ED106" s="27">
        <f t="shared" ca="1" si="279"/>
        <v>1</v>
      </c>
      <c r="EE106" s="27">
        <f t="shared" ca="1" si="280"/>
        <v>0</v>
      </c>
      <c r="EF106" s="27">
        <f t="shared" ca="1" si="280"/>
        <v>70</v>
      </c>
      <c r="EG106" s="27">
        <f t="shared" ca="1" si="280"/>
        <v>50</v>
      </c>
      <c r="EH106" s="27">
        <f t="shared" ca="1" si="280"/>
        <v>70</v>
      </c>
      <c r="EI106" s="27">
        <f t="shared" ca="1" si="280"/>
        <v>50</v>
      </c>
      <c r="EJ106" s="27">
        <f t="shared" ca="1" si="280"/>
        <v>1</v>
      </c>
      <c r="EK106" s="27">
        <f t="shared" ca="1" si="280"/>
        <v>1</v>
      </c>
      <c r="EL106" s="27">
        <f t="shared" ca="1" si="280"/>
        <v>1</v>
      </c>
      <c r="EM106" s="27">
        <f t="shared" ca="1" si="280"/>
        <v>0</v>
      </c>
      <c r="EN106" s="27" t="str">
        <f t="shared" ca="1" si="280"/>
        <v>-</v>
      </c>
      <c r="EO106" s="27" t="str">
        <f t="shared" ca="1" si="280"/>
        <v>-</v>
      </c>
      <c r="EP106" s="27">
        <f t="shared" ca="1" si="280"/>
        <v>0</v>
      </c>
      <c r="EQ106" s="27">
        <f t="shared" ca="1" si="280"/>
        <v>0</v>
      </c>
      <c r="ER106" s="34">
        <v>0</v>
      </c>
    </row>
    <row r="107" spans="1:148" outlineLevel="3">
      <c r="A107" s="31">
        <f t="shared" si="231"/>
        <v>102</v>
      </c>
      <c r="B107" s="38">
        <f t="shared" ca="1" si="259"/>
        <v>75</v>
      </c>
      <c r="C107">
        <f t="shared" ca="1" si="243"/>
        <v>31</v>
      </c>
      <c r="D107" t="b">
        <v>1</v>
      </c>
      <c r="E107" t="b">
        <v>0</v>
      </c>
      <c r="F107" t="b">
        <v>1</v>
      </c>
      <c r="H107" s="3" t="str">
        <f t="shared" ca="1" si="248"/>
        <v>027 sfw0.90_sfd+0.75_conc-0.30_prlf+0.30_era00000M-M Spr Scan 2 (F33N11)</v>
      </c>
      <c r="I107" s="13" t="str">
        <f ca="1">IF(MATCH(H107,H$5:H107,0)=(COUNTA(H$5:H107)),"-","Dup")</f>
        <v>-</v>
      </c>
      <c r="J107" s="27" t="str">
        <f t="shared" ca="1" si="232"/>
        <v>-</v>
      </c>
      <c r="K107" s="27" t="b">
        <f t="shared" ca="1" si="281"/>
        <v>1</v>
      </c>
      <c r="L107" s="27" t="b">
        <f t="shared" ca="1" si="281"/>
        <v>1</v>
      </c>
      <c r="M107" s="27" t="b">
        <f t="shared" ca="1" si="281"/>
        <v>1</v>
      </c>
      <c r="N107" s="27" t="b">
        <f t="shared" ca="1" si="281"/>
        <v>1</v>
      </c>
      <c r="O107" s="27" t="b">
        <f t="shared" ca="1" si="281"/>
        <v>1</v>
      </c>
      <c r="P107" s="27">
        <f t="shared" ca="1" si="274"/>
        <v>1</v>
      </c>
      <c r="Q107" s="27">
        <f t="shared" ca="1" si="274"/>
        <v>1</v>
      </c>
      <c r="R107" s="27">
        <f t="shared" ca="1" si="274"/>
        <v>1</v>
      </c>
      <c r="S107" s="27">
        <f t="shared" ca="1" si="274"/>
        <v>1</v>
      </c>
      <c r="T107" s="27">
        <f t="shared" ca="1" si="274"/>
        <v>1</v>
      </c>
      <c r="U107" s="27">
        <f t="shared" ca="1" si="274"/>
        <v>1</v>
      </c>
      <c r="V107" s="27">
        <f t="shared" ca="1" si="274"/>
        <v>1</v>
      </c>
      <c r="W107" s="27">
        <f t="shared" ca="1" si="274"/>
        <v>1</v>
      </c>
      <c r="X107" s="27">
        <f t="shared" ca="1" si="274"/>
        <v>1</v>
      </c>
      <c r="Y107" s="27">
        <f t="shared" ca="1" si="274"/>
        <v>1</v>
      </c>
      <c r="Z107" s="27" t="str">
        <f t="shared" ca="1" si="234"/>
        <v>-</v>
      </c>
      <c r="AA107" s="27" t="str">
        <f t="shared" ca="1" si="249"/>
        <v>-</v>
      </c>
      <c r="AB107" s="27" t="str">
        <f t="shared" ca="1" si="275"/>
        <v>-</v>
      </c>
      <c r="AC107" s="27" t="str">
        <f t="shared" ca="1" si="275"/>
        <v>-</v>
      </c>
      <c r="AD107" s="27" t="str">
        <f t="shared" ca="1" si="275"/>
        <v>-</v>
      </c>
      <c r="AE107" s="27" t="str">
        <f t="shared" ca="1" si="275"/>
        <v>-</v>
      </c>
      <c r="AF107" s="27" t="str">
        <f t="shared" ca="1" si="275"/>
        <v>-</v>
      </c>
      <c r="AG107" s="27" t="str">
        <f t="shared" ca="1" si="275"/>
        <v>-</v>
      </c>
      <c r="AH107" s="27" t="str">
        <f t="shared" ca="1" si="275"/>
        <v>-</v>
      </c>
      <c r="AI107" s="27" t="str">
        <f t="shared" ca="1" si="275"/>
        <v>-</v>
      </c>
      <c r="AJ107" s="27" t="str">
        <f t="shared" ca="1" si="275"/>
        <v>-</v>
      </c>
      <c r="AK107" s="27" t="str">
        <f t="shared" ca="1" si="275"/>
        <v>-</v>
      </c>
      <c r="AL107" s="27" t="str">
        <f t="shared" ca="1" si="275"/>
        <v>-</v>
      </c>
      <c r="AM107" s="27" t="str">
        <f t="shared" ca="1" si="275"/>
        <v>-</v>
      </c>
      <c r="AN107" s="27" t="str">
        <f t="shared" ca="1" si="275"/>
        <v>-</v>
      </c>
      <c r="AO107" s="27" t="str">
        <f t="shared" ca="1" si="275"/>
        <v>-</v>
      </c>
      <c r="AP107" s="27" t="str">
        <f t="shared" ca="1" si="275"/>
        <v>-</v>
      </c>
      <c r="AQ107" s="27" t="str">
        <f t="shared" ca="1" si="275"/>
        <v>-</v>
      </c>
      <c r="AR107" s="27" t="str">
        <f t="shared" ca="1" si="275"/>
        <v>-</v>
      </c>
      <c r="AS107" s="27">
        <f t="shared" ca="1" si="282"/>
        <v>1</v>
      </c>
      <c r="AT107" s="27">
        <f t="shared" ca="1" si="282"/>
        <v>1</v>
      </c>
      <c r="AU107" s="27">
        <f t="shared" ca="1" si="282"/>
        <v>0</v>
      </c>
      <c r="AV107" s="27">
        <f t="shared" ca="1" si="276"/>
        <v>0.7</v>
      </c>
      <c r="AW107" s="27">
        <f t="shared" ca="1" si="276"/>
        <v>-0.7</v>
      </c>
      <c r="AX107" s="27" t="str">
        <f t="shared" ca="1" si="276"/>
        <v>-</v>
      </c>
      <c r="AY107" s="27" t="str">
        <f t="shared" ca="1" si="276"/>
        <v>-</v>
      </c>
      <c r="AZ107" s="27" t="str">
        <f t="shared" ca="1" si="276"/>
        <v>-</v>
      </c>
      <c r="BA107" s="27" t="str">
        <f t="shared" ca="1" si="276"/>
        <v>-</v>
      </c>
      <c r="BB107" s="27" t="str">
        <f t="shared" ca="1" si="276"/>
        <v>-</v>
      </c>
      <c r="BC107" s="27">
        <f t="shared" ca="1" si="246"/>
        <v>0.3</v>
      </c>
      <c r="BD107" s="27">
        <f t="shared" ca="1" si="283"/>
        <v>0.7</v>
      </c>
      <c r="BE107" s="27">
        <f t="shared" ca="1" si="283"/>
        <v>-0.2</v>
      </c>
      <c r="BF107" s="27">
        <f t="shared" ca="1" si="283"/>
        <v>1.2</v>
      </c>
      <c r="BG107" s="27" t="str">
        <f t="shared" ca="1" si="283"/>
        <v>-</v>
      </c>
      <c r="BH107" s="27" t="str">
        <f t="shared" ca="1" si="283"/>
        <v>-</v>
      </c>
      <c r="BI107" s="27">
        <f t="shared" ca="1" si="283"/>
        <v>0</v>
      </c>
      <c r="BJ107" s="27">
        <f t="shared" ca="1" si="283"/>
        <v>0</v>
      </c>
      <c r="BK107" s="27">
        <f t="shared" ca="1" si="283"/>
        <v>0</v>
      </c>
      <c r="BL107" s="27">
        <f t="shared" ca="1" si="283"/>
        <v>0</v>
      </c>
      <c r="BM107" s="27">
        <f t="shared" ca="1" si="283"/>
        <v>0</v>
      </c>
      <c r="BN107" s="27">
        <f t="shared" ca="1" si="284"/>
        <v>0</v>
      </c>
      <c r="BO107" s="27">
        <f t="shared" ca="1" si="284"/>
        <v>0</v>
      </c>
      <c r="BP107" s="27" t="str">
        <f t="shared" ca="1" si="284"/>
        <v>-</v>
      </c>
      <c r="BQ107" s="27" t="str">
        <f t="shared" ca="1" si="284"/>
        <v>-</v>
      </c>
      <c r="BR107" s="27" t="str">
        <f t="shared" ca="1" si="284"/>
        <v>-</v>
      </c>
      <c r="BS107" s="27" t="str">
        <f t="shared" ca="1" si="284"/>
        <v>-</v>
      </c>
      <c r="BT107" s="27" t="str">
        <f t="shared" ca="1" si="284"/>
        <v>-</v>
      </c>
      <c r="BU107" s="27" t="str">
        <f t="shared" ca="1" si="285"/>
        <v>-</v>
      </c>
      <c r="BV107" s="27" t="str">
        <f t="shared" ca="1" si="285"/>
        <v>-</v>
      </c>
      <c r="BW107" s="27" t="str">
        <f t="shared" ca="1" si="285"/>
        <v>-</v>
      </c>
      <c r="BX107" s="27" t="str">
        <f t="shared" ca="1" si="285"/>
        <v>-</v>
      </c>
      <c r="BY107" s="27">
        <f t="shared" ca="1" si="285"/>
        <v>2</v>
      </c>
      <c r="BZ107" s="27" t="str">
        <f t="shared" ca="1" si="285"/>
        <v>-</v>
      </c>
      <c r="CA107" s="27" t="str">
        <f t="shared" ca="1" si="285"/>
        <v>-</v>
      </c>
      <c r="CB107" s="27" t="str">
        <f t="shared" ca="1" si="285"/>
        <v>-</v>
      </c>
      <c r="CC107" s="27" t="str">
        <f t="shared" ca="1" si="285"/>
        <v>-</v>
      </c>
      <c r="CD107" s="27" t="str">
        <f t="shared" ca="1" si="285"/>
        <v>-</v>
      </c>
      <c r="CE107" s="27" t="str">
        <f t="shared" ca="1" si="285"/>
        <v>-</v>
      </c>
      <c r="CF107" s="27">
        <f t="shared" ca="1" si="285"/>
        <v>0</v>
      </c>
      <c r="CG107" s="27" t="str">
        <f t="shared" ca="1" si="286"/>
        <v>-</v>
      </c>
      <c r="CH107" s="27">
        <f t="shared" ca="1" si="286"/>
        <v>1</v>
      </c>
      <c r="CI107" s="27">
        <f t="shared" ca="1" si="286"/>
        <v>0</v>
      </c>
      <c r="CJ107" s="27">
        <f t="shared" ca="1" si="286"/>
        <v>1</v>
      </c>
      <c r="CK107" s="27">
        <f t="shared" ca="1" si="286"/>
        <v>1</v>
      </c>
      <c r="CL107" s="27">
        <f t="shared" ca="1" si="286"/>
        <v>1</v>
      </c>
      <c r="CM107" s="27">
        <f t="shared" ca="1" si="286"/>
        <v>0</v>
      </c>
      <c r="CN107" s="27">
        <f t="shared" ca="1" si="286"/>
        <v>0</v>
      </c>
      <c r="CO107" s="27">
        <f t="shared" ca="1" si="286"/>
        <v>0</v>
      </c>
      <c r="CP107" s="27">
        <f t="shared" ca="1" si="286"/>
        <v>0</v>
      </c>
      <c r="CQ107" s="27">
        <f t="shared" ca="1" si="272"/>
        <v>0.9</v>
      </c>
      <c r="CR107" s="27">
        <f t="shared" ca="1" si="287"/>
        <v>0.75</v>
      </c>
      <c r="CS107" s="26">
        <v>-0.3</v>
      </c>
      <c r="CT107" s="27">
        <f t="shared" ca="1" si="288"/>
        <v>0.3</v>
      </c>
      <c r="CU107" s="27">
        <f t="shared" ca="1" si="288"/>
        <v>0</v>
      </c>
      <c r="CV107" s="27">
        <f t="shared" ca="1" si="288"/>
        <v>0</v>
      </c>
      <c r="CW107" s="27">
        <f t="shared" ca="1" si="288"/>
        <v>1</v>
      </c>
      <c r="CX107" s="27">
        <f t="shared" ca="1" si="288"/>
        <v>0</v>
      </c>
      <c r="CY107" s="27">
        <f t="shared" ca="1" si="288"/>
        <v>0</v>
      </c>
      <c r="CZ107" s="27">
        <f t="shared" ca="1" si="288"/>
        <v>0</v>
      </c>
      <c r="DA107" s="27">
        <f t="shared" ca="1" si="277"/>
        <v>0</v>
      </c>
      <c r="DB107" s="27">
        <f t="shared" ca="1" si="277"/>
        <v>0</v>
      </c>
      <c r="DC107" s="27">
        <f t="shared" ca="1" si="277"/>
        <v>0</v>
      </c>
      <c r="DD107" s="27">
        <f t="shared" ca="1" si="277"/>
        <v>0</v>
      </c>
      <c r="DE107" s="27" t="str">
        <f t="shared" ca="1" si="277"/>
        <v>-</v>
      </c>
      <c r="DF107" s="27" t="str">
        <f t="shared" ca="1" si="277"/>
        <v>-</v>
      </c>
      <c r="DG107" s="27" t="str">
        <f t="shared" ca="1" si="277"/>
        <v>-</v>
      </c>
      <c r="DH107" s="27" t="str">
        <f t="shared" ca="1" si="277"/>
        <v>-</v>
      </c>
      <c r="DI107" s="27" t="str">
        <f t="shared" ca="1" si="277"/>
        <v>-</v>
      </c>
      <c r="DJ107" s="27" t="str">
        <f t="shared" ca="1" si="277"/>
        <v>-</v>
      </c>
      <c r="DK107" s="27" t="b">
        <f t="shared" ca="1" si="278"/>
        <v>0</v>
      </c>
      <c r="DL107" s="27" t="b">
        <f t="shared" ca="1" si="278"/>
        <v>0</v>
      </c>
      <c r="DM107" s="27" t="b">
        <f t="shared" ca="1" si="278"/>
        <v>1</v>
      </c>
      <c r="DN107" s="27">
        <f t="shared" ca="1" si="278"/>
        <v>2</v>
      </c>
      <c r="DO107" s="27" t="str">
        <f t="shared" ca="1" si="278"/>
        <v>-</v>
      </c>
      <c r="DP107" s="27" t="b">
        <f t="shared" ca="1" si="278"/>
        <v>1</v>
      </c>
      <c r="DQ107" s="27" t="str">
        <f t="shared" ca="1" si="278"/>
        <v>-</v>
      </c>
      <c r="DR107" s="27" t="str">
        <f t="shared" ca="1" si="278"/>
        <v>-</v>
      </c>
      <c r="DS107" s="27" t="str">
        <f t="shared" ca="1" si="278"/>
        <v>-</v>
      </c>
      <c r="DT107" s="27" t="b">
        <f t="shared" ca="1" si="279"/>
        <v>1</v>
      </c>
      <c r="DU107" s="27" t="str">
        <f t="shared" ca="1" si="279"/>
        <v>-</v>
      </c>
      <c r="DV107" s="27">
        <f t="shared" ca="1" si="279"/>
        <v>0</v>
      </c>
      <c r="DW107" s="27">
        <f t="shared" ca="1" si="279"/>
        <v>1</v>
      </c>
      <c r="DX107" s="27" t="str">
        <f t="shared" ca="1" si="279"/>
        <v>-</v>
      </c>
      <c r="DY107" s="27">
        <f t="shared" ca="1" si="279"/>
        <v>500</v>
      </c>
      <c r="DZ107" s="27">
        <f t="shared" ca="1" si="279"/>
        <v>500</v>
      </c>
      <c r="EA107" s="27">
        <f t="shared" ca="1" si="279"/>
        <v>1</v>
      </c>
      <c r="EB107" s="27">
        <f t="shared" ca="1" si="279"/>
        <v>0</v>
      </c>
      <c r="EC107" s="27">
        <f t="shared" ca="1" si="279"/>
        <v>1</v>
      </c>
      <c r="ED107" s="27">
        <f t="shared" ca="1" si="279"/>
        <v>1</v>
      </c>
      <c r="EE107" s="27">
        <f t="shared" ca="1" si="280"/>
        <v>0</v>
      </c>
      <c r="EF107" s="27">
        <f t="shared" ca="1" si="280"/>
        <v>70</v>
      </c>
      <c r="EG107" s="27">
        <f t="shared" ca="1" si="280"/>
        <v>50</v>
      </c>
      <c r="EH107" s="27">
        <f t="shared" ca="1" si="280"/>
        <v>70</v>
      </c>
      <c r="EI107" s="27">
        <f t="shared" ca="1" si="280"/>
        <v>50</v>
      </c>
      <c r="EJ107" s="27">
        <f t="shared" ca="1" si="280"/>
        <v>1</v>
      </c>
      <c r="EK107" s="27">
        <f t="shared" ca="1" si="280"/>
        <v>1</v>
      </c>
      <c r="EL107" s="27">
        <f t="shared" ca="1" si="280"/>
        <v>1</v>
      </c>
      <c r="EM107" s="27">
        <f t="shared" ca="1" si="280"/>
        <v>0</v>
      </c>
      <c r="EN107" s="27" t="str">
        <f t="shared" ca="1" si="280"/>
        <v>-</v>
      </c>
      <c r="EO107" s="27" t="str">
        <f t="shared" ca="1" si="280"/>
        <v>-</v>
      </c>
      <c r="EP107" s="27">
        <f t="shared" ca="1" si="280"/>
        <v>0</v>
      </c>
      <c r="EQ107" s="27">
        <f t="shared" ca="1" si="280"/>
        <v>0</v>
      </c>
      <c r="ER107" s="34">
        <v>0</v>
      </c>
    </row>
    <row r="108" spans="1:148" outlineLevel="3">
      <c r="A108" s="31">
        <f t="shared" si="231"/>
        <v>103</v>
      </c>
      <c r="B108" s="38">
        <f t="shared" ca="1" si="259"/>
        <v>75</v>
      </c>
      <c r="C108">
        <f t="shared" ca="1" si="243"/>
        <v>31</v>
      </c>
      <c r="D108" t="b">
        <v>1</v>
      </c>
      <c r="E108" t="b">
        <v>0</v>
      </c>
      <c r="F108" t="b">
        <v>1</v>
      </c>
      <c r="H108" s="3" t="str">
        <f t="shared" ca="1" si="248"/>
        <v>028 sfw0.90_sfd+0.75_conc-0.45_prlf+0.30_era00000M-M Spr Scan 2 (F33N11)</v>
      </c>
      <c r="I108" s="13" t="str">
        <f ca="1">IF(MATCH(H108,H$5:H108,0)=(COUNTA(H$5:H108)),"-","Dup")</f>
        <v>-</v>
      </c>
      <c r="J108" s="27" t="str">
        <f t="shared" ca="1" si="232"/>
        <v>-</v>
      </c>
      <c r="K108" s="27" t="b">
        <f t="shared" ca="1" si="281"/>
        <v>1</v>
      </c>
      <c r="L108" s="27" t="b">
        <f t="shared" ca="1" si="281"/>
        <v>1</v>
      </c>
      <c r="M108" s="27" t="b">
        <f t="shared" ca="1" si="281"/>
        <v>1</v>
      </c>
      <c r="N108" s="27" t="b">
        <f t="shared" ca="1" si="281"/>
        <v>1</v>
      </c>
      <c r="O108" s="27" t="b">
        <f t="shared" ca="1" si="281"/>
        <v>1</v>
      </c>
      <c r="P108" s="27">
        <f t="shared" ca="1" si="274"/>
        <v>1</v>
      </c>
      <c r="Q108" s="27">
        <f t="shared" ca="1" si="274"/>
        <v>1</v>
      </c>
      <c r="R108" s="27">
        <f t="shared" ca="1" si="274"/>
        <v>1</v>
      </c>
      <c r="S108" s="27">
        <f t="shared" ca="1" si="274"/>
        <v>1</v>
      </c>
      <c r="T108" s="27">
        <f t="shared" ca="1" si="274"/>
        <v>1</v>
      </c>
      <c r="U108" s="27">
        <f t="shared" ca="1" si="274"/>
        <v>1</v>
      </c>
      <c r="V108" s="27">
        <f t="shared" ca="1" si="274"/>
        <v>1</v>
      </c>
      <c r="W108" s="27">
        <f t="shared" ca="1" si="274"/>
        <v>1</v>
      </c>
      <c r="X108" s="27">
        <f t="shared" ca="1" si="274"/>
        <v>1</v>
      </c>
      <c r="Y108" s="27">
        <f t="shared" ca="1" si="274"/>
        <v>1</v>
      </c>
      <c r="Z108" s="27" t="str">
        <f t="shared" ca="1" si="234"/>
        <v>-</v>
      </c>
      <c r="AA108" s="27" t="str">
        <f t="shared" ca="1" si="249"/>
        <v>-</v>
      </c>
      <c r="AB108" s="27" t="str">
        <f t="shared" ca="1" si="275"/>
        <v>-</v>
      </c>
      <c r="AC108" s="27" t="str">
        <f t="shared" ca="1" si="275"/>
        <v>-</v>
      </c>
      <c r="AD108" s="27" t="str">
        <f t="shared" ca="1" si="275"/>
        <v>-</v>
      </c>
      <c r="AE108" s="27" t="str">
        <f t="shared" ca="1" si="275"/>
        <v>-</v>
      </c>
      <c r="AF108" s="27" t="str">
        <f t="shared" ca="1" si="275"/>
        <v>-</v>
      </c>
      <c r="AG108" s="27" t="str">
        <f t="shared" ca="1" si="275"/>
        <v>-</v>
      </c>
      <c r="AH108" s="27" t="str">
        <f t="shared" ca="1" si="275"/>
        <v>-</v>
      </c>
      <c r="AI108" s="27" t="str">
        <f t="shared" ca="1" si="275"/>
        <v>-</v>
      </c>
      <c r="AJ108" s="27" t="str">
        <f t="shared" ca="1" si="275"/>
        <v>-</v>
      </c>
      <c r="AK108" s="27" t="str">
        <f t="shared" ca="1" si="275"/>
        <v>-</v>
      </c>
      <c r="AL108" s="27" t="str">
        <f t="shared" ca="1" si="275"/>
        <v>-</v>
      </c>
      <c r="AM108" s="27" t="str">
        <f t="shared" ca="1" si="275"/>
        <v>-</v>
      </c>
      <c r="AN108" s="27" t="str">
        <f t="shared" ca="1" si="275"/>
        <v>-</v>
      </c>
      <c r="AO108" s="27" t="str">
        <f t="shared" ca="1" si="275"/>
        <v>-</v>
      </c>
      <c r="AP108" s="27" t="str">
        <f t="shared" ca="1" si="275"/>
        <v>-</v>
      </c>
      <c r="AQ108" s="27" t="str">
        <f t="shared" ca="1" si="275"/>
        <v>-</v>
      </c>
      <c r="AR108" s="27" t="str">
        <f t="shared" ca="1" si="275"/>
        <v>-</v>
      </c>
      <c r="AS108" s="27">
        <f t="shared" ca="1" si="282"/>
        <v>1</v>
      </c>
      <c r="AT108" s="27">
        <f t="shared" ca="1" si="282"/>
        <v>1</v>
      </c>
      <c r="AU108" s="27">
        <f t="shared" ca="1" si="282"/>
        <v>0</v>
      </c>
      <c r="AV108" s="27">
        <f t="shared" ca="1" si="276"/>
        <v>0.7</v>
      </c>
      <c r="AW108" s="27">
        <f t="shared" ca="1" si="276"/>
        <v>-0.7</v>
      </c>
      <c r="AX108" s="27" t="str">
        <f t="shared" ca="1" si="276"/>
        <v>-</v>
      </c>
      <c r="AY108" s="27" t="str">
        <f t="shared" ca="1" si="276"/>
        <v>-</v>
      </c>
      <c r="AZ108" s="27" t="str">
        <f t="shared" ca="1" si="276"/>
        <v>-</v>
      </c>
      <c r="BA108" s="27" t="str">
        <f t="shared" ca="1" si="276"/>
        <v>-</v>
      </c>
      <c r="BB108" s="27" t="str">
        <f t="shared" ca="1" si="276"/>
        <v>-</v>
      </c>
      <c r="BC108" s="27">
        <f t="shared" ca="1" si="246"/>
        <v>0.3</v>
      </c>
      <c r="BD108" s="27">
        <f t="shared" ca="1" si="283"/>
        <v>0.7</v>
      </c>
      <c r="BE108" s="27">
        <f t="shared" ca="1" si="283"/>
        <v>-0.2</v>
      </c>
      <c r="BF108" s="27">
        <f t="shared" ca="1" si="283"/>
        <v>1.2</v>
      </c>
      <c r="BG108" s="27" t="str">
        <f t="shared" ca="1" si="283"/>
        <v>-</v>
      </c>
      <c r="BH108" s="27" t="str">
        <f t="shared" ca="1" si="283"/>
        <v>-</v>
      </c>
      <c r="BI108" s="27">
        <f t="shared" ca="1" si="283"/>
        <v>0</v>
      </c>
      <c r="BJ108" s="27">
        <f t="shared" ca="1" si="283"/>
        <v>0</v>
      </c>
      <c r="BK108" s="27">
        <f t="shared" ca="1" si="283"/>
        <v>0</v>
      </c>
      <c r="BL108" s="27">
        <f t="shared" ca="1" si="283"/>
        <v>0</v>
      </c>
      <c r="BM108" s="27">
        <f t="shared" ca="1" si="283"/>
        <v>0</v>
      </c>
      <c r="BN108" s="27">
        <f t="shared" ca="1" si="284"/>
        <v>0</v>
      </c>
      <c r="BO108" s="27">
        <f t="shared" ca="1" si="284"/>
        <v>0</v>
      </c>
      <c r="BP108" s="27" t="str">
        <f t="shared" ca="1" si="284"/>
        <v>-</v>
      </c>
      <c r="BQ108" s="27" t="str">
        <f t="shared" ca="1" si="284"/>
        <v>-</v>
      </c>
      <c r="BR108" s="27" t="str">
        <f t="shared" ca="1" si="284"/>
        <v>-</v>
      </c>
      <c r="BS108" s="27" t="str">
        <f t="shared" ca="1" si="284"/>
        <v>-</v>
      </c>
      <c r="BT108" s="27" t="str">
        <f t="shared" ca="1" si="284"/>
        <v>-</v>
      </c>
      <c r="BU108" s="27" t="str">
        <f t="shared" ca="1" si="285"/>
        <v>-</v>
      </c>
      <c r="BV108" s="27" t="str">
        <f t="shared" ca="1" si="285"/>
        <v>-</v>
      </c>
      <c r="BW108" s="27" t="str">
        <f t="shared" ca="1" si="285"/>
        <v>-</v>
      </c>
      <c r="BX108" s="27" t="str">
        <f t="shared" ca="1" si="285"/>
        <v>-</v>
      </c>
      <c r="BY108" s="27">
        <f t="shared" ca="1" si="285"/>
        <v>2</v>
      </c>
      <c r="BZ108" s="27" t="str">
        <f t="shared" ca="1" si="285"/>
        <v>-</v>
      </c>
      <c r="CA108" s="27" t="str">
        <f t="shared" ca="1" si="285"/>
        <v>-</v>
      </c>
      <c r="CB108" s="27" t="str">
        <f t="shared" ca="1" si="285"/>
        <v>-</v>
      </c>
      <c r="CC108" s="27" t="str">
        <f t="shared" ca="1" si="285"/>
        <v>-</v>
      </c>
      <c r="CD108" s="27" t="str">
        <f t="shared" ca="1" si="285"/>
        <v>-</v>
      </c>
      <c r="CE108" s="27" t="str">
        <f t="shared" ca="1" si="285"/>
        <v>-</v>
      </c>
      <c r="CF108" s="27">
        <f t="shared" ca="1" si="285"/>
        <v>0</v>
      </c>
      <c r="CG108" s="27" t="str">
        <f t="shared" ca="1" si="286"/>
        <v>-</v>
      </c>
      <c r="CH108" s="27">
        <f t="shared" ca="1" si="286"/>
        <v>1</v>
      </c>
      <c r="CI108" s="27">
        <f t="shared" ca="1" si="286"/>
        <v>0</v>
      </c>
      <c r="CJ108" s="27">
        <f t="shared" ca="1" si="286"/>
        <v>1</v>
      </c>
      <c r="CK108" s="27">
        <f t="shared" ca="1" si="286"/>
        <v>1</v>
      </c>
      <c r="CL108" s="27">
        <f t="shared" ca="1" si="286"/>
        <v>1</v>
      </c>
      <c r="CM108" s="27">
        <f t="shared" ca="1" si="286"/>
        <v>0</v>
      </c>
      <c r="CN108" s="27">
        <f t="shared" ca="1" si="286"/>
        <v>0</v>
      </c>
      <c r="CO108" s="27">
        <f t="shared" ca="1" si="286"/>
        <v>0</v>
      </c>
      <c r="CP108" s="27">
        <f t="shared" ca="1" si="286"/>
        <v>0</v>
      </c>
      <c r="CQ108" s="27">
        <f t="shared" ca="1" si="272"/>
        <v>0.9</v>
      </c>
      <c r="CR108" s="27">
        <f t="shared" ca="1" si="287"/>
        <v>0.75</v>
      </c>
      <c r="CS108" s="26">
        <v>-0.45</v>
      </c>
      <c r="CT108" s="27">
        <f t="shared" ca="1" si="288"/>
        <v>0.3</v>
      </c>
      <c r="CU108" s="27">
        <f t="shared" ca="1" si="288"/>
        <v>0</v>
      </c>
      <c r="CV108" s="27">
        <f t="shared" ca="1" si="288"/>
        <v>0</v>
      </c>
      <c r="CW108" s="27">
        <f t="shared" ca="1" si="288"/>
        <v>1</v>
      </c>
      <c r="CX108" s="27">
        <f t="shared" ca="1" si="288"/>
        <v>0</v>
      </c>
      <c r="CY108" s="27">
        <f t="shared" ca="1" si="288"/>
        <v>0</v>
      </c>
      <c r="CZ108" s="27">
        <f t="shared" ca="1" si="288"/>
        <v>0</v>
      </c>
      <c r="DA108" s="27">
        <f t="shared" ca="1" si="277"/>
        <v>0</v>
      </c>
      <c r="DB108" s="27">
        <f t="shared" ca="1" si="277"/>
        <v>0</v>
      </c>
      <c r="DC108" s="27">
        <f t="shared" ca="1" si="277"/>
        <v>0</v>
      </c>
      <c r="DD108" s="27">
        <f t="shared" ca="1" si="277"/>
        <v>0</v>
      </c>
      <c r="DE108" s="27" t="str">
        <f t="shared" ca="1" si="277"/>
        <v>-</v>
      </c>
      <c r="DF108" s="27" t="str">
        <f t="shared" ca="1" si="277"/>
        <v>-</v>
      </c>
      <c r="DG108" s="27" t="str">
        <f t="shared" ca="1" si="277"/>
        <v>-</v>
      </c>
      <c r="DH108" s="27" t="str">
        <f t="shared" ca="1" si="277"/>
        <v>-</v>
      </c>
      <c r="DI108" s="27" t="str">
        <f t="shared" ca="1" si="277"/>
        <v>-</v>
      </c>
      <c r="DJ108" s="27" t="str">
        <f t="shared" ca="1" si="277"/>
        <v>-</v>
      </c>
      <c r="DK108" s="27" t="b">
        <f t="shared" ca="1" si="278"/>
        <v>0</v>
      </c>
      <c r="DL108" s="27" t="b">
        <f t="shared" ca="1" si="278"/>
        <v>0</v>
      </c>
      <c r="DM108" s="27" t="b">
        <f t="shared" ca="1" si="278"/>
        <v>1</v>
      </c>
      <c r="DN108" s="27">
        <f t="shared" ca="1" si="278"/>
        <v>2</v>
      </c>
      <c r="DO108" s="27" t="str">
        <f t="shared" ca="1" si="278"/>
        <v>-</v>
      </c>
      <c r="DP108" s="27" t="b">
        <f t="shared" ca="1" si="278"/>
        <v>1</v>
      </c>
      <c r="DQ108" s="27" t="str">
        <f t="shared" ca="1" si="278"/>
        <v>-</v>
      </c>
      <c r="DR108" s="27" t="str">
        <f t="shared" ca="1" si="278"/>
        <v>-</v>
      </c>
      <c r="DS108" s="27" t="str">
        <f t="shared" ca="1" si="278"/>
        <v>-</v>
      </c>
      <c r="DT108" s="27" t="b">
        <f t="shared" ca="1" si="279"/>
        <v>1</v>
      </c>
      <c r="DU108" s="27" t="str">
        <f t="shared" ca="1" si="279"/>
        <v>-</v>
      </c>
      <c r="DV108" s="27">
        <f t="shared" ca="1" si="279"/>
        <v>0</v>
      </c>
      <c r="DW108" s="27">
        <f t="shared" ca="1" si="279"/>
        <v>1</v>
      </c>
      <c r="DX108" s="27" t="str">
        <f t="shared" ca="1" si="279"/>
        <v>-</v>
      </c>
      <c r="DY108" s="27">
        <f t="shared" ca="1" si="279"/>
        <v>500</v>
      </c>
      <c r="DZ108" s="27">
        <f t="shared" ca="1" si="279"/>
        <v>500</v>
      </c>
      <c r="EA108" s="27">
        <f t="shared" ca="1" si="279"/>
        <v>1</v>
      </c>
      <c r="EB108" s="27">
        <f t="shared" ca="1" si="279"/>
        <v>0</v>
      </c>
      <c r="EC108" s="27">
        <f t="shared" ca="1" si="279"/>
        <v>1</v>
      </c>
      <c r="ED108" s="27">
        <f t="shared" ca="1" si="279"/>
        <v>1</v>
      </c>
      <c r="EE108" s="27">
        <f t="shared" ca="1" si="280"/>
        <v>0</v>
      </c>
      <c r="EF108" s="27">
        <f t="shared" ca="1" si="280"/>
        <v>70</v>
      </c>
      <c r="EG108" s="27">
        <f t="shared" ca="1" si="280"/>
        <v>50</v>
      </c>
      <c r="EH108" s="27">
        <f t="shared" ca="1" si="280"/>
        <v>70</v>
      </c>
      <c r="EI108" s="27">
        <f t="shared" ca="1" si="280"/>
        <v>50</v>
      </c>
      <c r="EJ108" s="27">
        <f t="shared" ca="1" si="280"/>
        <v>1</v>
      </c>
      <c r="EK108" s="27">
        <f t="shared" ca="1" si="280"/>
        <v>1</v>
      </c>
      <c r="EL108" s="27">
        <f t="shared" ca="1" si="280"/>
        <v>1</v>
      </c>
      <c r="EM108" s="27">
        <f t="shared" ca="1" si="280"/>
        <v>0</v>
      </c>
      <c r="EN108" s="27" t="str">
        <f t="shared" ca="1" si="280"/>
        <v>-</v>
      </c>
      <c r="EO108" s="27" t="str">
        <f t="shared" ca="1" si="280"/>
        <v>-</v>
      </c>
      <c r="EP108" s="27">
        <f t="shared" ca="1" si="280"/>
        <v>0</v>
      </c>
      <c r="EQ108" s="27">
        <f t="shared" ca="1" si="280"/>
        <v>0</v>
      </c>
      <c r="ER108" s="34">
        <v>0</v>
      </c>
    </row>
    <row r="109" spans="1:148" outlineLevel="3">
      <c r="A109" s="31">
        <f t="shared" si="231"/>
        <v>104</v>
      </c>
      <c r="B109" s="38">
        <f t="shared" ca="1" si="259"/>
        <v>75</v>
      </c>
      <c r="C109">
        <f t="shared" ca="1" si="243"/>
        <v>31</v>
      </c>
      <c r="D109" t="b">
        <v>1</v>
      </c>
      <c r="E109" t="b">
        <v>0</v>
      </c>
      <c r="F109" t="b">
        <v>1</v>
      </c>
      <c r="H109" s="3" t="str">
        <f t="shared" ca="1" si="248"/>
        <v>029 sfw0.90_sfd+0.75_conc-0.68_prlf+0.30_era00000M-M Spr Scan 2 (F33N11)</v>
      </c>
      <c r="I109" s="13" t="str">
        <f ca="1">IF(MATCH(H109,H$5:H109,0)=(COUNTA(H$5:H109)),"-","Dup")</f>
        <v>-</v>
      </c>
      <c r="J109" s="27" t="str">
        <f t="shared" ca="1" si="232"/>
        <v>-</v>
      </c>
      <c r="K109" s="27" t="b">
        <f t="shared" ca="1" si="281"/>
        <v>1</v>
      </c>
      <c r="L109" s="27" t="b">
        <f t="shared" ca="1" si="281"/>
        <v>1</v>
      </c>
      <c r="M109" s="27" t="b">
        <f t="shared" ca="1" si="281"/>
        <v>1</v>
      </c>
      <c r="N109" s="27" t="b">
        <f t="shared" ca="1" si="281"/>
        <v>1</v>
      </c>
      <c r="O109" s="27" t="b">
        <f t="shared" ca="1" si="281"/>
        <v>1</v>
      </c>
      <c r="P109" s="27">
        <f t="shared" ref="P109:Y118" ca="1" si="289">OFFSET(P$5,$B109,0)</f>
        <v>1</v>
      </c>
      <c r="Q109" s="27">
        <f t="shared" ca="1" si="289"/>
        <v>1</v>
      </c>
      <c r="R109" s="27">
        <f t="shared" ca="1" si="289"/>
        <v>1</v>
      </c>
      <c r="S109" s="27">
        <f t="shared" ca="1" si="289"/>
        <v>1</v>
      </c>
      <c r="T109" s="27">
        <f t="shared" ca="1" si="289"/>
        <v>1</v>
      </c>
      <c r="U109" s="27">
        <f t="shared" ca="1" si="289"/>
        <v>1</v>
      </c>
      <c r="V109" s="27">
        <f t="shared" ca="1" si="289"/>
        <v>1</v>
      </c>
      <c r="W109" s="27">
        <f t="shared" ca="1" si="289"/>
        <v>1</v>
      </c>
      <c r="X109" s="27">
        <f t="shared" ca="1" si="289"/>
        <v>1</v>
      </c>
      <c r="Y109" s="27">
        <f t="shared" ca="1" si="289"/>
        <v>1</v>
      </c>
      <c r="Z109" s="27" t="str">
        <f t="shared" ca="1" si="234"/>
        <v>-</v>
      </c>
      <c r="AA109" s="27" t="str">
        <f t="shared" ca="1" si="249"/>
        <v>-</v>
      </c>
      <c r="AB109" s="27" t="str">
        <f t="shared" ref="AB109:AR118" ca="1" si="290">OFFSET(AB$5,$B109,0)</f>
        <v>-</v>
      </c>
      <c r="AC109" s="27" t="str">
        <f t="shared" ca="1" si="290"/>
        <v>-</v>
      </c>
      <c r="AD109" s="27" t="str">
        <f t="shared" ca="1" si="290"/>
        <v>-</v>
      </c>
      <c r="AE109" s="27" t="str">
        <f t="shared" ca="1" si="290"/>
        <v>-</v>
      </c>
      <c r="AF109" s="27" t="str">
        <f t="shared" ca="1" si="290"/>
        <v>-</v>
      </c>
      <c r="AG109" s="27" t="str">
        <f t="shared" ca="1" si="290"/>
        <v>-</v>
      </c>
      <c r="AH109" s="27" t="str">
        <f t="shared" ca="1" si="290"/>
        <v>-</v>
      </c>
      <c r="AI109" s="27" t="str">
        <f t="shared" ca="1" si="290"/>
        <v>-</v>
      </c>
      <c r="AJ109" s="27" t="str">
        <f t="shared" ca="1" si="290"/>
        <v>-</v>
      </c>
      <c r="AK109" s="27" t="str">
        <f t="shared" ca="1" si="290"/>
        <v>-</v>
      </c>
      <c r="AL109" s="27" t="str">
        <f t="shared" ca="1" si="290"/>
        <v>-</v>
      </c>
      <c r="AM109" s="27" t="str">
        <f t="shared" ca="1" si="290"/>
        <v>-</v>
      </c>
      <c r="AN109" s="27" t="str">
        <f t="shared" ca="1" si="290"/>
        <v>-</v>
      </c>
      <c r="AO109" s="27" t="str">
        <f t="shared" ca="1" si="290"/>
        <v>-</v>
      </c>
      <c r="AP109" s="27" t="str">
        <f t="shared" ca="1" si="290"/>
        <v>-</v>
      </c>
      <c r="AQ109" s="27" t="str">
        <f t="shared" ca="1" si="290"/>
        <v>-</v>
      </c>
      <c r="AR109" s="27" t="str">
        <f t="shared" ca="1" si="290"/>
        <v>-</v>
      </c>
      <c r="AS109" s="27">
        <f t="shared" ca="1" si="282"/>
        <v>1</v>
      </c>
      <c r="AT109" s="27">
        <f t="shared" ca="1" si="282"/>
        <v>1</v>
      </c>
      <c r="AU109" s="27">
        <f t="shared" ca="1" si="282"/>
        <v>0</v>
      </c>
      <c r="AV109" s="27">
        <f t="shared" ref="AV109:BB118" ca="1" si="291">OFFSET(AV$5,$B109,0)</f>
        <v>0.7</v>
      </c>
      <c r="AW109" s="27">
        <f t="shared" ca="1" si="291"/>
        <v>-0.7</v>
      </c>
      <c r="AX109" s="27" t="str">
        <f t="shared" ca="1" si="291"/>
        <v>-</v>
      </c>
      <c r="AY109" s="27" t="str">
        <f t="shared" ca="1" si="291"/>
        <v>-</v>
      </c>
      <c r="AZ109" s="27" t="str">
        <f t="shared" ca="1" si="291"/>
        <v>-</v>
      </c>
      <c r="BA109" s="27" t="str">
        <f t="shared" ca="1" si="291"/>
        <v>-</v>
      </c>
      <c r="BB109" s="27" t="str">
        <f t="shared" ca="1" si="291"/>
        <v>-</v>
      </c>
      <c r="BC109" s="27">
        <f t="shared" ca="1" si="246"/>
        <v>0.3</v>
      </c>
      <c r="BD109" s="27">
        <f t="shared" ca="1" si="283"/>
        <v>0.7</v>
      </c>
      <c r="BE109" s="27">
        <f t="shared" ca="1" si="283"/>
        <v>-0.2</v>
      </c>
      <c r="BF109" s="27">
        <f t="shared" ca="1" si="283"/>
        <v>1.2</v>
      </c>
      <c r="BG109" s="27" t="str">
        <f t="shared" ca="1" si="283"/>
        <v>-</v>
      </c>
      <c r="BH109" s="27" t="str">
        <f t="shared" ca="1" si="283"/>
        <v>-</v>
      </c>
      <c r="BI109" s="27">
        <f t="shared" ca="1" si="283"/>
        <v>0</v>
      </c>
      <c r="BJ109" s="27">
        <f t="shared" ca="1" si="283"/>
        <v>0</v>
      </c>
      <c r="BK109" s="27">
        <f t="shared" ca="1" si="283"/>
        <v>0</v>
      </c>
      <c r="BL109" s="27">
        <f t="shared" ca="1" si="283"/>
        <v>0</v>
      </c>
      <c r="BM109" s="27">
        <f t="shared" ca="1" si="283"/>
        <v>0</v>
      </c>
      <c r="BN109" s="27">
        <f t="shared" ca="1" si="284"/>
        <v>0</v>
      </c>
      <c r="BO109" s="27">
        <f t="shared" ca="1" si="284"/>
        <v>0</v>
      </c>
      <c r="BP109" s="27" t="str">
        <f t="shared" ca="1" si="284"/>
        <v>-</v>
      </c>
      <c r="BQ109" s="27" t="str">
        <f t="shared" ca="1" si="284"/>
        <v>-</v>
      </c>
      <c r="BR109" s="27" t="str">
        <f t="shared" ca="1" si="284"/>
        <v>-</v>
      </c>
      <c r="BS109" s="27" t="str">
        <f t="shared" ca="1" si="284"/>
        <v>-</v>
      </c>
      <c r="BT109" s="27" t="str">
        <f t="shared" ca="1" si="284"/>
        <v>-</v>
      </c>
      <c r="BU109" s="27" t="str">
        <f t="shared" ca="1" si="285"/>
        <v>-</v>
      </c>
      <c r="BV109" s="27" t="str">
        <f t="shared" ca="1" si="285"/>
        <v>-</v>
      </c>
      <c r="BW109" s="27" t="str">
        <f t="shared" ca="1" si="285"/>
        <v>-</v>
      </c>
      <c r="BX109" s="27" t="str">
        <f t="shared" ca="1" si="285"/>
        <v>-</v>
      </c>
      <c r="BY109" s="27">
        <f t="shared" ca="1" si="285"/>
        <v>2</v>
      </c>
      <c r="BZ109" s="27" t="str">
        <f t="shared" ca="1" si="285"/>
        <v>-</v>
      </c>
      <c r="CA109" s="27" t="str">
        <f t="shared" ca="1" si="285"/>
        <v>-</v>
      </c>
      <c r="CB109" s="27" t="str">
        <f t="shared" ca="1" si="285"/>
        <v>-</v>
      </c>
      <c r="CC109" s="27" t="str">
        <f t="shared" ca="1" si="285"/>
        <v>-</v>
      </c>
      <c r="CD109" s="27" t="str">
        <f t="shared" ca="1" si="285"/>
        <v>-</v>
      </c>
      <c r="CE109" s="27" t="str">
        <f t="shared" ca="1" si="285"/>
        <v>-</v>
      </c>
      <c r="CF109" s="27">
        <f t="shared" ca="1" si="285"/>
        <v>0</v>
      </c>
      <c r="CG109" s="27" t="str">
        <f t="shared" ca="1" si="286"/>
        <v>-</v>
      </c>
      <c r="CH109" s="27">
        <f t="shared" ca="1" si="286"/>
        <v>1</v>
      </c>
      <c r="CI109" s="27">
        <f t="shared" ca="1" si="286"/>
        <v>0</v>
      </c>
      <c r="CJ109" s="27">
        <f t="shared" ca="1" si="286"/>
        <v>1</v>
      </c>
      <c r="CK109" s="27">
        <f t="shared" ca="1" si="286"/>
        <v>1</v>
      </c>
      <c r="CL109" s="27">
        <f t="shared" ca="1" si="286"/>
        <v>1</v>
      </c>
      <c r="CM109" s="27">
        <f t="shared" ca="1" si="286"/>
        <v>0</v>
      </c>
      <c r="CN109" s="27">
        <f t="shared" ca="1" si="286"/>
        <v>0</v>
      </c>
      <c r="CO109" s="27">
        <f t="shared" ca="1" si="286"/>
        <v>0</v>
      </c>
      <c r="CP109" s="27">
        <f t="shared" ca="1" si="286"/>
        <v>0</v>
      </c>
      <c r="CQ109" s="27">
        <f t="shared" ca="1" si="272"/>
        <v>0.9</v>
      </c>
      <c r="CR109" s="27">
        <f t="shared" ca="1" si="287"/>
        <v>0.75</v>
      </c>
      <c r="CS109" s="26">
        <v>-0.67500000000000004</v>
      </c>
      <c r="CT109" s="27">
        <f t="shared" ca="1" si="288"/>
        <v>0.3</v>
      </c>
      <c r="CU109" s="27">
        <f t="shared" ca="1" si="288"/>
        <v>0</v>
      </c>
      <c r="CV109" s="27">
        <f t="shared" ca="1" si="288"/>
        <v>0</v>
      </c>
      <c r="CW109" s="27">
        <f t="shared" ca="1" si="288"/>
        <v>1</v>
      </c>
      <c r="CX109" s="27">
        <f t="shared" ca="1" si="288"/>
        <v>0</v>
      </c>
      <c r="CY109" s="27">
        <f t="shared" ca="1" si="288"/>
        <v>0</v>
      </c>
      <c r="CZ109" s="27">
        <f t="shared" ca="1" si="288"/>
        <v>0</v>
      </c>
      <c r="DA109" s="27">
        <f t="shared" ref="DA109:DJ118" ca="1" si="292">OFFSET(DA$5,$B109,0)</f>
        <v>0</v>
      </c>
      <c r="DB109" s="27">
        <f t="shared" ca="1" si="292"/>
        <v>0</v>
      </c>
      <c r="DC109" s="27">
        <f t="shared" ca="1" si="292"/>
        <v>0</v>
      </c>
      <c r="DD109" s="27">
        <f t="shared" ca="1" si="292"/>
        <v>0</v>
      </c>
      <c r="DE109" s="27" t="str">
        <f t="shared" ca="1" si="292"/>
        <v>-</v>
      </c>
      <c r="DF109" s="27" t="str">
        <f t="shared" ca="1" si="292"/>
        <v>-</v>
      </c>
      <c r="DG109" s="27" t="str">
        <f t="shared" ca="1" si="292"/>
        <v>-</v>
      </c>
      <c r="DH109" s="27" t="str">
        <f t="shared" ca="1" si="292"/>
        <v>-</v>
      </c>
      <c r="DI109" s="27" t="str">
        <f t="shared" ca="1" si="292"/>
        <v>-</v>
      </c>
      <c r="DJ109" s="27" t="str">
        <f t="shared" ca="1" si="292"/>
        <v>-</v>
      </c>
      <c r="DK109" s="27" t="b">
        <f t="shared" ref="DK109:DS118" ca="1" si="293">OFFSET(DK$5,$B109,0)</f>
        <v>0</v>
      </c>
      <c r="DL109" s="27" t="b">
        <f t="shared" ca="1" si="293"/>
        <v>0</v>
      </c>
      <c r="DM109" s="27" t="b">
        <f t="shared" ca="1" si="293"/>
        <v>1</v>
      </c>
      <c r="DN109" s="27">
        <f t="shared" ca="1" si="293"/>
        <v>2</v>
      </c>
      <c r="DO109" s="27" t="str">
        <f t="shared" ca="1" si="293"/>
        <v>-</v>
      </c>
      <c r="DP109" s="27" t="b">
        <f t="shared" ca="1" si="293"/>
        <v>1</v>
      </c>
      <c r="DQ109" s="27" t="str">
        <f t="shared" ca="1" si="293"/>
        <v>-</v>
      </c>
      <c r="DR109" s="27" t="str">
        <f t="shared" ca="1" si="293"/>
        <v>-</v>
      </c>
      <c r="DS109" s="27" t="str">
        <f t="shared" ca="1" si="293"/>
        <v>-</v>
      </c>
      <c r="DT109" s="27" t="b">
        <f t="shared" ref="DT109:ED118" ca="1" si="294">OFFSET(DT$5,$B109,0)</f>
        <v>1</v>
      </c>
      <c r="DU109" s="27" t="str">
        <f t="shared" ca="1" si="294"/>
        <v>-</v>
      </c>
      <c r="DV109" s="27">
        <f t="shared" ca="1" si="294"/>
        <v>0</v>
      </c>
      <c r="DW109" s="27">
        <f t="shared" ca="1" si="294"/>
        <v>1</v>
      </c>
      <c r="DX109" s="27" t="str">
        <f t="shared" ca="1" si="294"/>
        <v>-</v>
      </c>
      <c r="DY109" s="27">
        <f t="shared" ca="1" si="294"/>
        <v>500</v>
      </c>
      <c r="DZ109" s="27">
        <f t="shared" ca="1" si="294"/>
        <v>500</v>
      </c>
      <c r="EA109" s="27">
        <f t="shared" ca="1" si="294"/>
        <v>1</v>
      </c>
      <c r="EB109" s="27">
        <f t="shared" ca="1" si="294"/>
        <v>0</v>
      </c>
      <c r="EC109" s="27">
        <f t="shared" ca="1" si="294"/>
        <v>1</v>
      </c>
      <c r="ED109" s="27">
        <f t="shared" ca="1" si="294"/>
        <v>1</v>
      </c>
      <c r="EE109" s="27">
        <f t="shared" ref="EE109:EQ118" ca="1" si="295">OFFSET(EE$5,$B109,0)</f>
        <v>0</v>
      </c>
      <c r="EF109" s="27">
        <f t="shared" ca="1" si="295"/>
        <v>70</v>
      </c>
      <c r="EG109" s="27">
        <f t="shared" ca="1" si="295"/>
        <v>50</v>
      </c>
      <c r="EH109" s="27">
        <f t="shared" ca="1" si="295"/>
        <v>70</v>
      </c>
      <c r="EI109" s="27">
        <f t="shared" ca="1" si="295"/>
        <v>50</v>
      </c>
      <c r="EJ109" s="27">
        <f t="shared" ca="1" si="295"/>
        <v>1</v>
      </c>
      <c r="EK109" s="27">
        <f t="shared" ca="1" si="295"/>
        <v>1</v>
      </c>
      <c r="EL109" s="27">
        <f t="shared" ca="1" si="295"/>
        <v>1</v>
      </c>
      <c r="EM109" s="27">
        <f t="shared" ca="1" si="295"/>
        <v>0</v>
      </c>
      <c r="EN109" s="27" t="str">
        <f t="shared" ca="1" si="295"/>
        <v>-</v>
      </c>
      <c r="EO109" s="27" t="str">
        <f t="shared" ca="1" si="295"/>
        <v>-</v>
      </c>
      <c r="EP109" s="27">
        <f t="shared" ca="1" si="295"/>
        <v>0</v>
      </c>
      <c r="EQ109" s="27">
        <f t="shared" ca="1" si="295"/>
        <v>0</v>
      </c>
      <c r="ER109" s="34">
        <v>0</v>
      </c>
    </row>
    <row r="110" spans="1:148" outlineLevel="3">
      <c r="A110" s="31">
        <f t="shared" si="231"/>
        <v>105</v>
      </c>
      <c r="B110" s="38">
        <f t="shared" ca="1" si="259"/>
        <v>75</v>
      </c>
      <c r="C110">
        <f t="shared" ca="1" si="243"/>
        <v>31</v>
      </c>
      <c r="D110" t="b">
        <v>1</v>
      </c>
      <c r="E110" t="b">
        <v>0</v>
      </c>
      <c r="F110" t="b">
        <v>1</v>
      </c>
      <c r="H110" s="3" t="str">
        <f t="shared" ca="1" si="248"/>
        <v>030 sfw0.90_sfd+0.75_conc-0.90_prlf+0.30_era00000M-M Spr Scan 2 (F33N11)</v>
      </c>
      <c r="I110" s="13" t="str">
        <f ca="1">IF(MATCH(H110,H$5:H110,0)=(COUNTA(H$5:H110)),"-","Dup")</f>
        <v>-</v>
      </c>
      <c r="J110" s="27" t="str">
        <f t="shared" ca="1" si="232"/>
        <v>-</v>
      </c>
      <c r="K110" s="27" t="b">
        <f t="shared" ref="K110:O119" ca="1" si="296">OFFSET(K$5,$B110,0)</f>
        <v>1</v>
      </c>
      <c r="L110" s="27" t="b">
        <f t="shared" ca="1" si="296"/>
        <v>1</v>
      </c>
      <c r="M110" s="27" t="b">
        <f t="shared" ca="1" si="296"/>
        <v>1</v>
      </c>
      <c r="N110" s="27" t="b">
        <f t="shared" ca="1" si="296"/>
        <v>1</v>
      </c>
      <c r="O110" s="27" t="b">
        <f t="shared" ca="1" si="296"/>
        <v>1</v>
      </c>
      <c r="P110" s="27">
        <f t="shared" ca="1" si="289"/>
        <v>1</v>
      </c>
      <c r="Q110" s="27">
        <f t="shared" ca="1" si="289"/>
        <v>1</v>
      </c>
      <c r="R110" s="27">
        <f t="shared" ca="1" si="289"/>
        <v>1</v>
      </c>
      <c r="S110" s="27">
        <f t="shared" ca="1" si="289"/>
        <v>1</v>
      </c>
      <c r="T110" s="27">
        <f t="shared" ca="1" si="289"/>
        <v>1</v>
      </c>
      <c r="U110" s="27">
        <f t="shared" ca="1" si="289"/>
        <v>1</v>
      </c>
      <c r="V110" s="27">
        <f t="shared" ca="1" si="289"/>
        <v>1</v>
      </c>
      <c r="W110" s="27">
        <f t="shared" ca="1" si="289"/>
        <v>1</v>
      </c>
      <c r="X110" s="27">
        <f t="shared" ca="1" si="289"/>
        <v>1</v>
      </c>
      <c r="Y110" s="27">
        <f t="shared" ca="1" si="289"/>
        <v>1</v>
      </c>
      <c r="Z110" s="27" t="str">
        <f t="shared" ca="1" si="234"/>
        <v>-</v>
      </c>
      <c r="AA110" s="27" t="str">
        <f t="shared" ca="1" si="249"/>
        <v>-</v>
      </c>
      <c r="AB110" s="27" t="str">
        <f t="shared" ca="1" si="290"/>
        <v>-</v>
      </c>
      <c r="AC110" s="27" t="str">
        <f t="shared" ca="1" si="290"/>
        <v>-</v>
      </c>
      <c r="AD110" s="27" t="str">
        <f t="shared" ca="1" si="290"/>
        <v>-</v>
      </c>
      <c r="AE110" s="27" t="str">
        <f t="shared" ca="1" si="290"/>
        <v>-</v>
      </c>
      <c r="AF110" s="27" t="str">
        <f t="shared" ca="1" si="290"/>
        <v>-</v>
      </c>
      <c r="AG110" s="27" t="str">
        <f t="shared" ca="1" si="290"/>
        <v>-</v>
      </c>
      <c r="AH110" s="27" t="str">
        <f t="shared" ca="1" si="290"/>
        <v>-</v>
      </c>
      <c r="AI110" s="27" t="str">
        <f t="shared" ca="1" si="290"/>
        <v>-</v>
      </c>
      <c r="AJ110" s="27" t="str">
        <f t="shared" ca="1" si="290"/>
        <v>-</v>
      </c>
      <c r="AK110" s="27" t="str">
        <f t="shared" ca="1" si="290"/>
        <v>-</v>
      </c>
      <c r="AL110" s="27" t="str">
        <f t="shared" ca="1" si="290"/>
        <v>-</v>
      </c>
      <c r="AM110" s="27" t="str">
        <f t="shared" ca="1" si="290"/>
        <v>-</v>
      </c>
      <c r="AN110" s="27" t="str">
        <f t="shared" ca="1" si="290"/>
        <v>-</v>
      </c>
      <c r="AO110" s="27" t="str">
        <f t="shared" ca="1" si="290"/>
        <v>-</v>
      </c>
      <c r="AP110" s="27" t="str">
        <f t="shared" ca="1" si="290"/>
        <v>-</v>
      </c>
      <c r="AQ110" s="27" t="str">
        <f t="shared" ca="1" si="290"/>
        <v>-</v>
      </c>
      <c r="AR110" s="27" t="str">
        <f t="shared" ca="1" si="290"/>
        <v>-</v>
      </c>
      <c r="AS110" s="27">
        <f t="shared" ca="1" si="282"/>
        <v>1</v>
      </c>
      <c r="AT110" s="27">
        <f t="shared" ca="1" si="282"/>
        <v>1</v>
      </c>
      <c r="AU110" s="27">
        <f t="shared" ca="1" si="282"/>
        <v>0</v>
      </c>
      <c r="AV110" s="27">
        <f t="shared" ca="1" si="291"/>
        <v>0.7</v>
      </c>
      <c r="AW110" s="27">
        <f t="shared" ca="1" si="291"/>
        <v>-0.7</v>
      </c>
      <c r="AX110" s="27" t="str">
        <f t="shared" ca="1" si="291"/>
        <v>-</v>
      </c>
      <c r="AY110" s="27" t="str">
        <f t="shared" ca="1" si="291"/>
        <v>-</v>
      </c>
      <c r="AZ110" s="27" t="str">
        <f t="shared" ca="1" si="291"/>
        <v>-</v>
      </c>
      <c r="BA110" s="27" t="str">
        <f t="shared" ca="1" si="291"/>
        <v>-</v>
      </c>
      <c r="BB110" s="27" t="str">
        <f t="shared" ca="1" si="291"/>
        <v>-</v>
      </c>
      <c r="BC110" s="27">
        <f t="shared" ca="1" si="246"/>
        <v>0.3</v>
      </c>
      <c r="BD110" s="27">
        <f t="shared" ca="1" si="283"/>
        <v>0.7</v>
      </c>
      <c r="BE110" s="27">
        <f t="shared" ca="1" si="283"/>
        <v>-0.2</v>
      </c>
      <c r="BF110" s="27">
        <f t="shared" ca="1" si="283"/>
        <v>1.2</v>
      </c>
      <c r="BG110" s="27" t="str">
        <f t="shared" ca="1" si="283"/>
        <v>-</v>
      </c>
      <c r="BH110" s="27" t="str">
        <f t="shared" ca="1" si="283"/>
        <v>-</v>
      </c>
      <c r="BI110" s="27">
        <f t="shared" ca="1" si="283"/>
        <v>0</v>
      </c>
      <c r="BJ110" s="27">
        <f t="shared" ca="1" si="283"/>
        <v>0</v>
      </c>
      <c r="BK110" s="27">
        <f t="shared" ca="1" si="283"/>
        <v>0</v>
      </c>
      <c r="BL110" s="27">
        <f t="shared" ca="1" si="283"/>
        <v>0</v>
      </c>
      <c r="BM110" s="27">
        <f t="shared" ca="1" si="283"/>
        <v>0</v>
      </c>
      <c r="BN110" s="27">
        <f t="shared" ca="1" si="284"/>
        <v>0</v>
      </c>
      <c r="BO110" s="27">
        <f t="shared" ca="1" si="284"/>
        <v>0</v>
      </c>
      <c r="BP110" s="27" t="str">
        <f t="shared" ca="1" si="284"/>
        <v>-</v>
      </c>
      <c r="BQ110" s="27" t="str">
        <f t="shared" ca="1" si="284"/>
        <v>-</v>
      </c>
      <c r="BR110" s="27" t="str">
        <f t="shared" ca="1" si="284"/>
        <v>-</v>
      </c>
      <c r="BS110" s="27" t="str">
        <f t="shared" ca="1" si="284"/>
        <v>-</v>
      </c>
      <c r="BT110" s="27" t="str">
        <f t="shared" ca="1" si="284"/>
        <v>-</v>
      </c>
      <c r="BU110" s="27" t="str">
        <f t="shared" ca="1" si="285"/>
        <v>-</v>
      </c>
      <c r="BV110" s="27" t="str">
        <f t="shared" ca="1" si="285"/>
        <v>-</v>
      </c>
      <c r="BW110" s="27" t="str">
        <f t="shared" ca="1" si="285"/>
        <v>-</v>
      </c>
      <c r="BX110" s="27" t="str">
        <f t="shared" ca="1" si="285"/>
        <v>-</v>
      </c>
      <c r="BY110" s="27">
        <f t="shared" ca="1" si="285"/>
        <v>2</v>
      </c>
      <c r="BZ110" s="27" t="str">
        <f t="shared" ca="1" si="285"/>
        <v>-</v>
      </c>
      <c r="CA110" s="27" t="str">
        <f t="shared" ca="1" si="285"/>
        <v>-</v>
      </c>
      <c r="CB110" s="27" t="str">
        <f t="shared" ca="1" si="285"/>
        <v>-</v>
      </c>
      <c r="CC110" s="27" t="str">
        <f t="shared" ca="1" si="285"/>
        <v>-</v>
      </c>
      <c r="CD110" s="27" t="str">
        <f t="shared" ca="1" si="285"/>
        <v>-</v>
      </c>
      <c r="CE110" s="27" t="str">
        <f t="shared" ca="1" si="285"/>
        <v>-</v>
      </c>
      <c r="CF110" s="27">
        <f t="shared" ca="1" si="285"/>
        <v>0</v>
      </c>
      <c r="CG110" s="27" t="str">
        <f t="shared" ca="1" si="286"/>
        <v>-</v>
      </c>
      <c r="CH110" s="27">
        <f t="shared" ca="1" si="286"/>
        <v>1</v>
      </c>
      <c r="CI110" s="27">
        <f t="shared" ca="1" si="286"/>
        <v>0</v>
      </c>
      <c r="CJ110" s="27">
        <f t="shared" ca="1" si="286"/>
        <v>1</v>
      </c>
      <c r="CK110" s="27">
        <f t="shared" ca="1" si="286"/>
        <v>1</v>
      </c>
      <c r="CL110" s="27">
        <f t="shared" ca="1" si="286"/>
        <v>1</v>
      </c>
      <c r="CM110" s="27">
        <f t="shared" ca="1" si="286"/>
        <v>0</v>
      </c>
      <c r="CN110" s="27">
        <f t="shared" ca="1" si="286"/>
        <v>0</v>
      </c>
      <c r="CO110" s="27">
        <f t="shared" ca="1" si="286"/>
        <v>0</v>
      </c>
      <c r="CP110" s="27">
        <f t="shared" ca="1" si="286"/>
        <v>0</v>
      </c>
      <c r="CQ110" s="27">
        <f t="shared" ca="1" si="272"/>
        <v>0.9</v>
      </c>
      <c r="CR110" s="27">
        <f t="shared" ca="1" si="287"/>
        <v>0.75</v>
      </c>
      <c r="CS110" s="26">
        <v>-0.9</v>
      </c>
      <c r="CT110" s="27">
        <f t="shared" ca="1" si="288"/>
        <v>0.3</v>
      </c>
      <c r="CU110" s="27">
        <f t="shared" ca="1" si="288"/>
        <v>0</v>
      </c>
      <c r="CV110" s="27">
        <f t="shared" ca="1" si="288"/>
        <v>0</v>
      </c>
      <c r="CW110" s="27">
        <f t="shared" ca="1" si="288"/>
        <v>1</v>
      </c>
      <c r="CX110" s="27">
        <f t="shared" ca="1" si="288"/>
        <v>0</v>
      </c>
      <c r="CY110" s="27">
        <f t="shared" ca="1" si="288"/>
        <v>0</v>
      </c>
      <c r="CZ110" s="27">
        <f t="shared" ca="1" si="288"/>
        <v>0</v>
      </c>
      <c r="DA110" s="27">
        <f t="shared" ca="1" si="292"/>
        <v>0</v>
      </c>
      <c r="DB110" s="27">
        <f t="shared" ca="1" si="292"/>
        <v>0</v>
      </c>
      <c r="DC110" s="27">
        <f t="shared" ca="1" si="292"/>
        <v>0</v>
      </c>
      <c r="DD110" s="27">
        <f t="shared" ca="1" si="292"/>
        <v>0</v>
      </c>
      <c r="DE110" s="27" t="str">
        <f t="shared" ca="1" si="292"/>
        <v>-</v>
      </c>
      <c r="DF110" s="27" t="str">
        <f t="shared" ca="1" si="292"/>
        <v>-</v>
      </c>
      <c r="DG110" s="27" t="str">
        <f t="shared" ca="1" si="292"/>
        <v>-</v>
      </c>
      <c r="DH110" s="27" t="str">
        <f t="shared" ca="1" si="292"/>
        <v>-</v>
      </c>
      <c r="DI110" s="27" t="str">
        <f t="shared" ca="1" si="292"/>
        <v>-</v>
      </c>
      <c r="DJ110" s="27" t="str">
        <f t="shared" ca="1" si="292"/>
        <v>-</v>
      </c>
      <c r="DK110" s="27" t="b">
        <f t="shared" ca="1" si="293"/>
        <v>0</v>
      </c>
      <c r="DL110" s="27" t="b">
        <f t="shared" ca="1" si="293"/>
        <v>0</v>
      </c>
      <c r="DM110" s="27" t="b">
        <f t="shared" ca="1" si="293"/>
        <v>1</v>
      </c>
      <c r="DN110" s="27">
        <f t="shared" ca="1" si="293"/>
        <v>2</v>
      </c>
      <c r="DO110" s="27" t="str">
        <f t="shared" ca="1" si="293"/>
        <v>-</v>
      </c>
      <c r="DP110" s="27" t="b">
        <f t="shared" ca="1" si="293"/>
        <v>1</v>
      </c>
      <c r="DQ110" s="27" t="str">
        <f t="shared" ca="1" si="293"/>
        <v>-</v>
      </c>
      <c r="DR110" s="27" t="str">
        <f t="shared" ca="1" si="293"/>
        <v>-</v>
      </c>
      <c r="DS110" s="27" t="str">
        <f t="shared" ca="1" si="293"/>
        <v>-</v>
      </c>
      <c r="DT110" s="27" t="b">
        <f t="shared" ca="1" si="294"/>
        <v>1</v>
      </c>
      <c r="DU110" s="27" t="str">
        <f t="shared" ca="1" si="294"/>
        <v>-</v>
      </c>
      <c r="DV110" s="27">
        <f t="shared" ca="1" si="294"/>
        <v>0</v>
      </c>
      <c r="DW110" s="27">
        <f t="shared" ca="1" si="294"/>
        <v>1</v>
      </c>
      <c r="DX110" s="27" t="str">
        <f t="shared" ca="1" si="294"/>
        <v>-</v>
      </c>
      <c r="DY110" s="27">
        <f t="shared" ca="1" si="294"/>
        <v>500</v>
      </c>
      <c r="DZ110" s="27">
        <f t="shared" ca="1" si="294"/>
        <v>500</v>
      </c>
      <c r="EA110" s="27">
        <f t="shared" ca="1" si="294"/>
        <v>1</v>
      </c>
      <c r="EB110" s="27">
        <f t="shared" ca="1" si="294"/>
        <v>0</v>
      </c>
      <c r="EC110" s="27">
        <f t="shared" ca="1" si="294"/>
        <v>1</v>
      </c>
      <c r="ED110" s="27">
        <f t="shared" ca="1" si="294"/>
        <v>1</v>
      </c>
      <c r="EE110" s="27">
        <f t="shared" ca="1" si="295"/>
        <v>0</v>
      </c>
      <c r="EF110" s="27">
        <f t="shared" ca="1" si="295"/>
        <v>70</v>
      </c>
      <c r="EG110" s="27">
        <f t="shared" ca="1" si="295"/>
        <v>50</v>
      </c>
      <c r="EH110" s="27">
        <f t="shared" ca="1" si="295"/>
        <v>70</v>
      </c>
      <c r="EI110" s="27">
        <f t="shared" ca="1" si="295"/>
        <v>50</v>
      </c>
      <c r="EJ110" s="27">
        <f t="shared" ca="1" si="295"/>
        <v>1</v>
      </c>
      <c r="EK110" s="27">
        <f t="shared" ca="1" si="295"/>
        <v>1</v>
      </c>
      <c r="EL110" s="27">
        <f t="shared" ca="1" si="295"/>
        <v>1</v>
      </c>
      <c r="EM110" s="27">
        <f t="shared" ca="1" si="295"/>
        <v>0</v>
      </c>
      <c r="EN110" s="27" t="str">
        <f t="shared" ca="1" si="295"/>
        <v>-</v>
      </c>
      <c r="EO110" s="27" t="str">
        <f t="shared" ca="1" si="295"/>
        <v>-</v>
      </c>
      <c r="EP110" s="27">
        <f t="shared" ca="1" si="295"/>
        <v>0</v>
      </c>
      <c r="EQ110" s="27">
        <f t="shared" ca="1" si="295"/>
        <v>0</v>
      </c>
      <c r="ER110" s="34">
        <v>0</v>
      </c>
    </row>
    <row r="111" spans="1:148" outlineLevel="3">
      <c r="A111" s="31">
        <f t="shared" si="231"/>
        <v>106</v>
      </c>
      <c r="B111" s="38">
        <f t="shared" ca="1" si="259"/>
        <v>75</v>
      </c>
      <c r="C111">
        <f t="shared" ca="1" si="243"/>
        <v>31</v>
      </c>
      <c r="D111" t="b">
        <v>1</v>
      </c>
      <c r="E111" t="b">
        <v>0</v>
      </c>
      <c r="F111" t="b">
        <v>1</v>
      </c>
      <c r="H111" s="3" t="str">
        <f t="shared" ca="1" si="248"/>
        <v>031 sfw0.90_sfd+0.75_conc+0.65_prlf+0.35_era00000M-M Spr Scan 2 (F33N11)</v>
      </c>
      <c r="I111" s="13" t="str">
        <f ca="1">IF(MATCH(H111,H$5:H111,0)=(COUNTA(H$5:H111)),"-","Dup")</f>
        <v>-</v>
      </c>
      <c r="J111" s="27" t="str">
        <f t="shared" ref="J111:J143" ca="1" si="297">OFFSET(J$5,$B111,0)</f>
        <v>-</v>
      </c>
      <c r="K111" s="27" t="b">
        <f t="shared" ca="1" si="296"/>
        <v>1</v>
      </c>
      <c r="L111" s="27" t="b">
        <f t="shared" ca="1" si="296"/>
        <v>1</v>
      </c>
      <c r="M111" s="27" t="b">
        <f t="shared" ca="1" si="296"/>
        <v>1</v>
      </c>
      <c r="N111" s="27" t="b">
        <f t="shared" ca="1" si="296"/>
        <v>1</v>
      </c>
      <c r="O111" s="27" t="b">
        <f t="shared" ca="1" si="296"/>
        <v>1</v>
      </c>
      <c r="P111" s="27">
        <f t="shared" ca="1" si="289"/>
        <v>1</v>
      </c>
      <c r="Q111" s="27">
        <f t="shared" ca="1" si="289"/>
        <v>1</v>
      </c>
      <c r="R111" s="27">
        <f t="shared" ca="1" si="289"/>
        <v>1</v>
      </c>
      <c r="S111" s="27">
        <f t="shared" ca="1" si="289"/>
        <v>1</v>
      </c>
      <c r="T111" s="27">
        <f t="shared" ca="1" si="289"/>
        <v>1</v>
      </c>
      <c r="U111" s="27">
        <f t="shared" ca="1" si="289"/>
        <v>1</v>
      </c>
      <c r="V111" s="27">
        <f t="shared" ca="1" si="289"/>
        <v>1</v>
      </c>
      <c r="W111" s="27">
        <f t="shared" ca="1" si="289"/>
        <v>1</v>
      </c>
      <c r="X111" s="27">
        <f t="shared" ca="1" si="289"/>
        <v>1</v>
      </c>
      <c r="Y111" s="27">
        <f t="shared" ca="1" si="289"/>
        <v>1</v>
      </c>
      <c r="Z111" s="27" t="str">
        <f t="shared" ca="1" si="234"/>
        <v>-</v>
      </c>
      <c r="AA111" s="27" t="str">
        <f t="shared" ca="1" si="249"/>
        <v>-</v>
      </c>
      <c r="AB111" s="27" t="str">
        <f t="shared" ca="1" si="290"/>
        <v>-</v>
      </c>
      <c r="AC111" s="27" t="str">
        <f t="shared" ca="1" si="290"/>
        <v>-</v>
      </c>
      <c r="AD111" s="27" t="str">
        <f t="shared" ca="1" si="290"/>
        <v>-</v>
      </c>
      <c r="AE111" s="27" t="str">
        <f t="shared" ca="1" si="290"/>
        <v>-</v>
      </c>
      <c r="AF111" s="27" t="str">
        <f t="shared" ca="1" si="290"/>
        <v>-</v>
      </c>
      <c r="AG111" s="27" t="str">
        <f t="shared" ca="1" si="290"/>
        <v>-</v>
      </c>
      <c r="AH111" s="27" t="str">
        <f t="shared" ca="1" si="290"/>
        <v>-</v>
      </c>
      <c r="AI111" s="27" t="str">
        <f t="shared" ca="1" si="290"/>
        <v>-</v>
      </c>
      <c r="AJ111" s="27" t="str">
        <f t="shared" ca="1" si="290"/>
        <v>-</v>
      </c>
      <c r="AK111" s="27" t="str">
        <f t="shared" ca="1" si="290"/>
        <v>-</v>
      </c>
      <c r="AL111" s="27" t="str">
        <f t="shared" ca="1" si="290"/>
        <v>-</v>
      </c>
      <c r="AM111" s="27" t="str">
        <f t="shared" ca="1" si="290"/>
        <v>-</v>
      </c>
      <c r="AN111" s="27" t="str">
        <f t="shared" ca="1" si="290"/>
        <v>-</v>
      </c>
      <c r="AO111" s="27" t="str">
        <f t="shared" ca="1" si="290"/>
        <v>-</v>
      </c>
      <c r="AP111" s="27" t="str">
        <f t="shared" ca="1" si="290"/>
        <v>-</v>
      </c>
      <c r="AQ111" s="27" t="str">
        <f t="shared" ca="1" si="290"/>
        <v>-</v>
      </c>
      <c r="AR111" s="27" t="str">
        <f t="shared" ca="1" si="290"/>
        <v>-</v>
      </c>
      <c r="AS111" s="27">
        <f t="shared" ca="1" si="282"/>
        <v>1</v>
      </c>
      <c r="AT111" s="27">
        <f t="shared" ca="1" si="282"/>
        <v>1</v>
      </c>
      <c r="AU111" s="27">
        <f t="shared" ca="1" si="282"/>
        <v>0</v>
      </c>
      <c r="AV111" s="27">
        <f t="shared" ca="1" si="291"/>
        <v>0.7</v>
      </c>
      <c r="AW111" s="27">
        <f t="shared" ca="1" si="291"/>
        <v>-0.7</v>
      </c>
      <c r="AX111" s="27" t="str">
        <f t="shared" ca="1" si="291"/>
        <v>-</v>
      </c>
      <c r="AY111" s="27" t="str">
        <f t="shared" ca="1" si="291"/>
        <v>-</v>
      </c>
      <c r="AZ111" s="27" t="str">
        <f t="shared" ca="1" si="291"/>
        <v>-</v>
      </c>
      <c r="BA111" s="27" t="str">
        <f t="shared" ca="1" si="291"/>
        <v>-</v>
      </c>
      <c r="BB111" s="27" t="str">
        <f t="shared" ca="1" si="291"/>
        <v>-</v>
      </c>
      <c r="BC111" s="27">
        <f t="shared" ca="1" si="246"/>
        <v>0.3</v>
      </c>
      <c r="BD111" s="27">
        <f t="shared" ref="BD111:BM120" ca="1" si="298">OFFSET(BD$5,$B111,0)</f>
        <v>0.7</v>
      </c>
      <c r="BE111" s="27">
        <f t="shared" ca="1" si="298"/>
        <v>-0.2</v>
      </c>
      <c r="BF111" s="27">
        <f t="shared" ca="1" si="298"/>
        <v>1.2</v>
      </c>
      <c r="BG111" s="27" t="str">
        <f t="shared" ca="1" si="298"/>
        <v>-</v>
      </c>
      <c r="BH111" s="27" t="str">
        <f t="shared" ca="1" si="298"/>
        <v>-</v>
      </c>
      <c r="BI111" s="27">
        <f t="shared" ca="1" si="298"/>
        <v>0</v>
      </c>
      <c r="BJ111" s="27">
        <f t="shared" ca="1" si="298"/>
        <v>0</v>
      </c>
      <c r="BK111" s="27">
        <f t="shared" ca="1" si="298"/>
        <v>0</v>
      </c>
      <c r="BL111" s="27">
        <f t="shared" ca="1" si="298"/>
        <v>0</v>
      </c>
      <c r="BM111" s="27">
        <f t="shared" ca="1" si="298"/>
        <v>0</v>
      </c>
      <c r="BN111" s="27">
        <f t="shared" ref="BN111:BT120" ca="1" si="299">OFFSET(BN$5,$B111,0)</f>
        <v>0</v>
      </c>
      <c r="BO111" s="27">
        <f t="shared" ca="1" si="299"/>
        <v>0</v>
      </c>
      <c r="BP111" s="27" t="str">
        <f t="shared" ca="1" si="299"/>
        <v>-</v>
      </c>
      <c r="BQ111" s="27" t="str">
        <f t="shared" ca="1" si="299"/>
        <v>-</v>
      </c>
      <c r="BR111" s="27" t="str">
        <f t="shared" ca="1" si="299"/>
        <v>-</v>
      </c>
      <c r="BS111" s="27" t="str">
        <f t="shared" ca="1" si="299"/>
        <v>-</v>
      </c>
      <c r="BT111" s="27" t="str">
        <f t="shared" ca="1" si="299"/>
        <v>-</v>
      </c>
      <c r="BU111" s="27" t="str">
        <f t="shared" ref="BU111:CF120" ca="1" si="300">OFFSET(BU$5,$B111,0)</f>
        <v>-</v>
      </c>
      <c r="BV111" s="27" t="str">
        <f t="shared" ca="1" si="300"/>
        <v>-</v>
      </c>
      <c r="BW111" s="27" t="str">
        <f t="shared" ca="1" si="300"/>
        <v>-</v>
      </c>
      <c r="BX111" s="27" t="str">
        <f t="shared" ca="1" si="300"/>
        <v>-</v>
      </c>
      <c r="BY111" s="27">
        <f t="shared" ca="1" si="300"/>
        <v>2</v>
      </c>
      <c r="BZ111" s="27" t="str">
        <f t="shared" ca="1" si="300"/>
        <v>-</v>
      </c>
      <c r="CA111" s="27" t="str">
        <f t="shared" ca="1" si="300"/>
        <v>-</v>
      </c>
      <c r="CB111" s="27" t="str">
        <f t="shared" ca="1" si="300"/>
        <v>-</v>
      </c>
      <c r="CC111" s="27" t="str">
        <f t="shared" ca="1" si="300"/>
        <v>-</v>
      </c>
      <c r="CD111" s="27" t="str">
        <f t="shared" ca="1" si="300"/>
        <v>-</v>
      </c>
      <c r="CE111" s="27" t="str">
        <f t="shared" ca="1" si="300"/>
        <v>-</v>
      </c>
      <c r="CF111" s="27">
        <f t="shared" ca="1" si="300"/>
        <v>0</v>
      </c>
      <c r="CG111" s="27" t="str">
        <f t="shared" ref="CG111:CP120" ca="1" si="301">OFFSET(CG$5,$B111,0)</f>
        <v>-</v>
      </c>
      <c r="CH111" s="27">
        <f t="shared" ca="1" si="301"/>
        <v>1</v>
      </c>
      <c r="CI111" s="27">
        <f t="shared" ca="1" si="301"/>
        <v>0</v>
      </c>
      <c r="CJ111" s="27">
        <f t="shared" ca="1" si="301"/>
        <v>1</v>
      </c>
      <c r="CK111" s="27">
        <f t="shared" ca="1" si="301"/>
        <v>1</v>
      </c>
      <c r="CL111" s="27">
        <f t="shared" ca="1" si="301"/>
        <v>1</v>
      </c>
      <c r="CM111" s="27">
        <f t="shared" ca="1" si="301"/>
        <v>0</v>
      </c>
      <c r="CN111" s="27">
        <f t="shared" ca="1" si="301"/>
        <v>0</v>
      </c>
      <c r="CO111" s="27">
        <f t="shared" ca="1" si="301"/>
        <v>0</v>
      </c>
      <c r="CP111" s="27">
        <f t="shared" ca="1" si="301"/>
        <v>0</v>
      </c>
      <c r="CQ111" s="27">
        <f t="shared" ca="1" si="272"/>
        <v>0.9</v>
      </c>
      <c r="CR111" s="27">
        <f t="shared" ca="1" si="287"/>
        <v>0.75</v>
      </c>
      <c r="CS111" s="27">
        <f t="shared" ref="CS111:CS143" ca="1" si="302">OFFSET(CS$5,$B111,0)</f>
        <v>0.65</v>
      </c>
      <c r="CT111" s="26">
        <v>0.35</v>
      </c>
      <c r="CU111" s="27">
        <f t="shared" ref="CU111:CZ126" ca="1" si="303">OFFSET(CU$5,$B111,0)</f>
        <v>0</v>
      </c>
      <c r="CV111" s="27">
        <f t="shared" ca="1" si="303"/>
        <v>0</v>
      </c>
      <c r="CW111" s="27">
        <f t="shared" ca="1" si="303"/>
        <v>1</v>
      </c>
      <c r="CX111" s="27">
        <f t="shared" ca="1" si="303"/>
        <v>0</v>
      </c>
      <c r="CY111" s="27">
        <f t="shared" ca="1" si="288"/>
        <v>0</v>
      </c>
      <c r="CZ111" s="27">
        <f t="shared" ca="1" si="288"/>
        <v>0</v>
      </c>
      <c r="DA111" s="27">
        <f t="shared" ca="1" si="292"/>
        <v>0</v>
      </c>
      <c r="DB111" s="27">
        <f t="shared" ca="1" si="292"/>
        <v>0</v>
      </c>
      <c r="DC111" s="27">
        <f t="shared" ca="1" si="292"/>
        <v>0</v>
      </c>
      <c r="DD111" s="27">
        <f t="shared" ca="1" si="292"/>
        <v>0</v>
      </c>
      <c r="DE111" s="27" t="str">
        <f t="shared" ca="1" si="292"/>
        <v>-</v>
      </c>
      <c r="DF111" s="27" t="str">
        <f t="shared" ca="1" si="292"/>
        <v>-</v>
      </c>
      <c r="DG111" s="27" t="str">
        <f t="shared" ca="1" si="292"/>
        <v>-</v>
      </c>
      <c r="DH111" s="27" t="str">
        <f t="shared" ca="1" si="292"/>
        <v>-</v>
      </c>
      <c r="DI111" s="27" t="str">
        <f t="shared" ca="1" si="292"/>
        <v>-</v>
      </c>
      <c r="DJ111" s="27" t="str">
        <f t="shared" ca="1" si="292"/>
        <v>-</v>
      </c>
      <c r="DK111" s="27" t="b">
        <f t="shared" ca="1" si="293"/>
        <v>0</v>
      </c>
      <c r="DL111" s="27" t="b">
        <f t="shared" ca="1" si="293"/>
        <v>0</v>
      </c>
      <c r="DM111" s="27" t="b">
        <f t="shared" ca="1" si="293"/>
        <v>1</v>
      </c>
      <c r="DN111" s="27">
        <f t="shared" ca="1" si="293"/>
        <v>2</v>
      </c>
      <c r="DO111" s="27" t="str">
        <f t="shared" ca="1" si="293"/>
        <v>-</v>
      </c>
      <c r="DP111" s="27" t="b">
        <f t="shared" ca="1" si="293"/>
        <v>1</v>
      </c>
      <c r="DQ111" s="27" t="str">
        <f t="shared" ca="1" si="293"/>
        <v>-</v>
      </c>
      <c r="DR111" s="27" t="str">
        <f t="shared" ca="1" si="293"/>
        <v>-</v>
      </c>
      <c r="DS111" s="27" t="str">
        <f t="shared" ca="1" si="293"/>
        <v>-</v>
      </c>
      <c r="DT111" s="27" t="b">
        <f t="shared" ca="1" si="294"/>
        <v>1</v>
      </c>
      <c r="DU111" s="27" t="str">
        <f t="shared" ca="1" si="294"/>
        <v>-</v>
      </c>
      <c r="DV111" s="27">
        <f t="shared" ca="1" si="294"/>
        <v>0</v>
      </c>
      <c r="DW111" s="27">
        <f t="shared" ca="1" si="294"/>
        <v>1</v>
      </c>
      <c r="DX111" s="27" t="str">
        <f t="shared" ca="1" si="294"/>
        <v>-</v>
      </c>
      <c r="DY111" s="27">
        <f t="shared" ca="1" si="294"/>
        <v>500</v>
      </c>
      <c r="DZ111" s="27">
        <f t="shared" ca="1" si="294"/>
        <v>500</v>
      </c>
      <c r="EA111" s="27">
        <f t="shared" ca="1" si="294"/>
        <v>1</v>
      </c>
      <c r="EB111" s="27">
        <f t="shared" ca="1" si="294"/>
        <v>0</v>
      </c>
      <c r="EC111" s="27">
        <f t="shared" ca="1" si="294"/>
        <v>1</v>
      </c>
      <c r="ED111" s="27">
        <f t="shared" ca="1" si="294"/>
        <v>1</v>
      </c>
      <c r="EE111" s="27">
        <f t="shared" ca="1" si="295"/>
        <v>0</v>
      </c>
      <c r="EF111" s="27">
        <f t="shared" ca="1" si="295"/>
        <v>70</v>
      </c>
      <c r="EG111" s="27">
        <f t="shared" ca="1" si="295"/>
        <v>50</v>
      </c>
      <c r="EH111" s="27">
        <f t="shared" ca="1" si="295"/>
        <v>70</v>
      </c>
      <c r="EI111" s="27">
        <f t="shared" ca="1" si="295"/>
        <v>50</v>
      </c>
      <c r="EJ111" s="27">
        <f t="shared" ca="1" si="295"/>
        <v>1</v>
      </c>
      <c r="EK111" s="27">
        <f t="shared" ca="1" si="295"/>
        <v>1</v>
      </c>
      <c r="EL111" s="27">
        <f t="shared" ca="1" si="295"/>
        <v>1</v>
      </c>
      <c r="EM111" s="27">
        <f t="shared" ca="1" si="295"/>
        <v>0</v>
      </c>
      <c r="EN111" s="27" t="str">
        <f t="shared" ca="1" si="295"/>
        <v>-</v>
      </c>
      <c r="EO111" s="27" t="str">
        <f t="shared" ca="1" si="295"/>
        <v>-</v>
      </c>
      <c r="EP111" s="27">
        <f t="shared" ca="1" si="295"/>
        <v>0</v>
      </c>
      <c r="EQ111" s="27">
        <f t="shared" ca="1" si="295"/>
        <v>0</v>
      </c>
      <c r="ER111" s="34">
        <v>0</v>
      </c>
    </row>
    <row r="112" spans="1:148" outlineLevel="3">
      <c r="A112" s="31">
        <f t="shared" si="231"/>
        <v>107</v>
      </c>
      <c r="B112" s="38">
        <f t="shared" ca="1" si="259"/>
        <v>75</v>
      </c>
      <c r="C112">
        <f t="shared" ref="C112:C140" ca="1" si="304">OFFSET(C112,-1,0)</f>
        <v>31</v>
      </c>
      <c r="D112" t="b">
        <v>1</v>
      </c>
      <c r="E112" t="b">
        <v>0</v>
      </c>
      <c r="F112" t="b">
        <v>1</v>
      </c>
      <c r="H112" s="3" t="str">
        <f t="shared" ca="1" si="248"/>
        <v>032 sfw0.90_sfd+0.75_conc+0.65_prlf+0.30_era00000M-M Spr Scan 2 (F33N11)</v>
      </c>
      <c r="I112" s="13" t="str">
        <f ca="1">IF(MATCH(H112,H$5:H112,0)=(COUNTA(H$5:H112)),"-","Dup")</f>
        <v>-</v>
      </c>
      <c r="J112" s="27" t="str">
        <f t="shared" ca="1" si="297"/>
        <v>-</v>
      </c>
      <c r="K112" s="27" t="b">
        <f t="shared" ca="1" si="296"/>
        <v>1</v>
      </c>
      <c r="L112" s="27" t="b">
        <f t="shared" ca="1" si="296"/>
        <v>1</v>
      </c>
      <c r="M112" s="27" t="b">
        <f t="shared" ca="1" si="296"/>
        <v>1</v>
      </c>
      <c r="N112" s="27" t="b">
        <f t="shared" ca="1" si="296"/>
        <v>1</v>
      </c>
      <c r="O112" s="27" t="b">
        <f t="shared" ca="1" si="296"/>
        <v>1</v>
      </c>
      <c r="P112" s="27">
        <f t="shared" ca="1" si="289"/>
        <v>1</v>
      </c>
      <c r="Q112" s="27">
        <f t="shared" ca="1" si="289"/>
        <v>1</v>
      </c>
      <c r="R112" s="27">
        <f t="shared" ca="1" si="289"/>
        <v>1</v>
      </c>
      <c r="S112" s="27">
        <f t="shared" ca="1" si="289"/>
        <v>1</v>
      </c>
      <c r="T112" s="27">
        <f t="shared" ca="1" si="289"/>
        <v>1</v>
      </c>
      <c r="U112" s="27">
        <f t="shared" ca="1" si="289"/>
        <v>1</v>
      </c>
      <c r="V112" s="27">
        <f t="shared" ca="1" si="289"/>
        <v>1</v>
      </c>
      <c r="W112" s="27">
        <f t="shared" ca="1" si="289"/>
        <v>1</v>
      </c>
      <c r="X112" s="27">
        <f t="shared" ca="1" si="289"/>
        <v>1</v>
      </c>
      <c r="Y112" s="27">
        <f t="shared" ca="1" si="289"/>
        <v>1</v>
      </c>
      <c r="Z112" s="27" t="str">
        <f t="shared" ref="Z112:Z140" ca="1" si="305">OFFSET(Z$5,$B112,0)</f>
        <v>-</v>
      </c>
      <c r="AA112" s="27" t="str">
        <f t="shared" ca="1" si="249"/>
        <v>-</v>
      </c>
      <c r="AB112" s="27" t="str">
        <f t="shared" ca="1" si="290"/>
        <v>-</v>
      </c>
      <c r="AC112" s="27" t="str">
        <f t="shared" ca="1" si="290"/>
        <v>-</v>
      </c>
      <c r="AD112" s="27" t="str">
        <f t="shared" ca="1" si="290"/>
        <v>-</v>
      </c>
      <c r="AE112" s="27" t="str">
        <f t="shared" ca="1" si="290"/>
        <v>-</v>
      </c>
      <c r="AF112" s="27" t="str">
        <f t="shared" ca="1" si="290"/>
        <v>-</v>
      </c>
      <c r="AG112" s="27" t="str">
        <f t="shared" ca="1" si="290"/>
        <v>-</v>
      </c>
      <c r="AH112" s="27" t="str">
        <f t="shared" ca="1" si="290"/>
        <v>-</v>
      </c>
      <c r="AI112" s="27" t="str">
        <f t="shared" ca="1" si="290"/>
        <v>-</v>
      </c>
      <c r="AJ112" s="27" t="str">
        <f t="shared" ca="1" si="290"/>
        <v>-</v>
      </c>
      <c r="AK112" s="27" t="str">
        <f t="shared" ca="1" si="290"/>
        <v>-</v>
      </c>
      <c r="AL112" s="27" t="str">
        <f t="shared" ca="1" si="290"/>
        <v>-</v>
      </c>
      <c r="AM112" s="27" t="str">
        <f t="shared" ca="1" si="290"/>
        <v>-</v>
      </c>
      <c r="AN112" s="27" t="str">
        <f t="shared" ca="1" si="290"/>
        <v>-</v>
      </c>
      <c r="AO112" s="27" t="str">
        <f t="shared" ca="1" si="290"/>
        <v>-</v>
      </c>
      <c r="AP112" s="27" t="str">
        <f t="shared" ca="1" si="290"/>
        <v>-</v>
      </c>
      <c r="AQ112" s="27" t="str">
        <f t="shared" ca="1" si="290"/>
        <v>-</v>
      </c>
      <c r="AR112" s="27" t="str">
        <f t="shared" ca="1" si="290"/>
        <v>-</v>
      </c>
      <c r="AS112" s="27">
        <f t="shared" ca="1" si="282"/>
        <v>1</v>
      </c>
      <c r="AT112" s="27">
        <f t="shared" ca="1" si="282"/>
        <v>1</v>
      </c>
      <c r="AU112" s="27">
        <f t="shared" ca="1" si="282"/>
        <v>0</v>
      </c>
      <c r="AV112" s="27">
        <f t="shared" ca="1" si="291"/>
        <v>0.7</v>
      </c>
      <c r="AW112" s="27">
        <f t="shared" ca="1" si="291"/>
        <v>-0.7</v>
      </c>
      <c r="AX112" s="27" t="str">
        <f t="shared" ca="1" si="291"/>
        <v>-</v>
      </c>
      <c r="AY112" s="27" t="str">
        <f t="shared" ca="1" si="291"/>
        <v>-</v>
      </c>
      <c r="AZ112" s="27" t="str">
        <f t="shared" ca="1" si="291"/>
        <v>-</v>
      </c>
      <c r="BA112" s="27" t="str">
        <f t="shared" ca="1" si="291"/>
        <v>-</v>
      </c>
      <c r="BB112" s="27" t="str">
        <f t="shared" ca="1" si="291"/>
        <v>-</v>
      </c>
      <c r="BC112" s="27">
        <f t="shared" ref="BC112:BC140" ca="1" si="306">OFFSET(BC$5,$B112,0)</f>
        <v>0.3</v>
      </c>
      <c r="BD112" s="27">
        <f t="shared" ca="1" si="298"/>
        <v>0.7</v>
      </c>
      <c r="BE112" s="27">
        <f t="shared" ca="1" si="298"/>
        <v>-0.2</v>
      </c>
      <c r="BF112" s="27">
        <f t="shared" ca="1" si="298"/>
        <v>1.2</v>
      </c>
      <c r="BG112" s="27" t="str">
        <f t="shared" ca="1" si="298"/>
        <v>-</v>
      </c>
      <c r="BH112" s="27" t="str">
        <f t="shared" ca="1" si="298"/>
        <v>-</v>
      </c>
      <c r="BI112" s="27">
        <f t="shared" ca="1" si="298"/>
        <v>0</v>
      </c>
      <c r="BJ112" s="27">
        <f t="shared" ca="1" si="298"/>
        <v>0</v>
      </c>
      <c r="BK112" s="27">
        <f t="shared" ca="1" si="298"/>
        <v>0</v>
      </c>
      <c r="BL112" s="27">
        <f t="shared" ca="1" si="298"/>
        <v>0</v>
      </c>
      <c r="BM112" s="27">
        <f t="shared" ca="1" si="298"/>
        <v>0</v>
      </c>
      <c r="BN112" s="27">
        <f t="shared" ca="1" si="299"/>
        <v>0</v>
      </c>
      <c r="BO112" s="27">
        <f t="shared" ca="1" si="299"/>
        <v>0</v>
      </c>
      <c r="BP112" s="27" t="str">
        <f t="shared" ca="1" si="299"/>
        <v>-</v>
      </c>
      <c r="BQ112" s="27" t="str">
        <f t="shared" ca="1" si="299"/>
        <v>-</v>
      </c>
      <c r="BR112" s="27" t="str">
        <f t="shared" ca="1" si="299"/>
        <v>-</v>
      </c>
      <c r="BS112" s="27" t="str">
        <f t="shared" ca="1" si="299"/>
        <v>-</v>
      </c>
      <c r="BT112" s="27" t="str">
        <f t="shared" ca="1" si="299"/>
        <v>-</v>
      </c>
      <c r="BU112" s="27" t="str">
        <f t="shared" ca="1" si="300"/>
        <v>-</v>
      </c>
      <c r="BV112" s="27" t="str">
        <f t="shared" ca="1" si="300"/>
        <v>-</v>
      </c>
      <c r="BW112" s="27" t="str">
        <f t="shared" ca="1" si="300"/>
        <v>-</v>
      </c>
      <c r="BX112" s="27" t="str">
        <f t="shared" ca="1" si="300"/>
        <v>-</v>
      </c>
      <c r="BY112" s="27">
        <f t="shared" ca="1" si="300"/>
        <v>2</v>
      </c>
      <c r="BZ112" s="27" t="str">
        <f t="shared" ca="1" si="300"/>
        <v>-</v>
      </c>
      <c r="CA112" s="27" t="str">
        <f t="shared" ca="1" si="300"/>
        <v>-</v>
      </c>
      <c r="CB112" s="27" t="str">
        <f t="shared" ca="1" si="300"/>
        <v>-</v>
      </c>
      <c r="CC112" s="27" t="str">
        <f t="shared" ca="1" si="300"/>
        <v>-</v>
      </c>
      <c r="CD112" s="27" t="str">
        <f t="shared" ca="1" si="300"/>
        <v>-</v>
      </c>
      <c r="CE112" s="27" t="str">
        <f t="shared" ca="1" si="300"/>
        <v>-</v>
      </c>
      <c r="CF112" s="27">
        <f t="shared" ca="1" si="300"/>
        <v>0</v>
      </c>
      <c r="CG112" s="27" t="str">
        <f t="shared" ca="1" si="301"/>
        <v>-</v>
      </c>
      <c r="CH112" s="27">
        <f t="shared" ca="1" si="301"/>
        <v>1</v>
      </c>
      <c r="CI112" s="27">
        <f t="shared" ca="1" si="301"/>
        <v>0</v>
      </c>
      <c r="CJ112" s="27">
        <f t="shared" ca="1" si="301"/>
        <v>1</v>
      </c>
      <c r="CK112" s="27">
        <f t="shared" ca="1" si="301"/>
        <v>1</v>
      </c>
      <c r="CL112" s="27">
        <f t="shared" ca="1" si="301"/>
        <v>1</v>
      </c>
      <c r="CM112" s="27">
        <f t="shared" ca="1" si="301"/>
        <v>0</v>
      </c>
      <c r="CN112" s="27">
        <f t="shared" ca="1" si="301"/>
        <v>0</v>
      </c>
      <c r="CO112" s="27">
        <f t="shared" ca="1" si="301"/>
        <v>0</v>
      </c>
      <c r="CP112" s="27">
        <f t="shared" ca="1" si="301"/>
        <v>0</v>
      </c>
      <c r="CQ112" s="27">
        <f t="shared" ca="1" si="272"/>
        <v>0.9</v>
      </c>
      <c r="CR112" s="27">
        <f t="shared" ca="1" si="287"/>
        <v>0.75</v>
      </c>
      <c r="CS112" s="27">
        <f t="shared" ca="1" si="302"/>
        <v>0.65</v>
      </c>
      <c r="CT112" s="26">
        <v>0.3</v>
      </c>
      <c r="CU112" s="27">
        <f t="shared" ca="1" si="303"/>
        <v>0</v>
      </c>
      <c r="CV112" s="27">
        <f t="shared" ca="1" si="303"/>
        <v>0</v>
      </c>
      <c r="CW112" s="27">
        <f t="shared" ca="1" si="303"/>
        <v>1</v>
      </c>
      <c r="CX112" s="27">
        <f t="shared" ca="1" si="303"/>
        <v>0</v>
      </c>
      <c r="CY112" s="27">
        <f t="shared" ca="1" si="288"/>
        <v>0</v>
      </c>
      <c r="CZ112" s="27">
        <f t="shared" ca="1" si="288"/>
        <v>0</v>
      </c>
      <c r="DA112" s="27">
        <f t="shared" ca="1" si="292"/>
        <v>0</v>
      </c>
      <c r="DB112" s="27">
        <f t="shared" ca="1" si="292"/>
        <v>0</v>
      </c>
      <c r="DC112" s="27">
        <f t="shared" ca="1" si="292"/>
        <v>0</v>
      </c>
      <c r="DD112" s="27">
        <f t="shared" ca="1" si="292"/>
        <v>0</v>
      </c>
      <c r="DE112" s="27" t="str">
        <f t="shared" ca="1" si="292"/>
        <v>-</v>
      </c>
      <c r="DF112" s="27" t="str">
        <f t="shared" ca="1" si="292"/>
        <v>-</v>
      </c>
      <c r="DG112" s="27" t="str">
        <f t="shared" ca="1" si="292"/>
        <v>-</v>
      </c>
      <c r="DH112" s="27" t="str">
        <f t="shared" ca="1" si="292"/>
        <v>-</v>
      </c>
      <c r="DI112" s="27" t="str">
        <f t="shared" ca="1" si="292"/>
        <v>-</v>
      </c>
      <c r="DJ112" s="27" t="str">
        <f t="shared" ca="1" si="292"/>
        <v>-</v>
      </c>
      <c r="DK112" s="27" t="b">
        <f t="shared" ca="1" si="293"/>
        <v>0</v>
      </c>
      <c r="DL112" s="27" t="b">
        <f t="shared" ca="1" si="293"/>
        <v>0</v>
      </c>
      <c r="DM112" s="27" t="b">
        <f t="shared" ca="1" si="293"/>
        <v>1</v>
      </c>
      <c r="DN112" s="27">
        <f t="shared" ca="1" si="293"/>
        <v>2</v>
      </c>
      <c r="DO112" s="27" t="str">
        <f t="shared" ca="1" si="293"/>
        <v>-</v>
      </c>
      <c r="DP112" s="27" t="b">
        <f t="shared" ca="1" si="293"/>
        <v>1</v>
      </c>
      <c r="DQ112" s="27" t="str">
        <f t="shared" ca="1" si="293"/>
        <v>-</v>
      </c>
      <c r="DR112" s="27" t="str">
        <f t="shared" ca="1" si="293"/>
        <v>-</v>
      </c>
      <c r="DS112" s="27" t="str">
        <f t="shared" ca="1" si="293"/>
        <v>-</v>
      </c>
      <c r="DT112" s="27" t="b">
        <f t="shared" ca="1" si="294"/>
        <v>1</v>
      </c>
      <c r="DU112" s="27" t="str">
        <f t="shared" ca="1" si="294"/>
        <v>-</v>
      </c>
      <c r="DV112" s="27">
        <f t="shared" ca="1" si="294"/>
        <v>0</v>
      </c>
      <c r="DW112" s="27">
        <f t="shared" ca="1" si="294"/>
        <v>1</v>
      </c>
      <c r="DX112" s="27" t="str">
        <f t="shared" ca="1" si="294"/>
        <v>-</v>
      </c>
      <c r="DY112" s="27">
        <f t="shared" ca="1" si="294"/>
        <v>500</v>
      </c>
      <c r="DZ112" s="27">
        <f t="shared" ca="1" si="294"/>
        <v>500</v>
      </c>
      <c r="EA112" s="27">
        <f t="shared" ca="1" si="294"/>
        <v>1</v>
      </c>
      <c r="EB112" s="27">
        <f t="shared" ca="1" si="294"/>
        <v>0</v>
      </c>
      <c r="EC112" s="27">
        <f t="shared" ca="1" si="294"/>
        <v>1</v>
      </c>
      <c r="ED112" s="27">
        <f t="shared" ca="1" si="294"/>
        <v>1</v>
      </c>
      <c r="EE112" s="27">
        <f t="shared" ca="1" si="295"/>
        <v>0</v>
      </c>
      <c r="EF112" s="27">
        <f t="shared" ca="1" si="295"/>
        <v>70</v>
      </c>
      <c r="EG112" s="27">
        <f t="shared" ca="1" si="295"/>
        <v>50</v>
      </c>
      <c r="EH112" s="27">
        <f t="shared" ca="1" si="295"/>
        <v>70</v>
      </c>
      <c r="EI112" s="27">
        <f t="shared" ca="1" si="295"/>
        <v>50</v>
      </c>
      <c r="EJ112" s="27">
        <f t="shared" ca="1" si="295"/>
        <v>1</v>
      </c>
      <c r="EK112" s="27">
        <f t="shared" ca="1" si="295"/>
        <v>1</v>
      </c>
      <c r="EL112" s="27">
        <f t="shared" ca="1" si="295"/>
        <v>1</v>
      </c>
      <c r="EM112" s="27">
        <f t="shared" ca="1" si="295"/>
        <v>0</v>
      </c>
      <c r="EN112" s="27" t="str">
        <f t="shared" ca="1" si="295"/>
        <v>-</v>
      </c>
      <c r="EO112" s="27" t="str">
        <f t="shared" ca="1" si="295"/>
        <v>-</v>
      </c>
      <c r="EP112" s="27">
        <f t="shared" ca="1" si="295"/>
        <v>0</v>
      </c>
      <c r="EQ112" s="27">
        <f t="shared" ca="1" si="295"/>
        <v>0</v>
      </c>
      <c r="ER112" s="34">
        <v>0</v>
      </c>
    </row>
    <row r="113" spans="1:148" outlineLevel="3">
      <c r="A113" s="31">
        <f t="shared" si="231"/>
        <v>108</v>
      </c>
      <c r="B113" s="38">
        <f t="shared" ca="1" si="259"/>
        <v>75</v>
      </c>
      <c r="C113">
        <f t="shared" ca="1" si="304"/>
        <v>31</v>
      </c>
      <c r="D113" t="b">
        <v>1</v>
      </c>
      <c r="E113" t="b">
        <v>0</v>
      </c>
      <c r="F113" t="b">
        <v>1</v>
      </c>
      <c r="H113" s="3" t="str">
        <f t="shared" ref="H113:H130" ca="1" si="307">TEXT(IFERROR(VALUE(LEFT(OFFSET(H113,-1,0),3)),0)+1,"000")&amp;" sfw"&amp;TEXT($CQ113,"0.00")&amp;"_sfd"&amp;TEXT($CR113,"+0.00;-0.00;00000;@")&amp;"_conc"&amp;TEXT($CS113,"+0.00;-0.00;00000;----")&amp;"_prlf"&amp;TEXT($CT113,"+0.00;-0.00;00000;----")&amp;"_era"&amp;TEXT($CU113,"+0.00;-0.00;00000;@")&amp;IF($BY113&lt;3,"M-M","Mat")&amp;IF($CD113=TRUE,"&amp;BBT","")&amp;IF($DV113&lt;&gt;0,"-mate EL","")&amp;IF($DK113," Aut","")&amp;IF($DL113," Win","")&amp;IF($DM113," Spr","")&amp;" Scan "&amp;$DN113&amp;" (F"&amp;3+IFERROR(1*$AK113,0)&amp;3+IFERROR(1*$AN113,0)&amp;"N"&amp;$AS113&amp;$AT113&amp;")"</f>
        <v>033 sfw0.90_sfd+0.75_conc+0.65_prlf+0.20_era00000M-M Spr Scan 2 (F33N11)</v>
      </c>
      <c r="I113" s="13" t="str">
        <f ca="1">IF(MATCH(H113,H$5:H113,0)=(COUNTA(H$5:H113)),"-","Dup")</f>
        <v>-</v>
      </c>
      <c r="J113" s="27" t="str">
        <f t="shared" ca="1" si="297"/>
        <v>-</v>
      </c>
      <c r="K113" s="27" t="b">
        <f t="shared" ca="1" si="296"/>
        <v>1</v>
      </c>
      <c r="L113" s="27" t="b">
        <f t="shared" ca="1" si="296"/>
        <v>1</v>
      </c>
      <c r="M113" s="27" t="b">
        <f t="shared" ca="1" si="296"/>
        <v>1</v>
      </c>
      <c r="N113" s="27" t="b">
        <f t="shared" ca="1" si="296"/>
        <v>1</v>
      </c>
      <c r="O113" s="27" t="b">
        <f t="shared" ca="1" si="296"/>
        <v>1</v>
      </c>
      <c r="P113" s="27">
        <f t="shared" ca="1" si="289"/>
        <v>1</v>
      </c>
      <c r="Q113" s="27">
        <f t="shared" ca="1" si="289"/>
        <v>1</v>
      </c>
      <c r="R113" s="27">
        <f t="shared" ca="1" si="289"/>
        <v>1</v>
      </c>
      <c r="S113" s="27">
        <f t="shared" ca="1" si="289"/>
        <v>1</v>
      </c>
      <c r="T113" s="27">
        <f t="shared" ca="1" si="289"/>
        <v>1</v>
      </c>
      <c r="U113" s="27">
        <f t="shared" ca="1" si="289"/>
        <v>1</v>
      </c>
      <c r="V113" s="27">
        <f t="shared" ca="1" si="289"/>
        <v>1</v>
      </c>
      <c r="W113" s="27">
        <f t="shared" ca="1" si="289"/>
        <v>1</v>
      </c>
      <c r="X113" s="27">
        <f t="shared" ca="1" si="289"/>
        <v>1</v>
      </c>
      <c r="Y113" s="27">
        <f t="shared" ca="1" si="289"/>
        <v>1</v>
      </c>
      <c r="Z113" s="27" t="str">
        <f t="shared" ca="1" si="305"/>
        <v>-</v>
      </c>
      <c r="AA113" s="27" t="str">
        <f t="shared" ref="AA113:AA140" ca="1" si="308">OFFSET(AA$5,$B113,0)</f>
        <v>-</v>
      </c>
      <c r="AB113" s="27" t="str">
        <f t="shared" ca="1" si="290"/>
        <v>-</v>
      </c>
      <c r="AC113" s="27" t="str">
        <f t="shared" ca="1" si="290"/>
        <v>-</v>
      </c>
      <c r="AD113" s="27" t="str">
        <f t="shared" ca="1" si="290"/>
        <v>-</v>
      </c>
      <c r="AE113" s="27" t="str">
        <f t="shared" ca="1" si="290"/>
        <v>-</v>
      </c>
      <c r="AF113" s="27" t="str">
        <f t="shared" ca="1" si="290"/>
        <v>-</v>
      </c>
      <c r="AG113" s="27" t="str">
        <f t="shared" ca="1" si="290"/>
        <v>-</v>
      </c>
      <c r="AH113" s="27" t="str">
        <f t="shared" ca="1" si="290"/>
        <v>-</v>
      </c>
      <c r="AI113" s="27" t="str">
        <f t="shared" ca="1" si="290"/>
        <v>-</v>
      </c>
      <c r="AJ113" s="27" t="str">
        <f t="shared" ca="1" si="290"/>
        <v>-</v>
      </c>
      <c r="AK113" s="27" t="str">
        <f t="shared" ca="1" si="290"/>
        <v>-</v>
      </c>
      <c r="AL113" s="27" t="str">
        <f t="shared" ca="1" si="290"/>
        <v>-</v>
      </c>
      <c r="AM113" s="27" t="str">
        <f t="shared" ca="1" si="290"/>
        <v>-</v>
      </c>
      <c r="AN113" s="27" t="str">
        <f t="shared" ca="1" si="290"/>
        <v>-</v>
      </c>
      <c r="AO113" s="27" t="str">
        <f t="shared" ca="1" si="290"/>
        <v>-</v>
      </c>
      <c r="AP113" s="27" t="str">
        <f t="shared" ca="1" si="290"/>
        <v>-</v>
      </c>
      <c r="AQ113" s="27" t="str">
        <f t="shared" ca="1" si="290"/>
        <v>-</v>
      </c>
      <c r="AR113" s="27" t="str">
        <f t="shared" ca="1" si="290"/>
        <v>-</v>
      </c>
      <c r="AS113" s="27">
        <f t="shared" ca="1" si="282"/>
        <v>1</v>
      </c>
      <c r="AT113" s="27">
        <f t="shared" ca="1" si="282"/>
        <v>1</v>
      </c>
      <c r="AU113" s="27">
        <f t="shared" ca="1" si="282"/>
        <v>0</v>
      </c>
      <c r="AV113" s="27">
        <f t="shared" ca="1" si="291"/>
        <v>0.7</v>
      </c>
      <c r="AW113" s="27">
        <f t="shared" ca="1" si="291"/>
        <v>-0.7</v>
      </c>
      <c r="AX113" s="27" t="str">
        <f t="shared" ca="1" si="291"/>
        <v>-</v>
      </c>
      <c r="AY113" s="27" t="str">
        <f t="shared" ca="1" si="291"/>
        <v>-</v>
      </c>
      <c r="AZ113" s="27" t="str">
        <f t="shared" ca="1" si="291"/>
        <v>-</v>
      </c>
      <c r="BA113" s="27" t="str">
        <f t="shared" ca="1" si="291"/>
        <v>-</v>
      </c>
      <c r="BB113" s="27" t="str">
        <f t="shared" ca="1" si="291"/>
        <v>-</v>
      </c>
      <c r="BC113" s="27">
        <f t="shared" ca="1" si="306"/>
        <v>0.3</v>
      </c>
      <c r="BD113" s="27">
        <f t="shared" ca="1" si="298"/>
        <v>0.7</v>
      </c>
      <c r="BE113" s="27">
        <f t="shared" ca="1" si="298"/>
        <v>-0.2</v>
      </c>
      <c r="BF113" s="27">
        <f t="shared" ca="1" si="298"/>
        <v>1.2</v>
      </c>
      <c r="BG113" s="27" t="str">
        <f t="shared" ca="1" si="298"/>
        <v>-</v>
      </c>
      <c r="BH113" s="27" t="str">
        <f t="shared" ca="1" si="298"/>
        <v>-</v>
      </c>
      <c r="BI113" s="27">
        <f t="shared" ca="1" si="298"/>
        <v>0</v>
      </c>
      <c r="BJ113" s="27">
        <f t="shared" ca="1" si="298"/>
        <v>0</v>
      </c>
      <c r="BK113" s="27">
        <f t="shared" ca="1" si="298"/>
        <v>0</v>
      </c>
      <c r="BL113" s="27">
        <f t="shared" ca="1" si="298"/>
        <v>0</v>
      </c>
      <c r="BM113" s="27">
        <f t="shared" ca="1" si="298"/>
        <v>0</v>
      </c>
      <c r="BN113" s="27">
        <f t="shared" ca="1" si="299"/>
        <v>0</v>
      </c>
      <c r="BO113" s="27">
        <f t="shared" ca="1" si="299"/>
        <v>0</v>
      </c>
      <c r="BP113" s="27" t="str">
        <f t="shared" ca="1" si="299"/>
        <v>-</v>
      </c>
      <c r="BQ113" s="27" t="str">
        <f t="shared" ca="1" si="299"/>
        <v>-</v>
      </c>
      <c r="BR113" s="27" t="str">
        <f t="shared" ca="1" si="299"/>
        <v>-</v>
      </c>
      <c r="BS113" s="27" t="str">
        <f t="shared" ca="1" si="299"/>
        <v>-</v>
      </c>
      <c r="BT113" s="27" t="str">
        <f t="shared" ca="1" si="299"/>
        <v>-</v>
      </c>
      <c r="BU113" s="27" t="str">
        <f t="shared" ca="1" si="300"/>
        <v>-</v>
      </c>
      <c r="BV113" s="27" t="str">
        <f t="shared" ca="1" si="300"/>
        <v>-</v>
      </c>
      <c r="BW113" s="27" t="str">
        <f t="shared" ca="1" si="300"/>
        <v>-</v>
      </c>
      <c r="BX113" s="27" t="str">
        <f t="shared" ca="1" si="300"/>
        <v>-</v>
      </c>
      <c r="BY113" s="27">
        <f t="shared" ca="1" si="300"/>
        <v>2</v>
      </c>
      <c r="BZ113" s="27" t="str">
        <f t="shared" ca="1" si="300"/>
        <v>-</v>
      </c>
      <c r="CA113" s="27" t="str">
        <f t="shared" ca="1" si="300"/>
        <v>-</v>
      </c>
      <c r="CB113" s="27" t="str">
        <f t="shared" ca="1" si="300"/>
        <v>-</v>
      </c>
      <c r="CC113" s="27" t="str">
        <f t="shared" ca="1" si="300"/>
        <v>-</v>
      </c>
      <c r="CD113" s="27" t="str">
        <f t="shared" ca="1" si="300"/>
        <v>-</v>
      </c>
      <c r="CE113" s="27" t="str">
        <f t="shared" ca="1" si="300"/>
        <v>-</v>
      </c>
      <c r="CF113" s="27">
        <f t="shared" ca="1" si="300"/>
        <v>0</v>
      </c>
      <c r="CG113" s="27" t="str">
        <f t="shared" ca="1" si="301"/>
        <v>-</v>
      </c>
      <c r="CH113" s="27">
        <f t="shared" ca="1" si="301"/>
        <v>1</v>
      </c>
      <c r="CI113" s="27">
        <f t="shared" ca="1" si="301"/>
        <v>0</v>
      </c>
      <c r="CJ113" s="27">
        <f t="shared" ca="1" si="301"/>
        <v>1</v>
      </c>
      <c r="CK113" s="27">
        <f t="shared" ca="1" si="301"/>
        <v>1</v>
      </c>
      <c r="CL113" s="27">
        <f t="shared" ca="1" si="301"/>
        <v>1</v>
      </c>
      <c r="CM113" s="27">
        <f t="shared" ca="1" si="301"/>
        <v>0</v>
      </c>
      <c r="CN113" s="27">
        <f t="shared" ca="1" si="301"/>
        <v>0</v>
      </c>
      <c r="CO113" s="27">
        <f t="shared" ca="1" si="301"/>
        <v>0</v>
      </c>
      <c r="CP113" s="27">
        <f t="shared" ca="1" si="301"/>
        <v>0</v>
      </c>
      <c r="CQ113" s="27">
        <f t="shared" ca="1" si="272"/>
        <v>0.9</v>
      </c>
      <c r="CR113" s="27">
        <f t="shared" ca="1" si="287"/>
        <v>0.75</v>
      </c>
      <c r="CS113" s="27">
        <f t="shared" ca="1" si="302"/>
        <v>0.65</v>
      </c>
      <c r="CT113" s="26">
        <v>0.2</v>
      </c>
      <c r="CU113" s="27">
        <f t="shared" ca="1" si="303"/>
        <v>0</v>
      </c>
      <c r="CV113" s="27">
        <f t="shared" ca="1" si="303"/>
        <v>0</v>
      </c>
      <c r="CW113" s="27">
        <f t="shared" ca="1" si="303"/>
        <v>1</v>
      </c>
      <c r="CX113" s="27">
        <f t="shared" ca="1" si="303"/>
        <v>0</v>
      </c>
      <c r="CY113" s="27">
        <f t="shared" ca="1" si="288"/>
        <v>0</v>
      </c>
      <c r="CZ113" s="27">
        <f t="shared" ca="1" si="288"/>
        <v>0</v>
      </c>
      <c r="DA113" s="27">
        <f t="shared" ca="1" si="292"/>
        <v>0</v>
      </c>
      <c r="DB113" s="27">
        <f t="shared" ca="1" si="292"/>
        <v>0</v>
      </c>
      <c r="DC113" s="27">
        <f t="shared" ca="1" si="292"/>
        <v>0</v>
      </c>
      <c r="DD113" s="27">
        <f t="shared" ca="1" si="292"/>
        <v>0</v>
      </c>
      <c r="DE113" s="27" t="str">
        <f t="shared" ca="1" si="292"/>
        <v>-</v>
      </c>
      <c r="DF113" s="27" t="str">
        <f t="shared" ca="1" si="292"/>
        <v>-</v>
      </c>
      <c r="DG113" s="27" t="str">
        <f t="shared" ca="1" si="292"/>
        <v>-</v>
      </c>
      <c r="DH113" s="27" t="str">
        <f t="shared" ca="1" si="292"/>
        <v>-</v>
      </c>
      <c r="DI113" s="27" t="str">
        <f t="shared" ca="1" si="292"/>
        <v>-</v>
      </c>
      <c r="DJ113" s="27" t="str">
        <f t="shared" ca="1" si="292"/>
        <v>-</v>
      </c>
      <c r="DK113" s="27" t="b">
        <f t="shared" ca="1" si="293"/>
        <v>0</v>
      </c>
      <c r="DL113" s="27" t="b">
        <f t="shared" ca="1" si="293"/>
        <v>0</v>
      </c>
      <c r="DM113" s="27" t="b">
        <f t="shared" ca="1" si="293"/>
        <v>1</v>
      </c>
      <c r="DN113" s="27">
        <f t="shared" ca="1" si="293"/>
        <v>2</v>
      </c>
      <c r="DO113" s="27" t="str">
        <f t="shared" ca="1" si="293"/>
        <v>-</v>
      </c>
      <c r="DP113" s="27" t="b">
        <f t="shared" ca="1" si="293"/>
        <v>1</v>
      </c>
      <c r="DQ113" s="27" t="str">
        <f t="shared" ca="1" si="293"/>
        <v>-</v>
      </c>
      <c r="DR113" s="27" t="str">
        <f t="shared" ca="1" si="293"/>
        <v>-</v>
      </c>
      <c r="DS113" s="27" t="str">
        <f t="shared" ca="1" si="293"/>
        <v>-</v>
      </c>
      <c r="DT113" s="27" t="b">
        <f t="shared" ca="1" si="294"/>
        <v>1</v>
      </c>
      <c r="DU113" s="27" t="str">
        <f t="shared" ca="1" si="294"/>
        <v>-</v>
      </c>
      <c r="DV113" s="27">
        <f t="shared" ca="1" si="294"/>
        <v>0</v>
      </c>
      <c r="DW113" s="27">
        <f t="shared" ca="1" si="294"/>
        <v>1</v>
      </c>
      <c r="DX113" s="27" t="str">
        <f t="shared" ca="1" si="294"/>
        <v>-</v>
      </c>
      <c r="DY113" s="27">
        <f t="shared" ca="1" si="294"/>
        <v>500</v>
      </c>
      <c r="DZ113" s="27">
        <f t="shared" ca="1" si="294"/>
        <v>500</v>
      </c>
      <c r="EA113" s="27">
        <f t="shared" ca="1" si="294"/>
        <v>1</v>
      </c>
      <c r="EB113" s="27">
        <f t="shared" ca="1" si="294"/>
        <v>0</v>
      </c>
      <c r="EC113" s="27">
        <f t="shared" ca="1" si="294"/>
        <v>1</v>
      </c>
      <c r="ED113" s="27">
        <f t="shared" ca="1" si="294"/>
        <v>1</v>
      </c>
      <c r="EE113" s="27">
        <f t="shared" ca="1" si="295"/>
        <v>0</v>
      </c>
      <c r="EF113" s="27">
        <f t="shared" ca="1" si="295"/>
        <v>70</v>
      </c>
      <c r="EG113" s="27">
        <f t="shared" ca="1" si="295"/>
        <v>50</v>
      </c>
      <c r="EH113" s="27">
        <f t="shared" ca="1" si="295"/>
        <v>70</v>
      </c>
      <c r="EI113" s="27">
        <f t="shared" ca="1" si="295"/>
        <v>50</v>
      </c>
      <c r="EJ113" s="27">
        <f t="shared" ca="1" si="295"/>
        <v>1</v>
      </c>
      <c r="EK113" s="27">
        <f t="shared" ca="1" si="295"/>
        <v>1</v>
      </c>
      <c r="EL113" s="27">
        <f t="shared" ca="1" si="295"/>
        <v>1</v>
      </c>
      <c r="EM113" s="27">
        <f t="shared" ca="1" si="295"/>
        <v>0</v>
      </c>
      <c r="EN113" s="27" t="str">
        <f t="shared" ca="1" si="295"/>
        <v>-</v>
      </c>
      <c r="EO113" s="27" t="str">
        <f t="shared" ca="1" si="295"/>
        <v>-</v>
      </c>
      <c r="EP113" s="27">
        <f t="shared" ca="1" si="295"/>
        <v>0</v>
      </c>
      <c r="EQ113" s="27">
        <f t="shared" ca="1" si="295"/>
        <v>0</v>
      </c>
      <c r="ER113" s="34">
        <v>0</v>
      </c>
    </row>
    <row r="114" spans="1:148" outlineLevel="3">
      <c r="A114" s="31">
        <f t="shared" si="231"/>
        <v>109</v>
      </c>
      <c r="B114" s="38">
        <f t="shared" ref="B114:B140" ca="1" si="309">OFFSET(B114,-1,0)</f>
        <v>75</v>
      </c>
      <c r="C114">
        <f t="shared" ca="1" si="304"/>
        <v>31</v>
      </c>
      <c r="D114" t="b">
        <v>1</v>
      </c>
      <c r="E114" t="b">
        <v>0</v>
      </c>
      <c r="F114" t="b">
        <v>1</v>
      </c>
      <c r="H114" s="3" t="str">
        <f t="shared" ca="1" si="307"/>
        <v>034 sfw0.90_sfd+0.75_conc+0.65_prlf+0.10_era00000M-M Spr Scan 2 (F33N11)</v>
      </c>
      <c r="I114" s="13" t="str">
        <f ca="1">IF(MATCH(H114,H$5:H114,0)=(COUNTA(H$5:H114)),"-","Dup")</f>
        <v>-</v>
      </c>
      <c r="J114" s="27" t="str">
        <f t="shared" ca="1" si="297"/>
        <v>-</v>
      </c>
      <c r="K114" s="27" t="b">
        <f t="shared" ca="1" si="296"/>
        <v>1</v>
      </c>
      <c r="L114" s="27" t="b">
        <f t="shared" ca="1" si="296"/>
        <v>1</v>
      </c>
      <c r="M114" s="27" t="b">
        <f t="shared" ca="1" si="296"/>
        <v>1</v>
      </c>
      <c r="N114" s="27" t="b">
        <f t="shared" ca="1" si="296"/>
        <v>1</v>
      </c>
      <c r="O114" s="27" t="b">
        <f t="shared" ca="1" si="296"/>
        <v>1</v>
      </c>
      <c r="P114" s="27">
        <f t="shared" ca="1" si="289"/>
        <v>1</v>
      </c>
      <c r="Q114" s="27">
        <f t="shared" ca="1" si="289"/>
        <v>1</v>
      </c>
      <c r="R114" s="27">
        <f t="shared" ca="1" si="289"/>
        <v>1</v>
      </c>
      <c r="S114" s="27">
        <f t="shared" ca="1" si="289"/>
        <v>1</v>
      </c>
      <c r="T114" s="27">
        <f t="shared" ca="1" si="289"/>
        <v>1</v>
      </c>
      <c r="U114" s="27">
        <f t="shared" ca="1" si="289"/>
        <v>1</v>
      </c>
      <c r="V114" s="27">
        <f t="shared" ca="1" si="289"/>
        <v>1</v>
      </c>
      <c r="W114" s="27">
        <f t="shared" ca="1" si="289"/>
        <v>1</v>
      </c>
      <c r="X114" s="27">
        <f t="shared" ca="1" si="289"/>
        <v>1</v>
      </c>
      <c r="Y114" s="27">
        <f t="shared" ca="1" si="289"/>
        <v>1</v>
      </c>
      <c r="Z114" s="27" t="str">
        <f t="shared" ca="1" si="305"/>
        <v>-</v>
      </c>
      <c r="AA114" s="27" t="str">
        <f t="shared" ca="1" si="308"/>
        <v>-</v>
      </c>
      <c r="AB114" s="27" t="str">
        <f t="shared" ca="1" si="290"/>
        <v>-</v>
      </c>
      <c r="AC114" s="27" t="str">
        <f t="shared" ca="1" si="290"/>
        <v>-</v>
      </c>
      <c r="AD114" s="27" t="str">
        <f t="shared" ca="1" si="290"/>
        <v>-</v>
      </c>
      <c r="AE114" s="27" t="str">
        <f t="shared" ca="1" si="290"/>
        <v>-</v>
      </c>
      <c r="AF114" s="27" t="str">
        <f t="shared" ca="1" si="290"/>
        <v>-</v>
      </c>
      <c r="AG114" s="27" t="str">
        <f t="shared" ca="1" si="290"/>
        <v>-</v>
      </c>
      <c r="AH114" s="27" t="str">
        <f t="shared" ca="1" si="290"/>
        <v>-</v>
      </c>
      <c r="AI114" s="27" t="str">
        <f t="shared" ca="1" si="290"/>
        <v>-</v>
      </c>
      <c r="AJ114" s="27" t="str">
        <f t="shared" ca="1" si="290"/>
        <v>-</v>
      </c>
      <c r="AK114" s="27" t="str">
        <f t="shared" ca="1" si="290"/>
        <v>-</v>
      </c>
      <c r="AL114" s="27" t="str">
        <f t="shared" ca="1" si="290"/>
        <v>-</v>
      </c>
      <c r="AM114" s="27" t="str">
        <f t="shared" ca="1" si="290"/>
        <v>-</v>
      </c>
      <c r="AN114" s="27" t="str">
        <f t="shared" ca="1" si="290"/>
        <v>-</v>
      </c>
      <c r="AO114" s="27" t="str">
        <f t="shared" ca="1" si="290"/>
        <v>-</v>
      </c>
      <c r="AP114" s="27" t="str">
        <f t="shared" ca="1" si="290"/>
        <v>-</v>
      </c>
      <c r="AQ114" s="27" t="str">
        <f t="shared" ca="1" si="290"/>
        <v>-</v>
      </c>
      <c r="AR114" s="27" t="str">
        <f t="shared" ca="1" si="290"/>
        <v>-</v>
      </c>
      <c r="AS114" s="27">
        <f t="shared" ca="1" si="282"/>
        <v>1</v>
      </c>
      <c r="AT114" s="27">
        <f t="shared" ca="1" si="282"/>
        <v>1</v>
      </c>
      <c r="AU114" s="27">
        <f t="shared" ca="1" si="282"/>
        <v>0</v>
      </c>
      <c r="AV114" s="27">
        <f t="shared" ca="1" si="291"/>
        <v>0.7</v>
      </c>
      <c r="AW114" s="27">
        <f t="shared" ca="1" si="291"/>
        <v>-0.7</v>
      </c>
      <c r="AX114" s="27" t="str">
        <f t="shared" ca="1" si="291"/>
        <v>-</v>
      </c>
      <c r="AY114" s="27" t="str">
        <f t="shared" ca="1" si="291"/>
        <v>-</v>
      </c>
      <c r="AZ114" s="27" t="str">
        <f t="shared" ca="1" si="291"/>
        <v>-</v>
      </c>
      <c r="BA114" s="27" t="str">
        <f t="shared" ca="1" si="291"/>
        <v>-</v>
      </c>
      <c r="BB114" s="27" t="str">
        <f t="shared" ca="1" si="291"/>
        <v>-</v>
      </c>
      <c r="BC114" s="27">
        <f t="shared" ca="1" si="306"/>
        <v>0.3</v>
      </c>
      <c r="BD114" s="27">
        <f t="shared" ca="1" si="298"/>
        <v>0.7</v>
      </c>
      <c r="BE114" s="27">
        <f t="shared" ca="1" si="298"/>
        <v>-0.2</v>
      </c>
      <c r="BF114" s="27">
        <f t="shared" ca="1" si="298"/>
        <v>1.2</v>
      </c>
      <c r="BG114" s="27" t="str">
        <f t="shared" ca="1" si="298"/>
        <v>-</v>
      </c>
      <c r="BH114" s="27" t="str">
        <f t="shared" ca="1" si="298"/>
        <v>-</v>
      </c>
      <c r="BI114" s="27">
        <f t="shared" ca="1" si="298"/>
        <v>0</v>
      </c>
      <c r="BJ114" s="27">
        <f t="shared" ca="1" si="298"/>
        <v>0</v>
      </c>
      <c r="BK114" s="27">
        <f t="shared" ca="1" si="298"/>
        <v>0</v>
      </c>
      <c r="BL114" s="27">
        <f t="shared" ca="1" si="298"/>
        <v>0</v>
      </c>
      <c r="BM114" s="27">
        <f t="shared" ca="1" si="298"/>
        <v>0</v>
      </c>
      <c r="BN114" s="27">
        <f t="shared" ca="1" si="299"/>
        <v>0</v>
      </c>
      <c r="BO114" s="27">
        <f t="shared" ca="1" si="299"/>
        <v>0</v>
      </c>
      <c r="BP114" s="27" t="str">
        <f t="shared" ca="1" si="299"/>
        <v>-</v>
      </c>
      <c r="BQ114" s="27" t="str">
        <f t="shared" ca="1" si="299"/>
        <v>-</v>
      </c>
      <c r="BR114" s="27" t="str">
        <f t="shared" ca="1" si="299"/>
        <v>-</v>
      </c>
      <c r="BS114" s="27" t="str">
        <f t="shared" ca="1" si="299"/>
        <v>-</v>
      </c>
      <c r="BT114" s="27" t="str">
        <f t="shared" ca="1" si="299"/>
        <v>-</v>
      </c>
      <c r="BU114" s="27" t="str">
        <f t="shared" ca="1" si="300"/>
        <v>-</v>
      </c>
      <c r="BV114" s="27" t="str">
        <f t="shared" ca="1" si="300"/>
        <v>-</v>
      </c>
      <c r="BW114" s="27" t="str">
        <f t="shared" ca="1" si="300"/>
        <v>-</v>
      </c>
      <c r="BX114" s="27" t="str">
        <f t="shared" ca="1" si="300"/>
        <v>-</v>
      </c>
      <c r="BY114" s="27">
        <f t="shared" ca="1" si="300"/>
        <v>2</v>
      </c>
      <c r="BZ114" s="27" t="str">
        <f t="shared" ca="1" si="300"/>
        <v>-</v>
      </c>
      <c r="CA114" s="27" t="str">
        <f t="shared" ca="1" si="300"/>
        <v>-</v>
      </c>
      <c r="CB114" s="27" t="str">
        <f t="shared" ca="1" si="300"/>
        <v>-</v>
      </c>
      <c r="CC114" s="27" t="str">
        <f t="shared" ca="1" si="300"/>
        <v>-</v>
      </c>
      <c r="CD114" s="27" t="str">
        <f t="shared" ca="1" si="300"/>
        <v>-</v>
      </c>
      <c r="CE114" s="27" t="str">
        <f t="shared" ca="1" si="300"/>
        <v>-</v>
      </c>
      <c r="CF114" s="27">
        <f t="shared" ca="1" si="300"/>
        <v>0</v>
      </c>
      <c r="CG114" s="27" t="str">
        <f t="shared" ca="1" si="301"/>
        <v>-</v>
      </c>
      <c r="CH114" s="27">
        <f t="shared" ca="1" si="301"/>
        <v>1</v>
      </c>
      <c r="CI114" s="27">
        <f t="shared" ca="1" si="301"/>
        <v>0</v>
      </c>
      <c r="CJ114" s="27">
        <f t="shared" ca="1" si="301"/>
        <v>1</v>
      </c>
      <c r="CK114" s="27">
        <f t="shared" ca="1" si="301"/>
        <v>1</v>
      </c>
      <c r="CL114" s="27">
        <f t="shared" ca="1" si="301"/>
        <v>1</v>
      </c>
      <c r="CM114" s="27">
        <f t="shared" ca="1" si="301"/>
        <v>0</v>
      </c>
      <c r="CN114" s="27">
        <f t="shared" ca="1" si="301"/>
        <v>0</v>
      </c>
      <c r="CO114" s="27">
        <f t="shared" ca="1" si="301"/>
        <v>0</v>
      </c>
      <c r="CP114" s="27">
        <f t="shared" ca="1" si="301"/>
        <v>0</v>
      </c>
      <c r="CQ114" s="27">
        <f t="shared" ca="1" si="272"/>
        <v>0.9</v>
      </c>
      <c r="CR114" s="27">
        <f t="shared" ca="1" si="287"/>
        <v>0.75</v>
      </c>
      <c r="CS114" s="27">
        <f t="shared" ca="1" si="302"/>
        <v>0.65</v>
      </c>
      <c r="CT114" s="26">
        <v>0.1</v>
      </c>
      <c r="CU114" s="27">
        <f t="shared" ca="1" si="303"/>
        <v>0</v>
      </c>
      <c r="CV114" s="27">
        <f t="shared" ca="1" si="303"/>
        <v>0</v>
      </c>
      <c r="CW114" s="27">
        <f t="shared" ca="1" si="303"/>
        <v>1</v>
      </c>
      <c r="CX114" s="27">
        <f t="shared" ca="1" si="303"/>
        <v>0</v>
      </c>
      <c r="CY114" s="27">
        <f t="shared" ca="1" si="288"/>
        <v>0</v>
      </c>
      <c r="CZ114" s="27">
        <f t="shared" ca="1" si="288"/>
        <v>0</v>
      </c>
      <c r="DA114" s="27">
        <f t="shared" ca="1" si="292"/>
        <v>0</v>
      </c>
      <c r="DB114" s="27">
        <f t="shared" ca="1" si="292"/>
        <v>0</v>
      </c>
      <c r="DC114" s="27">
        <f t="shared" ca="1" si="292"/>
        <v>0</v>
      </c>
      <c r="DD114" s="27">
        <f t="shared" ca="1" si="292"/>
        <v>0</v>
      </c>
      <c r="DE114" s="27" t="str">
        <f t="shared" ca="1" si="292"/>
        <v>-</v>
      </c>
      <c r="DF114" s="27" t="str">
        <f t="shared" ca="1" si="292"/>
        <v>-</v>
      </c>
      <c r="DG114" s="27" t="str">
        <f t="shared" ca="1" si="292"/>
        <v>-</v>
      </c>
      <c r="DH114" s="27" t="str">
        <f t="shared" ca="1" si="292"/>
        <v>-</v>
      </c>
      <c r="DI114" s="27" t="str">
        <f t="shared" ca="1" si="292"/>
        <v>-</v>
      </c>
      <c r="DJ114" s="27" t="str">
        <f t="shared" ca="1" si="292"/>
        <v>-</v>
      </c>
      <c r="DK114" s="27" t="b">
        <f t="shared" ca="1" si="293"/>
        <v>0</v>
      </c>
      <c r="DL114" s="27" t="b">
        <f t="shared" ca="1" si="293"/>
        <v>0</v>
      </c>
      <c r="DM114" s="27" t="b">
        <f t="shared" ca="1" si="293"/>
        <v>1</v>
      </c>
      <c r="DN114" s="27">
        <f t="shared" ca="1" si="293"/>
        <v>2</v>
      </c>
      <c r="DO114" s="27" t="str">
        <f t="shared" ca="1" si="293"/>
        <v>-</v>
      </c>
      <c r="DP114" s="27" t="b">
        <f t="shared" ca="1" si="293"/>
        <v>1</v>
      </c>
      <c r="DQ114" s="27" t="str">
        <f t="shared" ca="1" si="293"/>
        <v>-</v>
      </c>
      <c r="DR114" s="27" t="str">
        <f t="shared" ca="1" si="293"/>
        <v>-</v>
      </c>
      <c r="DS114" s="27" t="str">
        <f t="shared" ca="1" si="293"/>
        <v>-</v>
      </c>
      <c r="DT114" s="27" t="b">
        <f t="shared" ca="1" si="294"/>
        <v>1</v>
      </c>
      <c r="DU114" s="27" t="str">
        <f t="shared" ca="1" si="294"/>
        <v>-</v>
      </c>
      <c r="DV114" s="27">
        <f t="shared" ca="1" si="294"/>
        <v>0</v>
      </c>
      <c r="DW114" s="27">
        <f t="shared" ca="1" si="294"/>
        <v>1</v>
      </c>
      <c r="DX114" s="27" t="str">
        <f t="shared" ca="1" si="294"/>
        <v>-</v>
      </c>
      <c r="DY114" s="27">
        <f t="shared" ca="1" si="294"/>
        <v>500</v>
      </c>
      <c r="DZ114" s="27">
        <f t="shared" ca="1" si="294"/>
        <v>500</v>
      </c>
      <c r="EA114" s="27">
        <f t="shared" ca="1" si="294"/>
        <v>1</v>
      </c>
      <c r="EB114" s="27">
        <f t="shared" ca="1" si="294"/>
        <v>0</v>
      </c>
      <c r="EC114" s="27">
        <f t="shared" ca="1" si="294"/>
        <v>1</v>
      </c>
      <c r="ED114" s="27">
        <f t="shared" ca="1" si="294"/>
        <v>1</v>
      </c>
      <c r="EE114" s="27">
        <f t="shared" ca="1" si="295"/>
        <v>0</v>
      </c>
      <c r="EF114" s="27">
        <f t="shared" ca="1" si="295"/>
        <v>70</v>
      </c>
      <c r="EG114" s="27">
        <f t="shared" ca="1" si="295"/>
        <v>50</v>
      </c>
      <c r="EH114" s="27">
        <f t="shared" ca="1" si="295"/>
        <v>70</v>
      </c>
      <c r="EI114" s="27">
        <f t="shared" ca="1" si="295"/>
        <v>50</v>
      </c>
      <c r="EJ114" s="27">
        <f t="shared" ca="1" si="295"/>
        <v>1</v>
      </c>
      <c r="EK114" s="27">
        <f t="shared" ca="1" si="295"/>
        <v>1</v>
      </c>
      <c r="EL114" s="27">
        <f t="shared" ca="1" si="295"/>
        <v>1</v>
      </c>
      <c r="EM114" s="27">
        <f t="shared" ca="1" si="295"/>
        <v>0</v>
      </c>
      <c r="EN114" s="27" t="str">
        <f t="shared" ca="1" si="295"/>
        <v>-</v>
      </c>
      <c r="EO114" s="27" t="str">
        <f t="shared" ca="1" si="295"/>
        <v>-</v>
      </c>
      <c r="EP114" s="27">
        <f t="shared" ca="1" si="295"/>
        <v>0</v>
      </c>
      <c r="EQ114" s="27">
        <f t="shared" ca="1" si="295"/>
        <v>0</v>
      </c>
      <c r="ER114" s="34">
        <v>0</v>
      </c>
    </row>
    <row r="115" spans="1:148" outlineLevel="3">
      <c r="A115" s="31">
        <f t="shared" si="231"/>
        <v>110</v>
      </c>
      <c r="B115" s="38">
        <f t="shared" ca="1" si="309"/>
        <v>75</v>
      </c>
      <c r="C115">
        <f t="shared" ca="1" si="304"/>
        <v>31</v>
      </c>
      <c r="D115" t="b">
        <v>1</v>
      </c>
      <c r="E115" t="b">
        <v>0</v>
      </c>
      <c r="F115" t="b">
        <v>1</v>
      </c>
      <c r="H115" s="3" t="str">
        <f t="shared" ca="1" si="307"/>
        <v>035 sfw0.90_sfd+0.75_conc+0.65_prlf00000_era00000M-M Spr Scan 2 (F33N11)</v>
      </c>
      <c r="I115" s="13" t="str">
        <f ca="1">IF(MATCH(H115,H$5:H115,0)=(COUNTA(H$5:H115)),"-","Dup")</f>
        <v>-</v>
      </c>
      <c r="J115" s="27" t="str">
        <f t="shared" ca="1" si="297"/>
        <v>-</v>
      </c>
      <c r="K115" s="27" t="b">
        <f t="shared" ca="1" si="296"/>
        <v>1</v>
      </c>
      <c r="L115" s="27" t="b">
        <f t="shared" ca="1" si="296"/>
        <v>1</v>
      </c>
      <c r="M115" s="27" t="b">
        <f t="shared" ca="1" si="296"/>
        <v>1</v>
      </c>
      <c r="N115" s="27" t="b">
        <f t="shared" ca="1" si="296"/>
        <v>1</v>
      </c>
      <c r="O115" s="27" t="b">
        <f t="shared" ca="1" si="296"/>
        <v>1</v>
      </c>
      <c r="P115" s="27">
        <f t="shared" ca="1" si="289"/>
        <v>1</v>
      </c>
      <c r="Q115" s="27">
        <f t="shared" ca="1" si="289"/>
        <v>1</v>
      </c>
      <c r="R115" s="27">
        <f t="shared" ca="1" si="289"/>
        <v>1</v>
      </c>
      <c r="S115" s="27">
        <f t="shared" ca="1" si="289"/>
        <v>1</v>
      </c>
      <c r="T115" s="27">
        <f t="shared" ca="1" si="289"/>
        <v>1</v>
      </c>
      <c r="U115" s="27">
        <f t="shared" ca="1" si="289"/>
        <v>1</v>
      </c>
      <c r="V115" s="27">
        <f t="shared" ca="1" si="289"/>
        <v>1</v>
      </c>
      <c r="W115" s="27">
        <f t="shared" ca="1" si="289"/>
        <v>1</v>
      </c>
      <c r="X115" s="27">
        <f t="shared" ca="1" si="289"/>
        <v>1</v>
      </c>
      <c r="Y115" s="27">
        <f t="shared" ca="1" si="289"/>
        <v>1</v>
      </c>
      <c r="Z115" s="27" t="str">
        <f t="shared" ca="1" si="305"/>
        <v>-</v>
      </c>
      <c r="AA115" s="27" t="str">
        <f t="shared" ca="1" si="308"/>
        <v>-</v>
      </c>
      <c r="AB115" s="27" t="str">
        <f t="shared" ca="1" si="290"/>
        <v>-</v>
      </c>
      <c r="AC115" s="27" t="str">
        <f t="shared" ca="1" si="290"/>
        <v>-</v>
      </c>
      <c r="AD115" s="27" t="str">
        <f t="shared" ca="1" si="290"/>
        <v>-</v>
      </c>
      <c r="AE115" s="27" t="str">
        <f t="shared" ca="1" si="290"/>
        <v>-</v>
      </c>
      <c r="AF115" s="27" t="str">
        <f t="shared" ca="1" si="290"/>
        <v>-</v>
      </c>
      <c r="AG115" s="27" t="str">
        <f t="shared" ca="1" si="290"/>
        <v>-</v>
      </c>
      <c r="AH115" s="27" t="str">
        <f t="shared" ca="1" si="290"/>
        <v>-</v>
      </c>
      <c r="AI115" s="27" t="str">
        <f t="shared" ca="1" si="290"/>
        <v>-</v>
      </c>
      <c r="AJ115" s="27" t="str">
        <f t="shared" ca="1" si="290"/>
        <v>-</v>
      </c>
      <c r="AK115" s="27" t="str">
        <f t="shared" ca="1" si="290"/>
        <v>-</v>
      </c>
      <c r="AL115" s="27" t="str">
        <f t="shared" ca="1" si="290"/>
        <v>-</v>
      </c>
      <c r="AM115" s="27" t="str">
        <f t="shared" ca="1" si="290"/>
        <v>-</v>
      </c>
      <c r="AN115" s="27" t="str">
        <f t="shared" ca="1" si="290"/>
        <v>-</v>
      </c>
      <c r="AO115" s="27" t="str">
        <f t="shared" ca="1" si="290"/>
        <v>-</v>
      </c>
      <c r="AP115" s="27" t="str">
        <f t="shared" ca="1" si="290"/>
        <v>-</v>
      </c>
      <c r="AQ115" s="27" t="str">
        <f t="shared" ca="1" si="290"/>
        <v>-</v>
      </c>
      <c r="AR115" s="27" t="str">
        <f t="shared" ca="1" si="290"/>
        <v>-</v>
      </c>
      <c r="AS115" s="27">
        <f t="shared" ca="1" si="282"/>
        <v>1</v>
      </c>
      <c r="AT115" s="27">
        <f t="shared" ca="1" si="282"/>
        <v>1</v>
      </c>
      <c r="AU115" s="27">
        <f t="shared" ca="1" si="282"/>
        <v>0</v>
      </c>
      <c r="AV115" s="27">
        <f t="shared" ca="1" si="291"/>
        <v>0.7</v>
      </c>
      <c r="AW115" s="27">
        <f t="shared" ca="1" si="291"/>
        <v>-0.7</v>
      </c>
      <c r="AX115" s="27" t="str">
        <f t="shared" ca="1" si="291"/>
        <v>-</v>
      </c>
      <c r="AY115" s="27" t="str">
        <f t="shared" ca="1" si="291"/>
        <v>-</v>
      </c>
      <c r="AZ115" s="27" t="str">
        <f t="shared" ca="1" si="291"/>
        <v>-</v>
      </c>
      <c r="BA115" s="27" t="str">
        <f t="shared" ca="1" si="291"/>
        <v>-</v>
      </c>
      <c r="BB115" s="27" t="str">
        <f t="shared" ca="1" si="291"/>
        <v>-</v>
      </c>
      <c r="BC115" s="27">
        <f t="shared" ca="1" si="306"/>
        <v>0.3</v>
      </c>
      <c r="BD115" s="27">
        <f t="shared" ca="1" si="298"/>
        <v>0.7</v>
      </c>
      <c r="BE115" s="27">
        <f t="shared" ca="1" si="298"/>
        <v>-0.2</v>
      </c>
      <c r="BF115" s="27">
        <f t="shared" ca="1" si="298"/>
        <v>1.2</v>
      </c>
      <c r="BG115" s="27" t="str">
        <f t="shared" ca="1" si="298"/>
        <v>-</v>
      </c>
      <c r="BH115" s="27" t="str">
        <f t="shared" ca="1" si="298"/>
        <v>-</v>
      </c>
      <c r="BI115" s="27">
        <f t="shared" ca="1" si="298"/>
        <v>0</v>
      </c>
      <c r="BJ115" s="27">
        <f t="shared" ca="1" si="298"/>
        <v>0</v>
      </c>
      <c r="BK115" s="27">
        <f t="shared" ca="1" si="298"/>
        <v>0</v>
      </c>
      <c r="BL115" s="27">
        <f t="shared" ca="1" si="298"/>
        <v>0</v>
      </c>
      <c r="BM115" s="27">
        <f t="shared" ca="1" si="298"/>
        <v>0</v>
      </c>
      <c r="BN115" s="27">
        <f t="shared" ca="1" si="299"/>
        <v>0</v>
      </c>
      <c r="BO115" s="27">
        <f t="shared" ca="1" si="299"/>
        <v>0</v>
      </c>
      <c r="BP115" s="27" t="str">
        <f t="shared" ca="1" si="299"/>
        <v>-</v>
      </c>
      <c r="BQ115" s="27" t="str">
        <f t="shared" ca="1" si="299"/>
        <v>-</v>
      </c>
      <c r="BR115" s="27" t="str">
        <f t="shared" ca="1" si="299"/>
        <v>-</v>
      </c>
      <c r="BS115" s="27" t="str">
        <f t="shared" ca="1" si="299"/>
        <v>-</v>
      </c>
      <c r="BT115" s="27" t="str">
        <f t="shared" ca="1" si="299"/>
        <v>-</v>
      </c>
      <c r="BU115" s="27" t="str">
        <f t="shared" ca="1" si="300"/>
        <v>-</v>
      </c>
      <c r="BV115" s="27" t="str">
        <f t="shared" ca="1" si="300"/>
        <v>-</v>
      </c>
      <c r="BW115" s="27" t="str">
        <f t="shared" ca="1" si="300"/>
        <v>-</v>
      </c>
      <c r="BX115" s="27" t="str">
        <f t="shared" ca="1" si="300"/>
        <v>-</v>
      </c>
      <c r="BY115" s="27">
        <f t="shared" ca="1" si="300"/>
        <v>2</v>
      </c>
      <c r="BZ115" s="27" t="str">
        <f t="shared" ca="1" si="300"/>
        <v>-</v>
      </c>
      <c r="CA115" s="27" t="str">
        <f t="shared" ca="1" si="300"/>
        <v>-</v>
      </c>
      <c r="CB115" s="27" t="str">
        <f t="shared" ca="1" si="300"/>
        <v>-</v>
      </c>
      <c r="CC115" s="27" t="str">
        <f t="shared" ca="1" si="300"/>
        <v>-</v>
      </c>
      <c r="CD115" s="27" t="str">
        <f t="shared" ca="1" si="300"/>
        <v>-</v>
      </c>
      <c r="CE115" s="27" t="str">
        <f t="shared" ca="1" si="300"/>
        <v>-</v>
      </c>
      <c r="CF115" s="27">
        <f t="shared" ca="1" si="300"/>
        <v>0</v>
      </c>
      <c r="CG115" s="27" t="str">
        <f t="shared" ca="1" si="301"/>
        <v>-</v>
      </c>
      <c r="CH115" s="27">
        <f t="shared" ca="1" si="301"/>
        <v>1</v>
      </c>
      <c r="CI115" s="27">
        <f t="shared" ca="1" si="301"/>
        <v>0</v>
      </c>
      <c r="CJ115" s="27">
        <f t="shared" ca="1" si="301"/>
        <v>1</v>
      </c>
      <c r="CK115" s="27">
        <f t="shared" ca="1" si="301"/>
        <v>1</v>
      </c>
      <c r="CL115" s="27">
        <f t="shared" ca="1" si="301"/>
        <v>1</v>
      </c>
      <c r="CM115" s="27">
        <f t="shared" ca="1" si="301"/>
        <v>0</v>
      </c>
      <c r="CN115" s="27">
        <f t="shared" ca="1" si="301"/>
        <v>0</v>
      </c>
      <c r="CO115" s="27">
        <f t="shared" ca="1" si="301"/>
        <v>0</v>
      </c>
      <c r="CP115" s="27">
        <f t="shared" ca="1" si="301"/>
        <v>0</v>
      </c>
      <c r="CQ115" s="27">
        <f t="shared" ca="1" si="272"/>
        <v>0.9</v>
      </c>
      <c r="CR115" s="27">
        <f t="shared" ca="1" si="287"/>
        <v>0.75</v>
      </c>
      <c r="CS115" s="27">
        <f t="shared" ca="1" si="302"/>
        <v>0.65</v>
      </c>
      <c r="CT115" s="26">
        <v>0</v>
      </c>
      <c r="CU115" s="27">
        <f t="shared" ca="1" si="303"/>
        <v>0</v>
      </c>
      <c r="CV115" s="27">
        <f t="shared" ca="1" si="303"/>
        <v>0</v>
      </c>
      <c r="CW115" s="27">
        <f t="shared" ca="1" si="303"/>
        <v>1</v>
      </c>
      <c r="CX115" s="27">
        <f t="shared" ca="1" si="303"/>
        <v>0</v>
      </c>
      <c r="CY115" s="27">
        <f t="shared" ca="1" si="288"/>
        <v>0</v>
      </c>
      <c r="CZ115" s="27">
        <f t="shared" ca="1" si="288"/>
        <v>0</v>
      </c>
      <c r="DA115" s="27">
        <f t="shared" ca="1" si="292"/>
        <v>0</v>
      </c>
      <c r="DB115" s="27">
        <f t="shared" ca="1" si="292"/>
        <v>0</v>
      </c>
      <c r="DC115" s="27">
        <f t="shared" ca="1" si="292"/>
        <v>0</v>
      </c>
      <c r="DD115" s="27">
        <f t="shared" ca="1" si="292"/>
        <v>0</v>
      </c>
      <c r="DE115" s="27" t="str">
        <f t="shared" ca="1" si="292"/>
        <v>-</v>
      </c>
      <c r="DF115" s="27" t="str">
        <f t="shared" ca="1" si="292"/>
        <v>-</v>
      </c>
      <c r="DG115" s="27" t="str">
        <f t="shared" ca="1" si="292"/>
        <v>-</v>
      </c>
      <c r="DH115" s="27" t="str">
        <f t="shared" ca="1" si="292"/>
        <v>-</v>
      </c>
      <c r="DI115" s="27" t="str">
        <f t="shared" ca="1" si="292"/>
        <v>-</v>
      </c>
      <c r="DJ115" s="27" t="str">
        <f t="shared" ca="1" si="292"/>
        <v>-</v>
      </c>
      <c r="DK115" s="27" t="b">
        <f t="shared" ca="1" si="293"/>
        <v>0</v>
      </c>
      <c r="DL115" s="27" t="b">
        <f t="shared" ca="1" si="293"/>
        <v>0</v>
      </c>
      <c r="DM115" s="27" t="b">
        <f t="shared" ca="1" si="293"/>
        <v>1</v>
      </c>
      <c r="DN115" s="27">
        <f t="shared" ca="1" si="293"/>
        <v>2</v>
      </c>
      <c r="DO115" s="27" t="str">
        <f t="shared" ca="1" si="293"/>
        <v>-</v>
      </c>
      <c r="DP115" s="27" t="b">
        <f t="shared" ca="1" si="293"/>
        <v>1</v>
      </c>
      <c r="DQ115" s="27" t="str">
        <f t="shared" ca="1" si="293"/>
        <v>-</v>
      </c>
      <c r="DR115" s="27" t="str">
        <f t="shared" ca="1" si="293"/>
        <v>-</v>
      </c>
      <c r="DS115" s="27" t="str">
        <f t="shared" ca="1" si="293"/>
        <v>-</v>
      </c>
      <c r="DT115" s="27" t="b">
        <f t="shared" ca="1" si="294"/>
        <v>1</v>
      </c>
      <c r="DU115" s="27" t="str">
        <f t="shared" ca="1" si="294"/>
        <v>-</v>
      </c>
      <c r="DV115" s="27">
        <f t="shared" ca="1" si="294"/>
        <v>0</v>
      </c>
      <c r="DW115" s="27">
        <f t="shared" ca="1" si="294"/>
        <v>1</v>
      </c>
      <c r="DX115" s="27" t="str">
        <f t="shared" ca="1" si="294"/>
        <v>-</v>
      </c>
      <c r="DY115" s="27">
        <f t="shared" ca="1" si="294"/>
        <v>500</v>
      </c>
      <c r="DZ115" s="27">
        <f t="shared" ca="1" si="294"/>
        <v>500</v>
      </c>
      <c r="EA115" s="27">
        <f t="shared" ca="1" si="294"/>
        <v>1</v>
      </c>
      <c r="EB115" s="27">
        <f t="shared" ca="1" si="294"/>
        <v>0</v>
      </c>
      <c r="EC115" s="27">
        <f t="shared" ca="1" si="294"/>
        <v>1</v>
      </c>
      <c r="ED115" s="27">
        <f t="shared" ca="1" si="294"/>
        <v>1</v>
      </c>
      <c r="EE115" s="27">
        <f t="shared" ca="1" si="295"/>
        <v>0</v>
      </c>
      <c r="EF115" s="27">
        <f t="shared" ca="1" si="295"/>
        <v>70</v>
      </c>
      <c r="EG115" s="27">
        <f t="shared" ca="1" si="295"/>
        <v>50</v>
      </c>
      <c r="EH115" s="27">
        <f t="shared" ca="1" si="295"/>
        <v>70</v>
      </c>
      <c r="EI115" s="27">
        <f t="shared" ca="1" si="295"/>
        <v>50</v>
      </c>
      <c r="EJ115" s="27">
        <f t="shared" ca="1" si="295"/>
        <v>1</v>
      </c>
      <c r="EK115" s="27">
        <f t="shared" ca="1" si="295"/>
        <v>1</v>
      </c>
      <c r="EL115" s="27">
        <f t="shared" ca="1" si="295"/>
        <v>1</v>
      </c>
      <c r="EM115" s="27">
        <f t="shared" ca="1" si="295"/>
        <v>0</v>
      </c>
      <c r="EN115" s="27" t="str">
        <f t="shared" ca="1" si="295"/>
        <v>-</v>
      </c>
      <c r="EO115" s="27" t="str">
        <f t="shared" ca="1" si="295"/>
        <v>-</v>
      </c>
      <c r="EP115" s="27">
        <f t="shared" ca="1" si="295"/>
        <v>0</v>
      </c>
      <c r="EQ115" s="27">
        <f t="shared" ca="1" si="295"/>
        <v>0</v>
      </c>
      <c r="ER115" s="34">
        <v>0</v>
      </c>
    </row>
    <row r="116" spans="1:148" outlineLevel="3">
      <c r="A116" s="31">
        <f t="shared" si="231"/>
        <v>111</v>
      </c>
      <c r="B116" s="38">
        <f t="shared" ca="1" si="309"/>
        <v>75</v>
      </c>
      <c r="C116">
        <f t="shared" ca="1" si="304"/>
        <v>31</v>
      </c>
      <c r="D116" t="b">
        <v>1</v>
      </c>
      <c r="E116" t="b">
        <v>0</v>
      </c>
      <c r="F116" t="b">
        <v>1</v>
      </c>
      <c r="H116" s="3" t="str">
        <f t="shared" ca="1" si="307"/>
        <v>036 sfw0.90_sfd+0.75_conc+0.65_prlf-0.05_era00000M-M Spr Scan 2 (F33N11)</v>
      </c>
      <c r="I116" s="13" t="str">
        <f ca="1">IF(MATCH(H116,H$5:H116,0)=(COUNTA(H$5:H116)),"-","Dup")</f>
        <v>-</v>
      </c>
      <c r="J116" s="27" t="str">
        <f t="shared" ca="1" si="297"/>
        <v>-</v>
      </c>
      <c r="K116" s="27" t="b">
        <f t="shared" ca="1" si="296"/>
        <v>1</v>
      </c>
      <c r="L116" s="27" t="b">
        <f t="shared" ca="1" si="296"/>
        <v>1</v>
      </c>
      <c r="M116" s="27" t="b">
        <f t="shared" ca="1" si="296"/>
        <v>1</v>
      </c>
      <c r="N116" s="27" t="b">
        <f t="shared" ca="1" si="296"/>
        <v>1</v>
      </c>
      <c r="O116" s="27" t="b">
        <f t="shared" ca="1" si="296"/>
        <v>1</v>
      </c>
      <c r="P116" s="27">
        <f t="shared" ca="1" si="289"/>
        <v>1</v>
      </c>
      <c r="Q116" s="27">
        <f t="shared" ca="1" si="289"/>
        <v>1</v>
      </c>
      <c r="R116" s="27">
        <f t="shared" ca="1" si="289"/>
        <v>1</v>
      </c>
      <c r="S116" s="27">
        <f t="shared" ca="1" si="289"/>
        <v>1</v>
      </c>
      <c r="T116" s="27">
        <f t="shared" ca="1" si="289"/>
        <v>1</v>
      </c>
      <c r="U116" s="27">
        <f t="shared" ca="1" si="289"/>
        <v>1</v>
      </c>
      <c r="V116" s="27">
        <f t="shared" ca="1" si="289"/>
        <v>1</v>
      </c>
      <c r="W116" s="27">
        <f t="shared" ca="1" si="289"/>
        <v>1</v>
      </c>
      <c r="X116" s="27">
        <f t="shared" ca="1" si="289"/>
        <v>1</v>
      </c>
      <c r="Y116" s="27">
        <f t="shared" ca="1" si="289"/>
        <v>1</v>
      </c>
      <c r="Z116" s="27" t="str">
        <f t="shared" ca="1" si="305"/>
        <v>-</v>
      </c>
      <c r="AA116" s="27" t="str">
        <f t="shared" ca="1" si="308"/>
        <v>-</v>
      </c>
      <c r="AB116" s="27" t="str">
        <f t="shared" ca="1" si="290"/>
        <v>-</v>
      </c>
      <c r="AC116" s="27" t="str">
        <f t="shared" ca="1" si="290"/>
        <v>-</v>
      </c>
      <c r="AD116" s="27" t="str">
        <f t="shared" ca="1" si="290"/>
        <v>-</v>
      </c>
      <c r="AE116" s="27" t="str">
        <f t="shared" ca="1" si="290"/>
        <v>-</v>
      </c>
      <c r="AF116" s="27" t="str">
        <f t="shared" ca="1" si="290"/>
        <v>-</v>
      </c>
      <c r="AG116" s="27" t="str">
        <f t="shared" ca="1" si="290"/>
        <v>-</v>
      </c>
      <c r="AH116" s="27" t="str">
        <f t="shared" ca="1" si="290"/>
        <v>-</v>
      </c>
      <c r="AI116" s="27" t="str">
        <f t="shared" ca="1" si="290"/>
        <v>-</v>
      </c>
      <c r="AJ116" s="27" t="str">
        <f t="shared" ca="1" si="290"/>
        <v>-</v>
      </c>
      <c r="AK116" s="27" t="str">
        <f t="shared" ca="1" si="290"/>
        <v>-</v>
      </c>
      <c r="AL116" s="27" t="str">
        <f t="shared" ca="1" si="290"/>
        <v>-</v>
      </c>
      <c r="AM116" s="27" t="str">
        <f t="shared" ca="1" si="290"/>
        <v>-</v>
      </c>
      <c r="AN116" s="27" t="str">
        <f t="shared" ca="1" si="290"/>
        <v>-</v>
      </c>
      <c r="AO116" s="27" t="str">
        <f t="shared" ca="1" si="290"/>
        <v>-</v>
      </c>
      <c r="AP116" s="27" t="str">
        <f t="shared" ca="1" si="290"/>
        <v>-</v>
      </c>
      <c r="AQ116" s="27" t="str">
        <f t="shared" ca="1" si="290"/>
        <v>-</v>
      </c>
      <c r="AR116" s="27" t="str">
        <f t="shared" ca="1" si="290"/>
        <v>-</v>
      </c>
      <c r="AS116" s="27">
        <f t="shared" ca="1" si="282"/>
        <v>1</v>
      </c>
      <c r="AT116" s="27">
        <f t="shared" ca="1" si="282"/>
        <v>1</v>
      </c>
      <c r="AU116" s="27">
        <f t="shared" ca="1" si="282"/>
        <v>0</v>
      </c>
      <c r="AV116" s="27">
        <f t="shared" ca="1" si="291"/>
        <v>0.7</v>
      </c>
      <c r="AW116" s="27">
        <f t="shared" ca="1" si="291"/>
        <v>-0.7</v>
      </c>
      <c r="AX116" s="27" t="str">
        <f t="shared" ca="1" si="291"/>
        <v>-</v>
      </c>
      <c r="AY116" s="27" t="str">
        <f t="shared" ca="1" si="291"/>
        <v>-</v>
      </c>
      <c r="AZ116" s="27" t="str">
        <f t="shared" ca="1" si="291"/>
        <v>-</v>
      </c>
      <c r="BA116" s="27" t="str">
        <f t="shared" ca="1" si="291"/>
        <v>-</v>
      </c>
      <c r="BB116" s="27" t="str">
        <f t="shared" ca="1" si="291"/>
        <v>-</v>
      </c>
      <c r="BC116" s="27">
        <f t="shared" ca="1" si="306"/>
        <v>0.3</v>
      </c>
      <c r="BD116" s="27">
        <f t="shared" ca="1" si="298"/>
        <v>0.7</v>
      </c>
      <c r="BE116" s="27">
        <f t="shared" ca="1" si="298"/>
        <v>-0.2</v>
      </c>
      <c r="BF116" s="27">
        <f t="shared" ca="1" si="298"/>
        <v>1.2</v>
      </c>
      <c r="BG116" s="27" t="str">
        <f t="shared" ca="1" si="298"/>
        <v>-</v>
      </c>
      <c r="BH116" s="27" t="str">
        <f t="shared" ca="1" si="298"/>
        <v>-</v>
      </c>
      <c r="BI116" s="27">
        <f t="shared" ca="1" si="298"/>
        <v>0</v>
      </c>
      <c r="BJ116" s="27">
        <f t="shared" ca="1" si="298"/>
        <v>0</v>
      </c>
      <c r="BK116" s="27">
        <f t="shared" ca="1" si="298"/>
        <v>0</v>
      </c>
      <c r="BL116" s="27">
        <f t="shared" ca="1" si="298"/>
        <v>0</v>
      </c>
      <c r="BM116" s="27">
        <f t="shared" ca="1" si="298"/>
        <v>0</v>
      </c>
      <c r="BN116" s="27">
        <f t="shared" ca="1" si="299"/>
        <v>0</v>
      </c>
      <c r="BO116" s="27">
        <f t="shared" ca="1" si="299"/>
        <v>0</v>
      </c>
      <c r="BP116" s="27" t="str">
        <f t="shared" ca="1" si="299"/>
        <v>-</v>
      </c>
      <c r="BQ116" s="27" t="str">
        <f t="shared" ca="1" si="299"/>
        <v>-</v>
      </c>
      <c r="BR116" s="27" t="str">
        <f t="shared" ca="1" si="299"/>
        <v>-</v>
      </c>
      <c r="BS116" s="27" t="str">
        <f t="shared" ca="1" si="299"/>
        <v>-</v>
      </c>
      <c r="BT116" s="27" t="str">
        <f t="shared" ca="1" si="299"/>
        <v>-</v>
      </c>
      <c r="BU116" s="27" t="str">
        <f t="shared" ca="1" si="300"/>
        <v>-</v>
      </c>
      <c r="BV116" s="27" t="str">
        <f t="shared" ca="1" si="300"/>
        <v>-</v>
      </c>
      <c r="BW116" s="27" t="str">
        <f t="shared" ca="1" si="300"/>
        <v>-</v>
      </c>
      <c r="BX116" s="27" t="str">
        <f t="shared" ca="1" si="300"/>
        <v>-</v>
      </c>
      <c r="BY116" s="27">
        <f t="shared" ca="1" si="300"/>
        <v>2</v>
      </c>
      <c r="BZ116" s="27" t="str">
        <f t="shared" ca="1" si="300"/>
        <v>-</v>
      </c>
      <c r="CA116" s="27" t="str">
        <f t="shared" ca="1" si="300"/>
        <v>-</v>
      </c>
      <c r="CB116" s="27" t="str">
        <f t="shared" ca="1" si="300"/>
        <v>-</v>
      </c>
      <c r="CC116" s="27" t="str">
        <f t="shared" ca="1" si="300"/>
        <v>-</v>
      </c>
      <c r="CD116" s="27" t="str">
        <f t="shared" ca="1" si="300"/>
        <v>-</v>
      </c>
      <c r="CE116" s="27" t="str">
        <f t="shared" ca="1" si="300"/>
        <v>-</v>
      </c>
      <c r="CF116" s="27">
        <f t="shared" ca="1" si="300"/>
        <v>0</v>
      </c>
      <c r="CG116" s="27" t="str">
        <f t="shared" ca="1" si="301"/>
        <v>-</v>
      </c>
      <c r="CH116" s="27">
        <f t="shared" ca="1" si="301"/>
        <v>1</v>
      </c>
      <c r="CI116" s="27">
        <f t="shared" ca="1" si="301"/>
        <v>0</v>
      </c>
      <c r="CJ116" s="27">
        <f t="shared" ca="1" si="301"/>
        <v>1</v>
      </c>
      <c r="CK116" s="27">
        <f t="shared" ca="1" si="301"/>
        <v>1</v>
      </c>
      <c r="CL116" s="27">
        <f t="shared" ca="1" si="301"/>
        <v>1</v>
      </c>
      <c r="CM116" s="27">
        <f t="shared" ca="1" si="301"/>
        <v>0</v>
      </c>
      <c r="CN116" s="27">
        <f t="shared" ca="1" si="301"/>
        <v>0</v>
      </c>
      <c r="CO116" s="27">
        <f t="shared" ca="1" si="301"/>
        <v>0</v>
      </c>
      <c r="CP116" s="27">
        <f t="shared" ca="1" si="301"/>
        <v>0</v>
      </c>
      <c r="CQ116" s="27">
        <f t="shared" ca="1" si="272"/>
        <v>0.9</v>
      </c>
      <c r="CR116" s="27">
        <f t="shared" ca="1" si="287"/>
        <v>0.75</v>
      </c>
      <c r="CS116" s="27">
        <f t="shared" ca="1" si="302"/>
        <v>0.65</v>
      </c>
      <c r="CT116" s="26">
        <v>-0.05</v>
      </c>
      <c r="CU116" s="27">
        <f t="shared" ca="1" si="303"/>
        <v>0</v>
      </c>
      <c r="CV116" s="27">
        <f t="shared" ca="1" si="303"/>
        <v>0</v>
      </c>
      <c r="CW116" s="27">
        <f t="shared" ca="1" si="303"/>
        <v>1</v>
      </c>
      <c r="CX116" s="27">
        <f t="shared" ca="1" si="303"/>
        <v>0</v>
      </c>
      <c r="CY116" s="27">
        <f t="shared" ca="1" si="288"/>
        <v>0</v>
      </c>
      <c r="CZ116" s="27">
        <f t="shared" ca="1" si="288"/>
        <v>0</v>
      </c>
      <c r="DA116" s="27">
        <f t="shared" ca="1" si="292"/>
        <v>0</v>
      </c>
      <c r="DB116" s="27">
        <f t="shared" ca="1" si="292"/>
        <v>0</v>
      </c>
      <c r="DC116" s="27">
        <f t="shared" ca="1" si="292"/>
        <v>0</v>
      </c>
      <c r="DD116" s="27">
        <f t="shared" ca="1" si="292"/>
        <v>0</v>
      </c>
      <c r="DE116" s="27" t="str">
        <f t="shared" ca="1" si="292"/>
        <v>-</v>
      </c>
      <c r="DF116" s="27" t="str">
        <f t="shared" ca="1" si="292"/>
        <v>-</v>
      </c>
      <c r="DG116" s="27" t="str">
        <f t="shared" ca="1" si="292"/>
        <v>-</v>
      </c>
      <c r="DH116" s="27" t="str">
        <f t="shared" ca="1" si="292"/>
        <v>-</v>
      </c>
      <c r="DI116" s="27" t="str">
        <f t="shared" ca="1" si="292"/>
        <v>-</v>
      </c>
      <c r="DJ116" s="27" t="str">
        <f t="shared" ca="1" si="292"/>
        <v>-</v>
      </c>
      <c r="DK116" s="27" t="b">
        <f t="shared" ca="1" si="293"/>
        <v>0</v>
      </c>
      <c r="DL116" s="27" t="b">
        <f t="shared" ca="1" si="293"/>
        <v>0</v>
      </c>
      <c r="DM116" s="27" t="b">
        <f t="shared" ca="1" si="293"/>
        <v>1</v>
      </c>
      <c r="DN116" s="27">
        <f t="shared" ca="1" si="293"/>
        <v>2</v>
      </c>
      <c r="DO116" s="27" t="str">
        <f t="shared" ca="1" si="293"/>
        <v>-</v>
      </c>
      <c r="DP116" s="27" t="b">
        <f t="shared" ca="1" si="293"/>
        <v>1</v>
      </c>
      <c r="DQ116" s="27" t="str">
        <f t="shared" ca="1" si="293"/>
        <v>-</v>
      </c>
      <c r="DR116" s="27" t="str">
        <f t="shared" ca="1" si="293"/>
        <v>-</v>
      </c>
      <c r="DS116" s="27" t="str">
        <f t="shared" ca="1" si="293"/>
        <v>-</v>
      </c>
      <c r="DT116" s="27" t="b">
        <f t="shared" ca="1" si="294"/>
        <v>1</v>
      </c>
      <c r="DU116" s="27" t="str">
        <f t="shared" ca="1" si="294"/>
        <v>-</v>
      </c>
      <c r="DV116" s="27">
        <f t="shared" ca="1" si="294"/>
        <v>0</v>
      </c>
      <c r="DW116" s="27">
        <f t="shared" ca="1" si="294"/>
        <v>1</v>
      </c>
      <c r="DX116" s="27" t="str">
        <f t="shared" ca="1" si="294"/>
        <v>-</v>
      </c>
      <c r="DY116" s="27">
        <f t="shared" ca="1" si="294"/>
        <v>500</v>
      </c>
      <c r="DZ116" s="27">
        <f t="shared" ca="1" si="294"/>
        <v>500</v>
      </c>
      <c r="EA116" s="27">
        <f t="shared" ca="1" si="294"/>
        <v>1</v>
      </c>
      <c r="EB116" s="27">
        <f t="shared" ca="1" si="294"/>
        <v>0</v>
      </c>
      <c r="EC116" s="27">
        <f t="shared" ca="1" si="294"/>
        <v>1</v>
      </c>
      <c r="ED116" s="27">
        <f t="shared" ca="1" si="294"/>
        <v>1</v>
      </c>
      <c r="EE116" s="27">
        <f t="shared" ca="1" si="295"/>
        <v>0</v>
      </c>
      <c r="EF116" s="27">
        <f t="shared" ca="1" si="295"/>
        <v>70</v>
      </c>
      <c r="EG116" s="27">
        <f t="shared" ca="1" si="295"/>
        <v>50</v>
      </c>
      <c r="EH116" s="27">
        <f t="shared" ca="1" si="295"/>
        <v>70</v>
      </c>
      <c r="EI116" s="27">
        <f t="shared" ca="1" si="295"/>
        <v>50</v>
      </c>
      <c r="EJ116" s="27">
        <f t="shared" ca="1" si="295"/>
        <v>1</v>
      </c>
      <c r="EK116" s="27">
        <f t="shared" ca="1" si="295"/>
        <v>1</v>
      </c>
      <c r="EL116" s="27">
        <f t="shared" ca="1" si="295"/>
        <v>1</v>
      </c>
      <c r="EM116" s="27">
        <f t="shared" ca="1" si="295"/>
        <v>0</v>
      </c>
      <c r="EN116" s="27" t="str">
        <f t="shared" ca="1" si="295"/>
        <v>-</v>
      </c>
      <c r="EO116" s="27" t="str">
        <f t="shared" ca="1" si="295"/>
        <v>-</v>
      </c>
      <c r="EP116" s="27">
        <f t="shared" ca="1" si="295"/>
        <v>0</v>
      </c>
      <c r="EQ116" s="27">
        <f t="shared" ca="1" si="295"/>
        <v>0</v>
      </c>
      <c r="ER116" s="34">
        <v>0</v>
      </c>
    </row>
    <row r="117" spans="1:148" outlineLevel="3">
      <c r="A117" s="31">
        <f t="shared" si="231"/>
        <v>112</v>
      </c>
      <c r="B117" s="38">
        <f t="shared" ca="1" si="309"/>
        <v>75</v>
      </c>
      <c r="C117">
        <f t="shared" ca="1" si="304"/>
        <v>31</v>
      </c>
      <c r="D117" t="b">
        <v>1</v>
      </c>
      <c r="E117" t="b">
        <v>0</v>
      </c>
      <c r="F117" t="b">
        <v>1</v>
      </c>
      <c r="H117" s="3" t="str">
        <f t="shared" ca="1" si="307"/>
        <v>037 sfw0.90_sfd+0.75_conc+0.65_prlf-0.10_era00000M-M Spr Scan 2 (F33N11)</v>
      </c>
      <c r="I117" s="13" t="str">
        <f ca="1">IF(MATCH(H117,H$5:H117,0)=(COUNTA(H$5:H117)),"-","Dup")</f>
        <v>-</v>
      </c>
      <c r="J117" s="27" t="str">
        <f t="shared" ca="1" si="297"/>
        <v>-</v>
      </c>
      <c r="K117" s="27" t="b">
        <f t="shared" ca="1" si="296"/>
        <v>1</v>
      </c>
      <c r="L117" s="27" t="b">
        <f t="shared" ca="1" si="296"/>
        <v>1</v>
      </c>
      <c r="M117" s="27" t="b">
        <f t="shared" ca="1" si="296"/>
        <v>1</v>
      </c>
      <c r="N117" s="27" t="b">
        <f t="shared" ca="1" si="296"/>
        <v>1</v>
      </c>
      <c r="O117" s="27" t="b">
        <f t="shared" ca="1" si="296"/>
        <v>1</v>
      </c>
      <c r="P117" s="27">
        <f t="shared" ca="1" si="289"/>
        <v>1</v>
      </c>
      <c r="Q117" s="27">
        <f t="shared" ca="1" si="289"/>
        <v>1</v>
      </c>
      <c r="R117" s="27">
        <f t="shared" ca="1" si="289"/>
        <v>1</v>
      </c>
      <c r="S117" s="27">
        <f t="shared" ca="1" si="289"/>
        <v>1</v>
      </c>
      <c r="T117" s="27">
        <f t="shared" ca="1" si="289"/>
        <v>1</v>
      </c>
      <c r="U117" s="27">
        <f t="shared" ca="1" si="289"/>
        <v>1</v>
      </c>
      <c r="V117" s="27">
        <f t="shared" ca="1" si="289"/>
        <v>1</v>
      </c>
      <c r="W117" s="27">
        <f t="shared" ca="1" si="289"/>
        <v>1</v>
      </c>
      <c r="X117" s="27">
        <f t="shared" ca="1" si="289"/>
        <v>1</v>
      </c>
      <c r="Y117" s="27">
        <f t="shared" ca="1" si="289"/>
        <v>1</v>
      </c>
      <c r="Z117" s="27" t="str">
        <f t="shared" ca="1" si="305"/>
        <v>-</v>
      </c>
      <c r="AA117" s="27" t="str">
        <f t="shared" ca="1" si="308"/>
        <v>-</v>
      </c>
      <c r="AB117" s="27" t="str">
        <f t="shared" ca="1" si="290"/>
        <v>-</v>
      </c>
      <c r="AC117" s="27" t="str">
        <f t="shared" ca="1" si="290"/>
        <v>-</v>
      </c>
      <c r="AD117" s="27" t="str">
        <f t="shared" ca="1" si="290"/>
        <v>-</v>
      </c>
      <c r="AE117" s="27" t="str">
        <f t="shared" ca="1" si="290"/>
        <v>-</v>
      </c>
      <c r="AF117" s="27" t="str">
        <f t="shared" ca="1" si="290"/>
        <v>-</v>
      </c>
      <c r="AG117" s="27" t="str">
        <f t="shared" ca="1" si="290"/>
        <v>-</v>
      </c>
      <c r="AH117" s="27" t="str">
        <f t="shared" ca="1" si="290"/>
        <v>-</v>
      </c>
      <c r="AI117" s="27" t="str">
        <f t="shared" ca="1" si="290"/>
        <v>-</v>
      </c>
      <c r="AJ117" s="27" t="str">
        <f t="shared" ca="1" si="290"/>
        <v>-</v>
      </c>
      <c r="AK117" s="27" t="str">
        <f t="shared" ca="1" si="290"/>
        <v>-</v>
      </c>
      <c r="AL117" s="27" t="str">
        <f t="shared" ca="1" si="290"/>
        <v>-</v>
      </c>
      <c r="AM117" s="27" t="str">
        <f t="shared" ca="1" si="290"/>
        <v>-</v>
      </c>
      <c r="AN117" s="27" t="str">
        <f t="shared" ca="1" si="290"/>
        <v>-</v>
      </c>
      <c r="AO117" s="27" t="str">
        <f t="shared" ca="1" si="290"/>
        <v>-</v>
      </c>
      <c r="AP117" s="27" t="str">
        <f t="shared" ca="1" si="290"/>
        <v>-</v>
      </c>
      <c r="AQ117" s="27" t="str">
        <f t="shared" ca="1" si="290"/>
        <v>-</v>
      </c>
      <c r="AR117" s="27" t="str">
        <f t="shared" ca="1" si="290"/>
        <v>-</v>
      </c>
      <c r="AS117" s="27">
        <f t="shared" ca="1" si="282"/>
        <v>1</v>
      </c>
      <c r="AT117" s="27">
        <f t="shared" ca="1" si="282"/>
        <v>1</v>
      </c>
      <c r="AU117" s="27">
        <f t="shared" ca="1" si="282"/>
        <v>0</v>
      </c>
      <c r="AV117" s="27">
        <f t="shared" ca="1" si="291"/>
        <v>0.7</v>
      </c>
      <c r="AW117" s="27">
        <f t="shared" ca="1" si="291"/>
        <v>-0.7</v>
      </c>
      <c r="AX117" s="27" t="str">
        <f t="shared" ca="1" si="291"/>
        <v>-</v>
      </c>
      <c r="AY117" s="27" t="str">
        <f t="shared" ca="1" si="291"/>
        <v>-</v>
      </c>
      <c r="AZ117" s="27" t="str">
        <f t="shared" ca="1" si="291"/>
        <v>-</v>
      </c>
      <c r="BA117" s="27" t="str">
        <f t="shared" ca="1" si="291"/>
        <v>-</v>
      </c>
      <c r="BB117" s="27" t="str">
        <f t="shared" ca="1" si="291"/>
        <v>-</v>
      </c>
      <c r="BC117" s="27">
        <f t="shared" ca="1" si="306"/>
        <v>0.3</v>
      </c>
      <c r="BD117" s="27">
        <f t="shared" ca="1" si="298"/>
        <v>0.7</v>
      </c>
      <c r="BE117" s="27">
        <f t="shared" ca="1" si="298"/>
        <v>-0.2</v>
      </c>
      <c r="BF117" s="27">
        <f t="shared" ca="1" si="298"/>
        <v>1.2</v>
      </c>
      <c r="BG117" s="27" t="str">
        <f t="shared" ca="1" si="298"/>
        <v>-</v>
      </c>
      <c r="BH117" s="27" t="str">
        <f t="shared" ca="1" si="298"/>
        <v>-</v>
      </c>
      <c r="BI117" s="27">
        <f t="shared" ca="1" si="298"/>
        <v>0</v>
      </c>
      <c r="BJ117" s="27">
        <f t="shared" ca="1" si="298"/>
        <v>0</v>
      </c>
      <c r="BK117" s="27">
        <f t="shared" ca="1" si="298"/>
        <v>0</v>
      </c>
      <c r="BL117" s="27">
        <f t="shared" ca="1" si="298"/>
        <v>0</v>
      </c>
      <c r="BM117" s="27">
        <f t="shared" ca="1" si="298"/>
        <v>0</v>
      </c>
      <c r="BN117" s="27">
        <f t="shared" ca="1" si="299"/>
        <v>0</v>
      </c>
      <c r="BO117" s="27">
        <f t="shared" ca="1" si="299"/>
        <v>0</v>
      </c>
      <c r="BP117" s="27" t="str">
        <f t="shared" ca="1" si="299"/>
        <v>-</v>
      </c>
      <c r="BQ117" s="27" t="str">
        <f t="shared" ca="1" si="299"/>
        <v>-</v>
      </c>
      <c r="BR117" s="27" t="str">
        <f t="shared" ca="1" si="299"/>
        <v>-</v>
      </c>
      <c r="BS117" s="27" t="str">
        <f t="shared" ca="1" si="299"/>
        <v>-</v>
      </c>
      <c r="BT117" s="27" t="str">
        <f t="shared" ca="1" si="299"/>
        <v>-</v>
      </c>
      <c r="BU117" s="27" t="str">
        <f t="shared" ca="1" si="300"/>
        <v>-</v>
      </c>
      <c r="BV117" s="27" t="str">
        <f t="shared" ca="1" si="300"/>
        <v>-</v>
      </c>
      <c r="BW117" s="27" t="str">
        <f t="shared" ca="1" si="300"/>
        <v>-</v>
      </c>
      <c r="BX117" s="27" t="str">
        <f t="shared" ca="1" si="300"/>
        <v>-</v>
      </c>
      <c r="BY117" s="27">
        <f t="shared" ca="1" si="300"/>
        <v>2</v>
      </c>
      <c r="BZ117" s="27" t="str">
        <f t="shared" ca="1" si="300"/>
        <v>-</v>
      </c>
      <c r="CA117" s="27" t="str">
        <f t="shared" ca="1" si="300"/>
        <v>-</v>
      </c>
      <c r="CB117" s="27" t="str">
        <f t="shared" ca="1" si="300"/>
        <v>-</v>
      </c>
      <c r="CC117" s="27" t="str">
        <f t="shared" ca="1" si="300"/>
        <v>-</v>
      </c>
      <c r="CD117" s="27" t="str">
        <f t="shared" ca="1" si="300"/>
        <v>-</v>
      </c>
      <c r="CE117" s="27" t="str">
        <f t="shared" ca="1" si="300"/>
        <v>-</v>
      </c>
      <c r="CF117" s="27">
        <f t="shared" ca="1" si="300"/>
        <v>0</v>
      </c>
      <c r="CG117" s="27" t="str">
        <f t="shared" ca="1" si="301"/>
        <v>-</v>
      </c>
      <c r="CH117" s="27">
        <f t="shared" ca="1" si="301"/>
        <v>1</v>
      </c>
      <c r="CI117" s="27">
        <f t="shared" ca="1" si="301"/>
        <v>0</v>
      </c>
      <c r="CJ117" s="27">
        <f t="shared" ca="1" si="301"/>
        <v>1</v>
      </c>
      <c r="CK117" s="27">
        <f t="shared" ca="1" si="301"/>
        <v>1</v>
      </c>
      <c r="CL117" s="27">
        <f t="shared" ca="1" si="301"/>
        <v>1</v>
      </c>
      <c r="CM117" s="27">
        <f t="shared" ca="1" si="301"/>
        <v>0</v>
      </c>
      <c r="CN117" s="27">
        <f t="shared" ca="1" si="301"/>
        <v>0</v>
      </c>
      <c r="CO117" s="27">
        <f t="shared" ca="1" si="301"/>
        <v>0</v>
      </c>
      <c r="CP117" s="27">
        <f t="shared" ca="1" si="301"/>
        <v>0</v>
      </c>
      <c r="CQ117" s="27">
        <f t="shared" ca="1" si="272"/>
        <v>0.9</v>
      </c>
      <c r="CR117" s="27">
        <f t="shared" ca="1" si="287"/>
        <v>0.75</v>
      </c>
      <c r="CS117" s="27">
        <f t="shared" ca="1" si="302"/>
        <v>0.65</v>
      </c>
      <c r="CT117" s="26">
        <v>-0.1</v>
      </c>
      <c r="CU117" s="27">
        <f t="shared" ca="1" si="303"/>
        <v>0</v>
      </c>
      <c r="CV117" s="27">
        <f t="shared" ca="1" si="303"/>
        <v>0</v>
      </c>
      <c r="CW117" s="27">
        <f t="shared" ca="1" si="303"/>
        <v>1</v>
      </c>
      <c r="CX117" s="27">
        <f t="shared" ca="1" si="303"/>
        <v>0</v>
      </c>
      <c r="CY117" s="27">
        <f t="shared" ca="1" si="303"/>
        <v>0</v>
      </c>
      <c r="CZ117" s="27">
        <f t="shared" ca="1" si="303"/>
        <v>0</v>
      </c>
      <c r="DA117" s="27">
        <f t="shared" ca="1" si="292"/>
        <v>0</v>
      </c>
      <c r="DB117" s="27">
        <f t="shared" ca="1" si="292"/>
        <v>0</v>
      </c>
      <c r="DC117" s="27">
        <f t="shared" ca="1" si="292"/>
        <v>0</v>
      </c>
      <c r="DD117" s="27">
        <f t="shared" ca="1" si="292"/>
        <v>0</v>
      </c>
      <c r="DE117" s="27" t="str">
        <f t="shared" ca="1" si="292"/>
        <v>-</v>
      </c>
      <c r="DF117" s="27" t="str">
        <f t="shared" ca="1" si="292"/>
        <v>-</v>
      </c>
      <c r="DG117" s="27" t="str">
        <f t="shared" ca="1" si="292"/>
        <v>-</v>
      </c>
      <c r="DH117" s="27" t="str">
        <f t="shared" ca="1" si="292"/>
        <v>-</v>
      </c>
      <c r="DI117" s="27" t="str">
        <f t="shared" ca="1" si="292"/>
        <v>-</v>
      </c>
      <c r="DJ117" s="27" t="str">
        <f t="shared" ca="1" si="292"/>
        <v>-</v>
      </c>
      <c r="DK117" s="27" t="b">
        <f t="shared" ca="1" si="293"/>
        <v>0</v>
      </c>
      <c r="DL117" s="27" t="b">
        <f t="shared" ca="1" si="293"/>
        <v>0</v>
      </c>
      <c r="DM117" s="27" t="b">
        <f t="shared" ca="1" si="293"/>
        <v>1</v>
      </c>
      <c r="DN117" s="27">
        <f t="shared" ca="1" si="293"/>
        <v>2</v>
      </c>
      <c r="DO117" s="27" t="str">
        <f t="shared" ca="1" si="293"/>
        <v>-</v>
      </c>
      <c r="DP117" s="27" t="b">
        <f t="shared" ca="1" si="293"/>
        <v>1</v>
      </c>
      <c r="DQ117" s="27" t="str">
        <f t="shared" ca="1" si="293"/>
        <v>-</v>
      </c>
      <c r="DR117" s="27" t="str">
        <f t="shared" ca="1" si="293"/>
        <v>-</v>
      </c>
      <c r="DS117" s="27" t="str">
        <f t="shared" ca="1" si="293"/>
        <v>-</v>
      </c>
      <c r="DT117" s="27" t="b">
        <f t="shared" ca="1" si="294"/>
        <v>1</v>
      </c>
      <c r="DU117" s="27" t="str">
        <f t="shared" ca="1" si="294"/>
        <v>-</v>
      </c>
      <c r="DV117" s="27">
        <f t="shared" ca="1" si="294"/>
        <v>0</v>
      </c>
      <c r="DW117" s="27">
        <f t="shared" ca="1" si="294"/>
        <v>1</v>
      </c>
      <c r="DX117" s="27" t="str">
        <f t="shared" ca="1" si="294"/>
        <v>-</v>
      </c>
      <c r="DY117" s="27">
        <f t="shared" ca="1" si="294"/>
        <v>500</v>
      </c>
      <c r="DZ117" s="27">
        <f t="shared" ca="1" si="294"/>
        <v>500</v>
      </c>
      <c r="EA117" s="27">
        <f t="shared" ca="1" si="294"/>
        <v>1</v>
      </c>
      <c r="EB117" s="27">
        <f t="shared" ca="1" si="294"/>
        <v>0</v>
      </c>
      <c r="EC117" s="27">
        <f t="shared" ca="1" si="294"/>
        <v>1</v>
      </c>
      <c r="ED117" s="27">
        <f t="shared" ca="1" si="294"/>
        <v>1</v>
      </c>
      <c r="EE117" s="27">
        <f t="shared" ca="1" si="295"/>
        <v>0</v>
      </c>
      <c r="EF117" s="27">
        <f t="shared" ca="1" si="295"/>
        <v>70</v>
      </c>
      <c r="EG117" s="27">
        <f t="shared" ca="1" si="295"/>
        <v>50</v>
      </c>
      <c r="EH117" s="27">
        <f t="shared" ca="1" si="295"/>
        <v>70</v>
      </c>
      <c r="EI117" s="27">
        <f t="shared" ca="1" si="295"/>
        <v>50</v>
      </c>
      <c r="EJ117" s="27">
        <f t="shared" ca="1" si="295"/>
        <v>1</v>
      </c>
      <c r="EK117" s="27">
        <f t="shared" ca="1" si="295"/>
        <v>1</v>
      </c>
      <c r="EL117" s="27">
        <f t="shared" ca="1" si="295"/>
        <v>1</v>
      </c>
      <c r="EM117" s="27">
        <f t="shared" ca="1" si="295"/>
        <v>0</v>
      </c>
      <c r="EN117" s="27" t="str">
        <f t="shared" ca="1" si="295"/>
        <v>-</v>
      </c>
      <c r="EO117" s="27" t="str">
        <f t="shared" ca="1" si="295"/>
        <v>-</v>
      </c>
      <c r="EP117" s="27">
        <f t="shared" ca="1" si="295"/>
        <v>0</v>
      </c>
      <c r="EQ117" s="27">
        <f t="shared" ca="1" si="295"/>
        <v>0</v>
      </c>
      <c r="ER117" s="34">
        <v>0</v>
      </c>
    </row>
    <row r="118" spans="1:148" outlineLevel="3">
      <c r="A118" s="31">
        <f t="shared" si="231"/>
        <v>113</v>
      </c>
      <c r="B118" s="38">
        <f t="shared" ca="1" si="309"/>
        <v>75</v>
      </c>
      <c r="C118">
        <f t="shared" ca="1" si="304"/>
        <v>31</v>
      </c>
      <c r="D118" t="b">
        <v>1</v>
      </c>
      <c r="E118" t="b">
        <v>0</v>
      </c>
      <c r="F118" t="b">
        <v>1</v>
      </c>
      <c r="H118" s="3" t="str">
        <f t="shared" ca="1" si="307"/>
        <v>038 sfw0.90_sfd+0.75_conc+0.65_prlf-0.20_era00000M-M Spr Scan 2 (F33N11)</v>
      </c>
      <c r="I118" s="13" t="str">
        <f ca="1">IF(MATCH(H118,H$5:H118,0)=(COUNTA(H$5:H118)),"-","Dup")</f>
        <v>-</v>
      </c>
      <c r="J118" s="27" t="str">
        <f t="shared" ca="1" si="297"/>
        <v>-</v>
      </c>
      <c r="K118" s="27" t="b">
        <f t="shared" ca="1" si="296"/>
        <v>1</v>
      </c>
      <c r="L118" s="27" t="b">
        <f t="shared" ca="1" si="296"/>
        <v>1</v>
      </c>
      <c r="M118" s="27" t="b">
        <f t="shared" ca="1" si="296"/>
        <v>1</v>
      </c>
      <c r="N118" s="27" t="b">
        <f t="shared" ca="1" si="296"/>
        <v>1</v>
      </c>
      <c r="O118" s="27" t="b">
        <f t="shared" ca="1" si="296"/>
        <v>1</v>
      </c>
      <c r="P118" s="27">
        <f t="shared" ca="1" si="289"/>
        <v>1</v>
      </c>
      <c r="Q118" s="27">
        <f t="shared" ca="1" si="289"/>
        <v>1</v>
      </c>
      <c r="R118" s="27">
        <f t="shared" ca="1" si="289"/>
        <v>1</v>
      </c>
      <c r="S118" s="27">
        <f t="shared" ca="1" si="289"/>
        <v>1</v>
      </c>
      <c r="T118" s="27">
        <f t="shared" ca="1" si="289"/>
        <v>1</v>
      </c>
      <c r="U118" s="27">
        <f t="shared" ca="1" si="289"/>
        <v>1</v>
      </c>
      <c r="V118" s="27">
        <f t="shared" ca="1" si="289"/>
        <v>1</v>
      </c>
      <c r="W118" s="27">
        <f t="shared" ca="1" si="289"/>
        <v>1</v>
      </c>
      <c r="X118" s="27">
        <f t="shared" ca="1" si="289"/>
        <v>1</v>
      </c>
      <c r="Y118" s="27">
        <f t="shared" ca="1" si="289"/>
        <v>1</v>
      </c>
      <c r="Z118" s="27" t="str">
        <f t="shared" ca="1" si="305"/>
        <v>-</v>
      </c>
      <c r="AA118" s="27" t="str">
        <f t="shared" ca="1" si="308"/>
        <v>-</v>
      </c>
      <c r="AB118" s="27" t="str">
        <f t="shared" ca="1" si="290"/>
        <v>-</v>
      </c>
      <c r="AC118" s="27" t="str">
        <f t="shared" ca="1" si="290"/>
        <v>-</v>
      </c>
      <c r="AD118" s="27" t="str">
        <f t="shared" ca="1" si="290"/>
        <v>-</v>
      </c>
      <c r="AE118" s="27" t="str">
        <f t="shared" ca="1" si="290"/>
        <v>-</v>
      </c>
      <c r="AF118" s="27" t="str">
        <f t="shared" ca="1" si="290"/>
        <v>-</v>
      </c>
      <c r="AG118" s="27" t="str">
        <f t="shared" ca="1" si="290"/>
        <v>-</v>
      </c>
      <c r="AH118" s="27" t="str">
        <f t="shared" ca="1" si="290"/>
        <v>-</v>
      </c>
      <c r="AI118" s="27" t="str">
        <f t="shared" ca="1" si="290"/>
        <v>-</v>
      </c>
      <c r="AJ118" s="27" t="str">
        <f t="shared" ca="1" si="290"/>
        <v>-</v>
      </c>
      <c r="AK118" s="27" t="str">
        <f t="shared" ca="1" si="290"/>
        <v>-</v>
      </c>
      <c r="AL118" s="27" t="str">
        <f t="shared" ca="1" si="290"/>
        <v>-</v>
      </c>
      <c r="AM118" s="27" t="str">
        <f t="shared" ca="1" si="290"/>
        <v>-</v>
      </c>
      <c r="AN118" s="27" t="str">
        <f t="shared" ca="1" si="290"/>
        <v>-</v>
      </c>
      <c r="AO118" s="27" t="str">
        <f t="shared" ca="1" si="290"/>
        <v>-</v>
      </c>
      <c r="AP118" s="27" t="str">
        <f t="shared" ca="1" si="290"/>
        <v>-</v>
      </c>
      <c r="AQ118" s="27" t="str">
        <f t="shared" ca="1" si="290"/>
        <v>-</v>
      </c>
      <c r="AR118" s="27" t="str">
        <f t="shared" ca="1" si="290"/>
        <v>-</v>
      </c>
      <c r="AS118" s="27">
        <f t="shared" ca="1" si="282"/>
        <v>1</v>
      </c>
      <c r="AT118" s="27">
        <f t="shared" ca="1" si="282"/>
        <v>1</v>
      </c>
      <c r="AU118" s="27">
        <f t="shared" ca="1" si="282"/>
        <v>0</v>
      </c>
      <c r="AV118" s="27">
        <f t="shared" ca="1" si="291"/>
        <v>0.7</v>
      </c>
      <c r="AW118" s="27">
        <f t="shared" ca="1" si="291"/>
        <v>-0.7</v>
      </c>
      <c r="AX118" s="27" t="str">
        <f t="shared" ca="1" si="291"/>
        <v>-</v>
      </c>
      <c r="AY118" s="27" t="str">
        <f t="shared" ca="1" si="291"/>
        <v>-</v>
      </c>
      <c r="AZ118" s="27" t="str">
        <f t="shared" ca="1" si="291"/>
        <v>-</v>
      </c>
      <c r="BA118" s="27" t="str">
        <f t="shared" ca="1" si="291"/>
        <v>-</v>
      </c>
      <c r="BB118" s="27" t="str">
        <f t="shared" ca="1" si="291"/>
        <v>-</v>
      </c>
      <c r="BC118" s="27">
        <f t="shared" ca="1" si="306"/>
        <v>0.3</v>
      </c>
      <c r="BD118" s="27">
        <f t="shared" ca="1" si="298"/>
        <v>0.7</v>
      </c>
      <c r="BE118" s="27">
        <f t="shared" ca="1" si="298"/>
        <v>-0.2</v>
      </c>
      <c r="BF118" s="27">
        <f t="shared" ca="1" si="298"/>
        <v>1.2</v>
      </c>
      <c r="BG118" s="27" t="str">
        <f t="shared" ca="1" si="298"/>
        <v>-</v>
      </c>
      <c r="BH118" s="27" t="str">
        <f t="shared" ca="1" si="298"/>
        <v>-</v>
      </c>
      <c r="BI118" s="27">
        <f t="shared" ca="1" si="298"/>
        <v>0</v>
      </c>
      <c r="BJ118" s="27">
        <f t="shared" ca="1" si="298"/>
        <v>0</v>
      </c>
      <c r="BK118" s="27">
        <f t="shared" ca="1" si="298"/>
        <v>0</v>
      </c>
      <c r="BL118" s="27">
        <f t="shared" ca="1" si="298"/>
        <v>0</v>
      </c>
      <c r="BM118" s="27">
        <f t="shared" ca="1" si="298"/>
        <v>0</v>
      </c>
      <c r="BN118" s="27">
        <f t="shared" ca="1" si="299"/>
        <v>0</v>
      </c>
      <c r="BO118" s="27">
        <f t="shared" ca="1" si="299"/>
        <v>0</v>
      </c>
      <c r="BP118" s="27" t="str">
        <f t="shared" ca="1" si="299"/>
        <v>-</v>
      </c>
      <c r="BQ118" s="27" t="str">
        <f t="shared" ca="1" si="299"/>
        <v>-</v>
      </c>
      <c r="BR118" s="27" t="str">
        <f t="shared" ca="1" si="299"/>
        <v>-</v>
      </c>
      <c r="BS118" s="27" t="str">
        <f t="shared" ca="1" si="299"/>
        <v>-</v>
      </c>
      <c r="BT118" s="27" t="str">
        <f t="shared" ca="1" si="299"/>
        <v>-</v>
      </c>
      <c r="BU118" s="27" t="str">
        <f t="shared" ca="1" si="300"/>
        <v>-</v>
      </c>
      <c r="BV118" s="27" t="str">
        <f t="shared" ca="1" si="300"/>
        <v>-</v>
      </c>
      <c r="BW118" s="27" t="str">
        <f t="shared" ca="1" si="300"/>
        <v>-</v>
      </c>
      <c r="BX118" s="27" t="str">
        <f t="shared" ca="1" si="300"/>
        <v>-</v>
      </c>
      <c r="BY118" s="27">
        <f t="shared" ca="1" si="300"/>
        <v>2</v>
      </c>
      <c r="BZ118" s="27" t="str">
        <f t="shared" ca="1" si="300"/>
        <v>-</v>
      </c>
      <c r="CA118" s="27" t="str">
        <f t="shared" ca="1" si="300"/>
        <v>-</v>
      </c>
      <c r="CB118" s="27" t="str">
        <f t="shared" ca="1" si="300"/>
        <v>-</v>
      </c>
      <c r="CC118" s="27" t="str">
        <f t="shared" ca="1" si="300"/>
        <v>-</v>
      </c>
      <c r="CD118" s="27" t="str">
        <f t="shared" ca="1" si="300"/>
        <v>-</v>
      </c>
      <c r="CE118" s="27" t="str">
        <f t="shared" ca="1" si="300"/>
        <v>-</v>
      </c>
      <c r="CF118" s="27">
        <f t="shared" ca="1" si="300"/>
        <v>0</v>
      </c>
      <c r="CG118" s="27" t="str">
        <f t="shared" ca="1" si="301"/>
        <v>-</v>
      </c>
      <c r="CH118" s="27">
        <f t="shared" ca="1" si="301"/>
        <v>1</v>
      </c>
      <c r="CI118" s="27">
        <f t="shared" ca="1" si="301"/>
        <v>0</v>
      </c>
      <c r="CJ118" s="27">
        <f t="shared" ca="1" si="301"/>
        <v>1</v>
      </c>
      <c r="CK118" s="27">
        <f t="shared" ca="1" si="301"/>
        <v>1</v>
      </c>
      <c r="CL118" s="27">
        <f t="shared" ca="1" si="301"/>
        <v>1</v>
      </c>
      <c r="CM118" s="27">
        <f t="shared" ca="1" si="301"/>
        <v>0</v>
      </c>
      <c r="CN118" s="27">
        <f t="shared" ca="1" si="301"/>
        <v>0</v>
      </c>
      <c r="CO118" s="27">
        <f t="shared" ca="1" si="301"/>
        <v>0</v>
      </c>
      <c r="CP118" s="27">
        <f t="shared" ca="1" si="301"/>
        <v>0</v>
      </c>
      <c r="CQ118" s="27">
        <f t="shared" ca="1" si="272"/>
        <v>0.9</v>
      </c>
      <c r="CR118" s="27">
        <f t="shared" ca="1" si="287"/>
        <v>0.75</v>
      </c>
      <c r="CS118" s="27">
        <f t="shared" ca="1" si="302"/>
        <v>0.65</v>
      </c>
      <c r="CT118" s="26">
        <v>-0.2</v>
      </c>
      <c r="CU118" s="27">
        <f t="shared" ca="1" si="303"/>
        <v>0</v>
      </c>
      <c r="CV118" s="27">
        <f t="shared" ca="1" si="303"/>
        <v>0</v>
      </c>
      <c r="CW118" s="27">
        <f t="shared" ca="1" si="303"/>
        <v>1</v>
      </c>
      <c r="CX118" s="27">
        <f t="shared" ca="1" si="303"/>
        <v>0</v>
      </c>
      <c r="CY118" s="27">
        <f t="shared" ca="1" si="303"/>
        <v>0</v>
      </c>
      <c r="CZ118" s="27">
        <f t="shared" ca="1" si="303"/>
        <v>0</v>
      </c>
      <c r="DA118" s="27">
        <f t="shared" ca="1" si="292"/>
        <v>0</v>
      </c>
      <c r="DB118" s="27">
        <f t="shared" ca="1" si="292"/>
        <v>0</v>
      </c>
      <c r="DC118" s="27">
        <f t="shared" ca="1" si="292"/>
        <v>0</v>
      </c>
      <c r="DD118" s="27">
        <f t="shared" ca="1" si="292"/>
        <v>0</v>
      </c>
      <c r="DE118" s="27" t="str">
        <f t="shared" ca="1" si="292"/>
        <v>-</v>
      </c>
      <c r="DF118" s="27" t="str">
        <f t="shared" ca="1" si="292"/>
        <v>-</v>
      </c>
      <c r="DG118" s="27" t="str">
        <f t="shared" ca="1" si="292"/>
        <v>-</v>
      </c>
      <c r="DH118" s="27" t="str">
        <f t="shared" ca="1" si="292"/>
        <v>-</v>
      </c>
      <c r="DI118" s="27" t="str">
        <f t="shared" ca="1" si="292"/>
        <v>-</v>
      </c>
      <c r="DJ118" s="27" t="str">
        <f t="shared" ca="1" si="292"/>
        <v>-</v>
      </c>
      <c r="DK118" s="27" t="b">
        <f t="shared" ca="1" si="293"/>
        <v>0</v>
      </c>
      <c r="DL118" s="27" t="b">
        <f t="shared" ca="1" si="293"/>
        <v>0</v>
      </c>
      <c r="DM118" s="27" t="b">
        <f t="shared" ca="1" si="293"/>
        <v>1</v>
      </c>
      <c r="DN118" s="27">
        <f t="shared" ca="1" si="293"/>
        <v>2</v>
      </c>
      <c r="DO118" s="27" t="str">
        <f t="shared" ca="1" si="293"/>
        <v>-</v>
      </c>
      <c r="DP118" s="27" t="b">
        <f t="shared" ca="1" si="293"/>
        <v>1</v>
      </c>
      <c r="DQ118" s="27" t="str">
        <f t="shared" ca="1" si="293"/>
        <v>-</v>
      </c>
      <c r="DR118" s="27" t="str">
        <f t="shared" ca="1" si="293"/>
        <v>-</v>
      </c>
      <c r="DS118" s="27" t="str">
        <f t="shared" ca="1" si="293"/>
        <v>-</v>
      </c>
      <c r="DT118" s="27" t="b">
        <f t="shared" ca="1" si="294"/>
        <v>1</v>
      </c>
      <c r="DU118" s="27" t="str">
        <f t="shared" ca="1" si="294"/>
        <v>-</v>
      </c>
      <c r="DV118" s="27">
        <f t="shared" ca="1" si="294"/>
        <v>0</v>
      </c>
      <c r="DW118" s="27">
        <f t="shared" ca="1" si="294"/>
        <v>1</v>
      </c>
      <c r="DX118" s="27" t="str">
        <f t="shared" ca="1" si="294"/>
        <v>-</v>
      </c>
      <c r="DY118" s="27">
        <f t="shared" ca="1" si="294"/>
        <v>500</v>
      </c>
      <c r="DZ118" s="27">
        <f t="shared" ca="1" si="294"/>
        <v>500</v>
      </c>
      <c r="EA118" s="27">
        <f t="shared" ca="1" si="294"/>
        <v>1</v>
      </c>
      <c r="EB118" s="27">
        <f t="shared" ca="1" si="294"/>
        <v>0</v>
      </c>
      <c r="EC118" s="27">
        <f t="shared" ca="1" si="294"/>
        <v>1</v>
      </c>
      <c r="ED118" s="27">
        <f t="shared" ca="1" si="294"/>
        <v>1</v>
      </c>
      <c r="EE118" s="27">
        <f t="shared" ca="1" si="295"/>
        <v>0</v>
      </c>
      <c r="EF118" s="27">
        <f t="shared" ca="1" si="295"/>
        <v>70</v>
      </c>
      <c r="EG118" s="27">
        <f t="shared" ca="1" si="295"/>
        <v>50</v>
      </c>
      <c r="EH118" s="27">
        <f t="shared" ca="1" si="295"/>
        <v>70</v>
      </c>
      <c r="EI118" s="27">
        <f t="shared" ca="1" si="295"/>
        <v>50</v>
      </c>
      <c r="EJ118" s="27">
        <f t="shared" ca="1" si="295"/>
        <v>1</v>
      </c>
      <c r="EK118" s="27">
        <f t="shared" ca="1" si="295"/>
        <v>1</v>
      </c>
      <c r="EL118" s="27">
        <f t="shared" ca="1" si="295"/>
        <v>1</v>
      </c>
      <c r="EM118" s="27">
        <f t="shared" ca="1" si="295"/>
        <v>0</v>
      </c>
      <c r="EN118" s="27" t="str">
        <f t="shared" ca="1" si="295"/>
        <v>-</v>
      </c>
      <c r="EO118" s="27" t="str">
        <f t="shared" ca="1" si="295"/>
        <v>-</v>
      </c>
      <c r="EP118" s="27">
        <f t="shared" ca="1" si="295"/>
        <v>0</v>
      </c>
      <c r="EQ118" s="27">
        <f t="shared" ca="1" si="295"/>
        <v>0</v>
      </c>
      <c r="ER118" s="34">
        <v>0</v>
      </c>
    </row>
    <row r="119" spans="1:148" outlineLevel="3">
      <c r="A119" s="31">
        <f t="shared" si="231"/>
        <v>114</v>
      </c>
      <c r="B119" s="38">
        <f t="shared" ca="1" si="309"/>
        <v>75</v>
      </c>
      <c r="C119">
        <f t="shared" ca="1" si="304"/>
        <v>31</v>
      </c>
      <c r="D119" t="b">
        <v>1</v>
      </c>
      <c r="E119" t="b">
        <v>0</v>
      </c>
      <c r="F119" t="b">
        <v>1</v>
      </c>
      <c r="H119" s="3" t="str">
        <f t="shared" ca="1" si="307"/>
        <v>039 sfw0.90_sfd+0.75_conc+0.65_prlf-0.30_era00000M-M Spr Scan 2 (F33N11)</v>
      </c>
      <c r="I119" s="13" t="str">
        <f ca="1">IF(MATCH(H119,H$5:H119,0)=(COUNTA(H$5:H119)),"-","Dup")</f>
        <v>-</v>
      </c>
      <c r="J119" s="27" t="str">
        <f t="shared" ca="1" si="297"/>
        <v>-</v>
      </c>
      <c r="K119" s="27" t="b">
        <f t="shared" ca="1" si="296"/>
        <v>1</v>
      </c>
      <c r="L119" s="27" t="b">
        <f t="shared" ca="1" si="296"/>
        <v>1</v>
      </c>
      <c r="M119" s="27" t="b">
        <f t="shared" ca="1" si="296"/>
        <v>1</v>
      </c>
      <c r="N119" s="27" t="b">
        <f t="shared" ca="1" si="296"/>
        <v>1</v>
      </c>
      <c r="O119" s="27" t="b">
        <f t="shared" ca="1" si="296"/>
        <v>1</v>
      </c>
      <c r="P119" s="27">
        <f t="shared" ref="P119:Y128" ca="1" si="310">OFFSET(P$5,$B119,0)</f>
        <v>1</v>
      </c>
      <c r="Q119" s="27">
        <f t="shared" ca="1" si="310"/>
        <v>1</v>
      </c>
      <c r="R119" s="27">
        <f t="shared" ca="1" si="310"/>
        <v>1</v>
      </c>
      <c r="S119" s="27">
        <f t="shared" ca="1" si="310"/>
        <v>1</v>
      </c>
      <c r="T119" s="27">
        <f t="shared" ca="1" si="310"/>
        <v>1</v>
      </c>
      <c r="U119" s="27">
        <f t="shared" ca="1" si="310"/>
        <v>1</v>
      </c>
      <c r="V119" s="27">
        <f t="shared" ca="1" si="310"/>
        <v>1</v>
      </c>
      <c r="W119" s="27">
        <f t="shared" ca="1" si="310"/>
        <v>1</v>
      </c>
      <c r="X119" s="27">
        <f t="shared" ca="1" si="310"/>
        <v>1</v>
      </c>
      <c r="Y119" s="27">
        <f t="shared" ca="1" si="310"/>
        <v>1</v>
      </c>
      <c r="Z119" s="27" t="str">
        <f t="shared" ca="1" si="305"/>
        <v>-</v>
      </c>
      <c r="AA119" s="27" t="str">
        <f t="shared" ca="1" si="308"/>
        <v>-</v>
      </c>
      <c r="AB119" s="27" t="str">
        <f t="shared" ref="AB119:AR128" ca="1" si="311">OFFSET(AB$5,$B119,0)</f>
        <v>-</v>
      </c>
      <c r="AC119" s="27" t="str">
        <f t="shared" ca="1" si="311"/>
        <v>-</v>
      </c>
      <c r="AD119" s="27" t="str">
        <f t="shared" ca="1" si="311"/>
        <v>-</v>
      </c>
      <c r="AE119" s="27" t="str">
        <f t="shared" ca="1" si="311"/>
        <v>-</v>
      </c>
      <c r="AF119" s="27" t="str">
        <f t="shared" ca="1" si="311"/>
        <v>-</v>
      </c>
      <c r="AG119" s="27" t="str">
        <f t="shared" ca="1" si="311"/>
        <v>-</v>
      </c>
      <c r="AH119" s="27" t="str">
        <f t="shared" ca="1" si="311"/>
        <v>-</v>
      </c>
      <c r="AI119" s="27" t="str">
        <f t="shared" ca="1" si="311"/>
        <v>-</v>
      </c>
      <c r="AJ119" s="27" t="str">
        <f t="shared" ca="1" si="311"/>
        <v>-</v>
      </c>
      <c r="AK119" s="27" t="str">
        <f t="shared" ca="1" si="311"/>
        <v>-</v>
      </c>
      <c r="AL119" s="27" t="str">
        <f t="shared" ca="1" si="311"/>
        <v>-</v>
      </c>
      <c r="AM119" s="27" t="str">
        <f t="shared" ca="1" si="311"/>
        <v>-</v>
      </c>
      <c r="AN119" s="27" t="str">
        <f t="shared" ca="1" si="311"/>
        <v>-</v>
      </c>
      <c r="AO119" s="27" t="str">
        <f t="shared" ca="1" si="311"/>
        <v>-</v>
      </c>
      <c r="AP119" s="27" t="str">
        <f t="shared" ca="1" si="311"/>
        <v>-</v>
      </c>
      <c r="AQ119" s="27" t="str">
        <f t="shared" ca="1" si="311"/>
        <v>-</v>
      </c>
      <c r="AR119" s="27" t="str">
        <f t="shared" ca="1" si="311"/>
        <v>-</v>
      </c>
      <c r="AS119" s="27">
        <f t="shared" ca="1" si="282"/>
        <v>1</v>
      </c>
      <c r="AT119" s="27">
        <f t="shared" ca="1" si="282"/>
        <v>1</v>
      </c>
      <c r="AU119" s="27">
        <f t="shared" ca="1" si="282"/>
        <v>0</v>
      </c>
      <c r="AV119" s="27">
        <f t="shared" ref="AV119:BB128" ca="1" si="312">OFFSET(AV$5,$B119,0)</f>
        <v>0.7</v>
      </c>
      <c r="AW119" s="27">
        <f t="shared" ca="1" si="312"/>
        <v>-0.7</v>
      </c>
      <c r="AX119" s="27" t="str">
        <f t="shared" ca="1" si="312"/>
        <v>-</v>
      </c>
      <c r="AY119" s="27" t="str">
        <f t="shared" ca="1" si="312"/>
        <v>-</v>
      </c>
      <c r="AZ119" s="27" t="str">
        <f t="shared" ca="1" si="312"/>
        <v>-</v>
      </c>
      <c r="BA119" s="27" t="str">
        <f t="shared" ca="1" si="312"/>
        <v>-</v>
      </c>
      <c r="BB119" s="27" t="str">
        <f t="shared" ca="1" si="312"/>
        <v>-</v>
      </c>
      <c r="BC119" s="27">
        <f t="shared" ca="1" si="306"/>
        <v>0.3</v>
      </c>
      <c r="BD119" s="27">
        <f t="shared" ca="1" si="298"/>
        <v>0.7</v>
      </c>
      <c r="BE119" s="27">
        <f t="shared" ca="1" si="298"/>
        <v>-0.2</v>
      </c>
      <c r="BF119" s="27">
        <f t="shared" ca="1" si="298"/>
        <v>1.2</v>
      </c>
      <c r="BG119" s="27" t="str">
        <f t="shared" ca="1" si="298"/>
        <v>-</v>
      </c>
      <c r="BH119" s="27" t="str">
        <f t="shared" ca="1" si="298"/>
        <v>-</v>
      </c>
      <c r="BI119" s="27">
        <f t="shared" ca="1" si="298"/>
        <v>0</v>
      </c>
      <c r="BJ119" s="27">
        <f t="shared" ca="1" si="298"/>
        <v>0</v>
      </c>
      <c r="BK119" s="27">
        <f t="shared" ca="1" si="298"/>
        <v>0</v>
      </c>
      <c r="BL119" s="27">
        <f t="shared" ca="1" si="298"/>
        <v>0</v>
      </c>
      <c r="BM119" s="27">
        <f t="shared" ca="1" si="298"/>
        <v>0</v>
      </c>
      <c r="BN119" s="27">
        <f t="shared" ca="1" si="299"/>
        <v>0</v>
      </c>
      <c r="BO119" s="27">
        <f t="shared" ca="1" si="299"/>
        <v>0</v>
      </c>
      <c r="BP119" s="27" t="str">
        <f t="shared" ca="1" si="299"/>
        <v>-</v>
      </c>
      <c r="BQ119" s="27" t="str">
        <f t="shared" ca="1" si="299"/>
        <v>-</v>
      </c>
      <c r="BR119" s="27" t="str">
        <f t="shared" ca="1" si="299"/>
        <v>-</v>
      </c>
      <c r="BS119" s="27" t="str">
        <f t="shared" ca="1" si="299"/>
        <v>-</v>
      </c>
      <c r="BT119" s="27" t="str">
        <f t="shared" ca="1" si="299"/>
        <v>-</v>
      </c>
      <c r="BU119" s="27" t="str">
        <f t="shared" ca="1" si="300"/>
        <v>-</v>
      </c>
      <c r="BV119" s="27" t="str">
        <f t="shared" ca="1" si="300"/>
        <v>-</v>
      </c>
      <c r="BW119" s="27" t="str">
        <f t="shared" ca="1" si="300"/>
        <v>-</v>
      </c>
      <c r="BX119" s="27" t="str">
        <f t="shared" ca="1" si="300"/>
        <v>-</v>
      </c>
      <c r="BY119" s="27">
        <f t="shared" ca="1" si="300"/>
        <v>2</v>
      </c>
      <c r="BZ119" s="27" t="str">
        <f t="shared" ca="1" si="300"/>
        <v>-</v>
      </c>
      <c r="CA119" s="27" t="str">
        <f t="shared" ca="1" si="300"/>
        <v>-</v>
      </c>
      <c r="CB119" s="27" t="str">
        <f t="shared" ca="1" si="300"/>
        <v>-</v>
      </c>
      <c r="CC119" s="27" t="str">
        <f t="shared" ca="1" si="300"/>
        <v>-</v>
      </c>
      <c r="CD119" s="27" t="str">
        <f t="shared" ca="1" si="300"/>
        <v>-</v>
      </c>
      <c r="CE119" s="27" t="str">
        <f t="shared" ca="1" si="300"/>
        <v>-</v>
      </c>
      <c r="CF119" s="27">
        <f t="shared" ca="1" si="300"/>
        <v>0</v>
      </c>
      <c r="CG119" s="27" t="str">
        <f t="shared" ca="1" si="301"/>
        <v>-</v>
      </c>
      <c r="CH119" s="27">
        <f t="shared" ca="1" si="301"/>
        <v>1</v>
      </c>
      <c r="CI119" s="27">
        <f t="shared" ca="1" si="301"/>
        <v>0</v>
      </c>
      <c r="CJ119" s="27">
        <f t="shared" ca="1" si="301"/>
        <v>1</v>
      </c>
      <c r="CK119" s="27">
        <f t="shared" ca="1" si="301"/>
        <v>1</v>
      </c>
      <c r="CL119" s="27">
        <f t="shared" ca="1" si="301"/>
        <v>1</v>
      </c>
      <c r="CM119" s="27">
        <f t="shared" ca="1" si="301"/>
        <v>0</v>
      </c>
      <c r="CN119" s="27">
        <f t="shared" ca="1" si="301"/>
        <v>0</v>
      </c>
      <c r="CO119" s="27">
        <f t="shared" ca="1" si="301"/>
        <v>0</v>
      </c>
      <c r="CP119" s="27">
        <f t="shared" ca="1" si="301"/>
        <v>0</v>
      </c>
      <c r="CQ119" s="27">
        <f t="shared" ca="1" si="272"/>
        <v>0.9</v>
      </c>
      <c r="CR119" s="27">
        <f t="shared" ca="1" si="287"/>
        <v>0.75</v>
      </c>
      <c r="CS119" s="27">
        <f t="shared" ca="1" si="302"/>
        <v>0.65</v>
      </c>
      <c r="CT119" s="26">
        <v>-0.3</v>
      </c>
      <c r="CU119" s="27">
        <f t="shared" ca="1" si="303"/>
        <v>0</v>
      </c>
      <c r="CV119" s="27">
        <f t="shared" ca="1" si="303"/>
        <v>0</v>
      </c>
      <c r="CW119" s="27">
        <f t="shared" ca="1" si="303"/>
        <v>1</v>
      </c>
      <c r="CX119" s="27">
        <f t="shared" ca="1" si="303"/>
        <v>0</v>
      </c>
      <c r="CY119" s="27">
        <f t="shared" ca="1" si="303"/>
        <v>0</v>
      </c>
      <c r="CZ119" s="27">
        <f t="shared" ca="1" si="303"/>
        <v>0</v>
      </c>
      <c r="DA119" s="27">
        <f t="shared" ref="DA119:DJ128" ca="1" si="313">OFFSET(DA$5,$B119,0)</f>
        <v>0</v>
      </c>
      <c r="DB119" s="27">
        <f t="shared" ca="1" si="313"/>
        <v>0</v>
      </c>
      <c r="DC119" s="27">
        <f t="shared" ca="1" si="313"/>
        <v>0</v>
      </c>
      <c r="DD119" s="27">
        <f t="shared" ca="1" si="313"/>
        <v>0</v>
      </c>
      <c r="DE119" s="27" t="str">
        <f t="shared" ca="1" si="313"/>
        <v>-</v>
      </c>
      <c r="DF119" s="27" t="str">
        <f t="shared" ca="1" si="313"/>
        <v>-</v>
      </c>
      <c r="DG119" s="27" t="str">
        <f t="shared" ca="1" si="313"/>
        <v>-</v>
      </c>
      <c r="DH119" s="27" t="str">
        <f t="shared" ca="1" si="313"/>
        <v>-</v>
      </c>
      <c r="DI119" s="27" t="str">
        <f t="shared" ca="1" si="313"/>
        <v>-</v>
      </c>
      <c r="DJ119" s="27" t="str">
        <f t="shared" ca="1" si="313"/>
        <v>-</v>
      </c>
      <c r="DK119" s="27" t="b">
        <f t="shared" ref="DK119:DS128" ca="1" si="314">OFFSET(DK$5,$B119,0)</f>
        <v>0</v>
      </c>
      <c r="DL119" s="27" t="b">
        <f t="shared" ca="1" si="314"/>
        <v>0</v>
      </c>
      <c r="DM119" s="27" t="b">
        <f t="shared" ca="1" si="314"/>
        <v>1</v>
      </c>
      <c r="DN119" s="27">
        <f t="shared" ca="1" si="314"/>
        <v>2</v>
      </c>
      <c r="DO119" s="27" t="str">
        <f t="shared" ca="1" si="314"/>
        <v>-</v>
      </c>
      <c r="DP119" s="27" t="b">
        <f t="shared" ca="1" si="314"/>
        <v>1</v>
      </c>
      <c r="DQ119" s="27" t="str">
        <f t="shared" ca="1" si="314"/>
        <v>-</v>
      </c>
      <c r="DR119" s="27" t="str">
        <f t="shared" ca="1" si="314"/>
        <v>-</v>
      </c>
      <c r="DS119" s="27" t="str">
        <f t="shared" ca="1" si="314"/>
        <v>-</v>
      </c>
      <c r="DT119" s="27" t="b">
        <f t="shared" ref="DT119:ED128" ca="1" si="315">OFFSET(DT$5,$B119,0)</f>
        <v>1</v>
      </c>
      <c r="DU119" s="27" t="str">
        <f t="shared" ca="1" si="315"/>
        <v>-</v>
      </c>
      <c r="DV119" s="27">
        <f t="shared" ca="1" si="315"/>
        <v>0</v>
      </c>
      <c r="DW119" s="27">
        <f t="shared" ca="1" si="315"/>
        <v>1</v>
      </c>
      <c r="DX119" s="27" t="str">
        <f t="shared" ca="1" si="315"/>
        <v>-</v>
      </c>
      <c r="DY119" s="27">
        <f t="shared" ca="1" si="315"/>
        <v>500</v>
      </c>
      <c r="DZ119" s="27">
        <f t="shared" ca="1" si="315"/>
        <v>500</v>
      </c>
      <c r="EA119" s="27">
        <f t="shared" ca="1" si="315"/>
        <v>1</v>
      </c>
      <c r="EB119" s="27">
        <f t="shared" ca="1" si="315"/>
        <v>0</v>
      </c>
      <c r="EC119" s="27">
        <f t="shared" ca="1" si="315"/>
        <v>1</v>
      </c>
      <c r="ED119" s="27">
        <f t="shared" ca="1" si="315"/>
        <v>1</v>
      </c>
      <c r="EE119" s="27">
        <f t="shared" ref="EE119:EQ128" ca="1" si="316">OFFSET(EE$5,$B119,0)</f>
        <v>0</v>
      </c>
      <c r="EF119" s="27">
        <f t="shared" ca="1" si="316"/>
        <v>70</v>
      </c>
      <c r="EG119" s="27">
        <f t="shared" ca="1" si="316"/>
        <v>50</v>
      </c>
      <c r="EH119" s="27">
        <f t="shared" ca="1" si="316"/>
        <v>70</v>
      </c>
      <c r="EI119" s="27">
        <f t="shared" ca="1" si="316"/>
        <v>50</v>
      </c>
      <c r="EJ119" s="27">
        <f t="shared" ca="1" si="316"/>
        <v>1</v>
      </c>
      <c r="EK119" s="27">
        <f t="shared" ca="1" si="316"/>
        <v>1</v>
      </c>
      <c r="EL119" s="27">
        <f t="shared" ca="1" si="316"/>
        <v>1</v>
      </c>
      <c r="EM119" s="27">
        <f t="shared" ca="1" si="316"/>
        <v>0</v>
      </c>
      <c r="EN119" s="27" t="str">
        <f t="shared" ca="1" si="316"/>
        <v>-</v>
      </c>
      <c r="EO119" s="27" t="str">
        <f t="shared" ca="1" si="316"/>
        <v>-</v>
      </c>
      <c r="EP119" s="27">
        <f t="shared" ca="1" si="316"/>
        <v>0</v>
      </c>
      <c r="EQ119" s="27">
        <f t="shared" ca="1" si="316"/>
        <v>0</v>
      </c>
      <c r="ER119" s="34">
        <v>0</v>
      </c>
    </row>
    <row r="120" spans="1:148" outlineLevel="3">
      <c r="A120" s="31">
        <f t="shared" si="231"/>
        <v>115</v>
      </c>
      <c r="B120" s="38">
        <f t="shared" ca="1" si="309"/>
        <v>75</v>
      </c>
      <c r="C120">
        <f t="shared" ca="1" si="304"/>
        <v>31</v>
      </c>
      <c r="D120" t="b">
        <v>1</v>
      </c>
      <c r="E120" t="b">
        <v>0</v>
      </c>
      <c r="F120" t="b">
        <v>1</v>
      </c>
      <c r="H120" s="3" t="str">
        <f t="shared" ca="1" si="307"/>
        <v>040 sfw0.90_sfd+0.75_conc+0.65_prlf-0.35_era00000M-M Spr Scan 2 (F33N11)</v>
      </c>
      <c r="I120" s="13" t="str">
        <f ca="1">IF(MATCH(H120,H$5:H120,0)=(COUNTA(H$5:H120)),"-","Dup")</f>
        <v>-</v>
      </c>
      <c r="J120" s="27" t="str">
        <f t="shared" ca="1" si="297"/>
        <v>-</v>
      </c>
      <c r="K120" s="27" t="b">
        <f t="shared" ref="K120:O129" ca="1" si="317">OFFSET(K$5,$B120,0)</f>
        <v>1</v>
      </c>
      <c r="L120" s="27" t="b">
        <f t="shared" ca="1" si="317"/>
        <v>1</v>
      </c>
      <c r="M120" s="27" t="b">
        <f t="shared" ca="1" si="317"/>
        <v>1</v>
      </c>
      <c r="N120" s="27" t="b">
        <f t="shared" ca="1" si="317"/>
        <v>1</v>
      </c>
      <c r="O120" s="27" t="b">
        <f t="shared" ca="1" si="317"/>
        <v>1</v>
      </c>
      <c r="P120" s="27">
        <f t="shared" ca="1" si="310"/>
        <v>1</v>
      </c>
      <c r="Q120" s="27">
        <f t="shared" ca="1" si="310"/>
        <v>1</v>
      </c>
      <c r="R120" s="27">
        <f t="shared" ca="1" si="310"/>
        <v>1</v>
      </c>
      <c r="S120" s="27">
        <f t="shared" ca="1" si="310"/>
        <v>1</v>
      </c>
      <c r="T120" s="27">
        <f t="shared" ca="1" si="310"/>
        <v>1</v>
      </c>
      <c r="U120" s="27">
        <f t="shared" ca="1" si="310"/>
        <v>1</v>
      </c>
      <c r="V120" s="27">
        <f t="shared" ca="1" si="310"/>
        <v>1</v>
      </c>
      <c r="W120" s="27">
        <f t="shared" ca="1" si="310"/>
        <v>1</v>
      </c>
      <c r="X120" s="27">
        <f t="shared" ca="1" si="310"/>
        <v>1</v>
      </c>
      <c r="Y120" s="27">
        <f t="shared" ca="1" si="310"/>
        <v>1</v>
      </c>
      <c r="Z120" s="27" t="str">
        <f t="shared" ca="1" si="305"/>
        <v>-</v>
      </c>
      <c r="AA120" s="27" t="str">
        <f t="shared" ca="1" si="308"/>
        <v>-</v>
      </c>
      <c r="AB120" s="27" t="str">
        <f t="shared" ca="1" si="311"/>
        <v>-</v>
      </c>
      <c r="AC120" s="27" t="str">
        <f t="shared" ca="1" si="311"/>
        <v>-</v>
      </c>
      <c r="AD120" s="27" t="str">
        <f t="shared" ca="1" si="311"/>
        <v>-</v>
      </c>
      <c r="AE120" s="27" t="str">
        <f t="shared" ca="1" si="311"/>
        <v>-</v>
      </c>
      <c r="AF120" s="27" t="str">
        <f t="shared" ca="1" si="311"/>
        <v>-</v>
      </c>
      <c r="AG120" s="27" t="str">
        <f t="shared" ca="1" si="311"/>
        <v>-</v>
      </c>
      <c r="AH120" s="27" t="str">
        <f t="shared" ca="1" si="311"/>
        <v>-</v>
      </c>
      <c r="AI120" s="27" t="str">
        <f t="shared" ca="1" si="311"/>
        <v>-</v>
      </c>
      <c r="AJ120" s="27" t="str">
        <f t="shared" ca="1" si="311"/>
        <v>-</v>
      </c>
      <c r="AK120" s="27" t="str">
        <f t="shared" ca="1" si="311"/>
        <v>-</v>
      </c>
      <c r="AL120" s="27" t="str">
        <f t="shared" ca="1" si="311"/>
        <v>-</v>
      </c>
      <c r="AM120" s="27" t="str">
        <f t="shared" ca="1" si="311"/>
        <v>-</v>
      </c>
      <c r="AN120" s="27" t="str">
        <f t="shared" ca="1" si="311"/>
        <v>-</v>
      </c>
      <c r="AO120" s="27" t="str">
        <f t="shared" ca="1" si="311"/>
        <v>-</v>
      </c>
      <c r="AP120" s="27" t="str">
        <f t="shared" ca="1" si="311"/>
        <v>-</v>
      </c>
      <c r="AQ120" s="27" t="str">
        <f t="shared" ca="1" si="311"/>
        <v>-</v>
      </c>
      <c r="AR120" s="27" t="str">
        <f t="shared" ca="1" si="311"/>
        <v>-</v>
      </c>
      <c r="AS120" s="27">
        <f t="shared" ref="AS120:AU140" ca="1" si="318">OFFSET(AS$5,$B120,0)</f>
        <v>1</v>
      </c>
      <c r="AT120" s="27">
        <f t="shared" ca="1" si="318"/>
        <v>1</v>
      </c>
      <c r="AU120" s="27">
        <f t="shared" ca="1" si="318"/>
        <v>0</v>
      </c>
      <c r="AV120" s="27">
        <f t="shared" ca="1" si="312"/>
        <v>0.7</v>
      </c>
      <c r="AW120" s="27">
        <f t="shared" ca="1" si="312"/>
        <v>-0.7</v>
      </c>
      <c r="AX120" s="27" t="str">
        <f t="shared" ca="1" si="312"/>
        <v>-</v>
      </c>
      <c r="AY120" s="27" t="str">
        <f t="shared" ca="1" si="312"/>
        <v>-</v>
      </c>
      <c r="AZ120" s="27" t="str">
        <f t="shared" ca="1" si="312"/>
        <v>-</v>
      </c>
      <c r="BA120" s="27" t="str">
        <f t="shared" ca="1" si="312"/>
        <v>-</v>
      </c>
      <c r="BB120" s="27" t="str">
        <f t="shared" ca="1" si="312"/>
        <v>-</v>
      </c>
      <c r="BC120" s="27">
        <f t="shared" ca="1" si="306"/>
        <v>0.3</v>
      </c>
      <c r="BD120" s="27">
        <f t="shared" ca="1" si="298"/>
        <v>0.7</v>
      </c>
      <c r="BE120" s="27">
        <f t="shared" ca="1" si="298"/>
        <v>-0.2</v>
      </c>
      <c r="BF120" s="27">
        <f t="shared" ca="1" si="298"/>
        <v>1.2</v>
      </c>
      <c r="BG120" s="27" t="str">
        <f t="shared" ca="1" si="298"/>
        <v>-</v>
      </c>
      <c r="BH120" s="27" t="str">
        <f t="shared" ca="1" si="298"/>
        <v>-</v>
      </c>
      <c r="BI120" s="27">
        <f t="shared" ca="1" si="298"/>
        <v>0</v>
      </c>
      <c r="BJ120" s="27">
        <f t="shared" ca="1" si="298"/>
        <v>0</v>
      </c>
      <c r="BK120" s="27">
        <f t="shared" ca="1" si="298"/>
        <v>0</v>
      </c>
      <c r="BL120" s="27">
        <f t="shared" ca="1" si="298"/>
        <v>0</v>
      </c>
      <c r="BM120" s="27">
        <f t="shared" ca="1" si="298"/>
        <v>0</v>
      </c>
      <c r="BN120" s="27">
        <f t="shared" ca="1" si="299"/>
        <v>0</v>
      </c>
      <c r="BO120" s="27">
        <f t="shared" ca="1" si="299"/>
        <v>0</v>
      </c>
      <c r="BP120" s="27" t="str">
        <f t="shared" ca="1" si="299"/>
        <v>-</v>
      </c>
      <c r="BQ120" s="27" t="str">
        <f t="shared" ca="1" si="299"/>
        <v>-</v>
      </c>
      <c r="BR120" s="27" t="str">
        <f t="shared" ca="1" si="299"/>
        <v>-</v>
      </c>
      <c r="BS120" s="27" t="str">
        <f t="shared" ca="1" si="299"/>
        <v>-</v>
      </c>
      <c r="BT120" s="27" t="str">
        <f t="shared" ca="1" si="299"/>
        <v>-</v>
      </c>
      <c r="BU120" s="27" t="str">
        <f t="shared" ca="1" si="300"/>
        <v>-</v>
      </c>
      <c r="BV120" s="27" t="str">
        <f t="shared" ca="1" si="300"/>
        <v>-</v>
      </c>
      <c r="BW120" s="27" t="str">
        <f t="shared" ca="1" si="300"/>
        <v>-</v>
      </c>
      <c r="BX120" s="27" t="str">
        <f t="shared" ca="1" si="300"/>
        <v>-</v>
      </c>
      <c r="BY120" s="27">
        <f t="shared" ca="1" si="300"/>
        <v>2</v>
      </c>
      <c r="BZ120" s="27" t="str">
        <f t="shared" ca="1" si="300"/>
        <v>-</v>
      </c>
      <c r="CA120" s="27" t="str">
        <f t="shared" ca="1" si="300"/>
        <v>-</v>
      </c>
      <c r="CB120" s="27" t="str">
        <f t="shared" ca="1" si="300"/>
        <v>-</v>
      </c>
      <c r="CC120" s="27" t="str">
        <f t="shared" ca="1" si="300"/>
        <v>-</v>
      </c>
      <c r="CD120" s="27" t="str">
        <f t="shared" ca="1" si="300"/>
        <v>-</v>
      </c>
      <c r="CE120" s="27" t="str">
        <f t="shared" ca="1" si="300"/>
        <v>-</v>
      </c>
      <c r="CF120" s="27">
        <f t="shared" ca="1" si="300"/>
        <v>0</v>
      </c>
      <c r="CG120" s="27" t="str">
        <f t="shared" ca="1" si="301"/>
        <v>-</v>
      </c>
      <c r="CH120" s="27">
        <f t="shared" ca="1" si="301"/>
        <v>1</v>
      </c>
      <c r="CI120" s="27">
        <f t="shared" ca="1" si="301"/>
        <v>0</v>
      </c>
      <c r="CJ120" s="27">
        <f t="shared" ca="1" si="301"/>
        <v>1</v>
      </c>
      <c r="CK120" s="27">
        <f t="shared" ca="1" si="301"/>
        <v>1</v>
      </c>
      <c r="CL120" s="27">
        <f t="shared" ca="1" si="301"/>
        <v>1</v>
      </c>
      <c r="CM120" s="27">
        <f t="shared" ca="1" si="301"/>
        <v>0</v>
      </c>
      <c r="CN120" s="27">
        <f t="shared" ca="1" si="301"/>
        <v>0</v>
      </c>
      <c r="CO120" s="27">
        <f t="shared" ca="1" si="301"/>
        <v>0</v>
      </c>
      <c r="CP120" s="27">
        <f t="shared" ca="1" si="301"/>
        <v>0</v>
      </c>
      <c r="CQ120" s="27">
        <f t="shared" ca="1" si="272"/>
        <v>0.9</v>
      </c>
      <c r="CR120" s="27">
        <f t="shared" ca="1" si="287"/>
        <v>0.75</v>
      </c>
      <c r="CS120" s="27">
        <f t="shared" ca="1" si="302"/>
        <v>0.65</v>
      </c>
      <c r="CT120" s="26">
        <v>-0.35</v>
      </c>
      <c r="CU120" s="27">
        <f t="shared" ca="1" si="303"/>
        <v>0</v>
      </c>
      <c r="CV120" s="27">
        <f t="shared" ca="1" si="303"/>
        <v>0</v>
      </c>
      <c r="CW120" s="27">
        <f t="shared" ca="1" si="303"/>
        <v>1</v>
      </c>
      <c r="CX120" s="27">
        <f t="shared" ca="1" si="303"/>
        <v>0</v>
      </c>
      <c r="CY120" s="27">
        <f t="shared" ca="1" si="303"/>
        <v>0</v>
      </c>
      <c r="CZ120" s="27">
        <f t="shared" ca="1" si="303"/>
        <v>0</v>
      </c>
      <c r="DA120" s="27">
        <f t="shared" ca="1" si="313"/>
        <v>0</v>
      </c>
      <c r="DB120" s="27">
        <f t="shared" ca="1" si="313"/>
        <v>0</v>
      </c>
      <c r="DC120" s="27">
        <f t="shared" ca="1" si="313"/>
        <v>0</v>
      </c>
      <c r="DD120" s="27">
        <f t="shared" ca="1" si="313"/>
        <v>0</v>
      </c>
      <c r="DE120" s="27" t="str">
        <f t="shared" ca="1" si="313"/>
        <v>-</v>
      </c>
      <c r="DF120" s="27" t="str">
        <f t="shared" ca="1" si="313"/>
        <v>-</v>
      </c>
      <c r="DG120" s="27" t="str">
        <f t="shared" ca="1" si="313"/>
        <v>-</v>
      </c>
      <c r="DH120" s="27" t="str">
        <f t="shared" ca="1" si="313"/>
        <v>-</v>
      </c>
      <c r="DI120" s="27" t="str">
        <f t="shared" ca="1" si="313"/>
        <v>-</v>
      </c>
      <c r="DJ120" s="27" t="str">
        <f t="shared" ca="1" si="313"/>
        <v>-</v>
      </c>
      <c r="DK120" s="27" t="b">
        <f t="shared" ca="1" si="314"/>
        <v>0</v>
      </c>
      <c r="DL120" s="27" t="b">
        <f t="shared" ca="1" si="314"/>
        <v>0</v>
      </c>
      <c r="DM120" s="27" t="b">
        <f t="shared" ca="1" si="314"/>
        <v>1</v>
      </c>
      <c r="DN120" s="27">
        <f t="shared" ca="1" si="314"/>
        <v>2</v>
      </c>
      <c r="DO120" s="27" t="str">
        <f t="shared" ca="1" si="314"/>
        <v>-</v>
      </c>
      <c r="DP120" s="27" t="b">
        <f t="shared" ca="1" si="314"/>
        <v>1</v>
      </c>
      <c r="DQ120" s="27" t="str">
        <f t="shared" ca="1" si="314"/>
        <v>-</v>
      </c>
      <c r="DR120" s="27" t="str">
        <f t="shared" ca="1" si="314"/>
        <v>-</v>
      </c>
      <c r="DS120" s="27" t="str">
        <f t="shared" ca="1" si="314"/>
        <v>-</v>
      </c>
      <c r="DT120" s="27" t="b">
        <f t="shared" ca="1" si="315"/>
        <v>1</v>
      </c>
      <c r="DU120" s="27" t="str">
        <f t="shared" ca="1" si="315"/>
        <v>-</v>
      </c>
      <c r="DV120" s="27">
        <f t="shared" ca="1" si="315"/>
        <v>0</v>
      </c>
      <c r="DW120" s="27">
        <f t="shared" ca="1" si="315"/>
        <v>1</v>
      </c>
      <c r="DX120" s="27" t="str">
        <f t="shared" ca="1" si="315"/>
        <v>-</v>
      </c>
      <c r="DY120" s="27">
        <f t="shared" ca="1" si="315"/>
        <v>500</v>
      </c>
      <c r="DZ120" s="27">
        <f t="shared" ca="1" si="315"/>
        <v>500</v>
      </c>
      <c r="EA120" s="27">
        <f t="shared" ca="1" si="315"/>
        <v>1</v>
      </c>
      <c r="EB120" s="27">
        <f t="shared" ca="1" si="315"/>
        <v>0</v>
      </c>
      <c r="EC120" s="27">
        <f t="shared" ca="1" si="315"/>
        <v>1</v>
      </c>
      <c r="ED120" s="27">
        <f t="shared" ca="1" si="315"/>
        <v>1</v>
      </c>
      <c r="EE120" s="27">
        <f t="shared" ca="1" si="316"/>
        <v>0</v>
      </c>
      <c r="EF120" s="27">
        <f t="shared" ca="1" si="316"/>
        <v>70</v>
      </c>
      <c r="EG120" s="27">
        <f t="shared" ca="1" si="316"/>
        <v>50</v>
      </c>
      <c r="EH120" s="27">
        <f t="shared" ca="1" si="316"/>
        <v>70</v>
      </c>
      <c r="EI120" s="27">
        <f t="shared" ca="1" si="316"/>
        <v>50</v>
      </c>
      <c r="EJ120" s="27">
        <f t="shared" ca="1" si="316"/>
        <v>1</v>
      </c>
      <c r="EK120" s="27">
        <f t="shared" ca="1" si="316"/>
        <v>1</v>
      </c>
      <c r="EL120" s="27">
        <f t="shared" ca="1" si="316"/>
        <v>1</v>
      </c>
      <c r="EM120" s="27">
        <f t="shared" ca="1" si="316"/>
        <v>0</v>
      </c>
      <c r="EN120" s="27" t="str">
        <f t="shared" ca="1" si="316"/>
        <v>-</v>
      </c>
      <c r="EO120" s="27" t="str">
        <f t="shared" ca="1" si="316"/>
        <v>-</v>
      </c>
      <c r="EP120" s="27">
        <f t="shared" ca="1" si="316"/>
        <v>0</v>
      </c>
      <c r="EQ120" s="27">
        <f t="shared" ca="1" si="316"/>
        <v>0</v>
      </c>
      <c r="ER120" s="34">
        <v>0</v>
      </c>
    </row>
    <row r="121" spans="1:148" outlineLevel="3">
      <c r="A121" s="31">
        <f t="shared" si="231"/>
        <v>116</v>
      </c>
      <c r="B121" s="38">
        <f t="shared" ca="1" si="309"/>
        <v>75</v>
      </c>
      <c r="C121">
        <f t="shared" ca="1" si="304"/>
        <v>31</v>
      </c>
      <c r="D121" t="b">
        <v>0</v>
      </c>
      <c r="E121" t="b">
        <v>0</v>
      </c>
      <c r="F121" t="b">
        <v>0</v>
      </c>
      <c r="H121" s="3" t="str">
        <f t="shared" ca="1" si="307"/>
        <v>041 sfw0.90_sfd+0.75_conc+0.65_prlf+0.30_era-0.30M-M Spr Scan 2 (F33N11)</v>
      </c>
      <c r="I121" s="13" t="str">
        <f ca="1">IF(MATCH(H121,H$5:H121,0)=(COUNTA(H$5:H121)),"-","Dup")</f>
        <v>-</v>
      </c>
      <c r="J121" s="27" t="str">
        <f t="shared" ca="1" si="297"/>
        <v>-</v>
      </c>
      <c r="K121" s="27" t="b">
        <f t="shared" ca="1" si="317"/>
        <v>1</v>
      </c>
      <c r="L121" s="27" t="b">
        <f t="shared" ca="1" si="317"/>
        <v>1</v>
      </c>
      <c r="M121" s="27" t="b">
        <f t="shared" ca="1" si="317"/>
        <v>1</v>
      </c>
      <c r="N121" s="27" t="b">
        <f t="shared" ca="1" si="317"/>
        <v>1</v>
      </c>
      <c r="O121" s="27" t="b">
        <f t="shared" ca="1" si="317"/>
        <v>1</v>
      </c>
      <c r="P121" s="27">
        <f t="shared" ca="1" si="310"/>
        <v>1</v>
      </c>
      <c r="Q121" s="27">
        <f t="shared" ca="1" si="310"/>
        <v>1</v>
      </c>
      <c r="R121" s="27">
        <f t="shared" ca="1" si="310"/>
        <v>1</v>
      </c>
      <c r="S121" s="27">
        <f t="shared" ca="1" si="310"/>
        <v>1</v>
      </c>
      <c r="T121" s="27">
        <f t="shared" ca="1" si="310"/>
        <v>1</v>
      </c>
      <c r="U121" s="27">
        <f t="shared" ca="1" si="310"/>
        <v>1</v>
      </c>
      <c r="V121" s="27">
        <f t="shared" ca="1" si="310"/>
        <v>1</v>
      </c>
      <c r="W121" s="27">
        <f t="shared" ca="1" si="310"/>
        <v>1</v>
      </c>
      <c r="X121" s="27">
        <f t="shared" ca="1" si="310"/>
        <v>1</v>
      </c>
      <c r="Y121" s="27">
        <f t="shared" ca="1" si="310"/>
        <v>1</v>
      </c>
      <c r="Z121" s="27" t="str">
        <f t="shared" ca="1" si="305"/>
        <v>-</v>
      </c>
      <c r="AA121" s="27" t="str">
        <f t="shared" ca="1" si="308"/>
        <v>-</v>
      </c>
      <c r="AB121" s="27" t="str">
        <f t="shared" ca="1" si="311"/>
        <v>-</v>
      </c>
      <c r="AC121" s="27" t="str">
        <f t="shared" ca="1" si="311"/>
        <v>-</v>
      </c>
      <c r="AD121" s="27" t="str">
        <f t="shared" ca="1" si="311"/>
        <v>-</v>
      </c>
      <c r="AE121" s="27" t="str">
        <f t="shared" ca="1" si="311"/>
        <v>-</v>
      </c>
      <c r="AF121" s="27" t="str">
        <f t="shared" ca="1" si="311"/>
        <v>-</v>
      </c>
      <c r="AG121" s="27" t="str">
        <f t="shared" ca="1" si="311"/>
        <v>-</v>
      </c>
      <c r="AH121" s="27" t="str">
        <f t="shared" ca="1" si="311"/>
        <v>-</v>
      </c>
      <c r="AI121" s="27" t="str">
        <f t="shared" ca="1" si="311"/>
        <v>-</v>
      </c>
      <c r="AJ121" s="27" t="str">
        <f t="shared" ca="1" si="311"/>
        <v>-</v>
      </c>
      <c r="AK121" s="27" t="str">
        <f t="shared" ca="1" si="311"/>
        <v>-</v>
      </c>
      <c r="AL121" s="27" t="str">
        <f t="shared" ca="1" si="311"/>
        <v>-</v>
      </c>
      <c r="AM121" s="27" t="str">
        <f t="shared" ca="1" si="311"/>
        <v>-</v>
      </c>
      <c r="AN121" s="27" t="str">
        <f t="shared" ca="1" si="311"/>
        <v>-</v>
      </c>
      <c r="AO121" s="27" t="str">
        <f t="shared" ca="1" si="311"/>
        <v>-</v>
      </c>
      <c r="AP121" s="27" t="str">
        <f t="shared" ca="1" si="311"/>
        <v>-</v>
      </c>
      <c r="AQ121" s="27" t="str">
        <f t="shared" ca="1" si="311"/>
        <v>-</v>
      </c>
      <c r="AR121" s="27" t="str">
        <f t="shared" ca="1" si="311"/>
        <v>-</v>
      </c>
      <c r="AS121" s="27">
        <f t="shared" ca="1" si="318"/>
        <v>1</v>
      </c>
      <c r="AT121" s="27">
        <f t="shared" ca="1" si="318"/>
        <v>1</v>
      </c>
      <c r="AU121" s="27">
        <f t="shared" ca="1" si="318"/>
        <v>0</v>
      </c>
      <c r="AV121" s="27">
        <f t="shared" ca="1" si="312"/>
        <v>0.7</v>
      </c>
      <c r="AW121" s="27">
        <f t="shared" ca="1" si="312"/>
        <v>-0.7</v>
      </c>
      <c r="AX121" s="27" t="str">
        <f t="shared" ca="1" si="312"/>
        <v>-</v>
      </c>
      <c r="AY121" s="27" t="str">
        <f t="shared" ca="1" si="312"/>
        <v>-</v>
      </c>
      <c r="AZ121" s="27" t="str">
        <f t="shared" ca="1" si="312"/>
        <v>-</v>
      </c>
      <c r="BA121" s="27" t="str">
        <f t="shared" ca="1" si="312"/>
        <v>-</v>
      </c>
      <c r="BB121" s="27" t="str">
        <f t="shared" ca="1" si="312"/>
        <v>-</v>
      </c>
      <c r="BC121" s="27">
        <f t="shared" ca="1" si="306"/>
        <v>0.3</v>
      </c>
      <c r="BD121" s="27">
        <f t="shared" ref="BD121:BM130" ca="1" si="319">OFFSET(BD$5,$B121,0)</f>
        <v>0.7</v>
      </c>
      <c r="BE121" s="27">
        <f t="shared" ca="1" si="319"/>
        <v>-0.2</v>
      </c>
      <c r="BF121" s="27">
        <f t="shared" ca="1" si="319"/>
        <v>1.2</v>
      </c>
      <c r="BG121" s="27" t="str">
        <f t="shared" ca="1" si="319"/>
        <v>-</v>
      </c>
      <c r="BH121" s="27" t="str">
        <f t="shared" ca="1" si="319"/>
        <v>-</v>
      </c>
      <c r="BI121" s="27">
        <f t="shared" ca="1" si="319"/>
        <v>0</v>
      </c>
      <c r="BJ121" s="27">
        <f t="shared" ca="1" si="319"/>
        <v>0</v>
      </c>
      <c r="BK121" s="27">
        <f t="shared" ca="1" si="319"/>
        <v>0</v>
      </c>
      <c r="BL121" s="27">
        <f t="shared" ca="1" si="319"/>
        <v>0</v>
      </c>
      <c r="BM121" s="27">
        <f t="shared" ca="1" si="319"/>
        <v>0</v>
      </c>
      <c r="BN121" s="27">
        <f t="shared" ref="BN121:BT130" ca="1" si="320">OFFSET(BN$5,$B121,0)</f>
        <v>0</v>
      </c>
      <c r="BO121" s="27">
        <f t="shared" ca="1" si="320"/>
        <v>0</v>
      </c>
      <c r="BP121" s="27" t="str">
        <f t="shared" ca="1" si="320"/>
        <v>-</v>
      </c>
      <c r="BQ121" s="27" t="str">
        <f t="shared" ca="1" si="320"/>
        <v>-</v>
      </c>
      <c r="BR121" s="27" t="str">
        <f t="shared" ca="1" si="320"/>
        <v>-</v>
      </c>
      <c r="BS121" s="27" t="str">
        <f t="shared" ca="1" si="320"/>
        <v>-</v>
      </c>
      <c r="BT121" s="27" t="str">
        <f t="shared" ca="1" si="320"/>
        <v>-</v>
      </c>
      <c r="BU121" s="27" t="str">
        <f t="shared" ref="BU121:CF130" ca="1" si="321">OFFSET(BU$5,$B121,0)</f>
        <v>-</v>
      </c>
      <c r="BV121" s="27" t="str">
        <f t="shared" ca="1" si="321"/>
        <v>-</v>
      </c>
      <c r="BW121" s="27" t="str">
        <f t="shared" ca="1" si="321"/>
        <v>-</v>
      </c>
      <c r="BX121" s="27" t="str">
        <f t="shared" ca="1" si="321"/>
        <v>-</v>
      </c>
      <c r="BY121" s="27">
        <f t="shared" ca="1" si="321"/>
        <v>2</v>
      </c>
      <c r="BZ121" s="27" t="str">
        <f t="shared" ca="1" si="321"/>
        <v>-</v>
      </c>
      <c r="CA121" s="27" t="str">
        <f t="shared" ca="1" si="321"/>
        <v>-</v>
      </c>
      <c r="CB121" s="27" t="str">
        <f t="shared" ca="1" si="321"/>
        <v>-</v>
      </c>
      <c r="CC121" s="27" t="str">
        <f t="shared" ca="1" si="321"/>
        <v>-</v>
      </c>
      <c r="CD121" s="27" t="str">
        <f t="shared" ca="1" si="321"/>
        <v>-</v>
      </c>
      <c r="CE121" s="27" t="str">
        <f t="shared" ca="1" si="321"/>
        <v>-</v>
      </c>
      <c r="CF121" s="27">
        <f t="shared" ca="1" si="321"/>
        <v>0</v>
      </c>
      <c r="CG121" s="27" t="str">
        <f t="shared" ref="CG121:CP130" ca="1" si="322">OFFSET(CG$5,$B121,0)</f>
        <v>-</v>
      </c>
      <c r="CH121" s="27">
        <f t="shared" ca="1" si="322"/>
        <v>1</v>
      </c>
      <c r="CI121" s="27">
        <f t="shared" ca="1" si="322"/>
        <v>0</v>
      </c>
      <c r="CJ121" s="27">
        <f t="shared" ca="1" si="322"/>
        <v>1</v>
      </c>
      <c r="CK121" s="27">
        <f t="shared" ca="1" si="322"/>
        <v>1</v>
      </c>
      <c r="CL121" s="27">
        <f t="shared" ca="1" si="322"/>
        <v>1</v>
      </c>
      <c r="CM121" s="27">
        <f t="shared" ca="1" si="322"/>
        <v>0</v>
      </c>
      <c r="CN121" s="27">
        <f t="shared" ca="1" si="322"/>
        <v>0</v>
      </c>
      <c r="CO121" s="27">
        <f t="shared" ca="1" si="322"/>
        <v>0</v>
      </c>
      <c r="CP121" s="27">
        <f t="shared" ca="1" si="322"/>
        <v>0</v>
      </c>
      <c r="CQ121" s="27">
        <f t="shared" ca="1" si="272"/>
        <v>0.9</v>
      </c>
      <c r="CR121" s="27">
        <f t="shared" ca="1" si="287"/>
        <v>0.75</v>
      </c>
      <c r="CS121" s="27">
        <f t="shared" ca="1" si="302"/>
        <v>0.65</v>
      </c>
      <c r="CT121" s="27">
        <f t="shared" ref="CT121:CT153" ca="1" si="323">OFFSET(CT$5,$B121,0)</f>
        <v>0.3</v>
      </c>
      <c r="CU121" s="26">
        <v>-0.3</v>
      </c>
      <c r="CV121" s="27">
        <f t="shared" ref="CV121:CZ140" ca="1" si="324">OFFSET(CV$5,$B121,0)</f>
        <v>0</v>
      </c>
      <c r="CW121" s="27">
        <f t="shared" ca="1" si="324"/>
        <v>1</v>
      </c>
      <c r="CX121" s="27">
        <f t="shared" ca="1" si="324"/>
        <v>0</v>
      </c>
      <c r="CY121" s="27">
        <f t="shared" ca="1" si="303"/>
        <v>0</v>
      </c>
      <c r="CZ121" s="27">
        <f t="shared" ca="1" si="303"/>
        <v>0</v>
      </c>
      <c r="DA121" s="27">
        <f t="shared" ca="1" si="313"/>
        <v>0</v>
      </c>
      <c r="DB121" s="27">
        <f t="shared" ca="1" si="313"/>
        <v>0</v>
      </c>
      <c r="DC121" s="27">
        <f t="shared" ca="1" si="313"/>
        <v>0</v>
      </c>
      <c r="DD121" s="27">
        <f t="shared" ca="1" si="313"/>
        <v>0</v>
      </c>
      <c r="DE121" s="27" t="str">
        <f t="shared" ca="1" si="313"/>
        <v>-</v>
      </c>
      <c r="DF121" s="27" t="str">
        <f t="shared" ca="1" si="313"/>
        <v>-</v>
      </c>
      <c r="DG121" s="27" t="str">
        <f t="shared" ca="1" si="313"/>
        <v>-</v>
      </c>
      <c r="DH121" s="27" t="str">
        <f t="shared" ca="1" si="313"/>
        <v>-</v>
      </c>
      <c r="DI121" s="27" t="str">
        <f t="shared" ca="1" si="313"/>
        <v>-</v>
      </c>
      <c r="DJ121" s="27" t="str">
        <f t="shared" ca="1" si="313"/>
        <v>-</v>
      </c>
      <c r="DK121" s="27" t="b">
        <f t="shared" ca="1" si="314"/>
        <v>0</v>
      </c>
      <c r="DL121" s="27" t="b">
        <f t="shared" ca="1" si="314"/>
        <v>0</v>
      </c>
      <c r="DM121" s="27" t="b">
        <f t="shared" ca="1" si="314"/>
        <v>1</v>
      </c>
      <c r="DN121" s="27">
        <f t="shared" ca="1" si="314"/>
        <v>2</v>
      </c>
      <c r="DO121" s="27" t="str">
        <f t="shared" ca="1" si="314"/>
        <v>-</v>
      </c>
      <c r="DP121" s="27" t="b">
        <f t="shared" ca="1" si="314"/>
        <v>1</v>
      </c>
      <c r="DQ121" s="27" t="str">
        <f t="shared" ca="1" si="314"/>
        <v>-</v>
      </c>
      <c r="DR121" s="27" t="str">
        <f t="shared" ca="1" si="314"/>
        <v>-</v>
      </c>
      <c r="DS121" s="27" t="str">
        <f t="shared" ca="1" si="314"/>
        <v>-</v>
      </c>
      <c r="DT121" s="27" t="b">
        <f t="shared" ca="1" si="315"/>
        <v>1</v>
      </c>
      <c r="DU121" s="27" t="str">
        <f t="shared" ca="1" si="315"/>
        <v>-</v>
      </c>
      <c r="DV121" s="27">
        <f t="shared" ca="1" si="315"/>
        <v>0</v>
      </c>
      <c r="DW121" s="27">
        <f t="shared" ca="1" si="315"/>
        <v>1</v>
      </c>
      <c r="DX121" s="27" t="str">
        <f t="shared" ca="1" si="315"/>
        <v>-</v>
      </c>
      <c r="DY121" s="27">
        <f t="shared" ca="1" si="315"/>
        <v>500</v>
      </c>
      <c r="DZ121" s="27">
        <f t="shared" ca="1" si="315"/>
        <v>500</v>
      </c>
      <c r="EA121" s="27">
        <f t="shared" ca="1" si="315"/>
        <v>1</v>
      </c>
      <c r="EB121" s="27">
        <f t="shared" ca="1" si="315"/>
        <v>0</v>
      </c>
      <c r="EC121" s="27">
        <f t="shared" ca="1" si="315"/>
        <v>1</v>
      </c>
      <c r="ED121" s="27">
        <f t="shared" ca="1" si="315"/>
        <v>1</v>
      </c>
      <c r="EE121" s="27">
        <f t="shared" ca="1" si="316"/>
        <v>0</v>
      </c>
      <c r="EF121" s="27">
        <f t="shared" ca="1" si="316"/>
        <v>70</v>
      </c>
      <c r="EG121" s="27">
        <f t="shared" ca="1" si="316"/>
        <v>50</v>
      </c>
      <c r="EH121" s="27">
        <f t="shared" ca="1" si="316"/>
        <v>70</v>
      </c>
      <c r="EI121" s="27">
        <f t="shared" ca="1" si="316"/>
        <v>50</v>
      </c>
      <c r="EJ121" s="27">
        <f t="shared" ca="1" si="316"/>
        <v>1</v>
      </c>
      <c r="EK121" s="27">
        <f t="shared" ca="1" si="316"/>
        <v>1</v>
      </c>
      <c r="EL121" s="27">
        <f t="shared" ca="1" si="316"/>
        <v>1</v>
      </c>
      <c r="EM121" s="27">
        <f t="shared" ca="1" si="316"/>
        <v>0</v>
      </c>
      <c r="EN121" s="27" t="str">
        <f t="shared" ca="1" si="316"/>
        <v>-</v>
      </c>
      <c r="EO121" s="27" t="str">
        <f t="shared" ca="1" si="316"/>
        <v>-</v>
      </c>
      <c r="EP121" s="27">
        <f t="shared" ca="1" si="316"/>
        <v>0</v>
      </c>
      <c r="EQ121" s="27">
        <f t="shared" ca="1" si="316"/>
        <v>0</v>
      </c>
      <c r="ER121" s="34">
        <v>0</v>
      </c>
    </row>
    <row r="122" spans="1:148" outlineLevel="3">
      <c r="A122" s="31">
        <f t="shared" si="231"/>
        <v>117</v>
      </c>
      <c r="B122" s="38">
        <f t="shared" ca="1" si="309"/>
        <v>75</v>
      </c>
      <c r="C122">
        <f t="shared" ca="1" si="304"/>
        <v>31</v>
      </c>
      <c r="D122" t="b">
        <v>0</v>
      </c>
      <c r="E122" t="b">
        <v>0</v>
      </c>
      <c r="F122" t="b">
        <v>0</v>
      </c>
      <c r="H122" s="3" t="str">
        <f t="shared" ca="1" si="307"/>
        <v>042 sfw0.90_sfd+0.75_conc+0.65_prlf+0.30_era-0.20M-M Spr Scan 2 (F33N11)</v>
      </c>
      <c r="I122" s="13" t="str">
        <f ca="1">IF(MATCH(H122,H$5:H122,0)=(COUNTA(H$5:H122)),"-","Dup")</f>
        <v>-</v>
      </c>
      <c r="J122" s="27" t="str">
        <f t="shared" ca="1" si="297"/>
        <v>-</v>
      </c>
      <c r="K122" s="27" t="b">
        <f t="shared" ca="1" si="317"/>
        <v>1</v>
      </c>
      <c r="L122" s="27" t="b">
        <f t="shared" ca="1" si="317"/>
        <v>1</v>
      </c>
      <c r="M122" s="27" t="b">
        <f t="shared" ca="1" si="317"/>
        <v>1</v>
      </c>
      <c r="N122" s="27" t="b">
        <f t="shared" ca="1" si="317"/>
        <v>1</v>
      </c>
      <c r="O122" s="27" t="b">
        <f t="shared" ca="1" si="317"/>
        <v>1</v>
      </c>
      <c r="P122" s="27">
        <f t="shared" ca="1" si="310"/>
        <v>1</v>
      </c>
      <c r="Q122" s="27">
        <f t="shared" ca="1" si="310"/>
        <v>1</v>
      </c>
      <c r="R122" s="27">
        <f t="shared" ca="1" si="310"/>
        <v>1</v>
      </c>
      <c r="S122" s="27">
        <f t="shared" ca="1" si="310"/>
        <v>1</v>
      </c>
      <c r="T122" s="27">
        <f t="shared" ca="1" si="310"/>
        <v>1</v>
      </c>
      <c r="U122" s="27">
        <f t="shared" ca="1" si="310"/>
        <v>1</v>
      </c>
      <c r="V122" s="27">
        <f t="shared" ca="1" si="310"/>
        <v>1</v>
      </c>
      <c r="W122" s="27">
        <f t="shared" ca="1" si="310"/>
        <v>1</v>
      </c>
      <c r="X122" s="27">
        <f t="shared" ca="1" si="310"/>
        <v>1</v>
      </c>
      <c r="Y122" s="27">
        <f t="shared" ca="1" si="310"/>
        <v>1</v>
      </c>
      <c r="Z122" s="27" t="str">
        <f t="shared" ca="1" si="305"/>
        <v>-</v>
      </c>
      <c r="AA122" s="27" t="str">
        <f t="shared" ca="1" si="308"/>
        <v>-</v>
      </c>
      <c r="AB122" s="27" t="str">
        <f t="shared" ca="1" si="311"/>
        <v>-</v>
      </c>
      <c r="AC122" s="27" t="str">
        <f t="shared" ca="1" si="311"/>
        <v>-</v>
      </c>
      <c r="AD122" s="27" t="str">
        <f t="shared" ca="1" si="311"/>
        <v>-</v>
      </c>
      <c r="AE122" s="27" t="str">
        <f t="shared" ca="1" si="311"/>
        <v>-</v>
      </c>
      <c r="AF122" s="27" t="str">
        <f t="shared" ca="1" si="311"/>
        <v>-</v>
      </c>
      <c r="AG122" s="27" t="str">
        <f t="shared" ca="1" si="311"/>
        <v>-</v>
      </c>
      <c r="AH122" s="27" t="str">
        <f t="shared" ca="1" si="311"/>
        <v>-</v>
      </c>
      <c r="AI122" s="27" t="str">
        <f t="shared" ca="1" si="311"/>
        <v>-</v>
      </c>
      <c r="AJ122" s="27" t="str">
        <f t="shared" ca="1" si="311"/>
        <v>-</v>
      </c>
      <c r="AK122" s="27" t="str">
        <f t="shared" ca="1" si="311"/>
        <v>-</v>
      </c>
      <c r="AL122" s="27" t="str">
        <f t="shared" ca="1" si="311"/>
        <v>-</v>
      </c>
      <c r="AM122" s="27" t="str">
        <f t="shared" ca="1" si="311"/>
        <v>-</v>
      </c>
      <c r="AN122" s="27" t="str">
        <f t="shared" ca="1" si="311"/>
        <v>-</v>
      </c>
      <c r="AO122" s="27" t="str">
        <f t="shared" ca="1" si="311"/>
        <v>-</v>
      </c>
      <c r="AP122" s="27" t="str">
        <f t="shared" ca="1" si="311"/>
        <v>-</v>
      </c>
      <c r="AQ122" s="27" t="str">
        <f t="shared" ca="1" si="311"/>
        <v>-</v>
      </c>
      <c r="AR122" s="27" t="str">
        <f t="shared" ca="1" si="311"/>
        <v>-</v>
      </c>
      <c r="AS122" s="27">
        <f t="shared" ca="1" si="318"/>
        <v>1</v>
      </c>
      <c r="AT122" s="27">
        <f t="shared" ca="1" si="318"/>
        <v>1</v>
      </c>
      <c r="AU122" s="27">
        <f t="shared" ca="1" si="318"/>
        <v>0</v>
      </c>
      <c r="AV122" s="27">
        <f t="shared" ca="1" si="312"/>
        <v>0.7</v>
      </c>
      <c r="AW122" s="27">
        <f t="shared" ca="1" si="312"/>
        <v>-0.7</v>
      </c>
      <c r="AX122" s="27" t="str">
        <f t="shared" ca="1" si="312"/>
        <v>-</v>
      </c>
      <c r="AY122" s="27" t="str">
        <f t="shared" ca="1" si="312"/>
        <v>-</v>
      </c>
      <c r="AZ122" s="27" t="str">
        <f t="shared" ca="1" si="312"/>
        <v>-</v>
      </c>
      <c r="BA122" s="27" t="str">
        <f t="shared" ca="1" si="312"/>
        <v>-</v>
      </c>
      <c r="BB122" s="27" t="str">
        <f t="shared" ca="1" si="312"/>
        <v>-</v>
      </c>
      <c r="BC122" s="27">
        <f t="shared" ca="1" si="306"/>
        <v>0.3</v>
      </c>
      <c r="BD122" s="27">
        <f t="shared" ca="1" si="319"/>
        <v>0.7</v>
      </c>
      <c r="BE122" s="27">
        <f t="shared" ca="1" si="319"/>
        <v>-0.2</v>
      </c>
      <c r="BF122" s="27">
        <f t="shared" ca="1" si="319"/>
        <v>1.2</v>
      </c>
      <c r="BG122" s="27" t="str">
        <f t="shared" ca="1" si="319"/>
        <v>-</v>
      </c>
      <c r="BH122" s="27" t="str">
        <f t="shared" ca="1" si="319"/>
        <v>-</v>
      </c>
      <c r="BI122" s="27">
        <f t="shared" ca="1" si="319"/>
        <v>0</v>
      </c>
      <c r="BJ122" s="27">
        <f t="shared" ca="1" si="319"/>
        <v>0</v>
      </c>
      <c r="BK122" s="27">
        <f t="shared" ca="1" si="319"/>
        <v>0</v>
      </c>
      <c r="BL122" s="27">
        <f t="shared" ca="1" si="319"/>
        <v>0</v>
      </c>
      <c r="BM122" s="27">
        <f t="shared" ca="1" si="319"/>
        <v>0</v>
      </c>
      <c r="BN122" s="27">
        <f t="shared" ca="1" si="320"/>
        <v>0</v>
      </c>
      <c r="BO122" s="27">
        <f t="shared" ca="1" si="320"/>
        <v>0</v>
      </c>
      <c r="BP122" s="27" t="str">
        <f t="shared" ca="1" si="320"/>
        <v>-</v>
      </c>
      <c r="BQ122" s="27" t="str">
        <f t="shared" ca="1" si="320"/>
        <v>-</v>
      </c>
      <c r="BR122" s="27" t="str">
        <f t="shared" ca="1" si="320"/>
        <v>-</v>
      </c>
      <c r="BS122" s="27" t="str">
        <f t="shared" ca="1" si="320"/>
        <v>-</v>
      </c>
      <c r="BT122" s="27" t="str">
        <f t="shared" ca="1" si="320"/>
        <v>-</v>
      </c>
      <c r="BU122" s="27" t="str">
        <f t="shared" ca="1" si="321"/>
        <v>-</v>
      </c>
      <c r="BV122" s="27" t="str">
        <f t="shared" ca="1" si="321"/>
        <v>-</v>
      </c>
      <c r="BW122" s="27" t="str">
        <f t="shared" ca="1" si="321"/>
        <v>-</v>
      </c>
      <c r="BX122" s="27" t="str">
        <f t="shared" ca="1" si="321"/>
        <v>-</v>
      </c>
      <c r="BY122" s="27">
        <f t="shared" ca="1" si="321"/>
        <v>2</v>
      </c>
      <c r="BZ122" s="27" t="str">
        <f t="shared" ca="1" si="321"/>
        <v>-</v>
      </c>
      <c r="CA122" s="27" t="str">
        <f t="shared" ca="1" si="321"/>
        <v>-</v>
      </c>
      <c r="CB122" s="27" t="str">
        <f t="shared" ca="1" si="321"/>
        <v>-</v>
      </c>
      <c r="CC122" s="27" t="str">
        <f t="shared" ca="1" si="321"/>
        <v>-</v>
      </c>
      <c r="CD122" s="27" t="str">
        <f t="shared" ca="1" si="321"/>
        <v>-</v>
      </c>
      <c r="CE122" s="27" t="str">
        <f t="shared" ca="1" si="321"/>
        <v>-</v>
      </c>
      <c r="CF122" s="27">
        <f t="shared" ca="1" si="321"/>
        <v>0</v>
      </c>
      <c r="CG122" s="27" t="str">
        <f t="shared" ca="1" si="322"/>
        <v>-</v>
      </c>
      <c r="CH122" s="27">
        <f t="shared" ca="1" si="322"/>
        <v>1</v>
      </c>
      <c r="CI122" s="27">
        <f t="shared" ca="1" si="322"/>
        <v>0</v>
      </c>
      <c r="CJ122" s="27">
        <f t="shared" ca="1" si="322"/>
        <v>1</v>
      </c>
      <c r="CK122" s="27">
        <f t="shared" ca="1" si="322"/>
        <v>1</v>
      </c>
      <c r="CL122" s="27">
        <f t="shared" ca="1" si="322"/>
        <v>1</v>
      </c>
      <c r="CM122" s="27">
        <f t="shared" ca="1" si="322"/>
        <v>0</v>
      </c>
      <c r="CN122" s="27">
        <f t="shared" ca="1" si="322"/>
        <v>0</v>
      </c>
      <c r="CO122" s="27">
        <f t="shared" ca="1" si="322"/>
        <v>0</v>
      </c>
      <c r="CP122" s="27">
        <f t="shared" ca="1" si="322"/>
        <v>0</v>
      </c>
      <c r="CQ122" s="27">
        <f t="shared" ca="1" si="272"/>
        <v>0.9</v>
      </c>
      <c r="CR122" s="27">
        <f t="shared" ca="1" si="287"/>
        <v>0.75</v>
      </c>
      <c r="CS122" s="27">
        <f t="shared" ca="1" si="302"/>
        <v>0.65</v>
      </c>
      <c r="CT122" s="27">
        <f t="shared" ca="1" si="323"/>
        <v>0.3</v>
      </c>
      <c r="CU122" s="26">
        <v>-0.2</v>
      </c>
      <c r="CV122" s="27">
        <f t="shared" ca="1" si="324"/>
        <v>0</v>
      </c>
      <c r="CW122" s="27">
        <f t="shared" ca="1" si="324"/>
        <v>1</v>
      </c>
      <c r="CX122" s="27">
        <f t="shared" ca="1" si="324"/>
        <v>0</v>
      </c>
      <c r="CY122" s="27">
        <f t="shared" ca="1" si="303"/>
        <v>0</v>
      </c>
      <c r="CZ122" s="27">
        <f t="shared" ca="1" si="303"/>
        <v>0</v>
      </c>
      <c r="DA122" s="27">
        <f t="shared" ca="1" si="313"/>
        <v>0</v>
      </c>
      <c r="DB122" s="27">
        <f t="shared" ca="1" si="313"/>
        <v>0</v>
      </c>
      <c r="DC122" s="27">
        <f t="shared" ca="1" si="313"/>
        <v>0</v>
      </c>
      <c r="DD122" s="27">
        <f t="shared" ca="1" si="313"/>
        <v>0</v>
      </c>
      <c r="DE122" s="27" t="str">
        <f t="shared" ca="1" si="313"/>
        <v>-</v>
      </c>
      <c r="DF122" s="27" t="str">
        <f t="shared" ca="1" si="313"/>
        <v>-</v>
      </c>
      <c r="DG122" s="27" t="str">
        <f t="shared" ca="1" si="313"/>
        <v>-</v>
      </c>
      <c r="DH122" s="27" t="str">
        <f t="shared" ca="1" si="313"/>
        <v>-</v>
      </c>
      <c r="DI122" s="27" t="str">
        <f t="shared" ca="1" si="313"/>
        <v>-</v>
      </c>
      <c r="DJ122" s="27" t="str">
        <f t="shared" ca="1" si="313"/>
        <v>-</v>
      </c>
      <c r="DK122" s="27" t="b">
        <f t="shared" ca="1" si="314"/>
        <v>0</v>
      </c>
      <c r="DL122" s="27" t="b">
        <f t="shared" ca="1" si="314"/>
        <v>0</v>
      </c>
      <c r="DM122" s="27" t="b">
        <f t="shared" ca="1" si="314"/>
        <v>1</v>
      </c>
      <c r="DN122" s="27">
        <f t="shared" ca="1" si="314"/>
        <v>2</v>
      </c>
      <c r="DO122" s="27" t="str">
        <f t="shared" ca="1" si="314"/>
        <v>-</v>
      </c>
      <c r="DP122" s="27" t="b">
        <f t="shared" ca="1" si="314"/>
        <v>1</v>
      </c>
      <c r="DQ122" s="27" t="str">
        <f t="shared" ca="1" si="314"/>
        <v>-</v>
      </c>
      <c r="DR122" s="27" t="str">
        <f t="shared" ca="1" si="314"/>
        <v>-</v>
      </c>
      <c r="DS122" s="27" t="str">
        <f t="shared" ca="1" si="314"/>
        <v>-</v>
      </c>
      <c r="DT122" s="27" t="b">
        <f t="shared" ca="1" si="315"/>
        <v>1</v>
      </c>
      <c r="DU122" s="27" t="str">
        <f t="shared" ca="1" si="315"/>
        <v>-</v>
      </c>
      <c r="DV122" s="27">
        <f t="shared" ca="1" si="315"/>
        <v>0</v>
      </c>
      <c r="DW122" s="27">
        <f t="shared" ca="1" si="315"/>
        <v>1</v>
      </c>
      <c r="DX122" s="27" t="str">
        <f t="shared" ca="1" si="315"/>
        <v>-</v>
      </c>
      <c r="DY122" s="27">
        <f t="shared" ca="1" si="315"/>
        <v>500</v>
      </c>
      <c r="DZ122" s="27">
        <f t="shared" ca="1" si="315"/>
        <v>500</v>
      </c>
      <c r="EA122" s="27">
        <f t="shared" ca="1" si="315"/>
        <v>1</v>
      </c>
      <c r="EB122" s="27">
        <f t="shared" ca="1" si="315"/>
        <v>0</v>
      </c>
      <c r="EC122" s="27">
        <f t="shared" ca="1" si="315"/>
        <v>1</v>
      </c>
      <c r="ED122" s="27">
        <f t="shared" ca="1" si="315"/>
        <v>1</v>
      </c>
      <c r="EE122" s="27">
        <f t="shared" ca="1" si="316"/>
        <v>0</v>
      </c>
      <c r="EF122" s="27">
        <f t="shared" ca="1" si="316"/>
        <v>70</v>
      </c>
      <c r="EG122" s="27">
        <f t="shared" ca="1" si="316"/>
        <v>50</v>
      </c>
      <c r="EH122" s="27">
        <f t="shared" ca="1" si="316"/>
        <v>70</v>
      </c>
      <c r="EI122" s="27">
        <f t="shared" ca="1" si="316"/>
        <v>50</v>
      </c>
      <c r="EJ122" s="27">
        <f t="shared" ca="1" si="316"/>
        <v>1</v>
      </c>
      <c r="EK122" s="27">
        <f t="shared" ca="1" si="316"/>
        <v>1</v>
      </c>
      <c r="EL122" s="27">
        <f t="shared" ca="1" si="316"/>
        <v>1</v>
      </c>
      <c r="EM122" s="27">
        <f t="shared" ca="1" si="316"/>
        <v>0</v>
      </c>
      <c r="EN122" s="27" t="str">
        <f t="shared" ca="1" si="316"/>
        <v>-</v>
      </c>
      <c r="EO122" s="27" t="str">
        <f t="shared" ca="1" si="316"/>
        <v>-</v>
      </c>
      <c r="EP122" s="27">
        <f t="shared" ca="1" si="316"/>
        <v>0</v>
      </c>
      <c r="EQ122" s="27">
        <f t="shared" ca="1" si="316"/>
        <v>0</v>
      </c>
      <c r="ER122" s="34">
        <v>0</v>
      </c>
    </row>
    <row r="123" spans="1:148" outlineLevel="3">
      <c r="A123" s="31">
        <f t="shared" si="231"/>
        <v>118</v>
      </c>
      <c r="B123" s="38">
        <f t="shared" ca="1" si="309"/>
        <v>75</v>
      </c>
      <c r="C123">
        <f t="shared" ca="1" si="304"/>
        <v>31</v>
      </c>
      <c r="D123" t="b">
        <v>0</v>
      </c>
      <c r="E123" t="b">
        <v>0</v>
      </c>
      <c r="F123" t="b">
        <v>0</v>
      </c>
      <c r="H123" s="3" t="str">
        <f t="shared" ca="1" si="307"/>
        <v>043 sfw0.90_sfd+0.75_conc+0.65_prlf+0.30_era-0.15M-M Spr Scan 2 (F33N11)</v>
      </c>
      <c r="I123" s="13" t="str">
        <f ca="1">IF(MATCH(H123,H$5:H123,0)=(COUNTA(H$5:H123)),"-","Dup")</f>
        <v>-</v>
      </c>
      <c r="J123" s="27" t="str">
        <f t="shared" ca="1" si="297"/>
        <v>-</v>
      </c>
      <c r="K123" s="27" t="b">
        <f t="shared" ca="1" si="317"/>
        <v>1</v>
      </c>
      <c r="L123" s="27" t="b">
        <f t="shared" ca="1" si="317"/>
        <v>1</v>
      </c>
      <c r="M123" s="27" t="b">
        <f t="shared" ca="1" si="317"/>
        <v>1</v>
      </c>
      <c r="N123" s="27" t="b">
        <f t="shared" ca="1" si="317"/>
        <v>1</v>
      </c>
      <c r="O123" s="27" t="b">
        <f t="shared" ca="1" si="317"/>
        <v>1</v>
      </c>
      <c r="P123" s="27">
        <f t="shared" ca="1" si="310"/>
        <v>1</v>
      </c>
      <c r="Q123" s="27">
        <f t="shared" ca="1" si="310"/>
        <v>1</v>
      </c>
      <c r="R123" s="27">
        <f t="shared" ca="1" si="310"/>
        <v>1</v>
      </c>
      <c r="S123" s="27">
        <f t="shared" ca="1" si="310"/>
        <v>1</v>
      </c>
      <c r="T123" s="27">
        <f t="shared" ca="1" si="310"/>
        <v>1</v>
      </c>
      <c r="U123" s="27">
        <f t="shared" ca="1" si="310"/>
        <v>1</v>
      </c>
      <c r="V123" s="27">
        <f t="shared" ca="1" si="310"/>
        <v>1</v>
      </c>
      <c r="W123" s="27">
        <f t="shared" ca="1" si="310"/>
        <v>1</v>
      </c>
      <c r="X123" s="27">
        <f t="shared" ca="1" si="310"/>
        <v>1</v>
      </c>
      <c r="Y123" s="27">
        <f t="shared" ca="1" si="310"/>
        <v>1</v>
      </c>
      <c r="Z123" s="27" t="str">
        <f t="shared" ca="1" si="305"/>
        <v>-</v>
      </c>
      <c r="AA123" s="27" t="str">
        <f t="shared" ca="1" si="308"/>
        <v>-</v>
      </c>
      <c r="AB123" s="27" t="str">
        <f t="shared" ca="1" si="311"/>
        <v>-</v>
      </c>
      <c r="AC123" s="27" t="str">
        <f t="shared" ca="1" si="311"/>
        <v>-</v>
      </c>
      <c r="AD123" s="27" t="str">
        <f t="shared" ca="1" si="311"/>
        <v>-</v>
      </c>
      <c r="AE123" s="27" t="str">
        <f t="shared" ca="1" si="311"/>
        <v>-</v>
      </c>
      <c r="AF123" s="27" t="str">
        <f t="shared" ca="1" si="311"/>
        <v>-</v>
      </c>
      <c r="AG123" s="27" t="str">
        <f t="shared" ca="1" si="311"/>
        <v>-</v>
      </c>
      <c r="AH123" s="27" t="str">
        <f t="shared" ca="1" si="311"/>
        <v>-</v>
      </c>
      <c r="AI123" s="27" t="str">
        <f t="shared" ca="1" si="311"/>
        <v>-</v>
      </c>
      <c r="AJ123" s="27" t="str">
        <f t="shared" ca="1" si="311"/>
        <v>-</v>
      </c>
      <c r="AK123" s="27" t="str">
        <f t="shared" ca="1" si="311"/>
        <v>-</v>
      </c>
      <c r="AL123" s="27" t="str">
        <f t="shared" ca="1" si="311"/>
        <v>-</v>
      </c>
      <c r="AM123" s="27" t="str">
        <f t="shared" ca="1" si="311"/>
        <v>-</v>
      </c>
      <c r="AN123" s="27" t="str">
        <f t="shared" ca="1" si="311"/>
        <v>-</v>
      </c>
      <c r="AO123" s="27" t="str">
        <f t="shared" ca="1" si="311"/>
        <v>-</v>
      </c>
      <c r="AP123" s="27" t="str">
        <f t="shared" ca="1" si="311"/>
        <v>-</v>
      </c>
      <c r="AQ123" s="27" t="str">
        <f t="shared" ca="1" si="311"/>
        <v>-</v>
      </c>
      <c r="AR123" s="27" t="str">
        <f t="shared" ca="1" si="311"/>
        <v>-</v>
      </c>
      <c r="AS123" s="27">
        <f t="shared" ca="1" si="318"/>
        <v>1</v>
      </c>
      <c r="AT123" s="27">
        <f t="shared" ca="1" si="318"/>
        <v>1</v>
      </c>
      <c r="AU123" s="27">
        <f t="shared" ca="1" si="318"/>
        <v>0</v>
      </c>
      <c r="AV123" s="27">
        <f t="shared" ca="1" si="312"/>
        <v>0.7</v>
      </c>
      <c r="AW123" s="27">
        <f t="shared" ca="1" si="312"/>
        <v>-0.7</v>
      </c>
      <c r="AX123" s="27" t="str">
        <f t="shared" ca="1" si="312"/>
        <v>-</v>
      </c>
      <c r="AY123" s="27" t="str">
        <f t="shared" ca="1" si="312"/>
        <v>-</v>
      </c>
      <c r="AZ123" s="27" t="str">
        <f t="shared" ca="1" si="312"/>
        <v>-</v>
      </c>
      <c r="BA123" s="27" t="str">
        <f t="shared" ca="1" si="312"/>
        <v>-</v>
      </c>
      <c r="BB123" s="27" t="str">
        <f t="shared" ca="1" si="312"/>
        <v>-</v>
      </c>
      <c r="BC123" s="27">
        <f t="shared" ca="1" si="306"/>
        <v>0.3</v>
      </c>
      <c r="BD123" s="27">
        <f t="shared" ca="1" si="319"/>
        <v>0.7</v>
      </c>
      <c r="BE123" s="27">
        <f t="shared" ca="1" si="319"/>
        <v>-0.2</v>
      </c>
      <c r="BF123" s="27">
        <f t="shared" ca="1" si="319"/>
        <v>1.2</v>
      </c>
      <c r="BG123" s="27" t="str">
        <f t="shared" ca="1" si="319"/>
        <v>-</v>
      </c>
      <c r="BH123" s="27" t="str">
        <f t="shared" ca="1" si="319"/>
        <v>-</v>
      </c>
      <c r="BI123" s="27">
        <f t="shared" ca="1" si="319"/>
        <v>0</v>
      </c>
      <c r="BJ123" s="27">
        <f t="shared" ca="1" si="319"/>
        <v>0</v>
      </c>
      <c r="BK123" s="27">
        <f t="shared" ca="1" si="319"/>
        <v>0</v>
      </c>
      <c r="BL123" s="27">
        <f t="shared" ca="1" si="319"/>
        <v>0</v>
      </c>
      <c r="BM123" s="27">
        <f t="shared" ca="1" si="319"/>
        <v>0</v>
      </c>
      <c r="BN123" s="27">
        <f t="shared" ca="1" si="320"/>
        <v>0</v>
      </c>
      <c r="BO123" s="27">
        <f t="shared" ca="1" si="320"/>
        <v>0</v>
      </c>
      <c r="BP123" s="27" t="str">
        <f t="shared" ca="1" si="320"/>
        <v>-</v>
      </c>
      <c r="BQ123" s="27" t="str">
        <f t="shared" ca="1" si="320"/>
        <v>-</v>
      </c>
      <c r="BR123" s="27" t="str">
        <f t="shared" ca="1" si="320"/>
        <v>-</v>
      </c>
      <c r="BS123" s="27" t="str">
        <f t="shared" ca="1" si="320"/>
        <v>-</v>
      </c>
      <c r="BT123" s="27" t="str">
        <f t="shared" ca="1" si="320"/>
        <v>-</v>
      </c>
      <c r="BU123" s="27" t="str">
        <f t="shared" ca="1" si="321"/>
        <v>-</v>
      </c>
      <c r="BV123" s="27" t="str">
        <f t="shared" ca="1" si="321"/>
        <v>-</v>
      </c>
      <c r="BW123" s="27" t="str">
        <f t="shared" ca="1" si="321"/>
        <v>-</v>
      </c>
      <c r="BX123" s="27" t="str">
        <f t="shared" ca="1" si="321"/>
        <v>-</v>
      </c>
      <c r="BY123" s="27">
        <f t="shared" ca="1" si="321"/>
        <v>2</v>
      </c>
      <c r="BZ123" s="27" t="str">
        <f t="shared" ca="1" si="321"/>
        <v>-</v>
      </c>
      <c r="CA123" s="27" t="str">
        <f t="shared" ca="1" si="321"/>
        <v>-</v>
      </c>
      <c r="CB123" s="27" t="str">
        <f t="shared" ca="1" si="321"/>
        <v>-</v>
      </c>
      <c r="CC123" s="27" t="str">
        <f t="shared" ca="1" si="321"/>
        <v>-</v>
      </c>
      <c r="CD123" s="27" t="str">
        <f t="shared" ca="1" si="321"/>
        <v>-</v>
      </c>
      <c r="CE123" s="27" t="str">
        <f t="shared" ca="1" si="321"/>
        <v>-</v>
      </c>
      <c r="CF123" s="27">
        <f t="shared" ca="1" si="321"/>
        <v>0</v>
      </c>
      <c r="CG123" s="27" t="str">
        <f t="shared" ca="1" si="322"/>
        <v>-</v>
      </c>
      <c r="CH123" s="27">
        <f t="shared" ca="1" si="322"/>
        <v>1</v>
      </c>
      <c r="CI123" s="27">
        <f t="shared" ca="1" si="322"/>
        <v>0</v>
      </c>
      <c r="CJ123" s="27">
        <f t="shared" ca="1" si="322"/>
        <v>1</v>
      </c>
      <c r="CK123" s="27">
        <f t="shared" ca="1" si="322"/>
        <v>1</v>
      </c>
      <c r="CL123" s="27">
        <f t="shared" ca="1" si="322"/>
        <v>1</v>
      </c>
      <c r="CM123" s="27">
        <f t="shared" ca="1" si="322"/>
        <v>0</v>
      </c>
      <c r="CN123" s="27">
        <f t="shared" ca="1" si="322"/>
        <v>0</v>
      </c>
      <c r="CO123" s="27">
        <f t="shared" ca="1" si="322"/>
        <v>0</v>
      </c>
      <c r="CP123" s="27">
        <f t="shared" ca="1" si="322"/>
        <v>0</v>
      </c>
      <c r="CQ123" s="27">
        <f t="shared" ref="CQ123:CQ143" ca="1" si="325">OFFSET(CQ$5,$B123,0)</f>
        <v>0.9</v>
      </c>
      <c r="CR123" s="27">
        <f t="shared" ca="1" si="287"/>
        <v>0.75</v>
      </c>
      <c r="CS123" s="27">
        <f t="shared" ca="1" si="302"/>
        <v>0.65</v>
      </c>
      <c r="CT123" s="27">
        <f t="shared" ca="1" si="323"/>
        <v>0.3</v>
      </c>
      <c r="CU123" s="26">
        <v>-0.15</v>
      </c>
      <c r="CV123" s="27">
        <f t="shared" ca="1" si="324"/>
        <v>0</v>
      </c>
      <c r="CW123" s="27">
        <f t="shared" ca="1" si="324"/>
        <v>1</v>
      </c>
      <c r="CX123" s="27">
        <f t="shared" ca="1" si="324"/>
        <v>0</v>
      </c>
      <c r="CY123" s="27">
        <f t="shared" ca="1" si="303"/>
        <v>0</v>
      </c>
      <c r="CZ123" s="27">
        <f t="shared" ca="1" si="303"/>
        <v>0</v>
      </c>
      <c r="DA123" s="27">
        <f t="shared" ca="1" si="313"/>
        <v>0</v>
      </c>
      <c r="DB123" s="27">
        <f t="shared" ca="1" si="313"/>
        <v>0</v>
      </c>
      <c r="DC123" s="27">
        <f t="shared" ca="1" si="313"/>
        <v>0</v>
      </c>
      <c r="DD123" s="27">
        <f t="shared" ca="1" si="313"/>
        <v>0</v>
      </c>
      <c r="DE123" s="27" t="str">
        <f t="shared" ca="1" si="313"/>
        <v>-</v>
      </c>
      <c r="DF123" s="27" t="str">
        <f t="shared" ca="1" si="313"/>
        <v>-</v>
      </c>
      <c r="DG123" s="27" t="str">
        <f t="shared" ca="1" si="313"/>
        <v>-</v>
      </c>
      <c r="DH123" s="27" t="str">
        <f t="shared" ca="1" si="313"/>
        <v>-</v>
      </c>
      <c r="DI123" s="27" t="str">
        <f t="shared" ca="1" si="313"/>
        <v>-</v>
      </c>
      <c r="DJ123" s="27" t="str">
        <f t="shared" ca="1" si="313"/>
        <v>-</v>
      </c>
      <c r="DK123" s="27" t="b">
        <f t="shared" ca="1" si="314"/>
        <v>0</v>
      </c>
      <c r="DL123" s="27" t="b">
        <f t="shared" ca="1" si="314"/>
        <v>0</v>
      </c>
      <c r="DM123" s="27" t="b">
        <f t="shared" ca="1" si="314"/>
        <v>1</v>
      </c>
      <c r="DN123" s="27">
        <f t="shared" ca="1" si="314"/>
        <v>2</v>
      </c>
      <c r="DO123" s="27" t="str">
        <f t="shared" ca="1" si="314"/>
        <v>-</v>
      </c>
      <c r="DP123" s="27" t="b">
        <f t="shared" ca="1" si="314"/>
        <v>1</v>
      </c>
      <c r="DQ123" s="27" t="str">
        <f t="shared" ca="1" si="314"/>
        <v>-</v>
      </c>
      <c r="DR123" s="27" t="str">
        <f t="shared" ca="1" si="314"/>
        <v>-</v>
      </c>
      <c r="DS123" s="27" t="str">
        <f t="shared" ca="1" si="314"/>
        <v>-</v>
      </c>
      <c r="DT123" s="27" t="b">
        <f t="shared" ca="1" si="315"/>
        <v>1</v>
      </c>
      <c r="DU123" s="27" t="str">
        <f t="shared" ca="1" si="315"/>
        <v>-</v>
      </c>
      <c r="DV123" s="27">
        <f t="shared" ca="1" si="315"/>
        <v>0</v>
      </c>
      <c r="DW123" s="27">
        <f t="shared" ca="1" si="315"/>
        <v>1</v>
      </c>
      <c r="DX123" s="27" t="str">
        <f t="shared" ca="1" si="315"/>
        <v>-</v>
      </c>
      <c r="DY123" s="27">
        <f t="shared" ca="1" si="315"/>
        <v>500</v>
      </c>
      <c r="DZ123" s="27">
        <f t="shared" ca="1" si="315"/>
        <v>500</v>
      </c>
      <c r="EA123" s="27">
        <f t="shared" ca="1" si="315"/>
        <v>1</v>
      </c>
      <c r="EB123" s="27">
        <f t="shared" ca="1" si="315"/>
        <v>0</v>
      </c>
      <c r="EC123" s="27">
        <f t="shared" ca="1" si="315"/>
        <v>1</v>
      </c>
      <c r="ED123" s="27">
        <f t="shared" ca="1" si="315"/>
        <v>1</v>
      </c>
      <c r="EE123" s="27">
        <f t="shared" ca="1" si="316"/>
        <v>0</v>
      </c>
      <c r="EF123" s="27">
        <f t="shared" ca="1" si="316"/>
        <v>70</v>
      </c>
      <c r="EG123" s="27">
        <f t="shared" ca="1" si="316"/>
        <v>50</v>
      </c>
      <c r="EH123" s="27">
        <f t="shared" ca="1" si="316"/>
        <v>70</v>
      </c>
      <c r="EI123" s="27">
        <f t="shared" ca="1" si="316"/>
        <v>50</v>
      </c>
      <c r="EJ123" s="27">
        <f t="shared" ca="1" si="316"/>
        <v>1</v>
      </c>
      <c r="EK123" s="27">
        <f t="shared" ca="1" si="316"/>
        <v>1</v>
      </c>
      <c r="EL123" s="27">
        <f t="shared" ca="1" si="316"/>
        <v>1</v>
      </c>
      <c r="EM123" s="27">
        <f t="shared" ca="1" si="316"/>
        <v>0</v>
      </c>
      <c r="EN123" s="27" t="str">
        <f t="shared" ca="1" si="316"/>
        <v>-</v>
      </c>
      <c r="EO123" s="27" t="str">
        <f t="shared" ca="1" si="316"/>
        <v>-</v>
      </c>
      <c r="EP123" s="27">
        <f t="shared" ca="1" si="316"/>
        <v>0</v>
      </c>
      <c r="EQ123" s="27">
        <f t="shared" ca="1" si="316"/>
        <v>0</v>
      </c>
      <c r="ER123" s="34">
        <v>0</v>
      </c>
    </row>
    <row r="124" spans="1:148" outlineLevel="3">
      <c r="A124" s="31">
        <f t="shared" si="231"/>
        <v>119</v>
      </c>
      <c r="B124" s="38">
        <f t="shared" ca="1" si="309"/>
        <v>75</v>
      </c>
      <c r="C124">
        <f t="shared" ca="1" si="304"/>
        <v>31</v>
      </c>
      <c r="D124" t="b">
        <v>0</v>
      </c>
      <c r="E124" t="b">
        <v>0</v>
      </c>
      <c r="F124" t="b">
        <v>0</v>
      </c>
      <c r="H124" s="3" t="str">
        <f t="shared" ca="1" si="307"/>
        <v>044 sfw0.90_sfd+0.75_conc+0.65_prlf+0.30_era-0.10M-M Spr Scan 2 (F33N11)</v>
      </c>
      <c r="I124" s="13" t="str">
        <f ca="1">IF(MATCH(H124,H$5:H124,0)=(COUNTA(H$5:H124)),"-","Dup")</f>
        <v>-</v>
      </c>
      <c r="J124" s="27" t="str">
        <f t="shared" ca="1" si="297"/>
        <v>-</v>
      </c>
      <c r="K124" s="27" t="b">
        <f t="shared" ca="1" si="317"/>
        <v>1</v>
      </c>
      <c r="L124" s="27" t="b">
        <f t="shared" ca="1" si="317"/>
        <v>1</v>
      </c>
      <c r="M124" s="27" t="b">
        <f t="shared" ca="1" si="317"/>
        <v>1</v>
      </c>
      <c r="N124" s="27" t="b">
        <f t="shared" ca="1" si="317"/>
        <v>1</v>
      </c>
      <c r="O124" s="27" t="b">
        <f t="shared" ca="1" si="317"/>
        <v>1</v>
      </c>
      <c r="P124" s="27">
        <f t="shared" ca="1" si="310"/>
        <v>1</v>
      </c>
      <c r="Q124" s="27">
        <f t="shared" ca="1" si="310"/>
        <v>1</v>
      </c>
      <c r="R124" s="27">
        <f t="shared" ca="1" si="310"/>
        <v>1</v>
      </c>
      <c r="S124" s="27">
        <f t="shared" ca="1" si="310"/>
        <v>1</v>
      </c>
      <c r="T124" s="27">
        <f t="shared" ca="1" si="310"/>
        <v>1</v>
      </c>
      <c r="U124" s="27">
        <f t="shared" ca="1" si="310"/>
        <v>1</v>
      </c>
      <c r="V124" s="27">
        <f t="shared" ca="1" si="310"/>
        <v>1</v>
      </c>
      <c r="W124" s="27">
        <f t="shared" ca="1" si="310"/>
        <v>1</v>
      </c>
      <c r="X124" s="27">
        <f t="shared" ca="1" si="310"/>
        <v>1</v>
      </c>
      <c r="Y124" s="27">
        <f t="shared" ca="1" si="310"/>
        <v>1</v>
      </c>
      <c r="Z124" s="27" t="str">
        <f t="shared" ca="1" si="305"/>
        <v>-</v>
      </c>
      <c r="AA124" s="27" t="str">
        <f t="shared" ca="1" si="308"/>
        <v>-</v>
      </c>
      <c r="AB124" s="27" t="str">
        <f t="shared" ca="1" si="311"/>
        <v>-</v>
      </c>
      <c r="AC124" s="27" t="str">
        <f t="shared" ca="1" si="311"/>
        <v>-</v>
      </c>
      <c r="AD124" s="27" t="str">
        <f t="shared" ca="1" si="311"/>
        <v>-</v>
      </c>
      <c r="AE124" s="27" t="str">
        <f t="shared" ca="1" si="311"/>
        <v>-</v>
      </c>
      <c r="AF124" s="27" t="str">
        <f t="shared" ca="1" si="311"/>
        <v>-</v>
      </c>
      <c r="AG124" s="27" t="str">
        <f t="shared" ca="1" si="311"/>
        <v>-</v>
      </c>
      <c r="AH124" s="27" t="str">
        <f t="shared" ca="1" si="311"/>
        <v>-</v>
      </c>
      <c r="AI124" s="27" t="str">
        <f t="shared" ca="1" si="311"/>
        <v>-</v>
      </c>
      <c r="AJ124" s="27" t="str">
        <f t="shared" ca="1" si="311"/>
        <v>-</v>
      </c>
      <c r="AK124" s="27" t="str">
        <f t="shared" ca="1" si="311"/>
        <v>-</v>
      </c>
      <c r="AL124" s="27" t="str">
        <f t="shared" ca="1" si="311"/>
        <v>-</v>
      </c>
      <c r="AM124" s="27" t="str">
        <f t="shared" ca="1" si="311"/>
        <v>-</v>
      </c>
      <c r="AN124" s="27" t="str">
        <f t="shared" ca="1" si="311"/>
        <v>-</v>
      </c>
      <c r="AO124" s="27" t="str">
        <f t="shared" ca="1" si="311"/>
        <v>-</v>
      </c>
      <c r="AP124" s="27" t="str">
        <f t="shared" ca="1" si="311"/>
        <v>-</v>
      </c>
      <c r="AQ124" s="27" t="str">
        <f t="shared" ca="1" si="311"/>
        <v>-</v>
      </c>
      <c r="AR124" s="27" t="str">
        <f t="shared" ca="1" si="311"/>
        <v>-</v>
      </c>
      <c r="AS124" s="27">
        <f t="shared" ca="1" si="318"/>
        <v>1</v>
      </c>
      <c r="AT124" s="27">
        <f t="shared" ca="1" si="318"/>
        <v>1</v>
      </c>
      <c r="AU124" s="27">
        <f t="shared" ca="1" si="318"/>
        <v>0</v>
      </c>
      <c r="AV124" s="27">
        <f t="shared" ca="1" si="312"/>
        <v>0.7</v>
      </c>
      <c r="AW124" s="27">
        <f t="shared" ca="1" si="312"/>
        <v>-0.7</v>
      </c>
      <c r="AX124" s="27" t="str">
        <f t="shared" ca="1" si="312"/>
        <v>-</v>
      </c>
      <c r="AY124" s="27" t="str">
        <f t="shared" ca="1" si="312"/>
        <v>-</v>
      </c>
      <c r="AZ124" s="27" t="str">
        <f t="shared" ca="1" si="312"/>
        <v>-</v>
      </c>
      <c r="BA124" s="27" t="str">
        <f t="shared" ca="1" si="312"/>
        <v>-</v>
      </c>
      <c r="BB124" s="27" t="str">
        <f t="shared" ca="1" si="312"/>
        <v>-</v>
      </c>
      <c r="BC124" s="27">
        <f t="shared" ca="1" si="306"/>
        <v>0.3</v>
      </c>
      <c r="BD124" s="27">
        <f t="shared" ca="1" si="319"/>
        <v>0.7</v>
      </c>
      <c r="BE124" s="27">
        <f t="shared" ca="1" si="319"/>
        <v>-0.2</v>
      </c>
      <c r="BF124" s="27">
        <f t="shared" ca="1" si="319"/>
        <v>1.2</v>
      </c>
      <c r="BG124" s="27" t="str">
        <f t="shared" ca="1" si="319"/>
        <v>-</v>
      </c>
      <c r="BH124" s="27" t="str">
        <f t="shared" ca="1" si="319"/>
        <v>-</v>
      </c>
      <c r="BI124" s="27">
        <f t="shared" ca="1" si="319"/>
        <v>0</v>
      </c>
      <c r="BJ124" s="27">
        <f t="shared" ca="1" si="319"/>
        <v>0</v>
      </c>
      <c r="BK124" s="27">
        <f t="shared" ca="1" si="319"/>
        <v>0</v>
      </c>
      <c r="BL124" s="27">
        <f t="shared" ca="1" si="319"/>
        <v>0</v>
      </c>
      <c r="BM124" s="27">
        <f t="shared" ca="1" si="319"/>
        <v>0</v>
      </c>
      <c r="BN124" s="27">
        <f t="shared" ca="1" si="320"/>
        <v>0</v>
      </c>
      <c r="BO124" s="27">
        <f t="shared" ca="1" si="320"/>
        <v>0</v>
      </c>
      <c r="BP124" s="27" t="str">
        <f t="shared" ca="1" si="320"/>
        <v>-</v>
      </c>
      <c r="BQ124" s="27" t="str">
        <f t="shared" ca="1" si="320"/>
        <v>-</v>
      </c>
      <c r="BR124" s="27" t="str">
        <f t="shared" ca="1" si="320"/>
        <v>-</v>
      </c>
      <c r="BS124" s="27" t="str">
        <f t="shared" ca="1" si="320"/>
        <v>-</v>
      </c>
      <c r="BT124" s="27" t="str">
        <f t="shared" ca="1" si="320"/>
        <v>-</v>
      </c>
      <c r="BU124" s="27" t="str">
        <f t="shared" ca="1" si="321"/>
        <v>-</v>
      </c>
      <c r="BV124" s="27" t="str">
        <f t="shared" ca="1" si="321"/>
        <v>-</v>
      </c>
      <c r="BW124" s="27" t="str">
        <f t="shared" ca="1" si="321"/>
        <v>-</v>
      </c>
      <c r="BX124" s="27" t="str">
        <f t="shared" ca="1" si="321"/>
        <v>-</v>
      </c>
      <c r="BY124" s="27">
        <f t="shared" ca="1" si="321"/>
        <v>2</v>
      </c>
      <c r="BZ124" s="27" t="str">
        <f t="shared" ca="1" si="321"/>
        <v>-</v>
      </c>
      <c r="CA124" s="27" t="str">
        <f t="shared" ca="1" si="321"/>
        <v>-</v>
      </c>
      <c r="CB124" s="27" t="str">
        <f t="shared" ca="1" si="321"/>
        <v>-</v>
      </c>
      <c r="CC124" s="27" t="str">
        <f t="shared" ca="1" si="321"/>
        <v>-</v>
      </c>
      <c r="CD124" s="27" t="str">
        <f t="shared" ca="1" si="321"/>
        <v>-</v>
      </c>
      <c r="CE124" s="27" t="str">
        <f t="shared" ca="1" si="321"/>
        <v>-</v>
      </c>
      <c r="CF124" s="27">
        <f t="shared" ca="1" si="321"/>
        <v>0</v>
      </c>
      <c r="CG124" s="27" t="str">
        <f t="shared" ca="1" si="322"/>
        <v>-</v>
      </c>
      <c r="CH124" s="27">
        <f t="shared" ca="1" si="322"/>
        <v>1</v>
      </c>
      <c r="CI124" s="27">
        <f t="shared" ca="1" si="322"/>
        <v>0</v>
      </c>
      <c r="CJ124" s="27">
        <f t="shared" ca="1" si="322"/>
        <v>1</v>
      </c>
      <c r="CK124" s="27">
        <f t="shared" ca="1" si="322"/>
        <v>1</v>
      </c>
      <c r="CL124" s="27">
        <f t="shared" ca="1" si="322"/>
        <v>1</v>
      </c>
      <c r="CM124" s="27">
        <f t="shared" ca="1" si="322"/>
        <v>0</v>
      </c>
      <c r="CN124" s="27">
        <f t="shared" ca="1" si="322"/>
        <v>0</v>
      </c>
      <c r="CO124" s="27">
        <f t="shared" ca="1" si="322"/>
        <v>0</v>
      </c>
      <c r="CP124" s="27">
        <f t="shared" ca="1" si="322"/>
        <v>0</v>
      </c>
      <c r="CQ124" s="27">
        <f t="shared" ca="1" si="325"/>
        <v>0.9</v>
      </c>
      <c r="CR124" s="27">
        <f t="shared" ca="1" si="287"/>
        <v>0.75</v>
      </c>
      <c r="CS124" s="27">
        <f t="shared" ca="1" si="302"/>
        <v>0.65</v>
      </c>
      <c r="CT124" s="27">
        <f t="shared" ca="1" si="323"/>
        <v>0.3</v>
      </c>
      <c r="CU124" s="26">
        <v>-0.1</v>
      </c>
      <c r="CV124" s="27">
        <f t="shared" ca="1" si="324"/>
        <v>0</v>
      </c>
      <c r="CW124" s="27">
        <f t="shared" ca="1" si="324"/>
        <v>1</v>
      </c>
      <c r="CX124" s="27">
        <f t="shared" ca="1" si="324"/>
        <v>0</v>
      </c>
      <c r="CY124" s="27">
        <f t="shared" ca="1" si="303"/>
        <v>0</v>
      </c>
      <c r="CZ124" s="27">
        <f t="shared" ca="1" si="303"/>
        <v>0</v>
      </c>
      <c r="DA124" s="27">
        <f t="shared" ca="1" si="313"/>
        <v>0</v>
      </c>
      <c r="DB124" s="27">
        <f t="shared" ca="1" si="313"/>
        <v>0</v>
      </c>
      <c r="DC124" s="27">
        <f t="shared" ca="1" si="313"/>
        <v>0</v>
      </c>
      <c r="DD124" s="27">
        <f t="shared" ca="1" si="313"/>
        <v>0</v>
      </c>
      <c r="DE124" s="27" t="str">
        <f t="shared" ca="1" si="313"/>
        <v>-</v>
      </c>
      <c r="DF124" s="27" t="str">
        <f t="shared" ca="1" si="313"/>
        <v>-</v>
      </c>
      <c r="DG124" s="27" t="str">
        <f t="shared" ca="1" si="313"/>
        <v>-</v>
      </c>
      <c r="DH124" s="27" t="str">
        <f t="shared" ca="1" si="313"/>
        <v>-</v>
      </c>
      <c r="DI124" s="27" t="str">
        <f t="shared" ca="1" si="313"/>
        <v>-</v>
      </c>
      <c r="DJ124" s="27" t="str">
        <f t="shared" ca="1" si="313"/>
        <v>-</v>
      </c>
      <c r="DK124" s="27" t="b">
        <f t="shared" ca="1" si="314"/>
        <v>0</v>
      </c>
      <c r="DL124" s="27" t="b">
        <f t="shared" ca="1" si="314"/>
        <v>0</v>
      </c>
      <c r="DM124" s="27" t="b">
        <f t="shared" ca="1" si="314"/>
        <v>1</v>
      </c>
      <c r="DN124" s="27">
        <f t="shared" ca="1" si="314"/>
        <v>2</v>
      </c>
      <c r="DO124" s="27" t="str">
        <f t="shared" ca="1" si="314"/>
        <v>-</v>
      </c>
      <c r="DP124" s="27" t="b">
        <f t="shared" ca="1" si="314"/>
        <v>1</v>
      </c>
      <c r="DQ124" s="27" t="str">
        <f t="shared" ca="1" si="314"/>
        <v>-</v>
      </c>
      <c r="DR124" s="27" t="str">
        <f t="shared" ca="1" si="314"/>
        <v>-</v>
      </c>
      <c r="DS124" s="27" t="str">
        <f t="shared" ca="1" si="314"/>
        <v>-</v>
      </c>
      <c r="DT124" s="27" t="b">
        <f t="shared" ca="1" si="315"/>
        <v>1</v>
      </c>
      <c r="DU124" s="27" t="str">
        <f t="shared" ca="1" si="315"/>
        <v>-</v>
      </c>
      <c r="DV124" s="27">
        <f t="shared" ca="1" si="315"/>
        <v>0</v>
      </c>
      <c r="DW124" s="27">
        <f t="shared" ca="1" si="315"/>
        <v>1</v>
      </c>
      <c r="DX124" s="27" t="str">
        <f t="shared" ca="1" si="315"/>
        <v>-</v>
      </c>
      <c r="DY124" s="27">
        <f t="shared" ca="1" si="315"/>
        <v>500</v>
      </c>
      <c r="DZ124" s="27">
        <f t="shared" ca="1" si="315"/>
        <v>500</v>
      </c>
      <c r="EA124" s="27">
        <f t="shared" ca="1" si="315"/>
        <v>1</v>
      </c>
      <c r="EB124" s="27">
        <f t="shared" ca="1" si="315"/>
        <v>0</v>
      </c>
      <c r="EC124" s="27">
        <f t="shared" ca="1" si="315"/>
        <v>1</v>
      </c>
      <c r="ED124" s="27">
        <f t="shared" ca="1" si="315"/>
        <v>1</v>
      </c>
      <c r="EE124" s="27">
        <f t="shared" ca="1" si="316"/>
        <v>0</v>
      </c>
      <c r="EF124" s="27">
        <f t="shared" ca="1" si="316"/>
        <v>70</v>
      </c>
      <c r="EG124" s="27">
        <f t="shared" ca="1" si="316"/>
        <v>50</v>
      </c>
      <c r="EH124" s="27">
        <f t="shared" ca="1" si="316"/>
        <v>70</v>
      </c>
      <c r="EI124" s="27">
        <f t="shared" ca="1" si="316"/>
        <v>50</v>
      </c>
      <c r="EJ124" s="27">
        <f t="shared" ca="1" si="316"/>
        <v>1</v>
      </c>
      <c r="EK124" s="27">
        <f t="shared" ca="1" si="316"/>
        <v>1</v>
      </c>
      <c r="EL124" s="27">
        <f t="shared" ca="1" si="316"/>
        <v>1</v>
      </c>
      <c r="EM124" s="27">
        <f t="shared" ca="1" si="316"/>
        <v>0</v>
      </c>
      <c r="EN124" s="27" t="str">
        <f t="shared" ca="1" si="316"/>
        <v>-</v>
      </c>
      <c r="EO124" s="27" t="str">
        <f t="shared" ca="1" si="316"/>
        <v>-</v>
      </c>
      <c r="EP124" s="27">
        <f t="shared" ca="1" si="316"/>
        <v>0</v>
      </c>
      <c r="EQ124" s="27">
        <f t="shared" ca="1" si="316"/>
        <v>0</v>
      </c>
      <c r="ER124" s="34">
        <v>0</v>
      </c>
    </row>
    <row r="125" spans="1:148" outlineLevel="3">
      <c r="A125" s="31">
        <f t="shared" si="231"/>
        <v>120</v>
      </c>
      <c r="B125" s="38">
        <f t="shared" ca="1" si="309"/>
        <v>75</v>
      </c>
      <c r="C125">
        <f t="shared" ca="1" si="304"/>
        <v>31</v>
      </c>
      <c r="D125" t="b">
        <v>0</v>
      </c>
      <c r="E125" t="b">
        <v>0</v>
      </c>
      <c r="F125" t="b">
        <v>0</v>
      </c>
      <c r="H125" s="3" t="str">
        <f t="shared" ca="1" si="307"/>
        <v>045 sfw0.90_sfd+0.75_conc+0.65_prlf+0.30_era-0.05M-M Spr Scan 2 (F33N11)</v>
      </c>
      <c r="I125" s="13" t="str">
        <f ca="1">IF(MATCH(H125,H$5:H125,0)=(COUNTA(H$5:H125)),"-","Dup")</f>
        <v>-</v>
      </c>
      <c r="J125" s="27" t="str">
        <f t="shared" ca="1" si="297"/>
        <v>-</v>
      </c>
      <c r="K125" s="27" t="b">
        <f t="shared" ca="1" si="317"/>
        <v>1</v>
      </c>
      <c r="L125" s="27" t="b">
        <f t="shared" ca="1" si="317"/>
        <v>1</v>
      </c>
      <c r="M125" s="27" t="b">
        <f t="shared" ca="1" si="317"/>
        <v>1</v>
      </c>
      <c r="N125" s="27" t="b">
        <f t="shared" ca="1" si="317"/>
        <v>1</v>
      </c>
      <c r="O125" s="27" t="b">
        <f t="shared" ca="1" si="317"/>
        <v>1</v>
      </c>
      <c r="P125" s="27">
        <f t="shared" ca="1" si="310"/>
        <v>1</v>
      </c>
      <c r="Q125" s="27">
        <f t="shared" ca="1" si="310"/>
        <v>1</v>
      </c>
      <c r="R125" s="27">
        <f t="shared" ca="1" si="310"/>
        <v>1</v>
      </c>
      <c r="S125" s="27">
        <f t="shared" ca="1" si="310"/>
        <v>1</v>
      </c>
      <c r="T125" s="27">
        <f t="shared" ca="1" si="310"/>
        <v>1</v>
      </c>
      <c r="U125" s="27">
        <f t="shared" ca="1" si="310"/>
        <v>1</v>
      </c>
      <c r="V125" s="27">
        <f t="shared" ca="1" si="310"/>
        <v>1</v>
      </c>
      <c r="W125" s="27">
        <f t="shared" ca="1" si="310"/>
        <v>1</v>
      </c>
      <c r="X125" s="27">
        <f t="shared" ca="1" si="310"/>
        <v>1</v>
      </c>
      <c r="Y125" s="27">
        <f t="shared" ca="1" si="310"/>
        <v>1</v>
      </c>
      <c r="Z125" s="27" t="str">
        <f t="shared" ca="1" si="305"/>
        <v>-</v>
      </c>
      <c r="AA125" s="27" t="str">
        <f t="shared" ca="1" si="308"/>
        <v>-</v>
      </c>
      <c r="AB125" s="27" t="str">
        <f t="shared" ca="1" si="311"/>
        <v>-</v>
      </c>
      <c r="AC125" s="27" t="str">
        <f t="shared" ca="1" si="311"/>
        <v>-</v>
      </c>
      <c r="AD125" s="27" t="str">
        <f t="shared" ca="1" si="311"/>
        <v>-</v>
      </c>
      <c r="AE125" s="27" t="str">
        <f t="shared" ca="1" si="311"/>
        <v>-</v>
      </c>
      <c r="AF125" s="27" t="str">
        <f t="shared" ca="1" si="311"/>
        <v>-</v>
      </c>
      <c r="AG125" s="27" t="str">
        <f t="shared" ca="1" si="311"/>
        <v>-</v>
      </c>
      <c r="AH125" s="27" t="str">
        <f t="shared" ca="1" si="311"/>
        <v>-</v>
      </c>
      <c r="AI125" s="27" t="str">
        <f t="shared" ca="1" si="311"/>
        <v>-</v>
      </c>
      <c r="AJ125" s="27" t="str">
        <f t="shared" ca="1" si="311"/>
        <v>-</v>
      </c>
      <c r="AK125" s="27" t="str">
        <f t="shared" ca="1" si="311"/>
        <v>-</v>
      </c>
      <c r="AL125" s="27" t="str">
        <f t="shared" ca="1" si="311"/>
        <v>-</v>
      </c>
      <c r="AM125" s="27" t="str">
        <f t="shared" ca="1" si="311"/>
        <v>-</v>
      </c>
      <c r="AN125" s="27" t="str">
        <f t="shared" ca="1" si="311"/>
        <v>-</v>
      </c>
      <c r="AO125" s="27" t="str">
        <f t="shared" ca="1" si="311"/>
        <v>-</v>
      </c>
      <c r="AP125" s="27" t="str">
        <f t="shared" ca="1" si="311"/>
        <v>-</v>
      </c>
      <c r="AQ125" s="27" t="str">
        <f t="shared" ca="1" si="311"/>
        <v>-</v>
      </c>
      <c r="AR125" s="27" t="str">
        <f t="shared" ca="1" si="311"/>
        <v>-</v>
      </c>
      <c r="AS125" s="27">
        <f t="shared" ca="1" si="318"/>
        <v>1</v>
      </c>
      <c r="AT125" s="27">
        <f t="shared" ca="1" si="318"/>
        <v>1</v>
      </c>
      <c r="AU125" s="27">
        <f t="shared" ca="1" si="318"/>
        <v>0</v>
      </c>
      <c r="AV125" s="27">
        <f t="shared" ca="1" si="312"/>
        <v>0.7</v>
      </c>
      <c r="AW125" s="27">
        <f t="shared" ca="1" si="312"/>
        <v>-0.7</v>
      </c>
      <c r="AX125" s="27" t="str">
        <f t="shared" ca="1" si="312"/>
        <v>-</v>
      </c>
      <c r="AY125" s="27" t="str">
        <f t="shared" ca="1" si="312"/>
        <v>-</v>
      </c>
      <c r="AZ125" s="27" t="str">
        <f t="shared" ca="1" si="312"/>
        <v>-</v>
      </c>
      <c r="BA125" s="27" t="str">
        <f t="shared" ca="1" si="312"/>
        <v>-</v>
      </c>
      <c r="BB125" s="27" t="str">
        <f t="shared" ca="1" si="312"/>
        <v>-</v>
      </c>
      <c r="BC125" s="27">
        <f t="shared" ca="1" si="306"/>
        <v>0.3</v>
      </c>
      <c r="BD125" s="27">
        <f t="shared" ca="1" si="319"/>
        <v>0.7</v>
      </c>
      <c r="BE125" s="27">
        <f t="shared" ca="1" si="319"/>
        <v>-0.2</v>
      </c>
      <c r="BF125" s="27">
        <f t="shared" ca="1" si="319"/>
        <v>1.2</v>
      </c>
      <c r="BG125" s="27" t="str">
        <f t="shared" ca="1" si="319"/>
        <v>-</v>
      </c>
      <c r="BH125" s="27" t="str">
        <f t="shared" ca="1" si="319"/>
        <v>-</v>
      </c>
      <c r="BI125" s="27">
        <f t="shared" ca="1" si="319"/>
        <v>0</v>
      </c>
      <c r="BJ125" s="27">
        <f t="shared" ca="1" si="319"/>
        <v>0</v>
      </c>
      <c r="BK125" s="27">
        <f t="shared" ca="1" si="319"/>
        <v>0</v>
      </c>
      <c r="BL125" s="27">
        <f t="shared" ca="1" si="319"/>
        <v>0</v>
      </c>
      <c r="BM125" s="27">
        <f t="shared" ca="1" si="319"/>
        <v>0</v>
      </c>
      <c r="BN125" s="27">
        <f t="shared" ca="1" si="320"/>
        <v>0</v>
      </c>
      <c r="BO125" s="27">
        <f t="shared" ca="1" si="320"/>
        <v>0</v>
      </c>
      <c r="BP125" s="27" t="str">
        <f t="shared" ca="1" si="320"/>
        <v>-</v>
      </c>
      <c r="BQ125" s="27" t="str">
        <f t="shared" ca="1" si="320"/>
        <v>-</v>
      </c>
      <c r="BR125" s="27" t="str">
        <f t="shared" ca="1" si="320"/>
        <v>-</v>
      </c>
      <c r="BS125" s="27" t="str">
        <f t="shared" ca="1" si="320"/>
        <v>-</v>
      </c>
      <c r="BT125" s="27" t="str">
        <f t="shared" ca="1" si="320"/>
        <v>-</v>
      </c>
      <c r="BU125" s="27" t="str">
        <f t="shared" ca="1" si="321"/>
        <v>-</v>
      </c>
      <c r="BV125" s="27" t="str">
        <f t="shared" ca="1" si="321"/>
        <v>-</v>
      </c>
      <c r="BW125" s="27" t="str">
        <f t="shared" ca="1" si="321"/>
        <v>-</v>
      </c>
      <c r="BX125" s="27" t="str">
        <f t="shared" ca="1" si="321"/>
        <v>-</v>
      </c>
      <c r="BY125" s="27">
        <f t="shared" ca="1" si="321"/>
        <v>2</v>
      </c>
      <c r="BZ125" s="27" t="str">
        <f t="shared" ca="1" si="321"/>
        <v>-</v>
      </c>
      <c r="CA125" s="27" t="str">
        <f t="shared" ca="1" si="321"/>
        <v>-</v>
      </c>
      <c r="CB125" s="27" t="str">
        <f t="shared" ca="1" si="321"/>
        <v>-</v>
      </c>
      <c r="CC125" s="27" t="str">
        <f t="shared" ca="1" si="321"/>
        <v>-</v>
      </c>
      <c r="CD125" s="27" t="str">
        <f t="shared" ca="1" si="321"/>
        <v>-</v>
      </c>
      <c r="CE125" s="27" t="str">
        <f t="shared" ca="1" si="321"/>
        <v>-</v>
      </c>
      <c r="CF125" s="27">
        <f t="shared" ca="1" si="321"/>
        <v>0</v>
      </c>
      <c r="CG125" s="27" t="str">
        <f t="shared" ca="1" si="322"/>
        <v>-</v>
      </c>
      <c r="CH125" s="27">
        <f t="shared" ca="1" si="322"/>
        <v>1</v>
      </c>
      <c r="CI125" s="27">
        <f t="shared" ca="1" si="322"/>
        <v>0</v>
      </c>
      <c r="CJ125" s="27">
        <f t="shared" ca="1" si="322"/>
        <v>1</v>
      </c>
      <c r="CK125" s="27">
        <f t="shared" ca="1" si="322"/>
        <v>1</v>
      </c>
      <c r="CL125" s="27">
        <f t="shared" ca="1" si="322"/>
        <v>1</v>
      </c>
      <c r="CM125" s="27">
        <f t="shared" ca="1" si="322"/>
        <v>0</v>
      </c>
      <c r="CN125" s="27">
        <f t="shared" ca="1" si="322"/>
        <v>0</v>
      </c>
      <c r="CO125" s="27">
        <f t="shared" ca="1" si="322"/>
        <v>0</v>
      </c>
      <c r="CP125" s="27">
        <f t="shared" ca="1" si="322"/>
        <v>0</v>
      </c>
      <c r="CQ125" s="27">
        <f t="shared" ca="1" si="325"/>
        <v>0.9</v>
      </c>
      <c r="CR125" s="27">
        <f t="shared" ca="1" si="287"/>
        <v>0.75</v>
      </c>
      <c r="CS125" s="27">
        <f t="shared" ca="1" si="302"/>
        <v>0.65</v>
      </c>
      <c r="CT125" s="27">
        <f t="shared" ca="1" si="323"/>
        <v>0.3</v>
      </c>
      <c r="CU125" s="26">
        <v>-0.05</v>
      </c>
      <c r="CV125" s="27">
        <f t="shared" ca="1" si="324"/>
        <v>0</v>
      </c>
      <c r="CW125" s="27">
        <f t="shared" ca="1" si="324"/>
        <v>1</v>
      </c>
      <c r="CX125" s="27">
        <f t="shared" ca="1" si="324"/>
        <v>0</v>
      </c>
      <c r="CY125" s="27">
        <f t="shared" ca="1" si="303"/>
        <v>0</v>
      </c>
      <c r="CZ125" s="27">
        <f t="shared" ca="1" si="303"/>
        <v>0</v>
      </c>
      <c r="DA125" s="27">
        <f t="shared" ca="1" si="313"/>
        <v>0</v>
      </c>
      <c r="DB125" s="27">
        <f t="shared" ca="1" si="313"/>
        <v>0</v>
      </c>
      <c r="DC125" s="27">
        <f t="shared" ca="1" si="313"/>
        <v>0</v>
      </c>
      <c r="DD125" s="27">
        <f t="shared" ca="1" si="313"/>
        <v>0</v>
      </c>
      <c r="DE125" s="27" t="str">
        <f t="shared" ca="1" si="313"/>
        <v>-</v>
      </c>
      <c r="DF125" s="27" t="str">
        <f t="shared" ca="1" si="313"/>
        <v>-</v>
      </c>
      <c r="DG125" s="27" t="str">
        <f t="shared" ca="1" si="313"/>
        <v>-</v>
      </c>
      <c r="DH125" s="27" t="str">
        <f t="shared" ca="1" si="313"/>
        <v>-</v>
      </c>
      <c r="DI125" s="27" t="str">
        <f t="shared" ca="1" si="313"/>
        <v>-</v>
      </c>
      <c r="DJ125" s="27" t="str">
        <f t="shared" ca="1" si="313"/>
        <v>-</v>
      </c>
      <c r="DK125" s="27" t="b">
        <f t="shared" ca="1" si="314"/>
        <v>0</v>
      </c>
      <c r="DL125" s="27" t="b">
        <f t="shared" ca="1" si="314"/>
        <v>0</v>
      </c>
      <c r="DM125" s="27" t="b">
        <f t="shared" ca="1" si="314"/>
        <v>1</v>
      </c>
      <c r="DN125" s="27">
        <f t="shared" ca="1" si="314"/>
        <v>2</v>
      </c>
      <c r="DO125" s="27" t="str">
        <f t="shared" ca="1" si="314"/>
        <v>-</v>
      </c>
      <c r="DP125" s="27" t="b">
        <f t="shared" ca="1" si="314"/>
        <v>1</v>
      </c>
      <c r="DQ125" s="27" t="str">
        <f t="shared" ca="1" si="314"/>
        <v>-</v>
      </c>
      <c r="DR125" s="27" t="str">
        <f t="shared" ca="1" si="314"/>
        <v>-</v>
      </c>
      <c r="DS125" s="27" t="str">
        <f t="shared" ca="1" si="314"/>
        <v>-</v>
      </c>
      <c r="DT125" s="27" t="b">
        <f t="shared" ca="1" si="315"/>
        <v>1</v>
      </c>
      <c r="DU125" s="27" t="str">
        <f t="shared" ca="1" si="315"/>
        <v>-</v>
      </c>
      <c r="DV125" s="27">
        <f t="shared" ca="1" si="315"/>
        <v>0</v>
      </c>
      <c r="DW125" s="27">
        <f t="shared" ca="1" si="315"/>
        <v>1</v>
      </c>
      <c r="DX125" s="27" t="str">
        <f t="shared" ca="1" si="315"/>
        <v>-</v>
      </c>
      <c r="DY125" s="27">
        <f t="shared" ca="1" si="315"/>
        <v>500</v>
      </c>
      <c r="DZ125" s="27">
        <f t="shared" ca="1" si="315"/>
        <v>500</v>
      </c>
      <c r="EA125" s="27">
        <f t="shared" ca="1" si="315"/>
        <v>1</v>
      </c>
      <c r="EB125" s="27">
        <f t="shared" ca="1" si="315"/>
        <v>0</v>
      </c>
      <c r="EC125" s="27">
        <f t="shared" ca="1" si="315"/>
        <v>1</v>
      </c>
      <c r="ED125" s="27">
        <f t="shared" ca="1" si="315"/>
        <v>1</v>
      </c>
      <c r="EE125" s="27">
        <f t="shared" ca="1" si="316"/>
        <v>0</v>
      </c>
      <c r="EF125" s="27">
        <f t="shared" ca="1" si="316"/>
        <v>70</v>
      </c>
      <c r="EG125" s="27">
        <f t="shared" ca="1" si="316"/>
        <v>50</v>
      </c>
      <c r="EH125" s="27">
        <f t="shared" ca="1" si="316"/>
        <v>70</v>
      </c>
      <c r="EI125" s="27">
        <f t="shared" ca="1" si="316"/>
        <v>50</v>
      </c>
      <c r="EJ125" s="27">
        <f t="shared" ca="1" si="316"/>
        <v>1</v>
      </c>
      <c r="EK125" s="27">
        <f t="shared" ca="1" si="316"/>
        <v>1</v>
      </c>
      <c r="EL125" s="27">
        <f t="shared" ca="1" si="316"/>
        <v>1</v>
      </c>
      <c r="EM125" s="27">
        <f t="shared" ca="1" si="316"/>
        <v>0</v>
      </c>
      <c r="EN125" s="27" t="str">
        <f t="shared" ca="1" si="316"/>
        <v>-</v>
      </c>
      <c r="EO125" s="27" t="str">
        <f t="shared" ca="1" si="316"/>
        <v>-</v>
      </c>
      <c r="EP125" s="27">
        <f t="shared" ca="1" si="316"/>
        <v>0</v>
      </c>
      <c r="EQ125" s="27">
        <f t="shared" ca="1" si="316"/>
        <v>0</v>
      </c>
      <c r="ER125" s="34">
        <v>0</v>
      </c>
    </row>
    <row r="126" spans="1:148" outlineLevel="3">
      <c r="A126" s="31">
        <f t="shared" si="231"/>
        <v>121</v>
      </c>
      <c r="B126" s="38">
        <f t="shared" ca="1" si="309"/>
        <v>75</v>
      </c>
      <c r="C126">
        <f t="shared" ca="1" si="304"/>
        <v>31</v>
      </c>
      <c r="D126" t="b">
        <v>0</v>
      </c>
      <c r="E126" t="b">
        <v>0</v>
      </c>
      <c r="F126" t="b">
        <v>0</v>
      </c>
      <c r="H126" s="3" t="str">
        <f t="shared" ca="1" si="307"/>
        <v>046 sfw0.90_sfd+0.75_conc+0.65_prlf+0.30_era+0.04M-M Spr Scan 2 (F33N11)</v>
      </c>
      <c r="I126" s="13" t="str">
        <f ca="1">IF(MATCH(H126,H$5:H126,0)=(COUNTA(H$5:H126)),"-","Dup")</f>
        <v>-</v>
      </c>
      <c r="J126" s="27" t="str">
        <f t="shared" ca="1" si="297"/>
        <v>-</v>
      </c>
      <c r="K126" s="27" t="b">
        <f t="shared" ca="1" si="317"/>
        <v>1</v>
      </c>
      <c r="L126" s="27" t="b">
        <f t="shared" ca="1" si="317"/>
        <v>1</v>
      </c>
      <c r="M126" s="27" t="b">
        <f t="shared" ca="1" si="317"/>
        <v>1</v>
      </c>
      <c r="N126" s="27" t="b">
        <f t="shared" ca="1" si="317"/>
        <v>1</v>
      </c>
      <c r="O126" s="27" t="b">
        <f t="shared" ca="1" si="317"/>
        <v>1</v>
      </c>
      <c r="P126" s="27">
        <f t="shared" ca="1" si="310"/>
        <v>1</v>
      </c>
      <c r="Q126" s="27">
        <f t="shared" ca="1" si="310"/>
        <v>1</v>
      </c>
      <c r="R126" s="27">
        <f t="shared" ca="1" si="310"/>
        <v>1</v>
      </c>
      <c r="S126" s="27">
        <f t="shared" ca="1" si="310"/>
        <v>1</v>
      </c>
      <c r="T126" s="27">
        <f t="shared" ca="1" si="310"/>
        <v>1</v>
      </c>
      <c r="U126" s="27">
        <f t="shared" ca="1" si="310"/>
        <v>1</v>
      </c>
      <c r="V126" s="27">
        <f t="shared" ca="1" si="310"/>
        <v>1</v>
      </c>
      <c r="W126" s="27">
        <f t="shared" ca="1" si="310"/>
        <v>1</v>
      </c>
      <c r="X126" s="27">
        <f t="shared" ca="1" si="310"/>
        <v>1</v>
      </c>
      <c r="Y126" s="27">
        <f t="shared" ca="1" si="310"/>
        <v>1</v>
      </c>
      <c r="Z126" s="27" t="str">
        <f t="shared" ca="1" si="305"/>
        <v>-</v>
      </c>
      <c r="AA126" s="27" t="str">
        <f t="shared" ca="1" si="308"/>
        <v>-</v>
      </c>
      <c r="AB126" s="27" t="str">
        <f t="shared" ca="1" si="311"/>
        <v>-</v>
      </c>
      <c r="AC126" s="27" t="str">
        <f t="shared" ca="1" si="311"/>
        <v>-</v>
      </c>
      <c r="AD126" s="27" t="str">
        <f t="shared" ca="1" si="311"/>
        <v>-</v>
      </c>
      <c r="AE126" s="27" t="str">
        <f t="shared" ca="1" si="311"/>
        <v>-</v>
      </c>
      <c r="AF126" s="27" t="str">
        <f t="shared" ca="1" si="311"/>
        <v>-</v>
      </c>
      <c r="AG126" s="27" t="str">
        <f t="shared" ca="1" si="311"/>
        <v>-</v>
      </c>
      <c r="AH126" s="27" t="str">
        <f t="shared" ca="1" si="311"/>
        <v>-</v>
      </c>
      <c r="AI126" s="27" t="str">
        <f t="shared" ca="1" si="311"/>
        <v>-</v>
      </c>
      <c r="AJ126" s="27" t="str">
        <f t="shared" ca="1" si="311"/>
        <v>-</v>
      </c>
      <c r="AK126" s="27" t="str">
        <f t="shared" ca="1" si="311"/>
        <v>-</v>
      </c>
      <c r="AL126" s="27" t="str">
        <f t="shared" ca="1" si="311"/>
        <v>-</v>
      </c>
      <c r="AM126" s="27" t="str">
        <f t="shared" ca="1" si="311"/>
        <v>-</v>
      </c>
      <c r="AN126" s="27" t="str">
        <f t="shared" ca="1" si="311"/>
        <v>-</v>
      </c>
      <c r="AO126" s="27" t="str">
        <f t="shared" ca="1" si="311"/>
        <v>-</v>
      </c>
      <c r="AP126" s="27" t="str">
        <f t="shared" ca="1" si="311"/>
        <v>-</v>
      </c>
      <c r="AQ126" s="27" t="str">
        <f t="shared" ca="1" si="311"/>
        <v>-</v>
      </c>
      <c r="AR126" s="27" t="str">
        <f t="shared" ca="1" si="311"/>
        <v>-</v>
      </c>
      <c r="AS126" s="27">
        <f t="shared" ca="1" si="318"/>
        <v>1</v>
      </c>
      <c r="AT126" s="27">
        <f t="shared" ca="1" si="318"/>
        <v>1</v>
      </c>
      <c r="AU126" s="27">
        <f t="shared" ca="1" si="318"/>
        <v>0</v>
      </c>
      <c r="AV126" s="27">
        <f t="shared" ca="1" si="312"/>
        <v>0.7</v>
      </c>
      <c r="AW126" s="27">
        <f t="shared" ca="1" si="312"/>
        <v>-0.7</v>
      </c>
      <c r="AX126" s="27" t="str">
        <f t="shared" ca="1" si="312"/>
        <v>-</v>
      </c>
      <c r="AY126" s="27" t="str">
        <f t="shared" ca="1" si="312"/>
        <v>-</v>
      </c>
      <c r="AZ126" s="27" t="str">
        <f t="shared" ca="1" si="312"/>
        <v>-</v>
      </c>
      <c r="BA126" s="27" t="str">
        <f t="shared" ca="1" si="312"/>
        <v>-</v>
      </c>
      <c r="BB126" s="27" t="str">
        <f t="shared" ca="1" si="312"/>
        <v>-</v>
      </c>
      <c r="BC126" s="27">
        <f t="shared" ca="1" si="306"/>
        <v>0.3</v>
      </c>
      <c r="BD126" s="27">
        <f t="shared" ca="1" si="319"/>
        <v>0.7</v>
      </c>
      <c r="BE126" s="27">
        <f t="shared" ca="1" si="319"/>
        <v>-0.2</v>
      </c>
      <c r="BF126" s="27">
        <f t="shared" ca="1" si="319"/>
        <v>1.2</v>
      </c>
      <c r="BG126" s="27" t="str">
        <f t="shared" ca="1" si="319"/>
        <v>-</v>
      </c>
      <c r="BH126" s="27" t="str">
        <f t="shared" ca="1" si="319"/>
        <v>-</v>
      </c>
      <c r="BI126" s="27">
        <f t="shared" ca="1" si="319"/>
        <v>0</v>
      </c>
      <c r="BJ126" s="27">
        <f t="shared" ca="1" si="319"/>
        <v>0</v>
      </c>
      <c r="BK126" s="27">
        <f t="shared" ca="1" si="319"/>
        <v>0</v>
      </c>
      <c r="BL126" s="27">
        <f t="shared" ca="1" si="319"/>
        <v>0</v>
      </c>
      <c r="BM126" s="27">
        <f t="shared" ca="1" si="319"/>
        <v>0</v>
      </c>
      <c r="BN126" s="27">
        <f t="shared" ca="1" si="320"/>
        <v>0</v>
      </c>
      <c r="BO126" s="27">
        <f t="shared" ca="1" si="320"/>
        <v>0</v>
      </c>
      <c r="BP126" s="27" t="str">
        <f t="shared" ca="1" si="320"/>
        <v>-</v>
      </c>
      <c r="BQ126" s="27" t="str">
        <f t="shared" ca="1" si="320"/>
        <v>-</v>
      </c>
      <c r="BR126" s="27" t="str">
        <f t="shared" ca="1" si="320"/>
        <v>-</v>
      </c>
      <c r="BS126" s="27" t="str">
        <f t="shared" ca="1" si="320"/>
        <v>-</v>
      </c>
      <c r="BT126" s="27" t="str">
        <f t="shared" ca="1" si="320"/>
        <v>-</v>
      </c>
      <c r="BU126" s="27" t="str">
        <f t="shared" ca="1" si="321"/>
        <v>-</v>
      </c>
      <c r="BV126" s="27" t="str">
        <f t="shared" ca="1" si="321"/>
        <v>-</v>
      </c>
      <c r="BW126" s="27" t="str">
        <f t="shared" ca="1" si="321"/>
        <v>-</v>
      </c>
      <c r="BX126" s="27" t="str">
        <f t="shared" ca="1" si="321"/>
        <v>-</v>
      </c>
      <c r="BY126" s="27">
        <f t="shared" ca="1" si="321"/>
        <v>2</v>
      </c>
      <c r="BZ126" s="27" t="str">
        <f t="shared" ca="1" si="321"/>
        <v>-</v>
      </c>
      <c r="CA126" s="27" t="str">
        <f t="shared" ca="1" si="321"/>
        <v>-</v>
      </c>
      <c r="CB126" s="27" t="str">
        <f t="shared" ca="1" si="321"/>
        <v>-</v>
      </c>
      <c r="CC126" s="27" t="str">
        <f t="shared" ca="1" si="321"/>
        <v>-</v>
      </c>
      <c r="CD126" s="27" t="str">
        <f t="shared" ca="1" si="321"/>
        <v>-</v>
      </c>
      <c r="CE126" s="27" t="str">
        <f t="shared" ca="1" si="321"/>
        <v>-</v>
      </c>
      <c r="CF126" s="27">
        <f t="shared" ca="1" si="321"/>
        <v>0</v>
      </c>
      <c r="CG126" s="27" t="str">
        <f t="shared" ca="1" si="322"/>
        <v>-</v>
      </c>
      <c r="CH126" s="27">
        <f t="shared" ca="1" si="322"/>
        <v>1</v>
      </c>
      <c r="CI126" s="27">
        <f t="shared" ca="1" si="322"/>
        <v>0</v>
      </c>
      <c r="CJ126" s="27">
        <f t="shared" ca="1" si="322"/>
        <v>1</v>
      </c>
      <c r="CK126" s="27">
        <f t="shared" ca="1" si="322"/>
        <v>1</v>
      </c>
      <c r="CL126" s="27">
        <f t="shared" ca="1" si="322"/>
        <v>1</v>
      </c>
      <c r="CM126" s="27">
        <f t="shared" ca="1" si="322"/>
        <v>0</v>
      </c>
      <c r="CN126" s="27">
        <f t="shared" ca="1" si="322"/>
        <v>0</v>
      </c>
      <c r="CO126" s="27">
        <f t="shared" ca="1" si="322"/>
        <v>0</v>
      </c>
      <c r="CP126" s="27">
        <f t="shared" ca="1" si="322"/>
        <v>0</v>
      </c>
      <c r="CQ126" s="27">
        <f t="shared" ca="1" si="325"/>
        <v>0.9</v>
      </c>
      <c r="CR126" s="27">
        <f t="shared" ca="1" si="287"/>
        <v>0.75</v>
      </c>
      <c r="CS126" s="27">
        <f t="shared" ca="1" si="302"/>
        <v>0.65</v>
      </c>
      <c r="CT126" s="27">
        <f t="shared" ca="1" si="323"/>
        <v>0.3</v>
      </c>
      <c r="CU126" s="26">
        <v>0.04</v>
      </c>
      <c r="CV126" s="27">
        <f t="shared" ca="1" si="324"/>
        <v>0</v>
      </c>
      <c r="CW126" s="27">
        <f t="shared" ca="1" si="324"/>
        <v>1</v>
      </c>
      <c r="CX126" s="27">
        <f t="shared" ca="1" si="324"/>
        <v>0</v>
      </c>
      <c r="CY126" s="27">
        <f t="shared" ca="1" si="303"/>
        <v>0</v>
      </c>
      <c r="CZ126" s="27">
        <f t="shared" ca="1" si="303"/>
        <v>0</v>
      </c>
      <c r="DA126" s="27">
        <f t="shared" ca="1" si="313"/>
        <v>0</v>
      </c>
      <c r="DB126" s="27">
        <f t="shared" ca="1" si="313"/>
        <v>0</v>
      </c>
      <c r="DC126" s="27">
        <f t="shared" ca="1" si="313"/>
        <v>0</v>
      </c>
      <c r="DD126" s="27">
        <f t="shared" ca="1" si="313"/>
        <v>0</v>
      </c>
      <c r="DE126" s="27" t="str">
        <f t="shared" ca="1" si="313"/>
        <v>-</v>
      </c>
      <c r="DF126" s="27" t="str">
        <f t="shared" ca="1" si="313"/>
        <v>-</v>
      </c>
      <c r="DG126" s="27" t="str">
        <f t="shared" ca="1" si="313"/>
        <v>-</v>
      </c>
      <c r="DH126" s="27" t="str">
        <f t="shared" ca="1" si="313"/>
        <v>-</v>
      </c>
      <c r="DI126" s="27" t="str">
        <f t="shared" ca="1" si="313"/>
        <v>-</v>
      </c>
      <c r="DJ126" s="27" t="str">
        <f t="shared" ca="1" si="313"/>
        <v>-</v>
      </c>
      <c r="DK126" s="27" t="b">
        <f t="shared" ca="1" si="314"/>
        <v>0</v>
      </c>
      <c r="DL126" s="27" t="b">
        <f t="shared" ca="1" si="314"/>
        <v>0</v>
      </c>
      <c r="DM126" s="27" t="b">
        <f t="shared" ca="1" si="314"/>
        <v>1</v>
      </c>
      <c r="DN126" s="27">
        <f t="shared" ca="1" si="314"/>
        <v>2</v>
      </c>
      <c r="DO126" s="27" t="str">
        <f t="shared" ca="1" si="314"/>
        <v>-</v>
      </c>
      <c r="DP126" s="27" t="b">
        <f t="shared" ca="1" si="314"/>
        <v>1</v>
      </c>
      <c r="DQ126" s="27" t="str">
        <f t="shared" ca="1" si="314"/>
        <v>-</v>
      </c>
      <c r="DR126" s="27" t="str">
        <f t="shared" ca="1" si="314"/>
        <v>-</v>
      </c>
      <c r="DS126" s="27" t="str">
        <f t="shared" ca="1" si="314"/>
        <v>-</v>
      </c>
      <c r="DT126" s="27" t="b">
        <f t="shared" ca="1" si="315"/>
        <v>1</v>
      </c>
      <c r="DU126" s="27" t="str">
        <f t="shared" ca="1" si="315"/>
        <v>-</v>
      </c>
      <c r="DV126" s="27">
        <f t="shared" ca="1" si="315"/>
        <v>0</v>
      </c>
      <c r="DW126" s="27">
        <f t="shared" ca="1" si="315"/>
        <v>1</v>
      </c>
      <c r="DX126" s="27" t="str">
        <f t="shared" ca="1" si="315"/>
        <v>-</v>
      </c>
      <c r="DY126" s="27">
        <f t="shared" ca="1" si="315"/>
        <v>500</v>
      </c>
      <c r="DZ126" s="27">
        <f t="shared" ca="1" si="315"/>
        <v>500</v>
      </c>
      <c r="EA126" s="27">
        <f t="shared" ca="1" si="315"/>
        <v>1</v>
      </c>
      <c r="EB126" s="27">
        <f t="shared" ca="1" si="315"/>
        <v>0</v>
      </c>
      <c r="EC126" s="27">
        <f t="shared" ca="1" si="315"/>
        <v>1</v>
      </c>
      <c r="ED126" s="27">
        <f t="shared" ca="1" si="315"/>
        <v>1</v>
      </c>
      <c r="EE126" s="27">
        <f t="shared" ca="1" si="316"/>
        <v>0</v>
      </c>
      <c r="EF126" s="27">
        <f t="shared" ca="1" si="316"/>
        <v>70</v>
      </c>
      <c r="EG126" s="27">
        <f t="shared" ca="1" si="316"/>
        <v>50</v>
      </c>
      <c r="EH126" s="27">
        <f t="shared" ca="1" si="316"/>
        <v>70</v>
      </c>
      <c r="EI126" s="27">
        <f t="shared" ca="1" si="316"/>
        <v>50</v>
      </c>
      <c r="EJ126" s="27">
        <f t="shared" ca="1" si="316"/>
        <v>1</v>
      </c>
      <c r="EK126" s="27">
        <f t="shared" ca="1" si="316"/>
        <v>1</v>
      </c>
      <c r="EL126" s="27">
        <f t="shared" ca="1" si="316"/>
        <v>1</v>
      </c>
      <c r="EM126" s="27">
        <f t="shared" ca="1" si="316"/>
        <v>0</v>
      </c>
      <c r="EN126" s="27" t="str">
        <f t="shared" ca="1" si="316"/>
        <v>-</v>
      </c>
      <c r="EO126" s="27" t="str">
        <f t="shared" ca="1" si="316"/>
        <v>-</v>
      </c>
      <c r="EP126" s="27">
        <f t="shared" ca="1" si="316"/>
        <v>0</v>
      </c>
      <c r="EQ126" s="27">
        <f t="shared" ca="1" si="316"/>
        <v>0</v>
      </c>
      <c r="ER126" s="34">
        <v>0</v>
      </c>
    </row>
    <row r="127" spans="1:148" outlineLevel="3">
      <c r="A127" s="31">
        <f t="shared" si="231"/>
        <v>122</v>
      </c>
      <c r="B127" s="38">
        <f t="shared" ca="1" si="309"/>
        <v>75</v>
      </c>
      <c r="C127">
        <f t="shared" ca="1" si="304"/>
        <v>31</v>
      </c>
      <c r="D127" t="b">
        <v>0</v>
      </c>
      <c r="E127" t="b">
        <v>0</v>
      </c>
      <c r="F127" t="b">
        <v>0</v>
      </c>
      <c r="H127" s="3" t="str">
        <f t="shared" ca="1" si="307"/>
        <v>047 sfw0.90_sfd+0.75_conc+0.65_prlf+0.30_era+0.05M-M Spr Scan 2 (F33N11)</v>
      </c>
      <c r="I127" s="13" t="str">
        <f ca="1">IF(MATCH(H127,H$5:H127,0)=(COUNTA(H$5:H127)),"-","Dup")</f>
        <v>-</v>
      </c>
      <c r="J127" s="27" t="str">
        <f t="shared" ca="1" si="297"/>
        <v>-</v>
      </c>
      <c r="K127" s="27" t="b">
        <f t="shared" ca="1" si="317"/>
        <v>1</v>
      </c>
      <c r="L127" s="27" t="b">
        <f t="shared" ca="1" si="317"/>
        <v>1</v>
      </c>
      <c r="M127" s="27" t="b">
        <f t="shared" ca="1" si="317"/>
        <v>1</v>
      </c>
      <c r="N127" s="27" t="b">
        <f t="shared" ca="1" si="317"/>
        <v>1</v>
      </c>
      <c r="O127" s="27" t="b">
        <f t="shared" ca="1" si="317"/>
        <v>1</v>
      </c>
      <c r="P127" s="27">
        <f t="shared" ca="1" si="310"/>
        <v>1</v>
      </c>
      <c r="Q127" s="27">
        <f t="shared" ca="1" si="310"/>
        <v>1</v>
      </c>
      <c r="R127" s="27">
        <f t="shared" ca="1" si="310"/>
        <v>1</v>
      </c>
      <c r="S127" s="27">
        <f t="shared" ca="1" si="310"/>
        <v>1</v>
      </c>
      <c r="T127" s="27">
        <f t="shared" ca="1" si="310"/>
        <v>1</v>
      </c>
      <c r="U127" s="27">
        <f t="shared" ca="1" si="310"/>
        <v>1</v>
      </c>
      <c r="V127" s="27">
        <f t="shared" ca="1" si="310"/>
        <v>1</v>
      </c>
      <c r="W127" s="27">
        <f t="shared" ca="1" si="310"/>
        <v>1</v>
      </c>
      <c r="X127" s="27">
        <f t="shared" ca="1" si="310"/>
        <v>1</v>
      </c>
      <c r="Y127" s="27">
        <f t="shared" ca="1" si="310"/>
        <v>1</v>
      </c>
      <c r="Z127" s="27" t="str">
        <f t="shared" ca="1" si="305"/>
        <v>-</v>
      </c>
      <c r="AA127" s="27" t="str">
        <f t="shared" ca="1" si="308"/>
        <v>-</v>
      </c>
      <c r="AB127" s="27" t="str">
        <f t="shared" ca="1" si="311"/>
        <v>-</v>
      </c>
      <c r="AC127" s="27" t="str">
        <f t="shared" ca="1" si="311"/>
        <v>-</v>
      </c>
      <c r="AD127" s="27" t="str">
        <f t="shared" ca="1" si="311"/>
        <v>-</v>
      </c>
      <c r="AE127" s="27" t="str">
        <f t="shared" ca="1" si="311"/>
        <v>-</v>
      </c>
      <c r="AF127" s="27" t="str">
        <f t="shared" ca="1" si="311"/>
        <v>-</v>
      </c>
      <c r="AG127" s="27" t="str">
        <f t="shared" ca="1" si="311"/>
        <v>-</v>
      </c>
      <c r="AH127" s="27" t="str">
        <f t="shared" ca="1" si="311"/>
        <v>-</v>
      </c>
      <c r="AI127" s="27" t="str">
        <f t="shared" ca="1" si="311"/>
        <v>-</v>
      </c>
      <c r="AJ127" s="27" t="str">
        <f t="shared" ca="1" si="311"/>
        <v>-</v>
      </c>
      <c r="AK127" s="27" t="str">
        <f t="shared" ca="1" si="311"/>
        <v>-</v>
      </c>
      <c r="AL127" s="27" t="str">
        <f t="shared" ca="1" si="311"/>
        <v>-</v>
      </c>
      <c r="AM127" s="27" t="str">
        <f t="shared" ca="1" si="311"/>
        <v>-</v>
      </c>
      <c r="AN127" s="27" t="str">
        <f t="shared" ca="1" si="311"/>
        <v>-</v>
      </c>
      <c r="AO127" s="27" t="str">
        <f t="shared" ca="1" si="311"/>
        <v>-</v>
      </c>
      <c r="AP127" s="27" t="str">
        <f t="shared" ca="1" si="311"/>
        <v>-</v>
      </c>
      <c r="AQ127" s="27" t="str">
        <f t="shared" ca="1" si="311"/>
        <v>-</v>
      </c>
      <c r="AR127" s="27" t="str">
        <f t="shared" ca="1" si="311"/>
        <v>-</v>
      </c>
      <c r="AS127" s="27">
        <f t="shared" ca="1" si="318"/>
        <v>1</v>
      </c>
      <c r="AT127" s="27">
        <f t="shared" ca="1" si="318"/>
        <v>1</v>
      </c>
      <c r="AU127" s="27">
        <f t="shared" ca="1" si="318"/>
        <v>0</v>
      </c>
      <c r="AV127" s="27">
        <f t="shared" ca="1" si="312"/>
        <v>0.7</v>
      </c>
      <c r="AW127" s="27">
        <f t="shared" ca="1" si="312"/>
        <v>-0.7</v>
      </c>
      <c r="AX127" s="27" t="str">
        <f t="shared" ca="1" si="312"/>
        <v>-</v>
      </c>
      <c r="AY127" s="27" t="str">
        <f t="shared" ca="1" si="312"/>
        <v>-</v>
      </c>
      <c r="AZ127" s="27" t="str">
        <f t="shared" ca="1" si="312"/>
        <v>-</v>
      </c>
      <c r="BA127" s="27" t="str">
        <f t="shared" ca="1" si="312"/>
        <v>-</v>
      </c>
      <c r="BB127" s="27" t="str">
        <f t="shared" ca="1" si="312"/>
        <v>-</v>
      </c>
      <c r="BC127" s="27">
        <f t="shared" ca="1" si="306"/>
        <v>0.3</v>
      </c>
      <c r="BD127" s="27">
        <f t="shared" ca="1" si="319"/>
        <v>0.7</v>
      </c>
      <c r="BE127" s="27">
        <f t="shared" ca="1" si="319"/>
        <v>-0.2</v>
      </c>
      <c r="BF127" s="27">
        <f t="shared" ca="1" si="319"/>
        <v>1.2</v>
      </c>
      <c r="BG127" s="27" t="str">
        <f t="shared" ca="1" si="319"/>
        <v>-</v>
      </c>
      <c r="BH127" s="27" t="str">
        <f t="shared" ca="1" si="319"/>
        <v>-</v>
      </c>
      <c r="BI127" s="27">
        <f t="shared" ca="1" si="319"/>
        <v>0</v>
      </c>
      <c r="BJ127" s="27">
        <f t="shared" ca="1" si="319"/>
        <v>0</v>
      </c>
      <c r="BK127" s="27">
        <f t="shared" ca="1" si="319"/>
        <v>0</v>
      </c>
      <c r="BL127" s="27">
        <f t="shared" ca="1" si="319"/>
        <v>0</v>
      </c>
      <c r="BM127" s="27">
        <f t="shared" ca="1" si="319"/>
        <v>0</v>
      </c>
      <c r="BN127" s="27">
        <f t="shared" ca="1" si="320"/>
        <v>0</v>
      </c>
      <c r="BO127" s="27">
        <f t="shared" ca="1" si="320"/>
        <v>0</v>
      </c>
      <c r="BP127" s="27" t="str">
        <f t="shared" ca="1" si="320"/>
        <v>-</v>
      </c>
      <c r="BQ127" s="27" t="str">
        <f t="shared" ca="1" si="320"/>
        <v>-</v>
      </c>
      <c r="BR127" s="27" t="str">
        <f t="shared" ca="1" si="320"/>
        <v>-</v>
      </c>
      <c r="BS127" s="27" t="str">
        <f t="shared" ca="1" si="320"/>
        <v>-</v>
      </c>
      <c r="BT127" s="27" t="str">
        <f t="shared" ca="1" si="320"/>
        <v>-</v>
      </c>
      <c r="BU127" s="27" t="str">
        <f t="shared" ca="1" si="321"/>
        <v>-</v>
      </c>
      <c r="BV127" s="27" t="str">
        <f t="shared" ca="1" si="321"/>
        <v>-</v>
      </c>
      <c r="BW127" s="27" t="str">
        <f t="shared" ca="1" si="321"/>
        <v>-</v>
      </c>
      <c r="BX127" s="27" t="str">
        <f t="shared" ca="1" si="321"/>
        <v>-</v>
      </c>
      <c r="BY127" s="27">
        <f t="shared" ca="1" si="321"/>
        <v>2</v>
      </c>
      <c r="BZ127" s="27" t="str">
        <f t="shared" ca="1" si="321"/>
        <v>-</v>
      </c>
      <c r="CA127" s="27" t="str">
        <f t="shared" ca="1" si="321"/>
        <v>-</v>
      </c>
      <c r="CB127" s="27" t="str">
        <f t="shared" ca="1" si="321"/>
        <v>-</v>
      </c>
      <c r="CC127" s="27" t="str">
        <f t="shared" ca="1" si="321"/>
        <v>-</v>
      </c>
      <c r="CD127" s="27" t="str">
        <f t="shared" ca="1" si="321"/>
        <v>-</v>
      </c>
      <c r="CE127" s="27" t="str">
        <f t="shared" ca="1" si="321"/>
        <v>-</v>
      </c>
      <c r="CF127" s="27">
        <f t="shared" ca="1" si="321"/>
        <v>0</v>
      </c>
      <c r="CG127" s="27" t="str">
        <f t="shared" ca="1" si="322"/>
        <v>-</v>
      </c>
      <c r="CH127" s="27">
        <f t="shared" ca="1" si="322"/>
        <v>1</v>
      </c>
      <c r="CI127" s="27">
        <f t="shared" ca="1" si="322"/>
        <v>0</v>
      </c>
      <c r="CJ127" s="27">
        <f t="shared" ca="1" si="322"/>
        <v>1</v>
      </c>
      <c r="CK127" s="27">
        <f t="shared" ca="1" si="322"/>
        <v>1</v>
      </c>
      <c r="CL127" s="27">
        <f t="shared" ca="1" si="322"/>
        <v>1</v>
      </c>
      <c r="CM127" s="27">
        <f t="shared" ca="1" si="322"/>
        <v>0</v>
      </c>
      <c r="CN127" s="27">
        <f t="shared" ca="1" si="322"/>
        <v>0</v>
      </c>
      <c r="CO127" s="27">
        <f t="shared" ca="1" si="322"/>
        <v>0</v>
      </c>
      <c r="CP127" s="27">
        <f t="shared" ca="1" si="322"/>
        <v>0</v>
      </c>
      <c r="CQ127" s="27">
        <f t="shared" ca="1" si="325"/>
        <v>0.9</v>
      </c>
      <c r="CR127" s="27">
        <f t="shared" ca="1" si="287"/>
        <v>0.75</v>
      </c>
      <c r="CS127" s="27">
        <f t="shared" ca="1" si="302"/>
        <v>0.65</v>
      </c>
      <c r="CT127" s="27">
        <f t="shared" ca="1" si="323"/>
        <v>0.3</v>
      </c>
      <c r="CU127" s="26">
        <v>0.05</v>
      </c>
      <c r="CV127" s="27">
        <f t="shared" ca="1" si="324"/>
        <v>0</v>
      </c>
      <c r="CW127" s="27">
        <f t="shared" ca="1" si="324"/>
        <v>1</v>
      </c>
      <c r="CX127" s="27">
        <f t="shared" ca="1" si="324"/>
        <v>0</v>
      </c>
      <c r="CY127" s="27">
        <f t="shared" ca="1" si="324"/>
        <v>0</v>
      </c>
      <c r="CZ127" s="27">
        <f t="shared" ca="1" si="324"/>
        <v>0</v>
      </c>
      <c r="DA127" s="27">
        <f t="shared" ca="1" si="313"/>
        <v>0</v>
      </c>
      <c r="DB127" s="27">
        <f t="shared" ca="1" si="313"/>
        <v>0</v>
      </c>
      <c r="DC127" s="27">
        <f t="shared" ca="1" si="313"/>
        <v>0</v>
      </c>
      <c r="DD127" s="27">
        <f t="shared" ca="1" si="313"/>
        <v>0</v>
      </c>
      <c r="DE127" s="27" t="str">
        <f t="shared" ca="1" si="313"/>
        <v>-</v>
      </c>
      <c r="DF127" s="27" t="str">
        <f t="shared" ca="1" si="313"/>
        <v>-</v>
      </c>
      <c r="DG127" s="27" t="str">
        <f t="shared" ca="1" si="313"/>
        <v>-</v>
      </c>
      <c r="DH127" s="27" t="str">
        <f t="shared" ca="1" si="313"/>
        <v>-</v>
      </c>
      <c r="DI127" s="27" t="str">
        <f t="shared" ca="1" si="313"/>
        <v>-</v>
      </c>
      <c r="DJ127" s="27" t="str">
        <f t="shared" ca="1" si="313"/>
        <v>-</v>
      </c>
      <c r="DK127" s="27" t="b">
        <f t="shared" ca="1" si="314"/>
        <v>0</v>
      </c>
      <c r="DL127" s="27" t="b">
        <f t="shared" ca="1" si="314"/>
        <v>0</v>
      </c>
      <c r="DM127" s="27" t="b">
        <f t="shared" ca="1" si="314"/>
        <v>1</v>
      </c>
      <c r="DN127" s="27">
        <f t="shared" ca="1" si="314"/>
        <v>2</v>
      </c>
      <c r="DO127" s="27" t="str">
        <f t="shared" ca="1" si="314"/>
        <v>-</v>
      </c>
      <c r="DP127" s="27" t="b">
        <f t="shared" ca="1" si="314"/>
        <v>1</v>
      </c>
      <c r="DQ127" s="27" t="str">
        <f t="shared" ca="1" si="314"/>
        <v>-</v>
      </c>
      <c r="DR127" s="27" t="str">
        <f t="shared" ca="1" si="314"/>
        <v>-</v>
      </c>
      <c r="DS127" s="27" t="str">
        <f t="shared" ca="1" si="314"/>
        <v>-</v>
      </c>
      <c r="DT127" s="27" t="b">
        <f t="shared" ca="1" si="315"/>
        <v>1</v>
      </c>
      <c r="DU127" s="27" t="str">
        <f t="shared" ca="1" si="315"/>
        <v>-</v>
      </c>
      <c r="DV127" s="27">
        <f t="shared" ca="1" si="315"/>
        <v>0</v>
      </c>
      <c r="DW127" s="27">
        <f t="shared" ca="1" si="315"/>
        <v>1</v>
      </c>
      <c r="DX127" s="27" t="str">
        <f t="shared" ca="1" si="315"/>
        <v>-</v>
      </c>
      <c r="DY127" s="27">
        <f t="shared" ca="1" si="315"/>
        <v>500</v>
      </c>
      <c r="DZ127" s="27">
        <f t="shared" ca="1" si="315"/>
        <v>500</v>
      </c>
      <c r="EA127" s="27">
        <f t="shared" ca="1" si="315"/>
        <v>1</v>
      </c>
      <c r="EB127" s="27">
        <f t="shared" ca="1" si="315"/>
        <v>0</v>
      </c>
      <c r="EC127" s="27">
        <f t="shared" ca="1" si="315"/>
        <v>1</v>
      </c>
      <c r="ED127" s="27">
        <f t="shared" ca="1" si="315"/>
        <v>1</v>
      </c>
      <c r="EE127" s="27">
        <f t="shared" ca="1" si="316"/>
        <v>0</v>
      </c>
      <c r="EF127" s="27">
        <f t="shared" ca="1" si="316"/>
        <v>70</v>
      </c>
      <c r="EG127" s="27">
        <f t="shared" ca="1" si="316"/>
        <v>50</v>
      </c>
      <c r="EH127" s="27">
        <f t="shared" ca="1" si="316"/>
        <v>70</v>
      </c>
      <c r="EI127" s="27">
        <f t="shared" ca="1" si="316"/>
        <v>50</v>
      </c>
      <c r="EJ127" s="27">
        <f t="shared" ca="1" si="316"/>
        <v>1</v>
      </c>
      <c r="EK127" s="27">
        <f t="shared" ca="1" si="316"/>
        <v>1</v>
      </c>
      <c r="EL127" s="27">
        <f t="shared" ca="1" si="316"/>
        <v>1</v>
      </c>
      <c r="EM127" s="27">
        <f t="shared" ca="1" si="316"/>
        <v>0</v>
      </c>
      <c r="EN127" s="27" t="str">
        <f t="shared" ca="1" si="316"/>
        <v>-</v>
      </c>
      <c r="EO127" s="27" t="str">
        <f t="shared" ca="1" si="316"/>
        <v>-</v>
      </c>
      <c r="EP127" s="27">
        <f t="shared" ca="1" si="316"/>
        <v>0</v>
      </c>
      <c r="EQ127" s="27">
        <f t="shared" ca="1" si="316"/>
        <v>0</v>
      </c>
      <c r="ER127" s="34">
        <v>0</v>
      </c>
    </row>
    <row r="128" spans="1:148" outlineLevel="3">
      <c r="A128" s="31">
        <f t="shared" si="231"/>
        <v>123</v>
      </c>
      <c r="B128" s="38">
        <f t="shared" ca="1" si="309"/>
        <v>75</v>
      </c>
      <c r="C128">
        <f t="shared" ca="1" si="304"/>
        <v>31</v>
      </c>
      <c r="D128" t="b">
        <v>0</v>
      </c>
      <c r="E128" t="b">
        <v>0</v>
      </c>
      <c r="F128" t="b">
        <v>0</v>
      </c>
      <c r="H128" s="3" t="str">
        <f t="shared" ca="1" si="307"/>
        <v>048 sfw0.90_sfd+0.75_conc+0.65_prlf+0.30_era+0.12M-M Spr Scan 2 (F33N11)</v>
      </c>
      <c r="I128" s="13" t="str">
        <f ca="1">IF(MATCH(H128,H$5:H128,0)=(COUNTA(H$5:H128)),"-","Dup")</f>
        <v>-</v>
      </c>
      <c r="J128" s="27" t="str">
        <f t="shared" ca="1" si="297"/>
        <v>-</v>
      </c>
      <c r="K128" s="27" t="b">
        <f t="shared" ca="1" si="317"/>
        <v>1</v>
      </c>
      <c r="L128" s="27" t="b">
        <f t="shared" ca="1" si="317"/>
        <v>1</v>
      </c>
      <c r="M128" s="27" t="b">
        <f t="shared" ca="1" si="317"/>
        <v>1</v>
      </c>
      <c r="N128" s="27" t="b">
        <f t="shared" ca="1" si="317"/>
        <v>1</v>
      </c>
      <c r="O128" s="27" t="b">
        <f t="shared" ca="1" si="317"/>
        <v>1</v>
      </c>
      <c r="P128" s="27">
        <f t="shared" ca="1" si="310"/>
        <v>1</v>
      </c>
      <c r="Q128" s="27">
        <f t="shared" ca="1" si="310"/>
        <v>1</v>
      </c>
      <c r="R128" s="27">
        <f t="shared" ca="1" si="310"/>
        <v>1</v>
      </c>
      <c r="S128" s="27">
        <f t="shared" ca="1" si="310"/>
        <v>1</v>
      </c>
      <c r="T128" s="27">
        <f t="shared" ca="1" si="310"/>
        <v>1</v>
      </c>
      <c r="U128" s="27">
        <f t="shared" ca="1" si="310"/>
        <v>1</v>
      </c>
      <c r="V128" s="27">
        <f t="shared" ca="1" si="310"/>
        <v>1</v>
      </c>
      <c r="W128" s="27">
        <f t="shared" ca="1" si="310"/>
        <v>1</v>
      </c>
      <c r="X128" s="27">
        <f t="shared" ca="1" si="310"/>
        <v>1</v>
      </c>
      <c r="Y128" s="27">
        <f t="shared" ca="1" si="310"/>
        <v>1</v>
      </c>
      <c r="Z128" s="27" t="str">
        <f t="shared" ca="1" si="305"/>
        <v>-</v>
      </c>
      <c r="AA128" s="27" t="str">
        <f t="shared" ca="1" si="308"/>
        <v>-</v>
      </c>
      <c r="AB128" s="27" t="str">
        <f t="shared" ca="1" si="311"/>
        <v>-</v>
      </c>
      <c r="AC128" s="27" t="str">
        <f t="shared" ca="1" si="311"/>
        <v>-</v>
      </c>
      <c r="AD128" s="27" t="str">
        <f t="shared" ca="1" si="311"/>
        <v>-</v>
      </c>
      <c r="AE128" s="27" t="str">
        <f t="shared" ca="1" si="311"/>
        <v>-</v>
      </c>
      <c r="AF128" s="27" t="str">
        <f t="shared" ca="1" si="311"/>
        <v>-</v>
      </c>
      <c r="AG128" s="27" t="str">
        <f t="shared" ca="1" si="311"/>
        <v>-</v>
      </c>
      <c r="AH128" s="27" t="str">
        <f t="shared" ca="1" si="311"/>
        <v>-</v>
      </c>
      <c r="AI128" s="27" t="str">
        <f t="shared" ca="1" si="311"/>
        <v>-</v>
      </c>
      <c r="AJ128" s="27" t="str">
        <f t="shared" ca="1" si="311"/>
        <v>-</v>
      </c>
      <c r="AK128" s="27" t="str">
        <f t="shared" ca="1" si="311"/>
        <v>-</v>
      </c>
      <c r="AL128" s="27" t="str">
        <f t="shared" ca="1" si="311"/>
        <v>-</v>
      </c>
      <c r="AM128" s="27" t="str">
        <f t="shared" ca="1" si="311"/>
        <v>-</v>
      </c>
      <c r="AN128" s="27" t="str">
        <f t="shared" ca="1" si="311"/>
        <v>-</v>
      </c>
      <c r="AO128" s="27" t="str">
        <f t="shared" ca="1" si="311"/>
        <v>-</v>
      </c>
      <c r="AP128" s="27" t="str">
        <f t="shared" ca="1" si="311"/>
        <v>-</v>
      </c>
      <c r="AQ128" s="27" t="str">
        <f t="shared" ca="1" si="311"/>
        <v>-</v>
      </c>
      <c r="AR128" s="27" t="str">
        <f t="shared" ca="1" si="311"/>
        <v>-</v>
      </c>
      <c r="AS128" s="27">
        <f t="shared" ca="1" si="318"/>
        <v>1</v>
      </c>
      <c r="AT128" s="27">
        <f t="shared" ca="1" si="318"/>
        <v>1</v>
      </c>
      <c r="AU128" s="27">
        <f t="shared" ca="1" si="318"/>
        <v>0</v>
      </c>
      <c r="AV128" s="27">
        <f t="shared" ca="1" si="312"/>
        <v>0.7</v>
      </c>
      <c r="AW128" s="27">
        <f t="shared" ca="1" si="312"/>
        <v>-0.7</v>
      </c>
      <c r="AX128" s="27" t="str">
        <f t="shared" ca="1" si="312"/>
        <v>-</v>
      </c>
      <c r="AY128" s="27" t="str">
        <f t="shared" ca="1" si="312"/>
        <v>-</v>
      </c>
      <c r="AZ128" s="27" t="str">
        <f t="shared" ca="1" si="312"/>
        <v>-</v>
      </c>
      <c r="BA128" s="27" t="str">
        <f t="shared" ca="1" si="312"/>
        <v>-</v>
      </c>
      <c r="BB128" s="27" t="str">
        <f t="shared" ca="1" si="312"/>
        <v>-</v>
      </c>
      <c r="BC128" s="27">
        <f t="shared" ca="1" si="306"/>
        <v>0.3</v>
      </c>
      <c r="BD128" s="27">
        <f t="shared" ca="1" si="319"/>
        <v>0.7</v>
      </c>
      <c r="BE128" s="27">
        <f t="shared" ca="1" si="319"/>
        <v>-0.2</v>
      </c>
      <c r="BF128" s="27">
        <f t="shared" ca="1" si="319"/>
        <v>1.2</v>
      </c>
      <c r="BG128" s="27" t="str">
        <f t="shared" ca="1" si="319"/>
        <v>-</v>
      </c>
      <c r="BH128" s="27" t="str">
        <f t="shared" ca="1" si="319"/>
        <v>-</v>
      </c>
      <c r="BI128" s="27">
        <f t="shared" ca="1" si="319"/>
        <v>0</v>
      </c>
      <c r="BJ128" s="27">
        <f t="shared" ca="1" si="319"/>
        <v>0</v>
      </c>
      <c r="BK128" s="27">
        <f t="shared" ca="1" si="319"/>
        <v>0</v>
      </c>
      <c r="BL128" s="27">
        <f t="shared" ca="1" si="319"/>
        <v>0</v>
      </c>
      <c r="BM128" s="27">
        <f t="shared" ca="1" si="319"/>
        <v>0</v>
      </c>
      <c r="BN128" s="27">
        <f t="shared" ca="1" si="320"/>
        <v>0</v>
      </c>
      <c r="BO128" s="27">
        <f t="shared" ca="1" si="320"/>
        <v>0</v>
      </c>
      <c r="BP128" s="27" t="str">
        <f t="shared" ca="1" si="320"/>
        <v>-</v>
      </c>
      <c r="BQ128" s="27" t="str">
        <f t="shared" ca="1" si="320"/>
        <v>-</v>
      </c>
      <c r="BR128" s="27" t="str">
        <f t="shared" ca="1" si="320"/>
        <v>-</v>
      </c>
      <c r="BS128" s="27" t="str">
        <f t="shared" ca="1" si="320"/>
        <v>-</v>
      </c>
      <c r="BT128" s="27" t="str">
        <f t="shared" ca="1" si="320"/>
        <v>-</v>
      </c>
      <c r="BU128" s="27" t="str">
        <f t="shared" ca="1" si="321"/>
        <v>-</v>
      </c>
      <c r="BV128" s="27" t="str">
        <f t="shared" ca="1" si="321"/>
        <v>-</v>
      </c>
      <c r="BW128" s="27" t="str">
        <f t="shared" ca="1" si="321"/>
        <v>-</v>
      </c>
      <c r="BX128" s="27" t="str">
        <f t="shared" ca="1" si="321"/>
        <v>-</v>
      </c>
      <c r="BY128" s="27">
        <f t="shared" ca="1" si="321"/>
        <v>2</v>
      </c>
      <c r="BZ128" s="27" t="str">
        <f t="shared" ca="1" si="321"/>
        <v>-</v>
      </c>
      <c r="CA128" s="27" t="str">
        <f t="shared" ca="1" si="321"/>
        <v>-</v>
      </c>
      <c r="CB128" s="27" t="str">
        <f t="shared" ca="1" si="321"/>
        <v>-</v>
      </c>
      <c r="CC128" s="27" t="str">
        <f t="shared" ca="1" si="321"/>
        <v>-</v>
      </c>
      <c r="CD128" s="27" t="str">
        <f t="shared" ca="1" si="321"/>
        <v>-</v>
      </c>
      <c r="CE128" s="27" t="str">
        <f t="shared" ca="1" si="321"/>
        <v>-</v>
      </c>
      <c r="CF128" s="27">
        <f t="shared" ca="1" si="321"/>
        <v>0</v>
      </c>
      <c r="CG128" s="27" t="str">
        <f t="shared" ca="1" si="322"/>
        <v>-</v>
      </c>
      <c r="CH128" s="27">
        <f t="shared" ca="1" si="322"/>
        <v>1</v>
      </c>
      <c r="CI128" s="27">
        <f t="shared" ca="1" si="322"/>
        <v>0</v>
      </c>
      <c r="CJ128" s="27">
        <f t="shared" ca="1" si="322"/>
        <v>1</v>
      </c>
      <c r="CK128" s="27">
        <f t="shared" ca="1" si="322"/>
        <v>1</v>
      </c>
      <c r="CL128" s="27">
        <f t="shared" ca="1" si="322"/>
        <v>1</v>
      </c>
      <c r="CM128" s="27">
        <f t="shared" ca="1" si="322"/>
        <v>0</v>
      </c>
      <c r="CN128" s="27">
        <f t="shared" ca="1" si="322"/>
        <v>0</v>
      </c>
      <c r="CO128" s="27">
        <f t="shared" ca="1" si="322"/>
        <v>0</v>
      </c>
      <c r="CP128" s="27">
        <f t="shared" ca="1" si="322"/>
        <v>0</v>
      </c>
      <c r="CQ128" s="27">
        <f t="shared" ca="1" si="325"/>
        <v>0.9</v>
      </c>
      <c r="CR128" s="27">
        <f t="shared" ca="1" si="287"/>
        <v>0.75</v>
      </c>
      <c r="CS128" s="27">
        <f t="shared" ca="1" si="302"/>
        <v>0.65</v>
      </c>
      <c r="CT128" s="27">
        <f t="shared" ca="1" si="323"/>
        <v>0.3</v>
      </c>
      <c r="CU128" s="26">
        <v>0.12</v>
      </c>
      <c r="CV128" s="27">
        <f t="shared" ca="1" si="324"/>
        <v>0</v>
      </c>
      <c r="CW128" s="27">
        <f t="shared" ca="1" si="324"/>
        <v>1</v>
      </c>
      <c r="CX128" s="27">
        <f t="shared" ca="1" si="324"/>
        <v>0</v>
      </c>
      <c r="CY128" s="27">
        <f t="shared" ca="1" si="324"/>
        <v>0</v>
      </c>
      <c r="CZ128" s="27">
        <f t="shared" ca="1" si="324"/>
        <v>0</v>
      </c>
      <c r="DA128" s="27">
        <f t="shared" ca="1" si="313"/>
        <v>0</v>
      </c>
      <c r="DB128" s="27">
        <f t="shared" ca="1" si="313"/>
        <v>0</v>
      </c>
      <c r="DC128" s="27">
        <f t="shared" ca="1" si="313"/>
        <v>0</v>
      </c>
      <c r="DD128" s="27">
        <f t="shared" ca="1" si="313"/>
        <v>0</v>
      </c>
      <c r="DE128" s="27" t="str">
        <f t="shared" ca="1" si="313"/>
        <v>-</v>
      </c>
      <c r="DF128" s="27" t="str">
        <f t="shared" ca="1" si="313"/>
        <v>-</v>
      </c>
      <c r="DG128" s="27" t="str">
        <f t="shared" ca="1" si="313"/>
        <v>-</v>
      </c>
      <c r="DH128" s="27" t="str">
        <f t="shared" ca="1" si="313"/>
        <v>-</v>
      </c>
      <c r="DI128" s="27" t="str">
        <f t="shared" ca="1" si="313"/>
        <v>-</v>
      </c>
      <c r="DJ128" s="27" t="str">
        <f t="shared" ca="1" si="313"/>
        <v>-</v>
      </c>
      <c r="DK128" s="27" t="b">
        <f t="shared" ca="1" si="314"/>
        <v>0</v>
      </c>
      <c r="DL128" s="27" t="b">
        <f t="shared" ca="1" si="314"/>
        <v>0</v>
      </c>
      <c r="DM128" s="27" t="b">
        <f t="shared" ca="1" si="314"/>
        <v>1</v>
      </c>
      <c r="DN128" s="27">
        <f t="shared" ca="1" si="314"/>
        <v>2</v>
      </c>
      <c r="DO128" s="27" t="str">
        <f t="shared" ca="1" si="314"/>
        <v>-</v>
      </c>
      <c r="DP128" s="27" t="b">
        <f t="shared" ca="1" si="314"/>
        <v>1</v>
      </c>
      <c r="DQ128" s="27" t="str">
        <f t="shared" ca="1" si="314"/>
        <v>-</v>
      </c>
      <c r="DR128" s="27" t="str">
        <f t="shared" ca="1" si="314"/>
        <v>-</v>
      </c>
      <c r="DS128" s="27" t="str">
        <f t="shared" ca="1" si="314"/>
        <v>-</v>
      </c>
      <c r="DT128" s="27" t="b">
        <f t="shared" ca="1" si="315"/>
        <v>1</v>
      </c>
      <c r="DU128" s="27" t="str">
        <f t="shared" ca="1" si="315"/>
        <v>-</v>
      </c>
      <c r="DV128" s="27">
        <f t="shared" ca="1" si="315"/>
        <v>0</v>
      </c>
      <c r="DW128" s="27">
        <f t="shared" ca="1" si="315"/>
        <v>1</v>
      </c>
      <c r="DX128" s="27" t="str">
        <f t="shared" ca="1" si="315"/>
        <v>-</v>
      </c>
      <c r="DY128" s="27">
        <f t="shared" ca="1" si="315"/>
        <v>500</v>
      </c>
      <c r="DZ128" s="27">
        <f t="shared" ca="1" si="315"/>
        <v>500</v>
      </c>
      <c r="EA128" s="27">
        <f t="shared" ca="1" si="315"/>
        <v>1</v>
      </c>
      <c r="EB128" s="27">
        <f t="shared" ca="1" si="315"/>
        <v>0</v>
      </c>
      <c r="EC128" s="27">
        <f t="shared" ca="1" si="315"/>
        <v>1</v>
      </c>
      <c r="ED128" s="27">
        <f t="shared" ca="1" si="315"/>
        <v>1</v>
      </c>
      <c r="EE128" s="27">
        <f t="shared" ca="1" si="316"/>
        <v>0</v>
      </c>
      <c r="EF128" s="27">
        <f t="shared" ca="1" si="316"/>
        <v>70</v>
      </c>
      <c r="EG128" s="27">
        <f t="shared" ca="1" si="316"/>
        <v>50</v>
      </c>
      <c r="EH128" s="27">
        <f t="shared" ca="1" si="316"/>
        <v>70</v>
      </c>
      <c r="EI128" s="27">
        <f t="shared" ca="1" si="316"/>
        <v>50</v>
      </c>
      <c r="EJ128" s="27">
        <f t="shared" ca="1" si="316"/>
        <v>1</v>
      </c>
      <c r="EK128" s="27">
        <f t="shared" ca="1" si="316"/>
        <v>1</v>
      </c>
      <c r="EL128" s="27">
        <f t="shared" ca="1" si="316"/>
        <v>1</v>
      </c>
      <c r="EM128" s="27">
        <f t="shared" ca="1" si="316"/>
        <v>0</v>
      </c>
      <c r="EN128" s="27" t="str">
        <f t="shared" ca="1" si="316"/>
        <v>-</v>
      </c>
      <c r="EO128" s="27" t="str">
        <f t="shared" ca="1" si="316"/>
        <v>-</v>
      </c>
      <c r="EP128" s="27">
        <f t="shared" ca="1" si="316"/>
        <v>0</v>
      </c>
      <c r="EQ128" s="27">
        <f t="shared" ca="1" si="316"/>
        <v>0</v>
      </c>
      <c r="ER128" s="34">
        <v>0</v>
      </c>
    </row>
    <row r="129" spans="1:148" outlineLevel="3">
      <c r="A129" s="31">
        <f t="shared" si="231"/>
        <v>124</v>
      </c>
      <c r="B129" s="38">
        <f t="shared" ca="1" si="309"/>
        <v>75</v>
      </c>
      <c r="C129">
        <f t="shared" ca="1" si="304"/>
        <v>31</v>
      </c>
      <c r="D129" t="b">
        <v>0</v>
      </c>
      <c r="E129" t="b">
        <v>0</v>
      </c>
      <c r="F129" t="b">
        <v>0</v>
      </c>
      <c r="H129" s="3" t="str">
        <f t="shared" ca="1" si="307"/>
        <v>049 sfw0.90_sfd+0.75_conc+0.65_prlf+0.30_era+0.16M-M Spr Scan 2 (F33N11)</v>
      </c>
      <c r="I129" s="13" t="str">
        <f ca="1">IF(MATCH(H129,H$5:H129,0)=(COUNTA(H$5:H129)),"-","Dup")</f>
        <v>-</v>
      </c>
      <c r="J129" s="27" t="str">
        <f t="shared" ca="1" si="297"/>
        <v>-</v>
      </c>
      <c r="K129" s="27" t="b">
        <f t="shared" ca="1" si="317"/>
        <v>1</v>
      </c>
      <c r="L129" s="27" t="b">
        <f t="shared" ca="1" si="317"/>
        <v>1</v>
      </c>
      <c r="M129" s="27" t="b">
        <f t="shared" ca="1" si="317"/>
        <v>1</v>
      </c>
      <c r="N129" s="27" t="b">
        <f t="shared" ca="1" si="317"/>
        <v>1</v>
      </c>
      <c r="O129" s="27" t="b">
        <f t="shared" ca="1" si="317"/>
        <v>1</v>
      </c>
      <c r="P129" s="27">
        <f t="shared" ref="P129:Y138" ca="1" si="326">OFFSET(P$5,$B129,0)</f>
        <v>1</v>
      </c>
      <c r="Q129" s="27">
        <f t="shared" ca="1" si="326"/>
        <v>1</v>
      </c>
      <c r="R129" s="27">
        <f t="shared" ca="1" si="326"/>
        <v>1</v>
      </c>
      <c r="S129" s="27">
        <f t="shared" ca="1" si="326"/>
        <v>1</v>
      </c>
      <c r="T129" s="27">
        <f t="shared" ca="1" si="326"/>
        <v>1</v>
      </c>
      <c r="U129" s="27">
        <f t="shared" ca="1" si="326"/>
        <v>1</v>
      </c>
      <c r="V129" s="27">
        <f t="shared" ca="1" si="326"/>
        <v>1</v>
      </c>
      <c r="W129" s="27">
        <f t="shared" ca="1" si="326"/>
        <v>1</v>
      </c>
      <c r="X129" s="27">
        <f t="shared" ca="1" si="326"/>
        <v>1</v>
      </c>
      <c r="Y129" s="27">
        <f t="shared" ca="1" si="326"/>
        <v>1</v>
      </c>
      <c r="Z129" s="27" t="str">
        <f t="shared" ca="1" si="305"/>
        <v>-</v>
      </c>
      <c r="AA129" s="27" t="str">
        <f t="shared" ca="1" si="308"/>
        <v>-</v>
      </c>
      <c r="AB129" s="27" t="str">
        <f t="shared" ref="AB129:AR138" ca="1" si="327">OFFSET(AB$5,$B129,0)</f>
        <v>-</v>
      </c>
      <c r="AC129" s="27" t="str">
        <f t="shared" ca="1" si="327"/>
        <v>-</v>
      </c>
      <c r="AD129" s="27" t="str">
        <f t="shared" ca="1" si="327"/>
        <v>-</v>
      </c>
      <c r="AE129" s="27" t="str">
        <f t="shared" ca="1" si="327"/>
        <v>-</v>
      </c>
      <c r="AF129" s="27" t="str">
        <f t="shared" ca="1" si="327"/>
        <v>-</v>
      </c>
      <c r="AG129" s="27" t="str">
        <f t="shared" ca="1" si="327"/>
        <v>-</v>
      </c>
      <c r="AH129" s="27" t="str">
        <f t="shared" ca="1" si="327"/>
        <v>-</v>
      </c>
      <c r="AI129" s="27" t="str">
        <f t="shared" ca="1" si="327"/>
        <v>-</v>
      </c>
      <c r="AJ129" s="27" t="str">
        <f t="shared" ca="1" si="327"/>
        <v>-</v>
      </c>
      <c r="AK129" s="27" t="str">
        <f t="shared" ca="1" si="327"/>
        <v>-</v>
      </c>
      <c r="AL129" s="27" t="str">
        <f t="shared" ca="1" si="327"/>
        <v>-</v>
      </c>
      <c r="AM129" s="27" t="str">
        <f t="shared" ca="1" si="327"/>
        <v>-</v>
      </c>
      <c r="AN129" s="27" t="str">
        <f t="shared" ca="1" si="327"/>
        <v>-</v>
      </c>
      <c r="AO129" s="27" t="str">
        <f t="shared" ca="1" si="327"/>
        <v>-</v>
      </c>
      <c r="AP129" s="27" t="str">
        <f t="shared" ca="1" si="327"/>
        <v>-</v>
      </c>
      <c r="AQ129" s="27" t="str">
        <f t="shared" ca="1" si="327"/>
        <v>-</v>
      </c>
      <c r="AR129" s="27" t="str">
        <f t="shared" ca="1" si="327"/>
        <v>-</v>
      </c>
      <c r="AS129" s="27">
        <f t="shared" ca="1" si="318"/>
        <v>1</v>
      </c>
      <c r="AT129" s="27">
        <f t="shared" ca="1" si="318"/>
        <v>1</v>
      </c>
      <c r="AU129" s="27">
        <f t="shared" ca="1" si="318"/>
        <v>0</v>
      </c>
      <c r="AV129" s="27">
        <f t="shared" ref="AV129:BB138" ca="1" si="328">OFFSET(AV$5,$B129,0)</f>
        <v>0.7</v>
      </c>
      <c r="AW129" s="27">
        <f t="shared" ca="1" si="328"/>
        <v>-0.7</v>
      </c>
      <c r="AX129" s="27" t="str">
        <f t="shared" ca="1" si="328"/>
        <v>-</v>
      </c>
      <c r="AY129" s="27" t="str">
        <f t="shared" ca="1" si="328"/>
        <v>-</v>
      </c>
      <c r="AZ129" s="27" t="str">
        <f t="shared" ca="1" si="328"/>
        <v>-</v>
      </c>
      <c r="BA129" s="27" t="str">
        <f t="shared" ca="1" si="328"/>
        <v>-</v>
      </c>
      <c r="BB129" s="27" t="str">
        <f t="shared" ca="1" si="328"/>
        <v>-</v>
      </c>
      <c r="BC129" s="27">
        <f t="shared" ca="1" si="306"/>
        <v>0.3</v>
      </c>
      <c r="BD129" s="27">
        <f t="shared" ca="1" si="319"/>
        <v>0.7</v>
      </c>
      <c r="BE129" s="27">
        <f t="shared" ca="1" si="319"/>
        <v>-0.2</v>
      </c>
      <c r="BF129" s="27">
        <f t="shared" ca="1" si="319"/>
        <v>1.2</v>
      </c>
      <c r="BG129" s="27" t="str">
        <f t="shared" ca="1" si="319"/>
        <v>-</v>
      </c>
      <c r="BH129" s="27" t="str">
        <f t="shared" ca="1" si="319"/>
        <v>-</v>
      </c>
      <c r="BI129" s="27">
        <f t="shared" ca="1" si="319"/>
        <v>0</v>
      </c>
      <c r="BJ129" s="27">
        <f t="shared" ca="1" si="319"/>
        <v>0</v>
      </c>
      <c r="BK129" s="27">
        <f t="shared" ca="1" si="319"/>
        <v>0</v>
      </c>
      <c r="BL129" s="27">
        <f t="shared" ca="1" si="319"/>
        <v>0</v>
      </c>
      <c r="BM129" s="27">
        <f t="shared" ca="1" si="319"/>
        <v>0</v>
      </c>
      <c r="BN129" s="27">
        <f t="shared" ca="1" si="320"/>
        <v>0</v>
      </c>
      <c r="BO129" s="27">
        <f t="shared" ca="1" si="320"/>
        <v>0</v>
      </c>
      <c r="BP129" s="27" t="str">
        <f t="shared" ca="1" si="320"/>
        <v>-</v>
      </c>
      <c r="BQ129" s="27" t="str">
        <f t="shared" ca="1" si="320"/>
        <v>-</v>
      </c>
      <c r="BR129" s="27" t="str">
        <f t="shared" ca="1" si="320"/>
        <v>-</v>
      </c>
      <c r="BS129" s="27" t="str">
        <f t="shared" ca="1" si="320"/>
        <v>-</v>
      </c>
      <c r="BT129" s="27" t="str">
        <f t="shared" ca="1" si="320"/>
        <v>-</v>
      </c>
      <c r="BU129" s="27" t="str">
        <f t="shared" ca="1" si="321"/>
        <v>-</v>
      </c>
      <c r="BV129" s="27" t="str">
        <f t="shared" ca="1" si="321"/>
        <v>-</v>
      </c>
      <c r="BW129" s="27" t="str">
        <f t="shared" ca="1" si="321"/>
        <v>-</v>
      </c>
      <c r="BX129" s="27" t="str">
        <f t="shared" ca="1" si="321"/>
        <v>-</v>
      </c>
      <c r="BY129" s="27">
        <f t="shared" ca="1" si="321"/>
        <v>2</v>
      </c>
      <c r="BZ129" s="27" t="str">
        <f t="shared" ca="1" si="321"/>
        <v>-</v>
      </c>
      <c r="CA129" s="27" t="str">
        <f t="shared" ca="1" si="321"/>
        <v>-</v>
      </c>
      <c r="CB129" s="27" t="str">
        <f t="shared" ca="1" si="321"/>
        <v>-</v>
      </c>
      <c r="CC129" s="27" t="str">
        <f t="shared" ca="1" si="321"/>
        <v>-</v>
      </c>
      <c r="CD129" s="27" t="str">
        <f t="shared" ca="1" si="321"/>
        <v>-</v>
      </c>
      <c r="CE129" s="27" t="str">
        <f t="shared" ca="1" si="321"/>
        <v>-</v>
      </c>
      <c r="CF129" s="27">
        <f t="shared" ca="1" si="321"/>
        <v>0</v>
      </c>
      <c r="CG129" s="27" t="str">
        <f t="shared" ca="1" si="322"/>
        <v>-</v>
      </c>
      <c r="CH129" s="27">
        <f t="shared" ca="1" si="322"/>
        <v>1</v>
      </c>
      <c r="CI129" s="27">
        <f t="shared" ca="1" si="322"/>
        <v>0</v>
      </c>
      <c r="CJ129" s="27">
        <f t="shared" ca="1" si="322"/>
        <v>1</v>
      </c>
      <c r="CK129" s="27">
        <f t="shared" ca="1" si="322"/>
        <v>1</v>
      </c>
      <c r="CL129" s="27">
        <f t="shared" ca="1" si="322"/>
        <v>1</v>
      </c>
      <c r="CM129" s="27">
        <f t="shared" ca="1" si="322"/>
        <v>0</v>
      </c>
      <c r="CN129" s="27">
        <f t="shared" ca="1" si="322"/>
        <v>0</v>
      </c>
      <c r="CO129" s="27">
        <f t="shared" ca="1" si="322"/>
        <v>0</v>
      </c>
      <c r="CP129" s="27">
        <f t="shared" ca="1" si="322"/>
        <v>0</v>
      </c>
      <c r="CQ129" s="27">
        <f t="shared" ca="1" si="325"/>
        <v>0.9</v>
      </c>
      <c r="CR129" s="27">
        <f t="shared" ca="1" si="287"/>
        <v>0.75</v>
      </c>
      <c r="CS129" s="27">
        <f t="shared" ca="1" si="302"/>
        <v>0.65</v>
      </c>
      <c r="CT129" s="27">
        <f t="shared" ca="1" si="323"/>
        <v>0.3</v>
      </c>
      <c r="CU129" s="26">
        <v>0.16</v>
      </c>
      <c r="CV129" s="27">
        <f t="shared" ca="1" si="324"/>
        <v>0</v>
      </c>
      <c r="CW129" s="27">
        <f t="shared" ca="1" si="324"/>
        <v>1</v>
      </c>
      <c r="CX129" s="27">
        <f t="shared" ca="1" si="324"/>
        <v>0</v>
      </c>
      <c r="CY129" s="27">
        <f t="shared" ca="1" si="324"/>
        <v>0</v>
      </c>
      <c r="CZ129" s="27">
        <f t="shared" ca="1" si="324"/>
        <v>0</v>
      </c>
      <c r="DA129" s="27">
        <f t="shared" ref="DA129:DJ138" ca="1" si="329">OFFSET(DA$5,$B129,0)</f>
        <v>0</v>
      </c>
      <c r="DB129" s="27">
        <f t="shared" ca="1" si="329"/>
        <v>0</v>
      </c>
      <c r="DC129" s="27">
        <f t="shared" ca="1" si="329"/>
        <v>0</v>
      </c>
      <c r="DD129" s="27">
        <f t="shared" ca="1" si="329"/>
        <v>0</v>
      </c>
      <c r="DE129" s="27" t="str">
        <f t="shared" ca="1" si="329"/>
        <v>-</v>
      </c>
      <c r="DF129" s="27" t="str">
        <f t="shared" ca="1" si="329"/>
        <v>-</v>
      </c>
      <c r="DG129" s="27" t="str">
        <f t="shared" ca="1" si="329"/>
        <v>-</v>
      </c>
      <c r="DH129" s="27" t="str">
        <f t="shared" ca="1" si="329"/>
        <v>-</v>
      </c>
      <c r="DI129" s="27" t="str">
        <f t="shared" ca="1" si="329"/>
        <v>-</v>
      </c>
      <c r="DJ129" s="27" t="str">
        <f t="shared" ca="1" si="329"/>
        <v>-</v>
      </c>
      <c r="DK129" s="27" t="b">
        <f t="shared" ref="DK129:DS138" ca="1" si="330">OFFSET(DK$5,$B129,0)</f>
        <v>0</v>
      </c>
      <c r="DL129" s="27" t="b">
        <f t="shared" ca="1" si="330"/>
        <v>0</v>
      </c>
      <c r="DM129" s="27" t="b">
        <f t="shared" ca="1" si="330"/>
        <v>1</v>
      </c>
      <c r="DN129" s="27">
        <f t="shared" ca="1" si="330"/>
        <v>2</v>
      </c>
      <c r="DO129" s="27" t="str">
        <f t="shared" ca="1" si="330"/>
        <v>-</v>
      </c>
      <c r="DP129" s="27" t="b">
        <f t="shared" ca="1" si="330"/>
        <v>1</v>
      </c>
      <c r="DQ129" s="27" t="str">
        <f t="shared" ca="1" si="330"/>
        <v>-</v>
      </c>
      <c r="DR129" s="27" t="str">
        <f t="shared" ca="1" si="330"/>
        <v>-</v>
      </c>
      <c r="DS129" s="27" t="str">
        <f t="shared" ca="1" si="330"/>
        <v>-</v>
      </c>
      <c r="DT129" s="27" t="b">
        <f t="shared" ref="DT129:ED138" ca="1" si="331">OFFSET(DT$5,$B129,0)</f>
        <v>1</v>
      </c>
      <c r="DU129" s="27" t="str">
        <f t="shared" ca="1" si="331"/>
        <v>-</v>
      </c>
      <c r="DV129" s="27">
        <f t="shared" ca="1" si="331"/>
        <v>0</v>
      </c>
      <c r="DW129" s="27">
        <f t="shared" ca="1" si="331"/>
        <v>1</v>
      </c>
      <c r="DX129" s="27" t="str">
        <f t="shared" ca="1" si="331"/>
        <v>-</v>
      </c>
      <c r="DY129" s="27">
        <f t="shared" ca="1" si="331"/>
        <v>500</v>
      </c>
      <c r="DZ129" s="27">
        <f t="shared" ca="1" si="331"/>
        <v>500</v>
      </c>
      <c r="EA129" s="27">
        <f t="shared" ca="1" si="331"/>
        <v>1</v>
      </c>
      <c r="EB129" s="27">
        <f t="shared" ca="1" si="331"/>
        <v>0</v>
      </c>
      <c r="EC129" s="27">
        <f t="shared" ca="1" si="331"/>
        <v>1</v>
      </c>
      <c r="ED129" s="27">
        <f t="shared" ca="1" si="331"/>
        <v>1</v>
      </c>
      <c r="EE129" s="27">
        <f t="shared" ref="EE129:EQ138" ca="1" si="332">OFFSET(EE$5,$B129,0)</f>
        <v>0</v>
      </c>
      <c r="EF129" s="27">
        <f t="shared" ca="1" si="332"/>
        <v>70</v>
      </c>
      <c r="EG129" s="27">
        <f t="shared" ca="1" si="332"/>
        <v>50</v>
      </c>
      <c r="EH129" s="27">
        <f t="shared" ca="1" si="332"/>
        <v>70</v>
      </c>
      <c r="EI129" s="27">
        <f t="shared" ca="1" si="332"/>
        <v>50</v>
      </c>
      <c r="EJ129" s="27">
        <f t="shared" ca="1" si="332"/>
        <v>1</v>
      </c>
      <c r="EK129" s="27">
        <f t="shared" ca="1" si="332"/>
        <v>1</v>
      </c>
      <c r="EL129" s="27">
        <f t="shared" ca="1" si="332"/>
        <v>1</v>
      </c>
      <c r="EM129" s="27">
        <f t="shared" ca="1" si="332"/>
        <v>0</v>
      </c>
      <c r="EN129" s="27" t="str">
        <f t="shared" ca="1" si="332"/>
        <v>-</v>
      </c>
      <c r="EO129" s="27" t="str">
        <f t="shared" ca="1" si="332"/>
        <v>-</v>
      </c>
      <c r="EP129" s="27">
        <f t="shared" ca="1" si="332"/>
        <v>0</v>
      </c>
      <c r="EQ129" s="27">
        <f t="shared" ca="1" si="332"/>
        <v>0</v>
      </c>
      <c r="ER129" s="34">
        <v>0</v>
      </c>
    </row>
    <row r="130" spans="1:148" outlineLevel="3">
      <c r="A130" s="31">
        <f t="shared" si="231"/>
        <v>125</v>
      </c>
      <c r="B130" s="38">
        <f t="shared" ca="1" si="309"/>
        <v>75</v>
      </c>
      <c r="C130">
        <f t="shared" ca="1" si="304"/>
        <v>31</v>
      </c>
      <c r="D130" t="b">
        <v>0</v>
      </c>
      <c r="E130" t="b">
        <v>0</v>
      </c>
      <c r="F130" t="b">
        <v>0</v>
      </c>
      <c r="H130" s="3" t="str">
        <f t="shared" ca="1" si="307"/>
        <v>050 sfw0.90_sfd+0.75_conc+0.65_prlf+0.30_era+0.20M-M Spr Scan 2 (F33N11)</v>
      </c>
      <c r="I130" s="13" t="str">
        <f ca="1">IF(MATCH(H130,H$5:H130,0)=(COUNTA(H$5:H130)),"-","Dup")</f>
        <v>-</v>
      </c>
      <c r="J130" s="27" t="str">
        <f t="shared" ca="1" si="297"/>
        <v>-</v>
      </c>
      <c r="K130" s="27" t="b">
        <f t="shared" ref="K130:O140" ca="1" si="333">OFFSET(K$5,$B130,0)</f>
        <v>1</v>
      </c>
      <c r="L130" s="27" t="b">
        <f t="shared" ca="1" si="333"/>
        <v>1</v>
      </c>
      <c r="M130" s="27" t="b">
        <f t="shared" ca="1" si="333"/>
        <v>1</v>
      </c>
      <c r="N130" s="27" t="b">
        <f t="shared" ca="1" si="333"/>
        <v>1</v>
      </c>
      <c r="O130" s="27" t="b">
        <f t="shared" ca="1" si="333"/>
        <v>1</v>
      </c>
      <c r="P130" s="27">
        <f t="shared" ca="1" si="326"/>
        <v>1</v>
      </c>
      <c r="Q130" s="27">
        <f t="shared" ca="1" si="326"/>
        <v>1</v>
      </c>
      <c r="R130" s="27">
        <f t="shared" ca="1" si="326"/>
        <v>1</v>
      </c>
      <c r="S130" s="27">
        <f t="shared" ca="1" si="326"/>
        <v>1</v>
      </c>
      <c r="T130" s="27">
        <f t="shared" ca="1" si="326"/>
        <v>1</v>
      </c>
      <c r="U130" s="27">
        <f t="shared" ca="1" si="326"/>
        <v>1</v>
      </c>
      <c r="V130" s="27">
        <f t="shared" ca="1" si="326"/>
        <v>1</v>
      </c>
      <c r="W130" s="27">
        <f t="shared" ca="1" si="326"/>
        <v>1</v>
      </c>
      <c r="X130" s="27">
        <f t="shared" ca="1" si="326"/>
        <v>1</v>
      </c>
      <c r="Y130" s="27">
        <f t="shared" ca="1" si="326"/>
        <v>1</v>
      </c>
      <c r="Z130" s="27" t="str">
        <f t="shared" ca="1" si="305"/>
        <v>-</v>
      </c>
      <c r="AA130" s="27" t="str">
        <f t="shared" ca="1" si="308"/>
        <v>-</v>
      </c>
      <c r="AB130" s="27" t="str">
        <f t="shared" ca="1" si="327"/>
        <v>-</v>
      </c>
      <c r="AC130" s="27" t="str">
        <f t="shared" ca="1" si="327"/>
        <v>-</v>
      </c>
      <c r="AD130" s="27" t="str">
        <f t="shared" ca="1" si="327"/>
        <v>-</v>
      </c>
      <c r="AE130" s="27" t="str">
        <f t="shared" ca="1" si="327"/>
        <v>-</v>
      </c>
      <c r="AF130" s="27" t="str">
        <f t="shared" ca="1" si="327"/>
        <v>-</v>
      </c>
      <c r="AG130" s="27" t="str">
        <f t="shared" ca="1" si="327"/>
        <v>-</v>
      </c>
      <c r="AH130" s="27" t="str">
        <f t="shared" ca="1" si="327"/>
        <v>-</v>
      </c>
      <c r="AI130" s="27" t="str">
        <f t="shared" ca="1" si="327"/>
        <v>-</v>
      </c>
      <c r="AJ130" s="27" t="str">
        <f t="shared" ca="1" si="327"/>
        <v>-</v>
      </c>
      <c r="AK130" s="27" t="str">
        <f t="shared" ca="1" si="327"/>
        <v>-</v>
      </c>
      <c r="AL130" s="27" t="str">
        <f t="shared" ca="1" si="327"/>
        <v>-</v>
      </c>
      <c r="AM130" s="27" t="str">
        <f t="shared" ca="1" si="327"/>
        <v>-</v>
      </c>
      <c r="AN130" s="27" t="str">
        <f t="shared" ca="1" si="327"/>
        <v>-</v>
      </c>
      <c r="AO130" s="27" t="str">
        <f t="shared" ca="1" si="327"/>
        <v>-</v>
      </c>
      <c r="AP130" s="27" t="str">
        <f t="shared" ca="1" si="327"/>
        <v>-</v>
      </c>
      <c r="AQ130" s="27" t="str">
        <f t="shared" ca="1" si="327"/>
        <v>-</v>
      </c>
      <c r="AR130" s="27" t="str">
        <f t="shared" ca="1" si="327"/>
        <v>-</v>
      </c>
      <c r="AS130" s="27">
        <f t="shared" ca="1" si="318"/>
        <v>1</v>
      </c>
      <c r="AT130" s="27">
        <f t="shared" ca="1" si="318"/>
        <v>1</v>
      </c>
      <c r="AU130" s="27">
        <f t="shared" ca="1" si="318"/>
        <v>0</v>
      </c>
      <c r="AV130" s="27">
        <f t="shared" ca="1" si="328"/>
        <v>0.7</v>
      </c>
      <c r="AW130" s="27">
        <f t="shared" ca="1" si="328"/>
        <v>-0.7</v>
      </c>
      <c r="AX130" s="27" t="str">
        <f t="shared" ca="1" si="328"/>
        <v>-</v>
      </c>
      <c r="AY130" s="27" t="str">
        <f t="shared" ca="1" si="328"/>
        <v>-</v>
      </c>
      <c r="AZ130" s="27" t="str">
        <f t="shared" ca="1" si="328"/>
        <v>-</v>
      </c>
      <c r="BA130" s="27" t="str">
        <f t="shared" ca="1" si="328"/>
        <v>-</v>
      </c>
      <c r="BB130" s="27" t="str">
        <f t="shared" ca="1" si="328"/>
        <v>-</v>
      </c>
      <c r="BC130" s="27">
        <f t="shared" ca="1" si="306"/>
        <v>0.3</v>
      </c>
      <c r="BD130" s="27">
        <f t="shared" ca="1" si="319"/>
        <v>0.7</v>
      </c>
      <c r="BE130" s="27">
        <f t="shared" ca="1" si="319"/>
        <v>-0.2</v>
      </c>
      <c r="BF130" s="27">
        <f t="shared" ca="1" si="319"/>
        <v>1.2</v>
      </c>
      <c r="BG130" s="27" t="str">
        <f t="shared" ca="1" si="319"/>
        <v>-</v>
      </c>
      <c r="BH130" s="27" t="str">
        <f t="shared" ca="1" si="319"/>
        <v>-</v>
      </c>
      <c r="BI130" s="27">
        <f t="shared" ca="1" si="319"/>
        <v>0</v>
      </c>
      <c r="BJ130" s="27">
        <f t="shared" ca="1" si="319"/>
        <v>0</v>
      </c>
      <c r="BK130" s="27">
        <f t="shared" ca="1" si="319"/>
        <v>0</v>
      </c>
      <c r="BL130" s="27">
        <f t="shared" ca="1" si="319"/>
        <v>0</v>
      </c>
      <c r="BM130" s="27">
        <f t="shared" ca="1" si="319"/>
        <v>0</v>
      </c>
      <c r="BN130" s="27">
        <f t="shared" ca="1" si="320"/>
        <v>0</v>
      </c>
      <c r="BO130" s="27">
        <f t="shared" ca="1" si="320"/>
        <v>0</v>
      </c>
      <c r="BP130" s="27" t="str">
        <f t="shared" ca="1" si="320"/>
        <v>-</v>
      </c>
      <c r="BQ130" s="27" t="str">
        <f t="shared" ca="1" si="320"/>
        <v>-</v>
      </c>
      <c r="BR130" s="27" t="str">
        <f t="shared" ca="1" si="320"/>
        <v>-</v>
      </c>
      <c r="BS130" s="27" t="str">
        <f t="shared" ca="1" si="320"/>
        <v>-</v>
      </c>
      <c r="BT130" s="27" t="str">
        <f t="shared" ca="1" si="320"/>
        <v>-</v>
      </c>
      <c r="BU130" s="27" t="str">
        <f t="shared" ca="1" si="321"/>
        <v>-</v>
      </c>
      <c r="BV130" s="27" t="str">
        <f t="shared" ca="1" si="321"/>
        <v>-</v>
      </c>
      <c r="BW130" s="27" t="str">
        <f t="shared" ca="1" si="321"/>
        <v>-</v>
      </c>
      <c r="BX130" s="27" t="str">
        <f t="shared" ca="1" si="321"/>
        <v>-</v>
      </c>
      <c r="BY130" s="27">
        <f t="shared" ca="1" si="321"/>
        <v>2</v>
      </c>
      <c r="BZ130" s="27" t="str">
        <f t="shared" ca="1" si="321"/>
        <v>-</v>
      </c>
      <c r="CA130" s="27" t="str">
        <f t="shared" ca="1" si="321"/>
        <v>-</v>
      </c>
      <c r="CB130" s="27" t="str">
        <f t="shared" ca="1" si="321"/>
        <v>-</v>
      </c>
      <c r="CC130" s="27" t="str">
        <f t="shared" ca="1" si="321"/>
        <v>-</v>
      </c>
      <c r="CD130" s="27" t="str">
        <f t="shared" ca="1" si="321"/>
        <v>-</v>
      </c>
      <c r="CE130" s="27" t="str">
        <f t="shared" ca="1" si="321"/>
        <v>-</v>
      </c>
      <c r="CF130" s="27">
        <f t="shared" ca="1" si="321"/>
        <v>0</v>
      </c>
      <c r="CG130" s="27" t="str">
        <f t="shared" ca="1" si="322"/>
        <v>-</v>
      </c>
      <c r="CH130" s="27">
        <f t="shared" ca="1" si="322"/>
        <v>1</v>
      </c>
      <c r="CI130" s="27">
        <f t="shared" ca="1" si="322"/>
        <v>0</v>
      </c>
      <c r="CJ130" s="27">
        <f t="shared" ca="1" si="322"/>
        <v>1</v>
      </c>
      <c r="CK130" s="27">
        <f t="shared" ca="1" si="322"/>
        <v>1</v>
      </c>
      <c r="CL130" s="27">
        <f t="shared" ca="1" si="322"/>
        <v>1</v>
      </c>
      <c r="CM130" s="27">
        <f t="shared" ca="1" si="322"/>
        <v>0</v>
      </c>
      <c r="CN130" s="27">
        <f t="shared" ca="1" si="322"/>
        <v>0</v>
      </c>
      <c r="CO130" s="27">
        <f t="shared" ca="1" si="322"/>
        <v>0</v>
      </c>
      <c r="CP130" s="27">
        <f t="shared" ca="1" si="322"/>
        <v>0</v>
      </c>
      <c r="CQ130" s="27">
        <f t="shared" ca="1" si="325"/>
        <v>0.9</v>
      </c>
      <c r="CR130" s="27">
        <f t="shared" ca="1" si="287"/>
        <v>0.75</v>
      </c>
      <c r="CS130" s="27">
        <f t="shared" ca="1" si="302"/>
        <v>0.65</v>
      </c>
      <c r="CT130" s="27">
        <f t="shared" ca="1" si="323"/>
        <v>0.3</v>
      </c>
      <c r="CU130" s="26">
        <v>0.2</v>
      </c>
      <c r="CV130" s="27">
        <f t="shared" ca="1" si="324"/>
        <v>0</v>
      </c>
      <c r="CW130" s="27">
        <f t="shared" ca="1" si="324"/>
        <v>1</v>
      </c>
      <c r="CX130" s="27">
        <f t="shared" ca="1" si="324"/>
        <v>0</v>
      </c>
      <c r="CY130" s="27">
        <f t="shared" ca="1" si="324"/>
        <v>0</v>
      </c>
      <c r="CZ130" s="27">
        <f t="shared" ca="1" si="324"/>
        <v>0</v>
      </c>
      <c r="DA130" s="27">
        <f t="shared" ca="1" si="329"/>
        <v>0</v>
      </c>
      <c r="DB130" s="27">
        <f t="shared" ca="1" si="329"/>
        <v>0</v>
      </c>
      <c r="DC130" s="27">
        <f t="shared" ca="1" si="329"/>
        <v>0</v>
      </c>
      <c r="DD130" s="27">
        <f t="shared" ca="1" si="329"/>
        <v>0</v>
      </c>
      <c r="DE130" s="27" t="str">
        <f t="shared" ca="1" si="329"/>
        <v>-</v>
      </c>
      <c r="DF130" s="27" t="str">
        <f t="shared" ca="1" si="329"/>
        <v>-</v>
      </c>
      <c r="DG130" s="27" t="str">
        <f t="shared" ca="1" si="329"/>
        <v>-</v>
      </c>
      <c r="DH130" s="27" t="str">
        <f t="shared" ca="1" si="329"/>
        <v>-</v>
      </c>
      <c r="DI130" s="27" t="str">
        <f t="shared" ca="1" si="329"/>
        <v>-</v>
      </c>
      <c r="DJ130" s="27" t="str">
        <f t="shared" ca="1" si="329"/>
        <v>-</v>
      </c>
      <c r="DK130" s="27" t="b">
        <f t="shared" ca="1" si="330"/>
        <v>0</v>
      </c>
      <c r="DL130" s="27" t="b">
        <f t="shared" ca="1" si="330"/>
        <v>0</v>
      </c>
      <c r="DM130" s="27" t="b">
        <f t="shared" ca="1" si="330"/>
        <v>1</v>
      </c>
      <c r="DN130" s="27">
        <f t="shared" ca="1" si="330"/>
        <v>2</v>
      </c>
      <c r="DO130" s="27" t="str">
        <f t="shared" ca="1" si="330"/>
        <v>-</v>
      </c>
      <c r="DP130" s="27" t="b">
        <f t="shared" ca="1" si="330"/>
        <v>1</v>
      </c>
      <c r="DQ130" s="27" t="str">
        <f t="shared" ca="1" si="330"/>
        <v>-</v>
      </c>
      <c r="DR130" s="27" t="str">
        <f t="shared" ca="1" si="330"/>
        <v>-</v>
      </c>
      <c r="DS130" s="27" t="str">
        <f t="shared" ca="1" si="330"/>
        <v>-</v>
      </c>
      <c r="DT130" s="27" t="b">
        <f t="shared" ca="1" si="331"/>
        <v>1</v>
      </c>
      <c r="DU130" s="27" t="str">
        <f t="shared" ca="1" si="331"/>
        <v>-</v>
      </c>
      <c r="DV130" s="27">
        <f t="shared" ca="1" si="331"/>
        <v>0</v>
      </c>
      <c r="DW130" s="27">
        <f t="shared" ca="1" si="331"/>
        <v>1</v>
      </c>
      <c r="DX130" s="27" t="str">
        <f t="shared" ca="1" si="331"/>
        <v>-</v>
      </c>
      <c r="DY130" s="27">
        <f t="shared" ca="1" si="331"/>
        <v>500</v>
      </c>
      <c r="DZ130" s="27">
        <f t="shared" ca="1" si="331"/>
        <v>500</v>
      </c>
      <c r="EA130" s="27">
        <f t="shared" ca="1" si="331"/>
        <v>1</v>
      </c>
      <c r="EB130" s="27">
        <f t="shared" ca="1" si="331"/>
        <v>0</v>
      </c>
      <c r="EC130" s="27">
        <f t="shared" ca="1" si="331"/>
        <v>1</v>
      </c>
      <c r="ED130" s="27">
        <f t="shared" ca="1" si="331"/>
        <v>1</v>
      </c>
      <c r="EE130" s="27">
        <f t="shared" ca="1" si="332"/>
        <v>0</v>
      </c>
      <c r="EF130" s="27">
        <f t="shared" ca="1" si="332"/>
        <v>70</v>
      </c>
      <c r="EG130" s="27">
        <f t="shared" ca="1" si="332"/>
        <v>50</v>
      </c>
      <c r="EH130" s="27">
        <f t="shared" ca="1" si="332"/>
        <v>70</v>
      </c>
      <c r="EI130" s="27">
        <f t="shared" ca="1" si="332"/>
        <v>50</v>
      </c>
      <c r="EJ130" s="27">
        <f t="shared" ca="1" si="332"/>
        <v>1</v>
      </c>
      <c r="EK130" s="27">
        <f t="shared" ca="1" si="332"/>
        <v>1</v>
      </c>
      <c r="EL130" s="27">
        <f t="shared" ca="1" si="332"/>
        <v>1</v>
      </c>
      <c r="EM130" s="27">
        <f t="shared" ca="1" si="332"/>
        <v>0</v>
      </c>
      <c r="EN130" s="27" t="str">
        <f t="shared" ca="1" si="332"/>
        <v>-</v>
      </c>
      <c r="EO130" s="27" t="str">
        <f t="shared" ca="1" si="332"/>
        <v>-</v>
      </c>
      <c r="EP130" s="27">
        <f t="shared" ca="1" si="332"/>
        <v>0</v>
      </c>
      <c r="EQ130" s="27">
        <f t="shared" ca="1" si="332"/>
        <v>0</v>
      </c>
      <c r="ER130" s="34">
        <v>0</v>
      </c>
    </row>
    <row r="131" spans="1:148" outlineLevel="3">
      <c r="A131" s="31">
        <f t="shared" si="231"/>
        <v>126</v>
      </c>
      <c r="B131" s="38">
        <f t="shared" ca="1" si="309"/>
        <v>75</v>
      </c>
      <c r="C131">
        <f t="shared" ca="1" si="304"/>
        <v>31</v>
      </c>
      <c r="D131" t="b">
        <v>0</v>
      </c>
      <c r="E131" t="b">
        <v>0</v>
      </c>
      <c r="F131" t="b">
        <v>0</v>
      </c>
      <c r="H131" s="39" t="str">
        <f t="shared" ref="H131:H140" ca="1" si="334">TEXT(IFERROR(VALUE(LEFT(OFFSET(H131,-1,0),3)),0)+1,"000")&amp;" sfw"&amp;TEXT($CQ131,"0.00")&amp;"_sfd"&amp;TEXT($CR131,"+0.00;-0.00;00000;@")&amp;"_conc"&amp;TEXT($CS131,"+0.00;-0.00;00000;----")&amp;"_prlf"&amp;TEXT($CT131,"+0.00;-0.00;00000;----")&amp;"_erb"&amp;TEXT($CP131,"+0.00;-0.00;00000;@")&amp;IF($BY131&lt;3,"M-M","Mat")&amp;IF($CD131=TRUE,"&amp;BBT","")&amp;IF($DV131&lt;&gt;0,"-mate EL","")&amp;IF($DK131," Aut","")&amp;IF($DL131," Win","")&amp;IF($DM131," Spr","")&amp;" Scan "&amp;$DN131&amp;" (F"&amp;3+IFERROR(1*$AK131,0)&amp;3+IFERROR(1*$AN131,0)&amp;"N"&amp;$AS131&amp;$AT131&amp;")"</f>
        <v>051 sfw0.90_sfd+0.75_conc+0.65_prlf+0.30_erb-0.50M-M Spr Scan 2 (F33N11)</v>
      </c>
      <c r="I131" s="13" t="str">
        <f ca="1">IF(MATCH(H131,H$5:H131,0)=(COUNTA(H$5:H131)),"-","Dup")</f>
        <v>-</v>
      </c>
      <c r="J131" s="27" t="str">
        <f t="shared" ca="1" si="297"/>
        <v>-</v>
      </c>
      <c r="K131" s="27" t="b">
        <f t="shared" ca="1" si="333"/>
        <v>1</v>
      </c>
      <c r="L131" s="27" t="b">
        <f t="shared" ca="1" si="333"/>
        <v>1</v>
      </c>
      <c r="M131" s="27" t="b">
        <f t="shared" ca="1" si="333"/>
        <v>1</v>
      </c>
      <c r="N131" s="27" t="b">
        <f t="shared" ca="1" si="333"/>
        <v>1</v>
      </c>
      <c r="O131" s="27" t="b">
        <f t="shared" ca="1" si="333"/>
        <v>1</v>
      </c>
      <c r="P131" s="27">
        <f t="shared" ca="1" si="326"/>
        <v>1</v>
      </c>
      <c r="Q131" s="27">
        <f t="shared" ca="1" si="326"/>
        <v>1</v>
      </c>
      <c r="R131" s="27">
        <f t="shared" ca="1" si="326"/>
        <v>1</v>
      </c>
      <c r="S131" s="27">
        <f t="shared" ca="1" si="326"/>
        <v>1</v>
      </c>
      <c r="T131" s="27">
        <f t="shared" ca="1" si="326"/>
        <v>1</v>
      </c>
      <c r="U131" s="27">
        <f t="shared" ca="1" si="326"/>
        <v>1</v>
      </c>
      <c r="V131" s="27">
        <f t="shared" ca="1" si="326"/>
        <v>1</v>
      </c>
      <c r="W131" s="27">
        <f t="shared" ca="1" si="326"/>
        <v>1</v>
      </c>
      <c r="X131" s="27">
        <f t="shared" ca="1" si="326"/>
        <v>1</v>
      </c>
      <c r="Y131" s="27">
        <f t="shared" ca="1" si="326"/>
        <v>1</v>
      </c>
      <c r="Z131" s="27" t="str">
        <f t="shared" ca="1" si="305"/>
        <v>-</v>
      </c>
      <c r="AA131" s="27" t="str">
        <f t="shared" ca="1" si="308"/>
        <v>-</v>
      </c>
      <c r="AB131" s="27" t="str">
        <f t="shared" ca="1" si="327"/>
        <v>-</v>
      </c>
      <c r="AC131" s="27" t="str">
        <f t="shared" ca="1" si="327"/>
        <v>-</v>
      </c>
      <c r="AD131" s="27" t="str">
        <f t="shared" ca="1" si="327"/>
        <v>-</v>
      </c>
      <c r="AE131" s="27" t="str">
        <f t="shared" ca="1" si="327"/>
        <v>-</v>
      </c>
      <c r="AF131" s="27" t="str">
        <f t="shared" ca="1" si="327"/>
        <v>-</v>
      </c>
      <c r="AG131" s="27" t="str">
        <f t="shared" ca="1" si="327"/>
        <v>-</v>
      </c>
      <c r="AH131" s="27" t="str">
        <f t="shared" ca="1" si="327"/>
        <v>-</v>
      </c>
      <c r="AI131" s="27" t="str">
        <f t="shared" ca="1" si="327"/>
        <v>-</v>
      </c>
      <c r="AJ131" s="27" t="str">
        <f t="shared" ca="1" si="327"/>
        <v>-</v>
      </c>
      <c r="AK131" s="27" t="str">
        <f t="shared" ca="1" si="327"/>
        <v>-</v>
      </c>
      <c r="AL131" s="27" t="str">
        <f t="shared" ca="1" si="327"/>
        <v>-</v>
      </c>
      <c r="AM131" s="27" t="str">
        <f t="shared" ca="1" si="327"/>
        <v>-</v>
      </c>
      <c r="AN131" s="27" t="str">
        <f t="shared" ca="1" si="327"/>
        <v>-</v>
      </c>
      <c r="AO131" s="27" t="str">
        <f t="shared" ca="1" si="327"/>
        <v>-</v>
      </c>
      <c r="AP131" s="27" t="str">
        <f t="shared" ca="1" si="327"/>
        <v>-</v>
      </c>
      <c r="AQ131" s="27" t="str">
        <f t="shared" ca="1" si="327"/>
        <v>-</v>
      </c>
      <c r="AR131" s="27" t="str">
        <f t="shared" ca="1" si="327"/>
        <v>-</v>
      </c>
      <c r="AS131" s="27">
        <f t="shared" ca="1" si="318"/>
        <v>1</v>
      </c>
      <c r="AT131" s="27">
        <f t="shared" ca="1" si="318"/>
        <v>1</v>
      </c>
      <c r="AU131" s="27">
        <f t="shared" ca="1" si="318"/>
        <v>0</v>
      </c>
      <c r="AV131" s="27">
        <f t="shared" ca="1" si="328"/>
        <v>0.7</v>
      </c>
      <c r="AW131" s="27">
        <f t="shared" ca="1" si="328"/>
        <v>-0.7</v>
      </c>
      <c r="AX131" s="27" t="str">
        <f t="shared" ca="1" si="328"/>
        <v>-</v>
      </c>
      <c r="AY131" s="27" t="str">
        <f t="shared" ca="1" si="328"/>
        <v>-</v>
      </c>
      <c r="AZ131" s="27" t="str">
        <f t="shared" ca="1" si="328"/>
        <v>-</v>
      </c>
      <c r="BA131" s="27" t="str">
        <f t="shared" ca="1" si="328"/>
        <v>-</v>
      </c>
      <c r="BB131" s="27" t="str">
        <f t="shared" ca="1" si="328"/>
        <v>-</v>
      </c>
      <c r="BC131" s="27">
        <f t="shared" ca="1" si="306"/>
        <v>0.3</v>
      </c>
      <c r="BD131" s="27">
        <f t="shared" ref="BD131:BM140" ca="1" si="335">OFFSET(BD$5,$B131,0)</f>
        <v>0.7</v>
      </c>
      <c r="BE131" s="27">
        <f t="shared" ca="1" si="335"/>
        <v>-0.2</v>
      </c>
      <c r="BF131" s="27">
        <f t="shared" ca="1" si="335"/>
        <v>1.2</v>
      </c>
      <c r="BG131" s="27" t="str">
        <f t="shared" ca="1" si="335"/>
        <v>-</v>
      </c>
      <c r="BH131" s="27" t="str">
        <f t="shared" ca="1" si="335"/>
        <v>-</v>
      </c>
      <c r="BI131" s="27">
        <f t="shared" ca="1" si="335"/>
        <v>0</v>
      </c>
      <c r="BJ131" s="27">
        <f t="shared" ca="1" si="335"/>
        <v>0</v>
      </c>
      <c r="BK131" s="27">
        <f t="shared" ca="1" si="335"/>
        <v>0</v>
      </c>
      <c r="BL131" s="27">
        <f t="shared" ca="1" si="335"/>
        <v>0</v>
      </c>
      <c r="BM131" s="27">
        <f t="shared" ca="1" si="335"/>
        <v>0</v>
      </c>
      <c r="BN131" s="27">
        <f t="shared" ref="BN131:BT140" ca="1" si="336">OFFSET(BN$5,$B131,0)</f>
        <v>0</v>
      </c>
      <c r="BO131" s="27">
        <f t="shared" ca="1" si="336"/>
        <v>0</v>
      </c>
      <c r="BP131" s="27" t="str">
        <f t="shared" ca="1" si="336"/>
        <v>-</v>
      </c>
      <c r="BQ131" s="27" t="str">
        <f t="shared" ca="1" si="336"/>
        <v>-</v>
      </c>
      <c r="BR131" s="27" t="str">
        <f t="shared" ca="1" si="336"/>
        <v>-</v>
      </c>
      <c r="BS131" s="27" t="str">
        <f t="shared" ca="1" si="336"/>
        <v>-</v>
      </c>
      <c r="BT131" s="27" t="str">
        <f t="shared" ca="1" si="336"/>
        <v>-</v>
      </c>
      <c r="BU131" s="27" t="str">
        <f t="shared" ref="BU131:CF140" ca="1" si="337">OFFSET(BU$5,$B131,0)</f>
        <v>-</v>
      </c>
      <c r="BV131" s="27" t="str">
        <f t="shared" ca="1" si="337"/>
        <v>-</v>
      </c>
      <c r="BW131" s="27" t="str">
        <f t="shared" ca="1" si="337"/>
        <v>-</v>
      </c>
      <c r="BX131" s="27" t="str">
        <f t="shared" ca="1" si="337"/>
        <v>-</v>
      </c>
      <c r="BY131" s="27">
        <f t="shared" ca="1" si="337"/>
        <v>2</v>
      </c>
      <c r="BZ131" s="27" t="str">
        <f t="shared" ca="1" si="337"/>
        <v>-</v>
      </c>
      <c r="CA131" s="27" t="str">
        <f t="shared" ca="1" si="337"/>
        <v>-</v>
      </c>
      <c r="CB131" s="27" t="str">
        <f t="shared" ca="1" si="337"/>
        <v>-</v>
      </c>
      <c r="CC131" s="27" t="str">
        <f t="shared" ca="1" si="337"/>
        <v>-</v>
      </c>
      <c r="CD131" s="27" t="str">
        <f t="shared" ca="1" si="337"/>
        <v>-</v>
      </c>
      <c r="CE131" s="27" t="str">
        <f t="shared" ca="1" si="337"/>
        <v>-</v>
      </c>
      <c r="CF131" s="27">
        <f t="shared" ca="1" si="337"/>
        <v>0</v>
      </c>
      <c r="CG131" s="27" t="str">
        <f t="shared" ref="CG131:CO140" ca="1" si="338">OFFSET(CG$5,$B131,0)</f>
        <v>-</v>
      </c>
      <c r="CH131" s="27">
        <f t="shared" ca="1" si="338"/>
        <v>1</v>
      </c>
      <c r="CI131" s="27">
        <f t="shared" ca="1" si="338"/>
        <v>0</v>
      </c>
      <c r="CJ131" s="27">
        <f t="shared" ca="1" si="338"/>
        <v>1</v>
      </c>
      <c r="CK131" s="27">
        <f t="shared" ca="1" si="338"/>
        <v>1</v>
      </c>
      <c r="CL131" s="27">
        <f t="shared" ca="1" si="338"/>
        <v>1</v>
      </c>
      <c r="CM131" s="27">
        <f t="shared" ca="1" si="338"/>
        <v>0</v>
      </c>
      <c r="CN131" s="27">
        <f t="shared" ca="1" si="338"/>
        <v>0</v>
      </c>
      <c r="CO131" s="27">
        <f t="shared" ca="1" si="338"/>
        <v>0</v>
      </c>
      <c r="CP131" s="26">
        <v>-0.5</v>
      </c>
      <c r="CQ131" s="27">
        <f t="shared" ca="1" si="325"/>
        <v>0.9</v>
      </c>
      <c r="CR131" s="27">
        <f t="shared" ca="1" si="287"/>
        <v>0.75</v>
      </c>
      <c r="CS131" s="27">
        <f t="shared" ca="1" si="302"/>
        <v>0.65</v>
      </c>
      <c r="CT131" s="27">
        <f t="shared" ca="1" si="323"/>
        <v>0.3</v>
      </c>
      <c r="CU131" s="27">
        <f t="shared" ref="CU131:CU163" ca="1" si="339">OFFSET(CU$5,$B131,0)</f>
        <v>0</v>
      </c>
      <c r="CV131" s="27">
        <f t="shared" ca="1" si="324"/>
        <v>0</v>
      </c>
      <c r="CW131" s="27">
        <f t="shared" ca="1" si="324"/>
        <v>1</v>
      </c>
      <c r="CX131" s="27">
        <f t="shared" ca="1" si="324"/>
        <v>0</v>
      </c>
      <c r="CY131" s="27">
        <f t="shared" ca="1" si="324"/>
        <v>0</v>
      </c>
      <c r="CZ131" s="27">
        <f t="shared" ca="1" si="324"/>
        <v>0</v>
      </c>
      <c r="DA131" s="27">
        <f t="shared" ca="1" si="329"/>
        <v>0</v>
      </c>
      <c r="DB131" s="27">
        <f t="shared" ca="1" si="329"/>
        <v>0</v>
      </c>
      <c r="DC131" s="27">
        <f t="shared" ca="1" si="329"/>
        <v>0</v>
      </c>
      <c r="DD131" s="27">
        <f t="shared" ca="1" si="329"/>
        <v>0</v>
      </c>
      <c r="DE131" s="27" t="str">
        <f t="shared" ca="1" si="329"/>
        <v>-</v>
      </c>
      <c r="DF131" s="27" t="str">
        <f t="shared" ca="1" si="329"/>
        <v>-</v>
      </c>
      <c r="DG131" s="27" t="str">
        <f t="shared" ca="1" si="329"/>
        <v>-</v>
      </c>
      <c r="DH131" s="27" t="str">
        <f t="shared" ca="1" si="329"/>
        <v>-</v>
      </c>
      <c r="DI131" s="27" t="str">
        <f t="shared" ca="1" si="329"/>
        <v>-</v>
      </c>
      <c r="DJ131" s="27" t="str">
        <f t="shared" ca="1" si="329"/>
        <v>-</v>
      </c>
      <c r="DK131" s="27" t="b">
        <f t="shared" ca="1" si="330"/>
        <v>0</v>
      </c>
      <c r="DL131" s="27" t="b">
        <f t="shared" ca="1" si="330"/>
        <v>0</v>
      </c>
      <c r="DM131" s="27" t="b">
        <f t="shared" ca="1" si="330"/>
        <v>1</v>
      </c>
      <c r="DN131" s="27">
        <f t="shared" ca="1" si="330"/>
        <v>2</v>
      </c>
      <c r="DO131" s="27" t="str">
        <f t="shared" ca="1" si="330"/>
        <v>-</v>
      </c>
      <c r="DP131" s="27" t="b">
        <f t="shared" ca="1" si="330"/>
        <v>1</v>
      </c>
      <c r="DQ131" s="27" t="str">
        <f t="shared" ca="1" si="330"/>
        <v>-</v>
      </c>
      <c r="DR131" s="27" t="str">
        <f t="shared" ca="1" si="330"/>
        <v>-</v>
      </c>
      <c r="DS131" s="27" t="str">
        <f t="shared" ca="1" si="330"/>
        <v>-</v>
      </c>
      <c r="DT131" s="27" t="b">
        <f t="shared" ca="1" si="331"/>
        <v>1</v>
      </c>
      <c r="DU131" s="27" t="str">
        <f t="shared" ca="1" si="331"/>
        <v>-</v>
      </c>
      <c r="DV131" s="27">
        <f t="shared" ca="1" si="331"/>
        <v>0</v>
      </c>
      <c r="DW131" s="27">
        <f t="shared" ca="1" si="331"/>
        <v>1</v>
      </c>
      <c r="DX131" s="27" t="str">
        <f t="shared" ca="1" si="331"/>
        <v>-</v>
      </c>
      <c r="DY131" s="27">
        <f t="shared" ca="1" si="331"/>
        <v>500</v>
      </c>
      <c r="DZ131" s="27">
        <f t="shared" ca="1" si="331"/>
        <v>500</v>
      </c>
      <c r="EA131" s="27">
        <f t="shared" ca="1" si="331"/>
        <v>1</v>
      </c>
      <c r="EB131" s="27">
        <f t="shared" ca="1" si="331"/>
        <v>0</v>
      </c>
      <c r="EC131" s="27">
        <f t="shared" ca="1" si="331"/>
        <v>1</v>
      </c>
      <c r="ED131" s="27">
        <f t="shared" ca="1" si="331"/>
        <v>1</v>
      </c>
      <c r="EE131" s="27">
        <f t="shared" ca="1" si="332"/>
        <v>0</v>
      </c>
      <c r="EF131" s="27">
        <f t="shared" ca="1" si="332"/>
        <v>70</v>
      </c>
      <c r="EG131" s="27">
        <f t="shared" ca="1" si="332"/>
        <v>50</v>
      </c>
      <c r="EH131" s="27">
        <f t="shared" ca="1" si="332"/>
        <v>70</v>
      </c>
      <c r="EI131" s="27">
        <f t="shared" ca="1" si="332"/>
        <v>50</v>
      </c>
      <c r="EJ131" s="27">
        <f t="shared" ca="1" si="332"/>
        <v>1</v>
      </c>
      <c r="EK131" s="27">
        <f t="shared" ca="1" si="332"/>
        <v>1</v>
      </c>
      <c r="EL131" s="27">
        <f t="shared" ca="1" si="332"/>
        <v>1</v>
      </c>
      <c r="EM131" s="27">
        <f t="shared" ca="1" si="332"/>
        <v>0</v>
      </c>
      <c r="EN131" s="27" t="str">
        <f t="shared" ca="1" si="332"/>
        <v>-</v>
      </c>
      <c r="EO131" s="27" t="str">
        <f t="shared" ca="1" si="332"/>
        <v>-</v>
      </c>
      <c r="EP131" s="27">
        <f t="shared" ca="1" si="332"/>
        <v>0</v>
      </c>
      <c r="EQ131" s="27">
        <f t="shared" ca="1" si="332"/>
        <v>0</v>
      </c>
      <c r="ER131" s="34">
        <v>0</v>
      </c>
    </row>
    <row r="132" spans="1:148" outlineLevel="3">
      <c r="A132" s="31">
        <f t="shared" si="231"/>
        <v>127</v>
      </c>
      <c r="B132" s="38">
        <f t="shared" ca="1" si="309"/>
        <v>75</v>
      </c>
      <c r="C132">
        <f t="shared" ca="1" si="304"/>
        <v>31</v>
      </c>
      <c r="D132" t="b">
        <v>0</v>
      </c>
      <c r="E132" t="b">
        <v>0</v>
      </c>
      <c r="F132" t="b">
        <v>0</v>
      </c>
      <c r="H132" s="39" t="str">
        <f t="shared" ca="1" si="334"/>
        <v>052 sfw0.90_sfd+0.75_conc+0.65_prlf+0.30_erb-0.40M-M Spr Scan 2 (F33N11)</v>
      </c>
      <c r="I132" s="13" t="str">
        <f ca="1">IF(MATCH(H132,H$5:H132,0)=(COUNTA(H$5:H132)),"-","Dup")</f>
        <v>-</v>
      </c>
      <c r="J132" s="27" t="str">
        <f t="shared" ca="1" si="297"/>
        <v>-</v>
      </c>
      <c r="K132" s="27" t="b">
        <f t="shared" ca="1" si="333"/>
        <v>1</v>
      </c>
      <c r="L132" s="27" t="b">
        <f t="shared" ca="1" si="333"/>
        <v>1</v>
      </c>
      <c r="M132" s="27" t="b">
        <f t="shared" ca="1" si="333"/>
        <v>1</v>
      </c>
      <c r="N132" s="27" t="b">
        <f t="shared" ca="1" si="333"/>
        <v>1</v>
      </c>
      <c r="O132" s="27" t="b">
        <f t="shared" ca="1" si="333"/>
        <v>1</v>
      </c>
      <c r="P132" s="27">
        <f t="shared" ca="1" si="326"/>
        <v>1</v>
      </c>
      <c r="Q132" s="27">
        <f t="shared" ca="1" si="326"/>
        <v>1</v>
      </c>
      <c r="R132" s="27">
        <f t="shared" ca="1" si="326"/>
        <v>1</v>
      </c>
      <c r="S132" s="27">
        <f t="shared" ca="1" si="326"/>
        <v>1</v>
      </c>
      <c r="T132" s="27">
        <f t="shared" ca="1" si="326"/>
        <v>1</v>
      </c>
      <c r="U132" s="27">
        <f t="shared" ca="1" si="326"/>
        <v>1</v>
      </c>
      <c r="V132" s="27">
        <f t="shared" ca="1" si="326"/>
        <v>1</v>
      </c>
      <c r="W132" s="27">
        <f t="shared" ca="1" si="326"/>
        <v>1</v>
      </c>
      <c r="X132" s="27">
        <f t="shared" ca="1" si="326"/>
        <v>1</v>
      </c>
      <c r="Y132" s="27">
        <f t="shared" ca="1" si="326"/>
        <v>1</v>
      </c>
      <c r="Z132" s="27" t="str">
        <f t="shared" ca="1" si="305"/>
        <v>-</v>
      </c>
      <c r="AA132" s="27" t="str">
        <f t="shared" ca="1" si="308"/>
        <v>-</v>
      </c>
      <c r="AB132" s="27" t="str">
        <f t="shared" ca="1" si="327"/>
        <v>-</v>
      </c>
      <c r="AC132" s="27" t="str">
        <f t="shared" ca="1" si="327"/>
        <v>-</v>
      </c>
      <c r="AD132" s="27" t="str">
        <f t="shared" ca="1" si="327"/>
        <v>-</v>
      </c>
      <c r="AE132" s="27" t="str">
        <f t="shared" ca="1" si="327"/>
        <v>-</v>
      </c>
      <c r="AF132" s="27" t="str">
        <f t="shared" ca="1" si="327"/>
        <v>-</v>
      </c>
      <c r="AG132" s="27" t="str">
        <f t="shared" ca="1" si="327"/>
        <v>-</v>
      </c>
      <c r="AH132" s="27" t="str">
        <f t="shared" ca="1" si="327"/>
        <v>-</v>
      </c>
      <c r="AI132" s="27" t="str">
        <f t="shared" ca="1" si="327"/>
        <v>-</v>
      </c>
      <c r="AJ132" s="27" t="str">
        <f t="shared" ca="1" si="327"/>
        <v>-</v>
      </c>
      <c r="AK132" s="27" t="str">
        <f t="shared" ca="1" si="327"/>
        <v>-</v>
      </c>
      <c r="AL132" s="27" t="str">
        <f t="shared" ca="1" si="327"/>
        <v>-</v>
      </c>
      <c r="AM132" s="27" t="str">
        <f t="shared" ca="1" si="327"/>
        <v>-</v>
      </c>
      <c r="AN132" s="27" t="str">
        <f t="shared" ca="1" si="327"/>
        <v>-</v>
      </c>
      <c r="AO132" s="27" t="str">
        <f t="shared" ca="1" si="327"/>
        <v>-</v>
      </c>
      <c r="AP132" s="27" t="str">
        <f t="shared" ca="1" si="327"/>
        <v>-</v>
      </c>
      <c r="AQ132" s="27" t="str">
        <f t="shared" ca="1" si="327"/>
        <v>-</v>
      </c>
      <c r="AR132" s="27" t="str">
        <f t="shared" ca="1" si="327"/>
        <v>-</v>
      </c>
      <c r="AS132" s="27">
        <f t="shared" ca="1" si="318"/>
        <v>1</v>
      </c>
      <c r="AT132" s="27">
        <f t="shared" ca="1" si="318"/>
        <v>1</v>
      </c>
      <c r="AU132" s="27">
        <f t="shared" ca="1" si="318"/>
        <v>0</v>
      </c>
      <c r="AV132" s="27">
        <f t="shared" ca="1" si="328"/>
        <v>0.7</v>
      </c>
      <c r="AW132" s="27">
        <f t="shared" ca="1" si="328"/>
        <v>-0.7</v>
      </c>
      <c r="AX132" s="27" t="str">
        <f t="shared" ca="1" si="328"/>
        <v>-</v>
      </c>
      <c r="AY132" s="27" t="str">
        <f t="shared" ca="1" si="328"/>
        <v>-</v>
      </c>
      <c r="AZ132" s="27" t="str">
        <f t="shared" ca="1" si="328"/>
        <v>-</v>
      </c>
      <c r="BA132" s="27" t="str">
        <f t="shared" ca="1" si="328"/>
        <v>-</v>
      </c>
      <c r="BB132" s="27" t="str">
        <f t="shared" ca="1" si="328"/>
        <v>-</v>
      </c>
      <c r="BC132" s="27">
        <f t="shared" ca="1" si="306"/>
        <v>0.3</v>
      </c>
      <c r="BD132" s="27">
        <f t="shared" ca="1" si="335"/>
        <v>0.7</v>
      </c>
      <c r="BE132" s="27">
        <f t="shared" ca="1" si="335"/>
        <v>-0.2</v>
      </c>
      <c r="BF132" s="27">
        <f t="shared" ca="1" si="335"/>
        <v>1.2</v>
      </c>
      <c r="BG132" s="27" t="str">
        <f t="shared" ca="1" si="335"/>
        <v>-</v>
      </c>
      <c r="BH132" s="27" t="str">
        <f t="shared" ca="1" si="335"/>
        <v>-</v>
      </c>
      <c r="BI132" s="27">
        <f t="shared" ca="1" si="335"/>
        <v>0</v>
      </c>
      <c r="BJ132" s="27">
        <f t="shared" ca="1" si="335"/>
        <v>0</v>
      </c>
      <c r="BK132" s="27">
        <f t="shared" ca="1" si="335"/>
        <v>0</v>
      </c>
      <c r="BL132" s="27">
        <f t="shared" ca="1" si="335"/>
        <v>0</v>
      </c>
      <c r="BM132" s="27">
        <f t="shared" ca="1" si="335"/>
        <v>0</v>
      </c>
      <c r="BN132" s="27">
        <f t="shared" ca="1" si="336"/>
        <v>0</v>
      </c>
      <c r="BO132" s="27">
        <f t="shared" ca="1" si="336"/>
        <v>0</v>
      </c>
      <c r="BP132" s="27" t="str">
        <f t="shared" ca="1" si="336"/>
        <v>-</v>
      </c>
      <c r="BQ132" s="27" t="str">
        <f t="shared" ca="1" si="336"/>
        <v>-</v>
      </c>
      <c r="BR132" s="27" t="str">
        <f t="shared" ca="1" si="336"/>
        <v>-</v>
      </c>
      <c r="BS132" s="27" t="str">
        <f t="shared" ca="1" si="336"/>
        <v>-</v>
      </c>
      <c r="BT132" s="27" t="str">
        <f t="shared" ca="1" si="336"/>
        <v>-</v>
      </c>
      <c r="BU132" s="27" t="str">
        <f t="shared" ca="1" si="337"/>
        <v>-</v>
      </c>
      <c r="BV132" s="27" t="str">
        <f t="shared" ca="1" si="337"/>
        <v>-</v>
      </c>
      <c r="BW132" s="27" t="str">
        <f t="shared" ca="1" si="337"/>
        <v>-</v>
      </c>
      <c r="BX132" s="27" t="str">
        <f t="shared" ca="1" si="337"/>
        <v>-</v>
      </c>
      <c r="BY132" s="27">
        <f t="shared" ca="1" si="337"/>
        <v>2</v>
      </c>
      <c r="BZ132" s="27" t="str">
        <f t="shared" ca="1" si="337"/>
        <v>-</v>
      </c>
      <c r="CA132" s="27" t="str">
        <f t="shared" ca="1" si="337"/>
        <v>-</v>
      </c>
      <c r="CB132" s="27" t="str">
        <f t="shared" ca="1" si="337"/>
        <v>-</v>
      </c>
      <c r="CC132" s="27" t="str">
        <f t="shared" ca="1" si="337"/>
        <v>-</v>
      </c>
      <c r="CD132" s="27" t="str">
        <f t="shared" ca="1" si="337"/>
        <v>-</v>
      </c>
      <c r="CE132" s="27" t="str">
        <f t="shared" ca="1" si="337"/>
        <v>-</v>
      </c>
      <c r="CF132" s="27">
        <f t="shared" ca="1" si="337"/>
        <v>0</v>
      </c>
      <c r="CG132" s="27" t="str">
        <f t="shared" ca="1" si="338"/>
        <v>-</v>
      </c>
      <c r="CH132" s="27">
        <f t="shared" ca="1" si="338"/>
        <v>1</v>
      </c>
      <c r="CI132" s="27">
        <f t="shared" ca="1" si="338"/>
        <v>0</v>
      </c>
      <c r="CJ132" s="27">
        <f t="shared" ca="1" si="338"/>
        <v>1</v>
      </c>
      <c r="CK132" s="27">
        <f t="shared" ca="1" si="338"/>
        <v>1</v>
      </c>
      <c r="CL132" s="27">
        <f t="shared" ca="1" si="338"/>
        <v>1</v>
      </c>
      <c r="CM132" s="27">
        <f t="shared" ca="1" si="338"/>
        <v>0</v>
      </c>
      <c r="CN132" s="27">
        <f t="shared" ca="1" si="338"/>
        <v>0</v>
      </c>
      <c r="CO132" s="27">
        <f t="shared" ca="1" si="338"/>
        <v>0</v>
      </c>
      <c r="CP132" s="26">
        <v>-0.4</v>
      </c>
      <c r="CQ132" s="27">
        <f t="shared" ca="1" si="325"/>
        <v>0.9</v>
      </c>
      <c r="CR132" s="27">
        <f t="shared" ca="1" si="287"/>
        <v>0.75</v>
      </c>
      <c r="CS132" s="27">
        <f t="shared" ca="1" si="302"/>
        <v>0.65</v>
      </c>
      <c r="CT132" s="27">
        <f t="shared" ca="1" si="323"/>
        <v>0.3</v>
      </c>
      <c r="CU132" s="27">
        <f t="shared" ca="1" si="339"/>
        <v>0</v>
      </c>
      <c r="CV132" s="27">
        <f t="shared" ca="1" si="324"/>
        <v>0</v>
      </c>
      <c r="CW132" s="27">
        <f t="shared" ca="1" si="324"/>
        <v>1</v>
      </c>
      <c r="CX132" s="27">
        <f t="shared" ca="1" si="324"/>
        <v>0</v>
      </c>
      <c r="CY132" s="27">
        <f t="shared" ca="1" si="324"/>
        <v>0</v>
      </c>
      <c r="CZ132" s="27">
        <f t="shared" ca="1" si="324"/>
        <v>0</v>
      </c>
      <c r="DA132" s="27">
        <f t="shared" ca="1" si="329"/>
        <v>0</v>
      </c>
      <c r="DB132" s="27">
        <f t="shared" ca="1" si="329"/>
        <v>0</v>
      </c>
      <c r="DC132" s="27">
        <f t="shared" ca="1" si="329"/>
        <v>0</v>
      </c>
      <c r="DD132" s="27">
        <f t="shared" ca="1" si="329"/>
        <v>0</v>
      </c>
      <c r="DE132" s="27" t="str">
        <f t="shared" ca="1" si="329"/>
        <v>-</v>
      </c>
      <c r="DF132" s="27" t="str">
        <f t="shared" ca="1" si="329"/>
        <v>-</v>
      </c>
      <c r="DG132" s="27" t="str">
        <f t="shared" ca="1" si="329"/>
        <v>-</v>
      </c>
      <c r="DH132" s="27" t="str">
        <f t="shared" ca="1" si="329"/>
        <v>-</v>
      </c>
      <c r="DI132" s="27" t="str">
        <f t="shared" ca="1" si="329"/>
        <v>-</v>
      </c>
      <c r="DJ132" s="27" t="str">
        <f t="shared" ca="1" si="329"/>
        <v>-</v>
      </c>
      <c r="DK132" s="27" t="b">
        <f t="shared" ca="1" si="330"/>
        <v>0</v>
      </c>
      <c r="DL132" s="27" t="b">
        <f t="shared" ca="1" si="330"/>
        <v>0</v>
      </c>
      <c r="DM132" s="27" t="b">
        <f t="shared" ca="1" si="330"/>
        <v>1</v>
      </c>
      <c r="DN132" s="27">
        <f t="shared" ca="1" si="330"/>
        <v>2</v>
      </c>
      <c r="DO132" s="27" t="str">
        <f t="shared" ca="1" si="330"/>
        <v>-</v>
      </c>
      <c r="DP132" s="27" t="b">
        <f t="shared" ca="1" si="330"/>
        <v>1</v>
      </c>
      <c r="DQ132" s="27" t="str">
        <f t="shared" ca="1" si="330"/>
        <v>-</v>
      </c>
      <c r="DR132" s="27" t="str">
        <f t="shared" ca="1" si="330"/>
        <v>-</v>
      </c>
      <c r="DS132" s="27" t="str">
        <f t="shared" ca="1" si="330"/>
        <v>-</v>
      </c>
      <c r="DT132" s="27" t="b">
        <f t="shared" ca="1" si="331"/>
        <v>1</v>
      </c>
      <c r="DU132" s="27" t="str">
        <f t="shared" ca="1" si="331"/>
        <v>-</v>
      </c>
      <c r="DV132" s="27">
        <f t="shared" ca="1" si="331"/>
        <v>0</v>
      </c>
      <c r="DW132" s="27">
        <f t="shared" ca="1" si="331"/>
        <v>1</v>
      </c>
      <c r="DX132" s="27" t="str">
        <f t="shared" ca="1" si="331"/>
        <v>-</v>
      </c>
      <c r="DY132" s="27">
        <f t="shared" ca="1" si="331"/>
        <v>500</v>
      </c>
      <c r="DZ132" s="27">
        <f t="shared" ca="1" si="331"/>
        <v>500</v>
      </c>
      <c r="EA132" s="27">
        <f t="shared" ca="1" si="331"/>
        <v>1</v>
      </c>
      <c r="EB132" s="27">
        <f t="shared" ca="1" si="331"/>
        <v>0</v>
      </c>
      <c r="EC132" s="27">
        <f t="shared" ca="1" si="331"/>
        <v>1</v>
      </c>
      <c r="ED132" s="27">
        <f t="shared" ca="1" si="331"/>
        <v>1</v>
      </c>
      <c r="EE132" s="27">
        <f t="shared" ca="1" si="332"/>
        <v>0</v>
      </c>
      <c r="EF132" s="27">
        <f t="shared" ca="1" si="332"/>
        <v>70</v>
      </c>
      <c r="EG132" s="27">
        <f t="shared" ca="1" si="332"/>
        <v>50</v>
      </c>
      <c r="EH132" s="27">
        <f t="shared" ca="1" si="332"/>
        <v>70</v>
      </c>
      <c r="EI132" s="27">
        <f t="shared" ca="1" si="332"/>
        <v>50</v>
      </c>
      <c r="EJ132" s="27">
        <f t="shared" ca="1" si="332"/>
        <v>1</v>
      </c>
      <c r="EK132" s="27">
        <f t="shared" ca="1" si="332"/>
        <v>1</v>
      </c>
      <c r="EL132" s="27">
        <f t="shared" ca="1" si="332"/>
        <v>1</v>
      </c>
      <c r="EM132" s="27">
        <f t="shared" ca="1" si="332"/>
        <v>0</v>
      </c>
      <c r="EN132" s="27" t="str">
        <f t="shared" ca="1" si="332"/>
        <v>-</v>
      </c>
      <c r="EO132" s="27" t="str">
        <f t="shared" ca="1" si="332"/>
        <v>-</v>
      </c>
      <c r="EP132" s="27">
        <f t="shared" ca="1" si="332"/>
        <v>0</v>
      </c>
      <c r="EQ132" s="27">
        <f t="shared" ca="1" si="332"/>
        <v>0</v>
      </c>
      <c r="ER132" s="34">
        <v>0</v>
      </c>
    </row>
    <row r="133" spans="1:148" outlineLevel="3">
      <c r="A133" s="31">
        <f t="shared" si="231"/>
        <v>128</v>
      </c>
      <c r="B133" s="38">
        <f t="shared" ca="1" si="309"/>
        <v>75</v>
      </c>
      <c r="C133">
        <f t="shared" ca="1" si="304"/>
        <v>31</v>
      </c>
      <c r="D133" t="b">
        <v>0</v>
      </c>
      <c r="E133" t="b">
        <v>0</v>
      </c>
      <c r="F133" t="b">
        <v>0</v>
      </c>
      <c r="H133" s="39" t="str">
        <f t="shared" ca="1" si="334"/>
        <v>053 sfw0.90_sfd+0.75_conc+0.65_prlf+0.30_erb-0.30M-M Spr Scan 2 (F33N11)</v>
      </c>
      <c r="I133" s="13" t="str">
        <f ca="1">IF(MATCH(H133,H$5:H133,0)=(COUNTA(H$5:H133)),"-","Dup")</f>
        <v>-</v>
      </c>
      <c r="J133" s="27" t="str">
        <f t="shared" ca="1" si="297"/>
        <v>-</v>
      </c>
      <c r="K133" s="27" t="b">
        <f t="shared" ca="1" si="333"/>
        <v>1</v>
      </c>
      <c r="L133" s="27" t="b">
        <f t="shared" ca="1" si="333"/>
        <v>1</v>
      </c>
      <c r="M133" s="27" t="b">
        <f t="shared" ca="1" si="333"/>
        <v>1</v>
      </c>
      <c r="N133" s="27" t="b">
        <f t="shared" ca="1" si="333"/>
        <v>1</v>
      </c>
      <c r="O133" s="27" t="b">
        <f t="shared" ca="1" si="333"/>
        <v>1</v>
      </c>
      <c r="P133" s="27">
        <f t="shared" ca="1" si="326"/>
        <v>1</v>
      </c>
      <c r="Q133" s="27">
        <f t="shared" ca="1" si="326"/>
        <v>1</v>
      </c>
      <c r="R133" s="27">
        <f t="shared" ca="1" si="326"/>
        <v>1</v>
      </c>
      <c r="S133" s="27">
        <f t="shared" ca="1" si="326"/>
        <v>1</v>
      </c>
      <c r="T133" s="27">
        <f t="shared" ca="1" si="326"/>
        <v>1</v>
      </c>
      <c r="U133" s="27">
        <f t="shared" ca="1" si="326"/>
        <v>1</v>
      </c>
      <c r="V133" s="27">
        <f t="shared" ca="1" si="326"/>
        <v>1</v>
      </c>
      <c r="W133" s="27">
        <f t="shared" ca="1" si="326"/>
        <v>1</v>
      </c>
      <c r="X133" s="27">
        <f t="shared" ca="1" si="326"/>
        <v>1</v>
      </c>
      <c r="Y133" s="27">
        <f t="shared" ca="1" si="326"/>
        <v>1</v>
      </c>
      <c r="Z133" s="27" t="str">
        <f t="shared" ca="1" si="305"/>
        <v>-</v>
      </c>
      <c r="AA133" s="27" t="str">
        <f t="shared" ca="1" si="308"/>
        <v>-</v>
      </c>
      <c r="AB133" s="27" t="str">
        <f t="shared" ca="1" si="327"/>
        <v>-</v>
      </c>
      <c r="AC133" s="27" t="str">
        <f t="shared" ca="1" si="327"/>
        <v>-</v>
      </c>
      <c r="AD133" s="27" t="str">
        <f t="shared" ca="1" si="327"/>
        <v>-</v>
      </c>
      <c r="AE133" s="27" t="str">
        <f t="shared" ca="1" si="327"/>
        <v>-</v>
      </c>
      <c r="AF133" s="27" t="str">
        <f t="shared" ca="1" si="327"/>
        <v>-</v>
      </c>
      <c r="AG133" s="27" t="str">
        <f t="shared" ca="1" si="327"/>
        <v>-</v>
      </c>
      <c r="AH133" s="27" t="str">
        <f t="shared" ca="1" si="327"/>
        <v>-</v>
      </c>
      <c r="AI133" s="27" t="str">
        <f t="shared" ca="1" si="327"/>
        <v>-</v>
      </c>
      <c r="AJ133" s="27" t="str">
        <f t="shared" ca="1" si="327"/>
        <v>-</v>
      </c>
      <c r="AK133" s="27" t="str">
        <f t="shared" ca="1" si="327"/>
        <v>-</v>
      </c>
      <c r="AL133" s="27" t="str">
        <f t="shared" ca="1" si="327"/>
        <v>-</v>
      </c>
      <c r="AM133" s="27" t="str">
        <f t="shared" ca="1" si="327"/>
        <v>-</v>
      </c>
      <c r="AN133" s="27" t="str">
        <f t="shared" ca="1" si="327"/>
        <v>-</v>
      </c>
      <c r="AO133" s="27" t="str">
        <f t="shared" ca="1" si="327"/>
        <v>-</v>
      </c>
      <c r="AP133" s="27" t="str">
        <f t="shared" ca="1" si="327"/>
        <v>-</v>
      </c>
      <c r="AQ133" s="27" t="str">
        <f t="shared" ca="1" si="327"/>
        <v>-</v>
      </c>
      <c r="AR133" s="27" t="str">
        <f t="shared" ca="1" si="327"/>
        <v>-</v>
      </c>
      <c r="AS133" s="27">
        <f t="shared" ca="1" si="318"/>
        <v>1</v>
      </c>
      <c r="AT133" s="27">
        <f t="shared" ca="1" si="318"/>
        <v>1</v>
      </c>
      <c r="AU133" s="27">
        <f t="shared" ca="1" si="318"/>
        <v>0</v>
      </c>
      <c r="AV133" s="27">
        <f t="shared" ca="1" si="328"/>
        <v>0.7</v>
      </c>
      <c r="AW133" s="27">
        <f t="shared" ca="1" si="328"/>
        <v>-0.7</v>
      </c>
      <c r="AX133" s="27" t="str">
        <f t="shared" ca="1" si="328"/>
        <v>-</v>
      </c>
      <c r="AY133" s="27" t="str">
        <f t="shared" ca="1" si="328"/>
        <v>-</v>
      </c>
      <c r="AZ133" s="27" t="str">
        <f t="shared" ca="1" si="328"/>
        <v>-</v>
      </c>
      <c r="BA133" s="27" t="str">
        <f t="shared" ca="1" si="328"/>
        <v>-</v>
      </c>
      <c r="BB133" s="27" t="str">
        <f t="shared" ca="1" si="328"/>
        <v>-</v>
      </c>
      <c r="BC133" s="27">
        <f t="shared" ca="1" si="306"/>
        <v>0.3</v>
      </c>
      <c r="BD133" s="27">
        <f t="shared" ca="1" si="335"/>
        <v>0.7</v>
      </c>
      <c r="BE133" s="27">
        <f t="shared" ca="1" si="335"/>
        <v>-0.2</v>
      </c>
      <c r="BF133" s="27">
        <f t="shared" ca="1" si="335"/>
        <v>1.2</v>
      </c>
      <c r="BG133" s="27" t="str">
        <f t="shared" ca="1" si="335"/>
        <v>-</v>
      </c>
      <c r="BH133" s="27" t="str">
        <f t="shared" ca="1" si="335"/>
        <v>-</v>
      </c>
      <c r="BI133" s="27">
        <f t="shared" ca="1" si="335"/>
        <v>0</v>
      </c>
      <c r="BJ133" s="27">
        <f t="shared" ca="1" si="335"/>
        <v>0</v>
      </c>
      <c r="BK133" s="27">
        <f t="shared" ca="1" si="335"/>
        <v>0</v>
      </c>
      <c r="BL133" s="27">
        <f t="shared" ca="1" si="335"/>
        <v>0</v>
      </c>
      <c r="BM133" s="27">
        <f t="shared" ca="1" si="335"/>
        <v>0</v>
      </c>
      <c r="BN133" s="27">
        <f t="shared" ca="1" si="336"/>
        <v>0</v>
      </c>
      <c r="BO133" s="27">
        <f t="shared" ca="1" si="336"/>
        <v>0</v>
      </c>
      <c r="BP133" s="27" t="str">
        <f t="shared" ca="1" si="336"/>
        <v>-</v>
      </c>
      <c r="BQ133" s="27" t="str">
        <f t="shared" ca="1" si="336"/>
        <v>-</v>
      </c>
      <c r="BR133" s="27" t="str">
        <f t="shared" ca="1" si="336"/>
        <v>-</v>
      </c>
      <c r="BS133" s="27" t="str">
        <f t="shared" ca="1" si="336"/>
        <v>-</v>
      </c>
      <c r="BT133" s="27" t="str">
        <f t="shared" ca="1" si="336"/>
        <v>-</v>
      </c>
      <c r="BU133" s="27" t="str">
        <f t="shared" ca="1" si="337"/>
        <v>-</v>
      </c>
      <c r="BV133" s="27" t="str">
        <f t="shared" ca="1" si="337"/>
        <v>-</v>
      </c>
      <c r="BW133" s="27" t="str">
        <f t="shared" ca="1" si="337"/>
        <v>-</v>
      </c>
      <c r="BX133" s="27" t="str">
        <f t="shared" ca="1" si="337"/>
        <v>-</v>
      </c>
      <c r="BY133" s="27">
        <f t="shared" ca="1" si="337"/>
        <v>2</v>
      </c>
      <c r="BZ133" s="27" t="str">
        <f t="shared" ca="1" si="337"/>
        <v>-</v>
      </c>
      <c r="CA133" s="27" t="str">
        <f t="shared" ca="1" si="337"/>
        <v>-</v>
      </c>
      <c r="CB133" s="27" t="str">
        <f t="shared" ca="1" si="337"/>
        <v>-</v>
      </c>
      <c r="CC133" s="27" t="str">
        <f t="shared" ca="1" si="337"/>
        <v>-</v>
      </c>
      <c r="CD133" s="27" t="str">
        <f t="shared" ca="1" si="337"/>
        <v>-</v>
      </c>
      <c r="CE133" s="27" t="str">
        <f t="shared" ca="1" si="337"/>
        <v>-</v>
      </c>
      <c r="CF133" s="27">
        <f t="shared" ca="1" si="337"/>
        <v>0</v>
      </c>
      <c r="CG133" s="27" t="str">
        <f t="shared" ca="1" si="338"/>
        <v>-</v>
      </c>
      <c r="CH133" s="27">
        <f t="shared" ca="1" si="338"/>
        <v>1</v>
      </c>
      <c r="CI133" s="27">
        <f t="shared" ca="1" si="338"/>
        <v>0</v>
      </c>
      <c r="CJ133" s="27">
        <f t="shared" ca="1" si="338"/>
        <v>1</v>
      </c>
      <c r="CK133" s="27">
        <f t="shared" ca="1" si="338"/>
        <v>1</v>
      </c>
      <c r="CL133" s="27">
        <f t="shared" ca="1" si="338"/>
        <v>1</v>
      </c>
      <c r="CM133" s="27">
        <f t="shared" ca="1" si="338"/>
        <v>0</v>
      </c>
      <c r="CN133" s="27">
        <f t="shared" ca="1" si="338"/>
        <v>0</v>
      </c>
      <c r="CO133" s="27">
        <f t="shared" ca="1" si="338"/>
        <v>0</v>
      </c>
      <c r="CP133" s="26">
        <v>-0.3</v>
      </c>
      <c r="CQ133" s="27">
        <f t="shared" ca="1" si="325"/>
        <v>0.9</v>
      </c>
      <c r="CR133" s="27">
        <f t="shared" ref="CR133:CR153" ca="1" si="340">OFFSET(CR$5,$B133,0)</f>
        <v>0.75</v>
      </c>
      <c r="CS133" s="27">
        <f t="shared" ca="1" si="302"/>
        <v>0.65</v>
      </c>
      <c r="CT133" s="27">
        <f t="shared" ca="1" si="323"/>
        <v>0.3</v>
      </c>
      <c r="CU133" s="27">
        <f t="shared" ca="1" si="339"/>
        <v>0</v>
      </c>
      <c r="CV133" s="27">
        <f t="shared" ca="1" si="324"/>
        <v>0</v>
      </c>
      <c r="CW133" s="27">
        <f t="shared" ca="1" si="324"/>
        <v>1</v>
      </c>
      <c r="CX133" s="27">
        <f t="shared" ca="1" si="324"/>
        <v>0</v>
      </c>
      <c r="CY133" s="27">
        <f t="shared" ca="1" si="324"/>
        <v>0</v>
      </c>
      <c r="CZ133" s="27">
        <f t="shared" ca="1" si="324"/>
        <v>0</v>
      </c>
      <c r="DA133" s="27">
        <f t="shared" ca="1" si="329"/>
        <v>0</v>
      </c>
      <c r="DB133" s="27">
        <f t="shared" ca="1" si="329"/>
        <v>0</v>
      </c>
      <c r="DC133" s="27">
        <f t="shared" ca="1" si="329"/>
        <v>0</v>
      </c>
      <c r="DD133" s="27">
        <f t="shared" ca="1" si="329"/>
        <v>0</v>
      </c>
      <c r="DE133" s="27" t="str">
        <f t="shared" ca="1" si="329"/>
        <v>-</v>
      </c>
      <c r="DF133" s="27" t="str">
        <f t="shared" ca="1" si="329"/>
        <v>-</v>
      </c>
      <c r="DG133" s="27" t="str">
        <f t="shared" ca="1" si="329"/>
        <v>-</v>
      </c>
      <c r="DH133" s="27" t="str">
        <f t="shared" ca="1" si="329"/>
        <v>-</v>
      </c>
      <c r="DI133" s="27" t="str">
        <f t="shared" ca="1" si="329"/>
        <v>-</v>
      </c>
      <c r="DJ133" s="27" t="str">
        <f t="shared" ca="1" si="329"/>
        <v>-</v>
      </c>
      <c r="DK133" s="27" t="b">
        <f t="shared" ca="1" si="330"/>
        <v>0</v>
      </c>
      <c r="DL133" s="27" t="b">
        <f t="shared" ca="1" si="330"/>
        <v>0</v>
      </c>
      <c r="DM133" s="27" t="b">
        <f t="shared" ca="1" si="330"/>
        <v>1</v>
      </c>
      <c r="DN133" s="27">
        <f t="shared" ca="1" si="330"/>
        <v>2</v>
      </c>
      <c r="DO133" s="27" t="str">
        <f t="shared" ca="1" si="330"/>
        <v>-</v>
      </c>
      <c r="DP133" s="27" t="b">
        <f t="shared" ca="1" si="330"/>
        <v>1</v>
      </c>
      <c r="DQ133" s="27" t="str">
        <f t="shared" ca="1" si="330"/>
        <v>-</v>
      </c>
      <c r="DR133" s="27" t="str">
        <f t="shared" ca="1" si="330"/>
        <v>-</v>
      </c>
      <c r="DS133" s="27" t="str">
        <f t="shared" ca="1" si="330"/>
        <v>-</v>
      </c>
      <c r="DT133" s="27" t="b">
        <f t="shared" ca="1" si="331"/>
        <v>1</v>
      </c>
      <c r="DU133" s="27" t="str">
        <f t="shared" ca="1" si="331"/>
        <v>-</v>
      </c>
      <c r="DV133" s="27">
        <f t="shared" ca="1" si="331"/>
        <v>0</v>
      </c>
      <c r="DW133" s="27">
        <f t="shared" ca="1" si="331"/>
        <v>1</v>
      </c>
      <c r="DX133" s="27" t="str">
        <f t="shared" ca="1" si="331"/>
        <v>-</v>
      </c>
      <c r="DY133" s="27">
        <f t="shared" ca="1" si="331"/>
        <v>500</v>
      </c>
      <c r="DZ133" s="27">
        <f t="shared" ca="1" si="331"/>
        <v>500</v>
      </c>
      <c r="EA133" s="27">
        <f t="shared" ca="1" si="331"/>
        <v>1</v>
      </c>
      <c r="EB133" s="27">
        <f t="shared" ca="1" si="331"/>
        <v>0</v>
      </c>
      <c r="EC133" s="27">
        <f t="shared" ca="1" si="331"/>
        <v>1</v>
      </c>
      <c r="ED133" s="27">
        <f t="shared" ca="1" si="331"/>
        <v>1</v>
      </c>
      <c r="EE133" s="27">
        <f t="shared" ca="1" si="332"/>
        <v>0</v>
      </c>
      <c r="EF133" s="27">
        <f t="shared" ca="1" si="332"/>
        <v>70</v>
      </c>
      <c r="EG133" s="27">
        <f t="shared" ca="1" si="332"/>
        <v>50</v>
      </c>
      <c r="EH133" s="27">
        <f t="shared" ca="1" si="332"/>
        <v>70</v>
      </c>
      <c r="EI133" s="27">
        <f t="shared" ca="1" si="332"/>
        <v>50</v>
      </c>
      <c r="EJ133" s="27">
        <f t="shared" ca="1" si="332"/>
        <v>1</v>
      </c>
      <c r="EK133" s="27">
        <f t="shared" ca="1" si="332"/>
        <v>1</v>
      </c>
      <c r="EL133" s="27">
        <f t="shared" ca="1" si="332"/>
        <v>1</v>
      </c>
      <c r="EM133" s="27">
        <f t="shared" ca="1" si="332"/>
        <v>0</v>
      </c>
      <c r="EN133" s="27" t="str">
        <f t="shared" ca="1" si="332"/>
        <v>-</v>
      </c>
      <c r="EO133" s="27" t="str">
        <f t="shared" ca="1" si="332"/>
        <v>-</v>
      </c>
      <c r="EP133" s="27">
        <f t="shared" ca="1" si="332"/>
        <v>0</v>
      </c>
      <c r="EQ133" s="27">
        <f t="shared" ca="1" si="332"/>
        <v>0</v>
      </c>
      <c r="ER133" s="34">
        <v>0</v>
      </c>
    </row>
    <row r="134" spans="1:148" outlineLevel="3">
      <c r="A134" s="31">
        <f t="shared" si="231"/>
        <v>129</v>
      </c>
      <c r="B134" s="38">
        <f t="shared" ca="1" si="309"/>
        <v>75</v>
      </c>
      <c r="C134">
        <f t="shared" ca="1" si="304"/>
        <v>31</v>
      </c>
      <c r="D134" t="b">
        <v>0</v>
      </c>
      <c r="E134" t="b">
        <v>0</v>
      </c>
      <c r="F134" t="b">
        <v>0</v>
      </c>
      <c r="H134" s="39" t="str">
        <f t="shared" ca="1" si="334"/>
        <v>054 sfw0.90_sfd+0.75_conc+0.65_prlf+0.30_erb-0.20M-M Spr Scan 2 (F33N11)</v>
      </c>
      <c r="I134" s="13" t="str">
        <f ca="1">IF(MATCH(H134,H$5:H134,0)=(COUNTA(H$5:H134)),"-","Dup")</f>
        <v>-</v>
      </c>
      <c r="J134" s="27" t="str">
        <f t="shared" ca="1" si="297"/>
        <v>-</v>
      </c>
      <c r="K134" s="27" t="b">
        <f t="shared" ca="1" si="333"/>
        <v>1</v>
      </c>
      <c r="L134" s="27" t="b">
        <f t="shared" ca="1" si="333"/>
        <v>1</v>
      </c>
      <c r="M134" s="27" t="b">
        <f t="shared" ca="1" si="333"/>
        <v>1</v>
      </c>
      <c r="N134" s="27" t="b">
        <f t="shared" ca="1" si="333"/>
        <v>1</v>
      </c>
      <c r="O134" s="27" t="b">
        <f t="shared" ca="1" si="333"/>
        <v>1</v>
      </c>
      <c r="P134" s="27">
        <f t="shared" ca="1" si="326"/>
        <v>1</v>
      </c>
      <c r="Q134" s="27">
        <f t="shared" ca="1" si="326"/>
        <v>1</v>
      </c>
      <c r="R134" s="27">
        <f t="shared" ca="1" si="326"/>
        <v>1</v>
      </c>
      <c r="S134" s="27">
        <f t="shared" ca="1" si="326"/>
        <v>1</v>
      </c>
      <c r="T134" s="27">
        <f t="shared" ca="1" si="326"/>
        <v>1</v>
      </c>
      <c r="U134" s="27">
        <f t="shared" ca="1" si="326"/>
        <v>1</v>
      </c>
      <c r="V134" s="27">
        <f t="shared" ca="1" si="326"/>
        <v>1</v>
      </c>
      <c r="W134" s="27">
        <f t="shared" ca="1" si="326"/>
        <v>1</v>
      </c>
      <c r="X134" s="27">
        <f t="shared" ca="1" si="326"/>
        <v>1</v>
      </c>
      <c r="Y134" s="27">
        <f t="shared" ca="1" si="326"/>
        <v>1</v>
      </c>
      <c r="Z134" s="27" t="str">
        <f t="shared" ca="1" si="305"/>
        <v>-</v>
      </c>
      <c r="AA134" s="27" t="str">
        <f t="shared" ca="1" si="308"/>
        <v>-</v>
      </c>
      <c r="AB134" s="27" t="str">
        <f t="shared" ca="1" si="327"/>
        <v>-</v>
      </c>
      <c r="AC134" s="27" t="str">
        <f t="shared" ca="1" si="327"/>
        <v>-</v>
      </c>
      <c r="AD134" s="27" t="str">
        <f t="shared" ca="1" si="327"/>
        <v>-</v>
      </c>
      <c r="AE134" s="27" t="str">
        <f t="shared" ca="1" si="327"/>
        <v>-</v>
      </c>
      <c r="AF134" s="27" t="str">
        <f t="shared" ca="1" si="327"/>
        <v>-</v>
      </c>
      <c r="AG134" s="27" t="str">
        <f t="shared" ca="1" si="327"/>
        <v>-</v>
      </c>
      <c r="AH134" s="27" t="str">
        <f t="shared" ca="1" si="327"/>
        <v>-</v>
      </c>
      <c r="AI134" s="27" t="str">
        <f t="shared" ca="1" si="327"/>
        <v>-</v>
      </c>
      <c r="AJ134" s="27" t="str">
        <f t="shared" ca="1" si="327"/>
        <v>-</v>
      </c>
      <c r="AK134" s="27" t="str">
        <f t="shared" ca="1" si="327"/>
        <v>-</v>
      </c>
      <c r="AL134" s="27" t="str">
        <f t="shared" ca="1" si="327"/>
        <v>-</v>
      </c>
      <c r="AM134" s="27" t="str">
        <f t="shared" ca="1" si="327"/>
        <v>-</v>
      </c>
      <c r="AN134" s="27" t="str">
        <f t="shared" ca="1" si="327"/>
        <v>-</v>
      </c>
      <c r="AO134" s="27" t="str">
        <f t="shared" ca="1" si="327"/>
        <v>-</v>
      </c>
      <c r="AP134" s="27" t="str">
        <f t="shared" ca="1" si="327"/>
        <v>-</v>
      </c>
      <c r="AQ134" s="27" t="str">
        <f t="shared" ca="1" si="327"/>
        <v>-</v>
      </c>
      <c r="AR134" s="27" t="str">
        <f t="shared" ca="1" si="327"/>
        <v>-</v>
      </c>
      <c r="AS134" s="27">
        <f t="shared" ca="1" si="318"/>
        <v>1</v>
      </c>
      <c r="AT134" s="27">
        <f t="shared" ca="1" si="318"/>
        <v>1</v>
      </c>
      <c r="AU134" s="27">
        <f t="shared" ca="1" si="318"/>
        <v>0</v>
      </c>
      <c r="AV134" s="27">
        <f t="shared" ca="1" si="328"/>
        <v>0.7</v>
      </c>
      <c r="AW134" s="27">
        <f t="shared" ca="1" si="328"/>
        <v>-0.7</v>
      </c>
      <c r="AX134" s="27" t="str">
        <f t="shared" ca="1" si="328"/>
        <v>-</v>
      </c>
      <c r="AY134" s="27" t="str">
        <f t="shared" ca="1" si="328"/>
        <v>-</v>
      </c>
      <c r="AZ134" s="27" t="str">
        <f t="shared" ca="1" si="328"/>
        <v>-</v>
      </c>
      <c r="BA134" s="27" t="str">
        <f t="shared" ca="1" si="328"/>
        <v>-</v>
      </c>
      <c r="BB134" s="27" t="str">
        <f t="shared" ca="1" si="328"/>
        <v>-</v>
      </c>
      <c r="BC134" s="27">
        <f t="shared" ca="1" si="306"/>
        <v>0.3</v>
      </c>
      <c r="BD134" s="27">
        <f t="shared" ca="1" si="335"/>
        <v>0.7</v>
      </c>
      <c r="BE134" s="27">
        <f t="shared" ca="1" si="335"/>
        <v>-0.2</v>
      </c>
      <c r="BF134" s="27">
        <f t="shared" ca="1" si="335"/>
        <v>1.2</v>
      </c>
      <c r="BG134" s="27" t="str">
        <f t="shared" ca="1" si="335"/>
        <v>-</v>
      </c>
      <c r="BH134" s="27" t="str">
        <f t="shared" ca="1" si="335"/>
        <v>-</v>
      </c>
      <c r="BI134" s="27">
        <f t="shared" ca="1" si="335"/>
        <v>0</v>
      </c>
      <c r="BJ134" s="27">
        <f t="shared" ca="1" si="335"/>
        <v>0</v>
      </c>
      <c r="BK134" s="27">
        <f t="shared" ca="1" si="335"/>
        <v>0</v>
      </c>
      <c r="BL134" s="27">
        <f t="shared" ca="1" si="335"/>
        <v>0</v>
      </c>
      <c r="BM134" s="27">
        <f t="shared" ca="1" si="335"/>
        <v>0</v>
      </c>
      <c r="BN134" s="27">
        <f t="shared" ca="1" si="336"/>
        <v>0</v>
      </c>
      <c r="BO134" s="27">
        <f t="shared" ca="1" si="336"/>
        <v>0</v>
      </c>
      <c r="BP134" s="27" t="str">
        <f t="shared" ca="1" si="336"/>
        <v>-</v>
      </c>
      <c r="BQ134" s="27" t="str">
        <f t="shared" ca="1" si="336"/>
        <v>-</v>
      </c>
      <c r="BR134" s="27" t="str">
        <f t="shared" ca="1" si="336"/>
        <v>-</v>
      </c>
      <c r="BS134" s="27" t="str">
        <f t="shared" ca="1" si="336"/>
        <v>-</v>
      </c>
      <c r="BT134" s="27" t="str">
        <f t="shared" ca="1" si="336"/>
        <v>-</v>
      </c>
      <c r="BU134" s="27" t="str">
        <f t="shared" ca="1" si="337"/>
        <v>-</v>
      </c>
      <c r="BV134" s="27" t="str">
        <f t="shared" ca="1" si="337"/>
        <v>-</v>
      </c>
      <c r="BW134" s="27" t="str">
        <f t="shared" ca="1" si="337"/>
        <v>-</v>
      </c>
      <c r="BX134" s="27" t="str">
        <f t="shared" ca="1" si="337"/>
        <v>-</v>
      </c>
      <c r="BY134" s="27">
        <f t="shared" ca="1" si="337"/>
        <v>2</v>
      </c>
      <c r="BZ134" s="27" t="str">
        <f t="shared" ca="1" si="337"/>
        <v>-</v>
      </c>
      <c r="CA134" s="27" t="str">
        <f t="shared" ca="1" si="337"/>
        <v>-</v>
      </c>
      <c r="CB134" s="27" t="str">
        <f t="shared" ca="1" si="337"/>
        <v>-</v>
      </c>
      <c r="CC134" s="27" t="str">
        <f t="shared" ca="1" si="337"/>
        <v>-</v>
      </c>
      <c r="CD134" s="27" t="str">
        <f t="shared" ca="1" si="337"/>
        <v>-</v>
      </c>
      <c r="CE134" s="27" t="str">
        <f t="shared" ca="1" si="337"/>
        <v>-</v>
      </c>
      <c r="CF134" s="27">
        <f t="shared" ca="1" si="337"/>
        <v>0</v>
      </c>
      <c r="CG134" s="27" t="str">
        <f t="shared" ca="1" si="338"/>
        <v>-</v>
      </c>
      <c r="CH134" s="27">
        <f t="shared" ca="1" si="338"/>
        <v>1</v>
      </c>
      <c r="CI134" s="27">
        <f t="shared" ca="1" si="338"/>
        <v>0</v>
      </c>
      <c r="CJ134" s="27">
        <f t="shared" ca="1" si="338"/>
        <v>1</v>
      </c>
      <c r="CK134" s="27">
        <f t="shared" ca="1" si="338"/>
        <v>1</v>
      </c>
      <c r="CL134" s="27">
        <f t="shared" ca="1" si="338"/>
        <v>1</v>
      </c>
      <c r="CM134" s="27">
        <f t="shared" ca="1" si="338"/>
        <v>0</v>
      </c>
      <c r="CN134" s="27">
        <f t="shared" ca="1" si="338"/>
        <v>0</v>
      </c>
      <c r="CO134" s="27">
        <f t="shared" ca="1" si="338"/>
        <v>0</v>
      </c>
      <c r="CP134" s="26">
        <v>-0.2</v>
      </c>
      <c r="CQ134" s="27">
        <f t="shared" ca="1" si="325"/>
        <v>0.9</v>
      </c>
      <c r="CR134" s="27">
        <f t="shared" ca="1" si="340"/>
        <v>0.75</v>
      </c>
      <c r="CS134" s="27">
        <f t="shared" ca="1" si="302"/>
        <v>0.65</v>
      </c>
      <c r="CT134" s="27">
        <f t="shared" ca="1" si="323"/>
        <v>0.3</v>
      </c>
      <c r="CU134" s="27">
        <f t="shared" ca="1" si="339"/>
        <v>0</v>
      </c>
      <c r="CV134" s="27">
        <f t="shared" ca="1" si="324"/>
        <v>0</v>
      </c>
      <c r="CW134" s="27">
        <f t="shared" ca="1" si="324"/>
        <v>1</v>
      </c>
      <c r="CX134" s="27">
        <f t="shared" ca="1" si="324"/>
        <v>0</v>
      </c>
      <c r="CY134" s="27">
        <f t="shared" ca="1" si="324"/>
        <v>0</v>
      </c>
      <c r="CZ134" s="27">
        <f t="shared" ca="1" si="324"/>
        <v>0</v>
      </c>
      <c r="DA134" s="27">
        <f t="shared" ca="1" si="329"/>
        <v>0</v>
      </c>
      <c r="DB134" s="27">
        <f t="shared" ca="1" si="329"/>
        <v>0</v>
      </c>
      <c r="DC134" s="27">
        <f t="shared" ca="1" si="329"/>
        <v>0</v>
      </c>
      <c r="DD134" s="27">
        <f t="shared" ca="1" si="329"/>
        <v>0</v>
      </c>
      <c r="DE134" s="27" t="str">
        <f t="shared" ca="1" si="329"/>
        <v>-</v>
      </c>
      <c r="DF134" s="27" t="str">
        <f t="shared" ca="1" si="329"/>
        <v>-</v>
      </c>
      <c r="DG134" s="27" t="str">
        <f t="shared" ca="1" si="329"/>
        <v>-</v>
      </c>
      <c r="DH134" s="27" t="str">
        <f t="shared" ca="1" si="329"/>
        <v>-</v>
      </c>
      <c r="DI134" s="27" t="str">
        <f t="shared" ca="1" si="329"/>
        <v>-</v>
      </c>
      <c r="DJ134" s="27" t="str">
        <f t="shared" ca="1" si="329"/>
        <v>-</v>
      </c>
      <c r="DK134" s="27" t="b">
        <f t="shared" ca="1" si="330"/>
        <v>0</v>
      </c>
      <c r="DL134" s="27" t="b">
        <f t="shared" ca="1" si="330"/>
        <v>0</v>
      </c>
      <c r="DM134" s="27" t="b">
        <f t="shared" ca="1" si="330"/>
        <v>1</v>
      </c>
      <c r="DN134" s="27">
        <f t="shared" ca="1" si="330"/>
        <v>2</v>
      </c>
      <c r="DO134" s="27" t="str">
        <f t="shared" ca="1" si="330"/>
        <v>-</v>
      </c>
      <c r="DP134" s="27" t="b">
        <f t="shared" ca="1" si="330"/>
        <v>1</v>
      </c>
      <c r="DQ134" s="27" t="str">
        <f t="shared" ca="1" si="330"/>
        <v>-</v>
      </c>
      <c r="DR134" s="27" t="str">
        <f t="shared" ca="1" si="330"/>
        <v>-</v>
      </c>
      <c r="DS134" s="27" t="str">
        <f t="shared" ca="1" si="330"/>
        <v>-</v>
      </c>
      <c r="DT134" s="27" t="b">
        <f t="shared" ca="1" si="331"/>
        <v>1</v>
      </c>
      <c r="DU134" s="27" t="str">
        <f t="shared" ca="1" si="331"/>
        <v>-</v>
      </c>
      <c r="DV134" s="27">
        <f t="shared" ca="1" si="331"/>
        <v>0</v>
      </c>
      <c r="DW134" s="27">
        <f t="shared" ca="1" si="331"/>
        <v>1</v>
      </c>
      <c r="DX134" s="27" t="str">
        <f t="shared" ca="1" si="331"/>
        <v>-</v>
      </c>
      <c r="DY134" s="27">
        <f t="shared" ca="1" si="331"/>
        <v>500</v>
      </c>
      <c r="DZ134" s="27">
        <f t="shared" ca="1" si="331"/>
        <v>500</v>
      </c>
      <c r="EA134" s="27">
        <f t="shared" ca="1" si="331"/>
        <v>1</v>
      </c>
      <c r="EB134" s="27">
        <f t="shared" ca="1" si="331"/>
        <v>0</v>
      </c>
      <c r="EC134" s="27">
        <f t="shared" ca="1" si="331"/>
        <v>1</v>
      </c>
      <c r="ED134" s="27">
        <f t="shared" ca="1" si="331"/>
        <v>1</v>
      </c>
      <c r="EE134" s="27">
        <f t="shared" ca="1" si="332"/>
        <v>0</v>
      </c>
      <c r="EF134" s="27">
        <f t="shared" ca="1" si="332"/>
        <v>70</v>
      </c>
      <c r="EG134" s="27">
        <f t="shared" ca="1" si="332"/>
        <v>50</v>
      </c>
      <c r="EH134" s="27">
        <f t="shared" ca="1" si="332"/>
        <v>70</v>
      </c>
      <c r="EI134" s="27">
        <f t="shared" ca="1" si="332"/>
        <v>50</v>
      </c>
      <c r="EJ134" s="27">
        <f t="shared" ca="1" si="332"/>
        <v>1</v>
      </c>
      <c r="EK134" s="27">
        <f t="shared" ca="1" si="332"/>
        <v>1</v>
      </c>
      <c r="EL134" s="27">
        <f t="shared" ca="1" si="332"/>
        <v>1</v>
      </c>
      <c r="EM134" s="27">
        <f t="shared" ca="1" si="332"/>
        <v>0</v>
      </c>
      <c r="EN134" s="27" t="str">
        <f t="shared" ca="1" si="332"/>
        <v>-</v>
      </c>
      <c r="EO134" s="27" t="str">
        <f t="shared" ca="1" si="332"/>
        <v>-</v>
      </c>
      <c r="EP134" s="27">
        <f t="shared" ca="1" si="332"/>
        <v>0</v>
      </c>
      <c r="EQ134" s="27">
        <f t="shared" ca="1" si="332"/>
        <v>0</v>
      </c>
      <c r="ER134" s="34">
        <v>0</v>
      </c>
    </row>
    <row r="135" spans="1:148" outlineLevel="3">
      <c r="A135" s="31">
        <f t="shared" si="231"/>
        <v>130</v>
      </c>
      <c r="B135" s="38">
        <f t="shared" ca="1" si="309"/>
        <v>75</v>
      </c>
      <c r="C135">
        <f t="shared" ca="1" si="304"/>
        <v>31</v>
      </c>
      <c r="D135" t="b">
        <v>0</v>
      </c>
      <c r="E135" t="b">
        <v>0</v>
      </c>
      <c r="F135" t="b">
        <v>0</v>
      </c>
      <c r="H135" s="39" t="str">
        <f t="shared" ca="1" si="334"/>
        <v>055 sfw0.90_sfd+0.75_conc+0.65_prlf+0.30_erb-0.10M-M Spr Scan 2 (F33N11)</v>
      </c>
      <c r="I135" s="13" t="str">
        <f ca="1">IF(MATCH(H135,H$5:H135,0)=(COUNTA(H$5:H135)),"-","Dup")</f>
        <v>-</v>
      </c>
      <c r="J135" s="27" t="str">
        <f t="shared" ca="1" si="297"/>
        <v>-</v>
      </c>
      <c r="K135" s="27" t="b">
        <f t="shared" ca="1" si="333"/>
        <v>1</v>
      </c>
      <c r="L135" s="27" t="b">
        <f t="shared" ca="1" si="333"/>
        <v>1</v>
      </c>
      <c r="M135" s="27" t="b">
        <f t="shared" ca="1" si="333"/>
        <v>1</v>
      </c>
      <c r="N135" s="27" t="b">
        <f t="shared" ca="1" si="333"/>
        <v>1</v>
      </c>
      <c r="O135" s="27" t="b">
        <f t="shared" ca="1" si="333"/>
        <v>1</v>
      </c>
      <c r="P135" s="27">
        <f t="shared" ca="1" si="326"/>
        <v>1</v>
      </c>
      <c r="Q135" s="27">
        <f t="shared" ca="1" si="326"/>
        <v>1</v>
      </c>
      <c r="R135" s="27">
        <f t="shared" ca="1" si="326"/>
        <v>1</v>
      </c>
      <c r="S135" s="27">
        <f t="shared" ca="1" si="326"/>
        <v>1</v>
      </c>
      <c r="T135" s="27">
        <f t="shared" ca="1" si="326"/>
        <v>1</v>
      </c>
      <c r="U135" s="27">
        <f t="shared" ca="1" si="326"/>
        <v>1</v>
      </c>
      <c r="V135" s="27">
        <f t="shared" ca="1" si="326"/>
        <v>1</v>
      </c>
      <c r="W135" s="27">
        <f t="shared" ca="1" si="326"/>
        <v>1</v>
      </c>
      <c r="X135" s="27">
        <f t="shared" ca="1" si="326"/>
        <v>1</v>
      </c>
      <c r="Y135" s="27">
        <f t="shared" ca="1" si="326"/>
        <v>1</v>
      </c>
      <c r="Z135" s="27" t="str">
        <f t="shared" ca="1" si="305"/>
        <v>-</v>
      </c>
      <c r="AA135" s="27" t="str">
        <f t="shared" ca="1" si="308"/>
        <v>-</v>
      </c>
      <c r="AB135" s="27" t="str">
        <f t="shared" ca="1" si="327"/>
        <v>-</v>
      </c>
      <c r="AC135" s="27" t="str">
        <f t="shared" ca="1" si="327"/>
        <v>-</v>
      </c>
      <c r="AD135" s="27" t="str">
        <f t="shared" ca="1" si="327"/>
        <v>-</v>
      </c>
      <c r="AE135" s="27" t="str">
        <f t="shared" ca="1" si="327"/>
        <v>-</v>
      </c>
      <c r="AF135" s="27" t="str">
        <f t="shared" ca="1" si="327"/>
        <v>-</v>
      </c>
      <c r="AG135" s="27" t="str">
        <f t="shared" ca="1" si="327"/>
        <v>-</v>
      </c>
      <c r="AH135" s="27" t="str">
        <f t="shared" ca="1" si="327"/>
        <v>-</v>
      </c>
      <c r="AI135" s="27" t="str">
        <f t="shared" ca="1" si="327"/>
        <v>-</v>
      </c>
      <c r="AJ135" s="27" t="str">
        <f t="shared" ca="1" si="327"/>
        <v>-</v>
      </c>
      <c r="AK135" s="27" t="str">
        <f t="shared" ca="1" si="327"/>
        <v>-</v>
      </c>
      <c r="AL135" s="27" t="str">
        <f t="shared" ca="1" si="327"/>
        <v>-</v>
      </c>
      <c r="AM135" s="27" t="str">
        <f t="shared" ca="1" si="327"/>
        <v>-</v>
      </c>
      <c r="AN135" s="27" t="str">
        <f t="shared" ca="1" si="327"/>
        <v>-</v>
      </c>
      <c r="AO135" s="27" t="str">
        <f t="shared" ca="1" si="327"/>
        <v>-</v>
      </c>
      <c r="AP135" s="27" t="str">
        <f t="shared" ca="1" si="327"/>
        <v>-</v>
      </c>
      <c r="AQ135" s="27" t="str">
        <f t="shared" ca="1" si="327"/>
        <v>-</v>
      </c>
      <c r="AR135" s="27" t="str">
        <f t="shared" ca="1" si="327"/>
        <v>-</v>
      </c>
      <c r="AS135" s="27">
        <f t="shared" ca="1" si="318"/>
        <v>1</v>
      </c>
      <c r="AT135" s="27">
        <f t="shared" ca="1" si="318"/>
        <v>1</v>
      </c>
      <c r="AU135" s="27">
        <f t="shared" ca="1" si="318"/>
        <v>0</v>
      </c>
      <c r="AV135" s="27">
        <f t="shared" ca="1" si="328"/>
        <v>0.7</v>
      </c>
      <c r="AW135" s="27">
        <f t="shared" ca="1" si="328"/>
        <v>-0.7</v>
      </c>
      <c r="AX135" s="27" t="str">
        <f t="shared" ca="1" si="328"/>
        <v>-</v>
      </c>
      <c r="AY135" s="27" t="str">
        <f t="shared" ca="1" si="328"/>
        <v>-</v>
      </c>
      <c r="AZ135" s="27" t="str">
        <f t="shared" ca="1" si="328"/>
        <v>-</v>
      </c>
      <c r="BA135" s="27" t="str">
        <f t="shared" ca="1" si="328"/>
        <v>-</v>
      </c>
      <c r="BB135" s="27" t="str">
        <f t="shared" ca="1" si="328"/>
        <v>-</v>
      </c>
      <c r="BC135" s="27">
        <f t="shared" ca="1" si="306"/>
        <v>0.3</v>
      </c>
      <c r="BD135" s="27">
        <f t="shared" ca="1" si="335"/>
        <v>0.7</v>
      </c>
      <c r="BE135" s="27">
        <f t="shared" ca="1" si="335"/>
        <v>-0.2</v>
      </c>
      <c r="BF135" s="27">
        <f t="shared" ca="1" si="335"/>
        <v>1.2</v>
      </c>
      <c r="BG135" s="27" t="str">
        <f t="shared" ca="1" si="335"/>
        <v>-</v>
      </c>
      <c r="BH135" s="27" t="str">
        <f t="shared" ca="1" si="335"/>
        <v>-</v>
      </c>
      <c r="BI135" s="27">
        <f t="shared" ca="1" si="335"/>
        <v>0</v>
      </c>
      <c r="BJ135" s="27">
        <f t="shared" ca="1" si="335"/>
        <v>0</v>
      </c>
      <c r="BK135" s="27">
        <f t="shared" ca="1" si="335"/>
        <v>0</v>
      </c>
      <c r="BL135" s="27">
        <f t="shared" ca="1" si="335"/>
        <v>0</v>
      </c>
      <c r="BM135" s="27">
        <f t="shared" ca="1" si="335"/>
        <v>0</v>
      </c>
      <c r="BN135" s="27">
        <f t="shared" ca="1" si="336"/>
        <v>0</v>
      </c>
      <c r="BO135" s="27">
        <f t="shared" ca="1" si="336"/>
        <v>0</v>
      </c>
      <c r="BP135" s="27" t="str">
        <f t="shared" ca="1" si="336"/>
        <v>-</v>
      </c>
      <c r="BQ135" s="27" t="str">
        <f t="shared" ca="1" si="336"/>
        <v>-</v>
      </c>
      <c r="BR135" s="27" t="str">
        <f t="shared" ca="1" si="336"/>
        <v>-</v>
      </c>
      <c r="BS135" s="27" t="str">
        <f t="shared" ca="1" si="336"/>
        <v>-</v>
      </c>
      <c r="BT135" s="27" t="str">
        <f t="shared" ca="1" si="336"/>
        <v>-</v>
      </c>
      <c r="BU135" s="27" t="str">
        <f t="shared" ca="1" si="337"/>
        <v>-</v>
      </c>
      <c r="BV135" s="27" t="str">
        <f t="shared" ca="1" si="337"/>
        <v>-</v>
      </c>
      <c r="BW135" s="27" t="str">
        <f t="shared" ca="1" si="337"/>
        <v>-</v>
      </c>
      <c r="BX135" s="27" t="str">
        <f t="shared" ca="1" si="337"/>
        <v>-</v>
      </c>
      <c r="BY135" s="27">
        <f t="shared" ca="1" si="337"/>
        <v>2</v>
      </c>
      <c r="BZ135" s="27" t="str">
        <f t="shared" ca="1" si="337"/>
        <v>-</v>
      </c>
      <c r="CA135" s="27" t="str">
        <f t="shared" ca="1" si="337"/>
        <v>-</v>
      </c>
      <c r="CB135" s="27" t="str">
        <f t="shared" ca="1" si="337"/>
        <v>-</v>
      </c>
      <c r="CC135" s="27" t="str">
        <f t="shared" ca="1" si="337"/>
        <v>-</v>
      </c>
      <c r="CD135" s="27" t="str">
        <f t="shared" ca="1" si="337"/>
        <v>-</v>
      </c>
      <c r="CE135" s="27" t="str">
        <f t="shared" ca="1" si="337"/>
        <v>-</v>
      </c>
      <c r="CF135" s="27">
        <f t="shared" ca="1" si="337"/>
        <v>0</v>
      </c>
      <c r="CG135" s="27" t="str">
        <f t="shared" ca="1" si="338"/>
        <v>-</v>
      </c>
      <c r="CH135" s="27">
        <f t="shared" ca="1" si="338"/>
        <v>1</v>
      </c>
      <c r="CI135" s="27">
        <f t="shared" ca="1" si="338"/>
        <v>0</v>
      </c>
      <c r="CJ135" s="27">
        <f t="shared" ca="1" si="338"/>
        <v>1</v>
      </c>
      <c r="CK135" s="27">
        <f t="shared" ca="1" si="338"/>
        <v>1</v>
      </c>
      <c r="CL135" s="27">
        <f t="shared" ca="1" si="338"/>
        <v>1</v>
      </c>
      <c r="CM135" s="27">
        <f t="shared" ca="1" si="338"/>
        <v>0</v>
      </c>
      <c r="CN135" s="27">
        <f t="shared" ca="1" si="338"/>
        <v>0</v>
      </c>
      <c r="CO135" s="27">
        <f t="shared" ca="1" si="338"/>
        <v>0</v>
      </c>
      <c r="CP135" s="26">
        <v>-0.1</v>
      </c>
      <c r="CQ135" s="27">
        <f t="shared" ca="1" si="325"/>
        <v>0.9</v>
      </c>
      <c r="CR135" s="27">
        <f t="shared" ca="1" si="340"/>
        <v>0.75</v>
      </c>
      <c r="CS135" s="27">
        <f t="shared" ca="1" si="302"/>
        <v>0.65</v>
      </c>
      <c r="CT135" s="27">
        <f t="shared" ca="1" si="323"/>
        <v>0.3</v>
      </c>
      <c r="CU135" s="27">
        <f t="shared" ca="1" si="339"/>
        <v>0</v>
      </c>
      <c r="CV135" s="27">
        <f t="shared" ca="1" si="324"/>
        <v>0</v>
      </c>
      <c r="CW135" s="27">
        <f t="shared" ca="1" si="324"/>
        <v>1</v>
      </c>
      <c r="CX135" s="27">
        <f t="shared" ca="1" si="324"/>
        <v>0</v>
      </c>
      <c r="CY135" s="27">
        <f t="shared" ca="1" si="324"/>
        <v>0</v>
      </c>
      <c r="CZ135" s="27">
        <f t="shared" ca="1" si="324"/>
        <v>0</v>
      </c>
      <c r="DA135" s="27">
        <f t="shared" ca="1" si="329"/>
        <v>0</v>
      </c>
      <c r="DB135" s="27">
        <f t="shared" ca="1" si="329"/>
        <v>0</v>
      </c>
      <c r="DC135" s="27">
        <f t="shared" ca="1" si="329"/>
        <v>0</v>
      </c>
      <c r="DD135" s="27">
        <f t="shared" ca="1" si="329"/>
        <v>0</v>
      </c>
      <c r="DE135" s="27" t="str">
        <f t="shared" ca="1" si="329"/>
        <v>-</v>
      </c>
      <c r="DF135" s="27" t="str">
        <f t="shared" ca="1" si="329"/>
        <v>-</v>
      </c>
      <c r="DG135" s="27" t="str">
        <f t="shared" ca="1" si="329"/>
        <v>-</v>
      </c>
      <c r="DH135" s="27" t="str">
        <f t="shared" ca="1" si="329"/>
        <v>-</v>
      </c>
      <c r="DI135" s="27" t="str">
        <f t="shared" ca="1" si="329"/>
        <v>-</v>
      </c>
      <c r="DJ135" s="27" t="str">
        <f t="shared" ca="1" si="329"/>
        <v>-</v>
      </c>
      <c r="DK135" s="27" t="b">
        <f t="shared" ca="1" si="330"/>
        <v>0</v>
      </c>
      <c r="DL135" s="27" t="b">
        <f t="shared" ca="1" si="330"/>
        <v>0</v>
      </c>
      <c r="DM135" s="27" t="b">
        <f t="shared" ca="1" si="330"/>
        <v>1</v>
      </c>
      <c r="DN135" s="27">
        <f t="shared" ca="1" si="330"/>
        <v>2</v>
      </c>
      <c r="DO135" s="27" t="str">
        <f t="shared" ca="1" si="330"/>
        <v>-</v>
      </c>
      <c r="DP135" s="27" t="b">
        <f t="shared" ca="1" si="330"/>
        <v>1</v>
      </c>
      <c r="DQ135" s="27" t="str">
        <f t="shared" ca="1" si="330"/>
        <v>-</v>
      </c>
      <c r="DR135" s="27" t="str">
        <f t="shared" ca="1" si="330"/>
        <v>-</v>
      </c>
      <c r="DS135" s="27" t="str">
        <f t="shared" ca="1" si="330"/>
        <v>-</v>
      </c>
      <c r="DT135" s="27" t="b">
        <f t="shared" ca="1" si="331"/>
        <v>1</v>
      </c>
      <c r="DU135" s="27" t="str">
        <f t="shared" ca="1" si="331"/>
        <v>-</v>
      </c>
      <c r="DV135" s="27">
        <f t="shared" ca="1" si="331"/>
        <v>0</v>
      </c>
      <c r="DW135" s="27">
        <f t="shared" ca="1" si="331"/>
        <v>1</v>
      </c>
      <c r="DX135" s="27" t="str">
        <f t="shared" ca="1" si="331"/>
        <v>-</v>
      </c>
      <c r="DY135" s="27">
        <f t="shared" ca="1" si="331"/>
        <v>500</v>
      </c>
      <c r="DZ135" s="27">
        <f t="shared" ca="1" si="331"/>
        <v>500</v>
      </c>
      <c r="EA135" s="27">
        <f t="shared" ca="1" si="331"/>
        <v>1</v>
      </c>
      <c r="EB135" s="27">
        <f t="shared" ca="1" si="331"/>
        <v>0</v>
      </c>
      <c r="EC135" s="27">
        <f t="shared" ca="1" si="331"/>
        <v>1</v>
      </c>
      <c r="ED135" s="27">
        <f t="shared" ca="1" si="331"/>
        <v>1</v>
      </c>
      <c r="EE135" s="27">
        <f t="shared" ca="1" si="332"/>
        <v>0</v>
      </c>
      <c r="EF135" s="27">
        <f t="shared" ca="1" si="332"/>
        <v>70</v>
      </c>
      <c r="EG135" s="27">
        <f t="shared" ca="1" si="332"/>
        <v>50</v>
      </c>
      <c r="EH135" s="27">
        <f t="shared" ca="1" si="332"/>
        <v>70</v>
      </c>
      <c r="EI135" s="27">
        <f t="shared" ca="1" si="332"/>
        <v>50</v>
      </c>
      <c r="EJ135" s="27">
        <f t="shared" ca="1" si="332"/>
        <v>1</v>
      </c>
      <c r="EK135" s="27">
        <f t="shared" ca="1" si="332"/>
        <v>1</v>
      </c>
      <c r="EL135" s="27">
        <f t="shared" ca="1" si="332"/>
        <v>1</v>
      </c>
      <c r="EM135" s="27">
        <f t="shared" ca="1" si="332"/>
        <v>0</v>
      </c>
      <c r="EN135" s="27" t="str">
        <f t="shared" ca="1" si="332"/>
        <v>-</v>
      </c>
      <c r="EO135" s="27" t="str">
        <f t="shared" ca="1" si="332"/>
        <v>-</v>
      </c>
      <c r="EP135" s="27">
        <f t="shared" ca="1" si="332"/>
        <v>0</v>
      </c>
      <c r="EQ135" s="27">
        <f t="shared" ca="1" si="332"/>
        <v>0</v>
      </c>
      <c r="ER135" s="34">
        <v>0</v>
      </c>
    </row>
    <row r="136" spans="1:148" outlineLevel="3">
      <c r="A136" s="31">
        <f t="shared" si="231"/>
        <v>131</v>
      </c>
      <c r="B136" s="38">
        <f t="shared" ca="1" si="309"/>
        <v>75</v>
      </c>
      <c r="C136">
        <f t="shared" ca="1" si="304"/>
        <v>31</v>
      </c>
      <c r="D136" t="b">
        <v>0</v>
      </c>
      <c r="E136" t="b">
        <v>0</v>
      </c>
      <c r="F136" t="b">
        <v>0</v>
      </c>
      <c r="H136" s="39" t="str">
        <f t="shared" ca="1" si="334"/>
        <v>056 sfw0.90_sfd+0.75_conc+0.65_prlf+0.30_erb+0.10M-M Spr Scan 2 (F33N11)</v>
      </c>
      <c r="I136" s="13" t="str">
        <f ca="1">IF(MATCH(H136,H$5:H136,0)=(COUNTA(H$5:H136)),"-","Dup")</f>
        <v>-</v>
      </c>
      <c r="J136" s="27" t="str">
        <f t="shared" ca="1" si="297"/>
        <v>-</v>
      </c>
      <c r="K136" s="27" t="b">
        <f t="shared" ca="1" si="333"/>
        <v>1</v>
      </c>
      <c r="L136" s="27" t="b">
        <f t="shared" ca="1" si="333"/>
        <v>1</v>
      </c>
      <c r="M136" s="27" t="b">
        <f t="shared" ca="1" si="333"/>
        <v>1</v>
      </c>
      <c r="N136" s="27" t="b">
        <f t="shared" ca="1" si="333"/>
        <v>1</v>
      </c>
      <c r="O136" s="27" t="b">
        <f t="shared" ca="1" si="333"/>
        <v>1</v>
      </c>
      <c r="P136" s="27">
        <f t="shared" ca="1" si="326"/>
        <v>1</v>
      </c>
      <c r="Q136" s="27">
        <f t="shared" ca="1" si="326"/>
        <v>1</v>
      </c>
      <c r="R136" s="27">
        <f t="shared" ca="1" si="326"/>
        <v>1</v>
      </c>
      <c r="S136" s="27">
        <f t="shared" ca="1" si="326"/>
        <v>1</v>
      </c>
      <c r="T136" s="27">
        <f t="shared" ca="1" si="326"/>
        <v>1</v>
      </c>
      <c r="U136" s="27">
        <f t="shared" ca="1" si="326"/>
        <v>1</v>
      </c>
      <c r="V136" s="27">
        <f t="shared" ca="1" si="326"/>
        <v>1</v>
      </c>
      <c r="W136" s="27">
        <f t="shared" ca="1" si="326"/>
        <v>1</v>
      </c>
      <c r="X136" s="27">
        <f t="shared" ca="1" si="326"/>
        <v>1</v>
      </c>
      <c r="Y136" s="27">
        <f t="shared" ca="1" si="326"/>
        <v>1</v>
      </c>
      <c r="Z136" s="27" t="str">
        <f t="shared" ca="1" si="305"/>
        <v>-</v>
      </c>
      <c r="AA136" s="27" t="str">
        <f t="shared" ca="1" si="308"/>
        <v>-</v>
      </c>
      <c r="AB136" s="27" t="str">
        <f t="shared" ca="1" si="327"/>
        <v>-</v>
      </c>
      <c r="AC136" s="27" t="str">
        <f t="shared" ca="1" si="327"/>
        <v>-</v>
      </c>
      <c r="AD136" s="27" t="str">
        <f t="shared" ca="1" si="327"/>
        <v>-</v>
      </c>
      <c r="AE136" s="27" t="str">
        <f t="shared" ca="1" si="327"/>
        <v>-</v>
      </c>
      <c r="AF136" s="27" t="str">
        <f t="shared" ca="1" si="327"/>
        <v>-</v>
      </c>
      <c r="AG136" s="27" t="str">
        <f t="shared" ca="1" si="327"/>
        <v>-</v>
      </c>
      <c r="AH136" s="27" t="str">
        <f t="shared" ca="1" si="327"/>
        <v>-</v>
      </c>
      <c r="AI136" s="27" t="str">
        <f t="shared" ca="1" si="327"/>
        <v>-</v>
      </c>
      <c r="AJ136" s="27" t="str">
        <f t="shared" ca="1" si="327"/>
        <v>-</v>
      </c>
      <c r="AK136" s="27" t="str">
        <f t="shared" ca="1" si="327"/>
        <v>-</v>
      </c>
      <c r="AL136" s="27" t="str">
        <f t="shared" ca="1" si="327"/>
        <v>-</v>
      </c>
      <c r="AM136" s="27" t="str">
        <f t="shared" ca="1" si="327"/>
        <v>-</v>
      </c>
      <c r="AN136" s="27" t="str">
        <f t="shared" ca="1" si="327"/>
        <v>-</v>
      </c>
      <c r="AO136" s="27" t="str">
        <f t="shared" ca="1" si="327"/>
        <v>-</v>
      </c>
      <c r="AP136" s="27" t="str">
        <f t="shared" ca="1" si="327"/>
        <v>-</v>
      </c>
      <c r="AQ136" s="27" t="str">
        <f t="shared" ca="1" si="327"/>
        <v>-</v>
      </c>
      <c r="AR136" s="27" t="str">
        <f t="shared" ca="1" si="327"/>
        <v>-</v>
      </c>
      <c r="AS136" s="27">
        <f t="shared" ca="1" si="318"/>
        <v>1</v>
      </c>
      <c r="AT136" s="27">
        <f t="shared" ca="1" si="318"/>
        <v>1</v>
      </c>
      <c r="AU136" s="27">
        <f t="shared" ca="1" si="318"/>
        <v>0</v>
      </c>
      <c r="AV136" s="27">
        <f t="shared" ca="1" si="328"/>
        <v>0.7</v>
      </c>
      <c r="AW136" s="27">
        <f t="shared" ca="1" si="328"/>
        <v>-0.7</v>
      </c>
      <c r="AX136" s="27" t="str">
        <f t="shared" ca="1" si="328"/>
        <v>-</v>
      </c>
      <c r="AY136" s="27" t="str">
        <f t="shared" ca="1" si="328"/>
        <v>-</v>
      </c>
      <c r="AZ136" s="27" t="str">
        <f t="shared" ca="1" si="328"/>
        <v>-</v>
      </c>
      <c r="BA136" s="27" t="str">
        <f t="shared" ca="1" si="328"/>
        <v>-</v>
      </c>
      <c r="BB136" s="27" t="str">
        <f t="shared" ca="1" si="328"/>
        <v>-</v>
      </c>
      <c r="BC136" s="27">
        <f t="shared" ca="1" si="306"/>
        <v>0.3</v>
      </c>
      <c r="BD136" s="27">
        <f t="shared" ca="1" si="335"/>
        <v>0.7</v>
      </c>
      <c r="BE136" s="27">
        <f t="shared" ca="1" si="335"/>
        <v>-0.2</v>
      </c>
      <c r="BF136" s="27">
        <f t="shared" ca="1" si="335"/>
        <v>1.2</v>
      </c>
      <c r="BG136" s="27" t="str">
        <f t="shared" ca="1" si="335"/>
        <v>-</v>
      </c>
      <c r="BH136" s="27" t="str">
        <f t="shared" ca="1" si="335"/>
        <v>-</v>
      </c>
      <c r="BI136" s="27">
        <f t="shared" ca="1" si="335"/>
        <v>0</v>
      </c>
      <c r="BJ136" s="27">
        <f t="shared" ca="1" si="335"/>
        <v>0</v>
      </c>
      <c r="BK136" s="27">
        <f t="shared" ca="1" si="335"/>
        <v>0</v>
      </c>
      <c r="BL136" s="27">
        <f t="shared" ca="1" si="335"/>
        <v>0</v>
      </c>
      <c r="BM136" s="27">
        <f t="shared" ca="1" si="335"/>
        <v>0</v>
      </c>
      <c r="BN136" s="27">
        <f t="shared" ca="1" si="336"/>
        <v>0</v>
      </c>
      <c r="BO136" s="27">
        <f t="shared" ca="1" si="336"/>
        <v>0</v>
      </c>
      <c r="BP136" s="27" t="str">
        <f t="shared" ca="1" si="336"/>
        <v>-</v>
      </c>
      <c r="BQ136" s="27" t="str">
        <f t="shared" ca="1" si="336"/>
        <v>-</v>
      </c>
      <c r="BR136" s="27" t="str">
        <f t="shared" ca="1" si="336"/>
        <v>-</v>
      </c>
      <c r="BS136" s="27" t="str">
        <f t="shared" ca="1" si="336"/>
        <v>-</v>
      </c>
      <c r="BT136" s="27" t="str">
        <f t="shared" ca="1" si="336"/>
        <v>-</v>
      </c>
      <c r="BU136" s="27" t="str">
        <f t="shared" ca="1" si="337"/>
        <v>-</v>
      </c>
      <c r="BV136" s="27" t="str">
        <f t="shared" ca="1" si="337"/>
        <v>-</v>
      </c>
      <c r="BW136" s="27" t="str">
        <f t="shared" ca="1" si="337"/>
        <v>-</v>
      </c>
      <c r="BX136" s="27" t="str">
        <f t="shared" ca="1" si="337"/>
        <v>-</v>
      </c>
      <c r="BY136" s="27">
        <f t="shared" ca="1" si="337"/>
        <v>2</v>
      </c>
      <c r="BZ136" s="27" t="str">
        <f t="shared" ca="1" si="337"/>
        <v>-</v>
      </c>
      <c r="CA136" s="27" t="str">
        <f t="shared" ca="1" si="337"/>
        <v>-</v>
      </c>
      <c r="CB136" s="27" t="str">
        <f t="shared" ca="1" si="337"/>
        <v>-</v>
      </c>
      <c r="CC136" s="27" t="str">
        <f t="shared" ca="1" si="337"/>
        <v>-</v>
      </c>
      <c r="CD136" s="27" t="str">
        <f t="shared" ca="1" si="337"/>
        <v>-</v>
      </c>
      <c r="CE136" s="27" t="str">
        <f t="shared" ca="1" si="337"/>
        <v>-</v>
      </c>
      <c r="CF136" s="27">
        <f t="shared" ca="1" si="337"/>
        <v>0</v>
      </c>
      <c r="CG136" s="27" t="str">
        <f t="shared" ca="1" si="338"/>
        <v>-</v>
      </c>
      <c r="CH136" s="27">
        <f t="shared" ca="1" si="338"/>
        <v>1</v>
      </c>
      <c r="CI136" s="27">
        <f t="shared" ca="1" si="338"/>
        <v>0</v>
      </c>
      <c r="CJ136" s="27">
        <f t="shared" ca="1" si="338"/>
        <v>1</v>
      </c>
      <c r="CK136" s="27">
        <f t="shared" ca="1" si="338"/>
        <v>1</v>
      </c>
      <c r="CL136" s="27">
        <f t="shared" ca="1" si="338"/>
        <v>1</v>
      </c>
      <c r="CM136" s="27">
        <f t="shared" ca="1" si="338"/>
        <v>0</v>
      </c>
      <c r="CN136" s="27">
        <f t="shared" ca="1" si="338"/>
        <v>0</v>
      </c>
      <c r="CO136" s="27">
        <f t="shared" ca="1" si="338"/>
        <v>0</v>
      </c>
      <c r="CP136" s="26">
        <v>0.1</v>
      </c>
      <c r="CQ136" s="27">
        <f t="shared" ca="1" si="325"/>
        <v>0.9</v>
      </c>
      <c r="CR136" s="27">
        <f t="shared" ca="1" si="340"/>
        <v>0.75</v>
      </c>
      <c r="CS136" s="27">
        <f t="shared" ca="1" si="302"/>
        <v>0.65</v>
      </c>
      <c r="CT136" s="27">
        <f t="shared" ca="1" si="323"/>
        <v>0.3</v>
      </c>
      <c r="CU136" s="27">
        <f t="shared" ca="1" si="339"/>
        <v>0</v>
      </c>
      <c r="CV136" s="27">
        <f t="shared" ca="1" si="324"/>
        <v>0</v>
      </c>
      <c r="CW136" s="27">
        <f t="shared" ca="1" si="324"/>
        <v>1</v>
      </c>
      <c r="CX136" s="27">
        <f t="shared" ca="1" si="324"/>
        <v>0</v>
      </c>
      <c r="CY136" s="27">
        <f t="shared" ca="1" si="324"/>
        <v>0</v>
      </c>
      <c r="CZ136" s="27">
        <f t="shared" ca="1" si="324"/>
        <v>0</v>
      </c>
      <c r="DA136" s="27">
        <f t="shared" ca="1" si="329"/>
        <v>0</v>
      </c>
      <c r="DB136" s="27">
        <f t="shared" ca="1" si="329"/>
        <v>0</v>
      </c>
      <c r="DC136" s="27">
        <f t="shared" ca="1" si="329"/>
        <v>0</v>
      </c>
      <c r="DD136" s="27">
        <f t="shared" ca="1" si="329"/>
        <v>0</v>
      </c>
      <c r="DE136" s="27" t="str">
        <f t="shared" ca="1" si="329"/>
        <v>-</v>
      </c>
      <c r="DF136" s="27" t="str">
        <f t="shared" ca="1" si="329"/>
        <v>-</v>
      </c>
      <c r="DG136" s="27" t="str">
        <f t="shared" ca="1" si="329"/>
        <v>-</v>
      </c>
      <c r="DH136" s="27" t="str">
        <f t="shared" ca="1" si="329"/>
        <v>-</v>
      </c>
      <c r="DI136" s="27" t="str">
        <f t="shared" ca="1" si="329"/>
        <v>-</v>
      </c>
      <c r="DJ136" s="27" t="str">
        <f t="shared" ca="1" si="329"/>
        <v>-</v>
      </c>
      <c r="DK136" s="27" t="b">
        <f t="shared" ca="1" si="330"/>
        <v>0</v>
      </c>
      <c r="DL136" s="27" t="b">
        <f t="shared" ca="1" si="330"/>
        <v>0</v>
      </c>
      <c r="DM136" s="27" t="b">
        <f t="shared" ca="1" si="330"/>
        <v>1</v>
      </c>
      <c r="DN136" s="27">
        <f t="shared" ca="1" si="330"/>
        <v>2</v>
      </c>
      <c r="DO136" s="27" t="str">
        <f t="shared" ca="1" si="330"/>
        <v>-</v>
      </c>
      <c r="DP136" s="27" t="b">
        <f t="shared" ca="1" si="330"/>
        <v>1</v>
      </c>
      <c r="DQ136" s="27" t="str">
        <f t="shared" ca="1" si="330"/>
        <v>-</v>
      </c>
      <c r="DR136" s="27" t="str">
        <f t="shared" ca="1" si="330"/>
        <v>-</v>
      </c>
      <c r="DS136" s="27" t="str">
        <f t="shared" ca="1" si="330"/>
        <v>-</v>
      </c>
      <c r="DT136" s="27" t="b">
        <f t="shared" ca="1" si="331"/>
        <v>1</v>
      </c>
      <c r="DU136" s="27" t="str">
        <f t="shared" ca="1" si="331"/>
        <v>-</v>
      </c>
      <c r="DV136" s="27">
        <f t="shared" ca="1" si="331"/>
        <v>0</v>
      </c>
      <c r="DW136" s="27">
        <f t="shared" ca="1" si="331"/>
        <v>1</v>
      </c>
      <c r="DX136" s="27" t="str">
        <f t="shared" ca="1" si="331"/>
        <v>-</v>
      </c>
      <c r="DY136" s="27">
        <f t="shared" ca="1" si="331"/>
        <v>500</v>
      </c>
      <c r="DZ136" s="27">
        <f t="shared" ca="1" si="331"/>
        <v>500</v>
      </c>
      <c r="EA136" s="27">
        <f t="shared" ca="1" si="331"/>
        <v>1</v>
      </c>
      <c r="EB136" s="27">
        <f t="shared" ca="1" si="331"/>
        <v>0</v>
      </c>
      <c r="EC136" s="27">
        <f t="shared" ca="1" si="331"/>
        <v>1</v>
      </c>
      <c r="ED136" s="27">
        <f t="shared" ca="1" si="331"/>
        <v>1</v>
      </c>
      <c r="EE136" s="27">
        <f t="shared" ca="1" si="332"/>
        <v>0</v>
      </c>
      <c r="EF136" s="27">
        <f t="shared" ca="1" si="332"/>
        <v>70</v>
      </c>
      <c r="EG136" s="27">
        <f t="shared" ca="1" si="332"/>
        <v>50</v>
      </c>
      <c r="EH136" s="27">
        <f t="shared" ca="1" si="332"/>
        <v>70</v>
      </c>
      <c r="EI136" s="27">
        <f t="shared" ca="1" si="332"/>
        <v>50</v>
      </c>
      <c r="EJ136" s="27">
        <f t="shared" ca="1" si="332"/>
        <v>1</v>
      </c>
      <c r="EK136" s="27">
        <f t="shared" ca="1" si="332"/>
        <v>1</v>
      </c>
      <c r="EL136" s="27">
        <f t="shared" ca="1" si="332"/>
        <v>1</v>
      </c>
      <c r="EM136" s="27">
        <f t="shared" ca="1" si="332"/>
        <v>0</v>
      </c>
      <c r="EN136" s="27" t="str">
        <f t="shared" ca="1" si="332"/>
        <v>-</v>
      </c>
      <c r="EO136" s="27" t="str">
        <f t="shared" ca="1" si="332"/>
        <v>-</v>
      </c>
      <c r="EP136" s="27">
        <f t="shared" ca="1" si="332"/>
        <v>0</v>
      </c>
      <c r="EQ136" s="27">
        <f t="shared" ca="1" si="332"/>
        <v>0</v>
      </c>
      <c r="ER136" s="34">
        <v>0</v>
      </c>
    </row>
    <row r="137" spans="1:148" outlineLevel="3">
      <c r="A137" s="31">
        <f t="shared" si="231"/>
        <v>132</v>
      </c>
      <c r="B137" s="38">
        <f t="shared" ca="1" si="309"/>
        <v>75</v>
      </c>
      <c r="C137">
        <f t="shared" ca="1" si="304"/>
        <v>31</v>
      </c>
      <c r="D137" t="b">
        <v>0</v>
      </c>
      <c r="E137" t="b">
        <v>0</v>
      </c>
      <c r="F137" t="b">
        <v>0</v>
      </c>
      <c r="H137" s="39" t="str">
        <f t="shared" ca="1" si="334"/>
        <v>057 sfw0.90_sfd+0.75_conc+0.65_prlf+0.30_erb+0.20M-M Spr Scan 2 (F33N11)</v>
      </c>
      <c r="I137" s="13" t="str">
        <f ca="1">IF(MATCH(H137,H$5:H137,0)=(COUNTA(H$5:H137)),"-","Dup")</f>
        <v>-</v>
      </c>
      <c r="J137" s="27" t="str">
        <f t="shared" ca="1" si="297"/>
        <v>-</v>
      </c>
      <c r="K137" s="27" t="b">
        <f t="shared" ca="1" si="333"/>
        <v>1</v>
      </c>
      <c r="L137" s="27" t="b">
        <f t="shared" ca="1" si="333"/>
        <v>1</v>
      </c>
      <c r="M137" s="27" t="b">
        <f t="shared" ca="1" si="333"/>
        <v>1</v>
      </c>
      <c r="N137" s="27" t="b">
        <f t="shared" ca="1" si="333"/>
        <v>1</v>
      </c>
      <c r="O137" s="27" t="b">
        <f t="shared" ca="1" si="333"/>
        <v>1</v>
      </c>
      <c r="P137" s="27">
        <f t="shared" ca="1" si="326"/>
        <v>1</v>
      </c>
      <c r="Q137" s="27">
        <f t="shared" ca="1" si="326"/>
        <v>1</v>
      </c>
      <c r="R137" s="27">
        <f t="shared" ca="1" si="326"/>
        <v>1</v>
      </c>
      <c r="S137" s="27">
        <f t="shared" ca="1" si="326"/>
        <v>1</v>
      </c>
      <c r="T137" s="27">
        <f t="shared" ca="1" si="326"/>
        <v>1</v>
      </c>
      <c r="U137" s="27">
        <f t="shared" ca="1" si="326"/>
        <v>1</v>
      </c>
      <c r="V137" s="27">
        <f t="shared" ca="1" si="326"/>
        <v>1</v>
      </c>
      <c r="W137" s="27">
        <f t="shared" ca="1" si="326"/>
        <v>1</v>
      </c>
      <c r="X137" s="27">
        <f t="shared" ca="1" si="326"/>
        <v>1</v>
      </c>
      <c r="Y137" s="27">
        <f t="shared" ca="1" si="326"/>
        <v>1</v>
      </c>
      <c r="Z137" s="27" t="str">
        <f t="shared" ca="1" si="305"/>
        <v>-</v>
      </c>
      <c r="AA137" s="27" t="str">
        <f t="shared" ca="1" si="308"/>
        <v>-</v>
      </c>
      <c r="AB137" s="27" t="str">
        <f t="shared" ca="1" si="327"/>
        <v>-</v>
      </c>
      <c r="AC137" s="27" t="str">
        <f t="shared" ca="1" si="327"/>
        <v>-</v>
      </c>
      <c r="AD137" s="27" t="str">
        <f t="shared" ca="1" si="327"/>
        <v>-</v>
      </c>
      <c r="AE137" s="27" t="str">
        <f t="shared" ca="1" si="327"/>
        <v>-</v>
      </c>
      <c r="AF137" s="27" t="str">
        <f t="shared" ca="1" si="327"/>
        <v>-</v>
      </c>
      <c r="AG137" s="27" t="str">
        <f t="shared" ca="1" si="327"/>
        <v>-</v>
      </c>
      <c r="AH137" s="27" t="str">
        <f t="shared" ca="1" si="327"/>
        <v>-</v>
      </c>
      <c r="AI137" s="27" t="str">
        <f t="shared" ca="1" si="327"/>
        <v>-</v>
      </c>
      <c r="AJ137" s="27" t="str">
        <f t="shared" ca="1" si="327"/>
        <v>-</v>
      </c>
      <c r="AK137" s="27" t="str">
        <f t="shared" ca="1" si="327"/>
        <v>-</v>
      </c>
      <c r="AL137" s="27" t="str">
        <f t="shared" ca="1" si="327"/>
        <v>-</v>
      </c>
      <c r="AM137" s="27" t="str">
        <f t="shared" ca="1" si="327"/>
        <v>-</v>
      </c>
      <c r="AN137" s="27" t="str">
        <f t="shared" ca="1" si="327"/>
        <v>-</v>
      </c>
      <c r="AO137" s="27" t="str">
        <f t="shared" ca="1" si="327"/>
        <v>-</v>
      </c>
      <c r="AP137" s="27" t="str">
        <f t="shared" ca="1" si="327"/>
        <v>-</v>
      </c>
      <c r="AQ137" s="27" t="str">
        <f t="shared" ca="1" si="327"/>
        <v>-</v>
      </c>
      <c r="AR137" s="27" t="str">
        <f t="shared" ca="1" si="327"/>
        <v>-</v>
      </c>
      <c r="AS137" s="27">
        <f t="shared" ca="1" si="318"/>
        <v>1</v>
      </c>
      <c r="AT137" s="27">
        <f t="shared" ca="1" si="318"/>
        <v>1</v>
      </c>
      <c r="AU137" s="27">
        <f t="shared" ca="1" si="318"/>
        <v>0</v>
      </c>
      <c r="AV137" s="27">
        <f t="shared" ca="1" si="328"/>
        <v>0.7</v>
      </c>
      <c r="AW137" s="27">
        <f t="shared" ca="1" si="328"/>
        <v>-0.7</v>
      </c>
      <c r="AX137" s="27" t="str">
        <f t="shared" ca="1" si="328"/>
        <v>-</v>
      </c>
      <c r="AY137" s="27" t="str">
        <f t="shared" ca="1" si="328"/>
        <v>-</v>
      </c>
      <c r="AZ137" s="27" t="str">
        <f t="shared" ca="1" si="328"/>
        <v>-</v>
      </c>
      <c r="BA137" s="27" t="str">
        <f t="shared" ca="1" si="328"/>
        <v>-</v>
      </c>
      <c r="BB137" s="27" t="str">
        <f t="shared" ca="1" si="328"/>
        <v>-</v>
      </c>
      <c r="BC137" s="27">
        <f t="shared" ca="1" si="306"/>
        <v>0.3</v>
      </c>
      <c r="BD137" s="27">
        <f t="shared" ca="1" si="335"/>
        <v>0.7</v>
      </c>
      <c r="BE137" s="27">
        <f t="shared" ca="1" si="335"/>
        <v>-0.2</v>
      </c>
      <c r="BF137" s="27">
        <f t="shared" ca="1" si="335"/>
        <v>1.2</v>
      </c>
      <c r="BG137" s="27" t="str">
        <f t="shared" ca="1" si="335"/>
        <v>-</v>
      </c>
      <c r="BH137" s="27" t="str">
        <f t="shared" ca="1" si="335"/>
        <v>-</v>
      </c>
      <c r="BI137" s="27">
        <f t="shared" ca="1" si="335"/>
        <v>0</v>
      </c>
      <c r="BJ137" s="27">
        <f t="shared" ca="1" si="335"/>
        <v>0</v>
      </c>
      <c r="BK137" s="27">
        <f t="shared" ca="1" si="335"/>
        <v>0</v>
      </c>
      <c r="BL137" s="27">
        <f t="shared" ca="1" si="335"/>
        <v>0</v>
      </c>
      <c r="BM137" s="27">
        <f t="shared" ca="1" si="335"/>
        <v>0</v>
      </c>
      <c r="BN137" s="27">
        <f t="shared" ca="1" si="336"/>
        <v>0</v>
      </c>
      <c r="BO137" s="27">
        <f t="shared" ca="1" si="336"/>
        <v>0</v>
      </c>
      <c r="BP137" s="27" t="str">
        <f t="shared" ca="1" si="336"/>
        <v>-</v>
      </c>
      <c r="BQ137" s="27" t="str">
        <f t="shared" ca="1" si="336"/>
        <v>-</v>
      </c>
      <c r="BR137" s="27" t="str">
        <f t="shared" ca="1" si="336"/>
        <v>-</v>
      </c>
      <c r="BS137" s="27" t="str">
        <f t="shared" ca="1" si="336"/>
        <v>-</v>
      </c>
      <c r="BT137" s="27" t="str">
        <f t="shared" ca="1" si="336"/>
        <v>-</v>
      </c>
      <c r="BU137" s="27" t="str">
        <f t="shared" ca="1" si="337"/>
        <v>-</v>
      </c>
      <c r="BV137" s="27" t="str">
        <f t="shared" ca="1" si="337"/>
        <v>-</v>
      </c>
      <c r="BW137" s="27" t="str">
        <f t="shared" ca="1" si="337"/>
        <v>-</v>
      </c>
      <c r="BX137" s="27" t="str">
        <f t="shared" ca="1" si="337"/>
        <v>-</v>
      </c>
      <c r="BY137" s="27">
        <f t="shared" ca="1" si="337"/>
        <v>2</v>
      </c>
      <c r="BZ137" s="27" t="str">
        <f t="shared" ca="1" si="337"/>
        <v>-</v>
      </c>
      <c r="CA137" s="27" t="str">
        <f t="shared" ca="1" si="337"/>
        <v>-</v>
      </c>
      <c r="CB137" s="27" t="str">
        <f t="shared" ca="1" si="337"/>
        <v>-</v>
      </c>
      <c r="CC137" s="27" t="str">
        <f t="shared" ca="1" si="337"/>
        <v>-</v>
      </c>
      <c r="CD137" s="27" t="str">
        <f t="shared" ca="1" si="337"/>
        <v>-</v>
      </c>
      <c r="CE137" s="27" t="str">
        <f t="shared" ca="1" si="337"/>
        <v>-</v>
      </c>
      <c r="CF137" s="27">
        <f t="shared" ca="1" si="337"/>
        <v>0</v>
      </c>
      <c r="CG137" s="27" t="str">
        <f t="shared" ca="1" si="338"/>
        <v>-</v>
      </c>
      <c r="CH137" s="27">
        <f t="shared" ca="1" si="338"/>
        <v>1</v>
      </c>
      <c r="CI137" s="27">
        <f t="shared" ca="1" si="338"/>
        <v>0</v>
      </c>
      <c r="CJ137" s="27">
        <f t="shared" ca="1" si="338"/>
        <v>1</v>
      </c>
      <c r="CK137" s="27">
        <f t="shared" ca="1" si="338"/>
        <v>1</v>
      </c>
      <c r="CL137" s="27">
        <f t="shared" ca="1" si="338"/>
        <v>1</v>
      </c>
      <c r="CM137" s="27">
        <f t="shared" ca="1" si="338"/>
        <v>0</v>
      </c>
      <c r="CN137" s="27">
        <f t="shared" ca="1" si="338"/>
        <v>0</v>
      </c>
      <c r="CO137" s="27">
        <f t="shared" ca="1" si="338"/>
        <v>0</v>
      </c>
      <c r="CP137" s="26">
        <v>0.2</v>
      </c>
      <c r="CQ137" s="27">
        <f t="shared" ca="1" si="325"/>
        <v>0.9</v>
      </c>
      <c r="CR137" s="27">
        <f t="shared" ca="1" si="340"/>
        <v>0.75</v>
      </c>
      <c r="CS137" s="27">
        <f t="shared" ca="1" si="302"/>
        <v>0.65</v>
      </c>
      <c r="CT137" s="27">
        <f t="shared" ca="1" si="323"/>
        <v>0.3</v>
      </c>
      <c r="CU137" s="27">
        <f t="shared" ca="1" si="339"/>
        <v>0</v>
      </c>
      <c r="CV137" s="27">
        <f t="shared" ca="1" si="324"/>
        <v>0</v>
      </c>
      <c r="CW137" s="27">
        <f t="shared" ca="1" si="324"/>
        <v>1</v>
      </c>
      <c r="CX137" s="27">
        <f t="shared" ca="1" si="324"/>
        <v>0</v>
      </c>
      <c r="CY137" s="27">
        <f t="shared" ca="1" si="324"/>
        <v>0</v>
      </c>
      <c r="CZ137" s="27">
        <f t="shared" ca="1" si="324"/>
        <v>0</v>
      </c>
      <c r="DA137" s="27">
        <f t="shared" ca="1" si="329"/>
        <v>0</v>
      </c>
      <c r="DB137" s="27">
        <f t="shared" ca="1" si="329"/>
        <v>0</v>
      </c>
      <c r="DC137" s="27">
        <f t="shared" ca="1" si="329"/>
        <v>0</v>
      </c>
      <c r="DD137" s="27">
        <f t="shared" ca="1" si="329"/>
        <v>0</v>
      </c>
      <c r="DE137" s="27" t="str">
        <f t="shared" ca="1" si="329"/>
        <v>-</v>
      </c>
      <c r="DF137" s="27" t="str">
        <f t="shared" ca="1" si="329"/>
        <v>-</v>
      </c>
      <c r="DG137" s="27" t="str">
        <f t="shared" ca="1" si="329"/>
        <v>-</v>
      </c>
      <c r="DH137" s="27" t="str">
        <f t="shared" ca="1" si="329"/>
        <v>-</v>
      </c>
      <c r="DI137" s="27" t="str">
        <f t="shared" ca="1" si="329"/>
        <v>-</v>
      </c>
      <c r="DJ137" s="27" t="str">
        <f t="shared" ca="1" si="329"/>
        <v>-</v>
      </c>
      <c r="DK137" s="27" t="b">
        <f t="shared" ca="1" si="330"/>
        <v>0</v>
      </c>
      <c r="DL137" s="27" t="b">
        <f t="shared" ca="1" si="330"/>
        <v>0</v>
      </c>
      <c r="DM137" s="27" t="b">
        <f t="shared" ca="1" si="330"/>
        <v>1</v>
      </c>
      <c r="DN137" s="27">
        <f t="shared" ca="1" si="330"/>
        <v>2</v>
      </c>
      <c r="DO137" s="27" t="str">
        <f t="shared" ca="1" si="330"/>
        <v>-</v>
      </c>
      <c r="DP137" s="27" t="b">
        <f t="shared" ca="1" si="330"/>
        <v>1</v>
      </c>
      <c r="DQ137" s="27" t="str">
        <f t="shared" ca="1" si="330"/>
        <v>-</v>
      </c>
      <c r="DR137" s="27" t="str">
        <f t="shared" ca="1" si="330"/>
        <v>-</v>
      </c>
      <c r="DS137" s="27" t="str">
        <f t="shared" ca="1" si="330"/>
        <v>-</v>
      </c>
      <c r="DT137" s="27" t="b">
        <f t="shared" ca="1" si="331"/>
        <v>1</v>
      </c>
      <c r="DU137" s="27" t="str">
        <f t="shared" ca="1" si="331"/>
        <v>-</v>
      </c>
      <c r="DV137" s="27">
        <f t="shared" ca="1" si="331"/>
        <v>0</v>
      </c>
      <c r="DW137" s="27">
        <f t="shared" ca="1" si="331"/>
        <v>1</v>
      </c>
      <c r="DX137" s="27" t="str">
        <f t="shared" ca="1" si="331"/>
        <v>-</v>
      </c>
      <c r="DY137" s="27">
        <f t="shared" ca="1" si="331"/>
        <v>500</v>
      </c>
      <c r="DZ137" s="27">
        <f t="shared" ca="1" si="331"/>
        <v>500</v>
      </c>
      <c r="EA137" s="27">
        <f t="shared" ca="1" si="331"/>
        <v>1</v>
      </c>
      <c r="EB137" s="27">
        <f t="shared" ca="1" si="331"/>
        <v>0</v>
      </c>
      <c r="EC137" s="27">
        <f t="shared" ca="1" si="331"/>
        <v>1</v>
      </c>
      <c r="ED137" s="27">
        <f t="shared" ca="1" si="331"/>
        <v>1</v>
      </c>
      <c r="EE137" s="27">
        <f t="shared" ca="1" si="332"/>
        <v>0</v>
      </c>
      <c r="EF137" s="27">
        <f t="shared" ca="1" si="332"/>
        <v>70</v>
      </c>
      <c r="EG137" s="27">
        <f t="shared" ca="1" si="332"/>
        <v>50</v>
      </c>
      <c r="EH137" s="27">
        <f t="shared" ca="1" si="332"/>
        <v>70</v>
      </c>
      <c r="EI137" s="27">
        <f t="shared" ca="1" si="332"/>
        <v>50</v>
      </c>
      <c r="EJ137" s="27">
        <f t="shared" ca="1" si="332"/>
        <v>1</v>
      </c>
      <c r="EK137" s="27">
        <f t="shared" ca="1" si="332"/>
        <v>1</v>
      </c>
      <c r="EL137" s="27">
        <f t="shared" ca="1" si="332"/>
        <v>1</v>
      </c>
      <c r="EM137" s="27">
        <f t="shared" ca="1" si="332"/>
        <v>0</v>
      </c>
      <c r="EN137" s="27" t="str">
        <f t="shared" ca="1" si="332"/>
        <v>-</v>
      </c>
      <c r="EO137" s="27" t="str">
        <f t="shared" ca="1" si="332"/>
        <v>-</v>
      </c>
      <c r="EP137" s="27">
        <f t="shared" ca="1" si="332"/>
        <v>0</v>
      </c>
      <c r="EQ137" s="27">
        <f t="shared" ca="1" si="332"/>
        <v>0</v>
      </c>
      <c r="ER137" s="34">
        <v>0</v>
      </c>
    </row>
    <row r="138" spans="1:148" outlineLevel="3">
      <c r="A138" s="31">
        <f t="shared" si="231"/>
        <v>133</v>
      </c>
      <c r="B138" s="38">
        <f t="shared" ca="1" si="309"/>
        <v>75</v>
      </c>
      <c r="C138">
        <f t="shared" ca="1" si="304"/>
        <v>31</v>
      </c>
      <c r="D138" t="b">
        <v>0</v>
      </c>
      <c r="E138" t="b">
        <v>0</v>
      </c>
      <c r="F138" t="b">
        <v>0</v>
      </c>
      <c r="H138" s="39" t="str">
        <f t="shared" ca="1" si="334"/>
        <v>058 sfw0.90_sfd+0.75_conc+0.65_prlf+0.30_erb+0.30M-M Spr Scan 2 (F33N11)</v>
      </c>
      <c r="I138" s="13" t="str">
        <f ca="1">IF(MATCH(H138,H$5:H138,0)=(COUNTA(H$5:H138)),"-","Dup")</f>
        <v>-</v>
      </c>
      <c r="J138" s="27" t="str">
        <f t="shared" ca="1" si="297"/>
        <v>-</v>
      </c>
      <c r="K138" s="27" t="b">
        <f t="shared" ca="1" si="333"/>
        <v>1</v>
      </c>
      <c r="L138" s="27" t="b">
        <f t="shared" ca="1" si="333"/>
        <v>1</v>
      </c>
      <c r="M138" s="27" t="b">
        <f t="shared" ca="1" si="333"/>
        <v>1</v>
      </c>
      <c r="N138" s="27" t="b">
        <f t="shared" ca="1" si="333"/>
        <v>1</v>
      </c>
      <c r="O138" s="27" t="b">
        <f t="shared" ca="1" si="333"/>
        <v>1</v>
      </c>
      <c r="P138" s="27">
        <f t="shared" ca="1" si="326"/>
        <v>1</v>
      </c>
      <c r="Q138" s="27">
        <f t="shared" ca="1" si="326"/>
        <v>1</v>
      </c>
      <c r="R138" s="27">
        <f t="shared" ca="1" si="326"/>
        <v>1</v>
      </c>
      <c r="S138" s="27">
        <f t="shared" ca="1" si="326"/>
        <v>1</v>
      </c>
      <c r="T138" s="27">
        <f t="shared" ca="1" si="326"/>
        <v>1</v>
      </c>
      <c r="U138" s="27">
        <f t="shared" ca="1" si="326"/>
        <v>1</v>
      </c>
      <c r="V138" s="27">
        <f t="shared" ca="1" si="326"/>
        <v>1</v>
      </c>
      <c r="W138" s="27">
        <f t="shared" ca="1" si="326"/>
        <v>1</v>
      </c>
      <c r="X138" s="27">
        <f t="shared" ca="1" si="326"/>
        <v>1</v>
      </c>
      <c r="Y138" s="27">
        <f t="shared" ca="1" si="326"/>
        <v>1</v>
      </c>
      <c r="Z138" s="27" t="str">
        <f t="shared" ca="1" si="305"/>
        <v>-</v>
      </c>
      <c r="AA138" s="27" t="str">
        <f t="shared" ca="1" si="308"/>
        <v>-</v>
      </c>
      <c r="AB138" s="27" t="str">
        <f t="shared" ca="1" si="327"/>
        <v>-</v>
      </c>
      <c r="AC138" s="27" t="str">
        <f t="shared" ca="1" si="327"/>
        <v>-</v>
      </c>
      <c r="AD138" s="27" t="str">
        <f t="shared" ca="1" si="327"/>
        <v>-</v>
      </c>
      <c r="AE138" s="27" t="str">
        <f t="shared" ca="1" si="327"/>
        <v>-</v>
      </c>
      <c r="AF138" s="27" t="str">
        <f t="shared" ca="1" si="327"/>
        <v>-</v>
      </c>
      <c r="AG138" s="27" t="str">
        <f t="shared" ca="1" si="327"/>
        <v>-</v>
      </c>
      <c r="AH138" s="27" t="str">
        <f t="shared" ca="1" si="327"/>
        <v>-</v>
      </c>
      <c r="AI138" s="27" t="str">
        <f t="shared" ca="1" si="327"/>
        <v>-</v>
      </c>
      <c r="AJ138" s="27" t="str">
        <f t="shared" ca="1" si="327"/>
        <v>-</v>
      </c>
      <c r="AK138" s="27" t="str">
        <f t="shared" ca="1" si="327"/>
        <v>-</v>
      </c>
      <c r="AL138" s="27" t="str">
        <f t="shared" ca="1" si="327"/>
        <v>-</v>
      </c>
      <c r="AM138" s="27" t="str">
        <f t="shared" ca="1" si="327"/>
        <v>-</v>
      </c>
      <c r="AN138" s="27" t="str">
        <f t="shared" ca="1" si="327"/>
        <v>-</v>
      </c>
      <c r="AO138" s="27" t="str">
        <f t="shared" ca="1" si="327"/>
        <v>-</v>
      </c>
      <c r="AP138" s="27" t="str">
        <f t="shared" ca="1" si="327"/>
        <v>-</v>
      </c>
      <c r="AQ138" s="27" t="str">
        <f t="shared" ca="1" si="327"/>
        <v>-</v>
      </c>
      <c r="AR138" s="27" t="str">
        <f t="shared" ca="1" si="327"/>
        <v>-</v>
      </c>
      <c r="AS138" s="27">
        <f t="shared" ca="1" si="318"/>
        <v>1</v>
      </c>
      <c r="AT138" s="27">
        <f t="shared" ca="1" si="318"/>
        <v>1</v>
      </c>
      <c r="AU138" s="27">
        <f t="shared" ca="1" si="318"/>
        <v>0</v>
      </c>
      <c r="AV138" s="27">
        <f t="shared" ca="1" si="328"/>
        <v>0.7</v>
      </c>
      <c r="AW138" s="27">
        <f t="shared" ca="1" si="328"/>
        <v>-0.7</v>
      </c>
      <c r="AX138" s="27" t="str">
        <f t="shared" ca="1" si="328"/>
        <v>-</v>
      </c>
      <c r="AY138" s="27" t="str">
        <f t="shared" ca="1" si="328"/>
        <v>-</v>
      </c>
      <c r="AZ138" s="27" t="str">
        <f t="shared" ca="1" si="328"/>
        <v>-</v>
      </c>
      <c r="BA138" s="27" t="str">
        <f t="shared" ca="1" si="328"/>
        <v>-</v>
      </c>
      <c r="BB138" s="27" t="str">
        <f t="shared" ca="1" si="328"/>
        <v>-</v>
      </c>
      <c r="BC138" s="27">
        <f t="shared" ca="1" si="306"/>
        <v>0.3</v>
      </c>
      <c r="BD138" s="27">
        <f t="shared" ca="1" si="335"/>
        <v>0.7</v>
      </c>
      <c r="BE138" s="27">
        <f t="shared" ca="1" si="335"/>
        <v>-0.2</v>
      </c>
      <c r="BF138" s="27">
        <f t="shared" ca="1" si="335"/>
        <v>1.2</v>
      </c>
      <c r="BG138" s="27" t="str">
        <f t="shared" ca="1" si="335"/>
        <v>-</v>
      </c>
      <c r="BH138" s="27" t="str">
        <f t="shared" ca="1" si="335"/>
        <v>-</v>
      </c>
      <c r="BI138" s="27">
        <f t="shared" ca="1" si="335"/>
        <v>0</v>
      </c>
      <c r="BJ138" s="27">
        <f t="shared" ca="1" si="335"/>
        <v>0</v>
      </c>
      <c r="BK138" s="27">
        <f t="shared" ca="1" si="335"/>
        <v>0</v>
      </c>
      <c r="BL138" s="27">
        <f t="shared" ca="1" si="335"/>
        <v>0</v>
      </c>
      <c r="BM138" s="27">
        <f t="shared" ca="1" si="335"/>
        <v>0</v>
      </c>
      <c r="BN138" s="27">
        <f t="shared" ca="1" si="336"/>
        <v>0</v>
      </c>
      <c r="BO138" s="27">
        <f t="shared" ca="1" si="336"/>
        <v>0</v>
      </c>
      <c r="BP138" s="27" t="str">
        <f t="shared" ca="1" si="336"/>
        <v>-</v>
      </c>
      <c r="BQ138" s="27" t="str">
        <f t="shared" ca="1" si="336"/>
        <v>-</v>
      </c>
      <c r="BR138" s="27" t="str">
        <f t="shared" ca="1" si="336"/>
        <v>-</v>
      </c>
      <c r="BS138" s="27" t="str">
        <f t="shared" ca="1" si="336"/>
        <v>-</v>
      </c>
      <c r="BT138" s="27" t="str">
        <f t="shared" ca="1" si="336"/>
        <v>-</v>
      </c>
      <c r="BU138" s="27" t="str">
        <f t="shared" ca="1" si="337"/>
        <v>-</v>
      </c>
      <c r="BV138" s="27" t="str">
        <f t="shared" ca="1" si="337"/>
        <v>-</v>
      </c>
      <c r="BW138" s="27" t="str">
        <f t="shared" ca="1" si="337"/>
        <v>-</v>
      </c>
      <c r="BX138" s="27" t="str">
        <f t="shared" ca="1" si="337"/>
        <v>-</v>
      </c>
      <c r="BY138" s="27">
        <f t="shared" ca="1" si="337"/>
        <v>2</v>
      </c>
      <c r="BZ138" s="27" t="str">
        <f t="shared" ca="1" si="337"/>
        <v>-</v>
      </c>
      <c r="CA138" s="27" t="str">
        <f t="shared" ca="1" si="337"/>
        <v>-</v>
      </c>
      <c r="CB138" s="27" t="str">
        <f t="shared" ca="1" si="337"/>
        <v>-</v>
      </c>
      <c r="CC138" s="27" t="str">
        <f t="shared" ca="1" si="337"/>
        <v>-</v>
      </c>
      <c r="CD138" s="27" t="str">
        <f t="shared" ca="1" si="337"/>
        <v>-</v>
      </c>
      <c r="CE138" s="27" t="str">
        <f t="shared" ca="1" si="337"/>
        <v>-</v>
      </c>
      <c r="CF138" s="27">
        <f t="shared" ca="1" si="337"/>
        <v>0</v>
      </c>
      <c r="CG138" s="27" t="str">
        <f t="shared" ca="1" si="338"/>
        <v>-</v>
      </c>
      <c r="CH138" s="27">
        <f t="shared" ca="1" si="338"/>
        <v>1</v>
      </c>
      <c r="CI138" s="27">
        <f t="shared" ca="1" si="338"/>
        <v>0</v>
      </c>
      <c r="CJ138" s="27">
        <f t="shared" ca="1" si="338"/>
        <v>1</v>
      </c>
      <c r="CK138" s="27">
        <f t="shared" ca="1" si="338"/>
        <v>1</v>
      </c>
      <c r="CL138" s="27">
        <f t="shared" ca="1" si="338"/>
        <v>1</v>
      </c>
      <c r="CM138" s="27">
        <f t="shared" ca="1" si="338"/>
        <v>0</v>
      </c>
      <c r="CN138" s="27">
        <f t="shared" ca="1" si="338"/>
        <v>0</v>
      </c>
      <c r="CO138" s="27">
        <f t="shared" ca="1" si="338"/>
        <v>0</v>
      </c>
      <c r="CP138" s="26">
        <v>0.3</v>
      </c>
      <c r="CQ138" s="27">
        <f t="shared" ca="1" si="325"/>
        <v>0.9</v>
      </c>
      <c r="CR138" s="27">
        <f t="shared" ca="1" si="340"/>
        <v>0.75</v>
      </c>
      <c r="CS138" s="27">
        <f t="shared" ca="1" si="302"/>
        <v>0.65</v>
      </c>
      <c r="CT138" s="27">
        <f t="shared" ca="1" si="323"/>
        <v>0.3</v>
      </c>
      <c r="CU138" s="27">
        <f t="shared" ca="1" si="339"/>
        <v>0</v>
      </c>
      <c r="CV138" s="27">
        <f t="shared" ca="1" si="324"/>
        <v>0</v>
      </c>
      <c r="CW138" s="27">
        <f t="shared" ca="1" si="324"/>
        <v>1</v>
      </c>
      <c r="CX138" s="27">
        <f t="shared" ca="1" si="324"/>
        <v>0</v>
      </c>
      <c r="CY138" s="27">
        <f t="shared" ca="1" si="324"/>
        <v>0</v>
      </c>
      <c r="CZ138" s="27">
        <f t="shared" ca="1" si="324"/>
        <v>0</v>
      </c>
      <c r="DA138" s="27">
        <f t="shared" ca="1" si="329"/>
        <v>0</v>
      </c>
      <c r="DB138" s="27">
        <f t="shared" ca="1" si="329"/>
        <v>0</v>
      </c>
      <c r="DC138" s="27">
        <f t="shared" ca="1" si="329"/>
        <v>0</v>
      </c>
      <c r="DD138" s="27">
        <f t="shared" ca="1" si="329"/>
        <v>0</v>
      </c>
      <c r="DE138" s="27" t="str">
        <f t="shared" ca="1" si="329"/>
        <v>-</v>
      </c>
      <c r="DF138" s="27" t="str">
        <f t="shared" ca="1" si="329"/>
        <v>-</v>
      </c>
      <c r="DG138" s="27" t="str">
        <f t="shared" ca="1" si="329"/>
        <v>-</v>
      </c>
      <c r="DH138" s="27" t="str">
        <f t="shared" ca="1" si="329"/>
        <v>-</v>
      </c>
      <c r="DI138" s="27" t="str">
        <f t="shared" ca="1" si="329"/>
        <v>-</v>
      </c>
      <c r="DJ138" s="27" t="str">
        <f t="shared" ca="1" si="329"/>
        <v>-</v>
      </c>
      <c r="DK138" s="27" t="b">
        <f t="shared" ca="1" si="330"/>
        <v>0</v>
      </c>
      <c r="DL138" s="27" t="b">
        <f t="shared" ca="1" si="330"/>
        <v>0</v>
      </c>
      <c r="DM138" s="27" t="b">
        <f t="shared" ca="1" si="330"/>
        <v>1</v>
      </c>
      <c r="DN138" s="27">
        <f t="shared" ca="1" si="330"/>
        <v>2</v>
      </c>
      <c r="DO138" s="27" t="str">
        <f t="shared" ca="1" si="330"/>
        <v>-</v>
      </c>
      <c r="DP138" s="27" t="b">
        <f t="shared" ca="1" si="330"/>
        <v>1</v>
      </c>
      <c r="DQ138" s="27" t="str">
        <f t="shared" ca="1" si="330"/>
        <v>-</v>
      </c>
      <c r="DR138" s="27" t="str">
        <f t="shared" ca="1" si="330"/>
        <v>-</v>
      </c>
      <c r="DS138" s="27" t="str">
        <f t="shared" ca="1" si="330"/>
        <v>-</v>
      </c>
      <c r="DT138" s="27" t="b">
        <f t="shared" ca="1" si="331"/>
        <v>1</v>
      </c>
      <c r="DU138" s="27" t="str">
        <f t="shared" ca="1" si="331"/>
        <v>-</v>
      </c>
      <c r="DV138" s="27">
        <f t="shared" ca="1" si="331"/>
        <v>0</v>
      </c>
      <c r="DW138" s="27">
        <f t="shared" ca="1" si="331"/>
        <v>1</v>
      </c>
      <c r="DX138" s="27" t="str">
        <f t="shared" ca="1" si="331"/>
        <v>-</v>
      </c>
      <c r="DY138" s="27">
        <f t="shared" ca="1" si="331"/>
        <v>500</v>
      </c>
      <c r="DZ138" s="27">
        <f t="shared" ca="1" si="331"/>
        <v>500</v>
      </c>
      <c r="EA138" s="27">
        <f t="shared" ca="1" si="331"/>
        <v>1</v>
      </c>
      <c r="EB138" s="27">
        <f t="shared" ca="1" si="331"/>
        <v>0</v>
      </c>
      <c r="EC138" s="27">
        <f t="shared" ca="1" si="331"/>
        <v>1</v>
      </c>
      <c r="ED138" s="27">
        <f t="shared" ca="1" si="331"/>
        <v>1</v>
      </c>
      <c r="EE138" s="27">
        <f t="shared" ca="1" si="332"/>
        <v>0</v>
      </c>
      <c r="EF138" s="27">
        <f t="shared" ca="1" si="332"/>
        <v>70</v>
      </c>
      <c r="EG138" s="27">
        <f t="shared" ca="1" si="332"/>
        <v>50</v>
      </c>
      <c r="EH138" s="27">
        <f t="shared" ca="1" si="332"/>
        <v>70</v>
      </c>
      <c r="EI138" s="27">
        <f t="shared" ca="1" si="332"/>
        <v>50</v>
      </c>
      <c r="EJ138" s="27">
        <f t="shared" ca="1" si="332"/>
        <v>1</v>
      </c>
      <c r="EK138" s="27">
        <f t="shared" ca="1" si="332"/>
        <v>1</v>
      </c>
      <c r="EL138" s="27">
        <f t="shared" ca="1" si="332"/>
        <v>1</v>
      </c>
      <c r="EM138" s="27">
        <f t="shared" ca="1" si="332"/>
        <v>0</v>
      </c>
      <c r="EN138" s="27" t="str">
        <f t="shared" ca="1" si="332"/>
        <v>-</v>
      </c>
      <c r="EO138" s="27" t="str">
        <f t="shared" ca="1" si="332"/>
        <v>-</v>
      </c>
      <c r="EP138" s="27">
        <f t="shared" ca="1" si="332"/>
        <v>0</v>
      </c>
      <c r="EQ138" s="27">
        <f t="shared" ca="1" si="332"/>
        <v>0</v>
      </c>
      <c r="ER138" s="34">
        <v>0</v>
      </c>
    </row>
    <row r="139" spans="1:148" outlineLevel="3">
      <c r="A139" s="31">
        <f t="shared" si="231"/>
        <v>134</v>
      </c>
      <c r="B139" s="38">
        <f t="shared" ca="1" si="309"/>
        <v>75</v>
      </c>
      <c r="C139">
        <f t="shared" ca="1" si="304"/>
        <v>31</v>
      </c>
      <c r="D139" t="b">
        <v>0</v>
      </c>
      <c r="E139" t="b">
        <v>0</v>
      </c>
      <c r="F139" t="b">
        <v>0</v>
      </c>
      <c r="H139" s="39" t="str">
        <f t="shared" ca="1" si="334"/>
        <v>059 sfw0.90_sfd+0.75_conc+0.65_prlf+0.30_erb+0.40M-M Spr Scan 2 (F33N11)</v>
      </c>
      <c r="I139" s="13" t="str">
        <f ca="1">IF(MATCH(H139,H$5:H139,0)=(COUNTA(H$5:H139)),"-","Dup")</f>
        <v>-</v>
      </c>
      <c r="J139" s="27" t="str">
        <f t="shared" ca="1" si="297"/>
        <v>-</v>
      </c>
      <c r="K139" s="27" t="b">
        <f t="shared" ca="1" si="333"/>
        <v>1</v>
      </c>
      <c r="L139" s="27" t="b">
        <f t="shared" ca="1" si="333"/>
        <v>1</v>
      </c>
      <c r="M139" s="27" t="b">
        <f t="shared" ca="1" si="333"/>
        <v>1</v>
      </c>
      <c r="N139" s="27" t="b">
        <f t="shared" ca="1" si="333"/>
        <v>1</v>
      </c>
      <c r="O139" s="27" t="b">
        <f t="shared" ca="1" si="333"/>
        <v>1</v>
      </c>
      <c r="P139" s="27">
        <f t="shared" ref="P139:Y149" ca="1" si="341">OFFSET(P$5,$B139,0)</f>
        <v>1</v>
      </c>
      <c r="Q139" s="27">
        <f t="shared" ca="1" si="341"/>
        <v>1</v>
      </c>
      <c r="R139" s="27">
        <f t="shared" ca="1" si="341"/>
        <v>1</v>
      </c>
      <c r="S139" s="27">
        <f t="shared" ca="1" si="341"/>
        <v>1</v>
      </c>
      <c r="T139" s="27">
        <f t="shared" ca="1" si="341"/>
        <v>1</v>
      </c>
      <c r="U139" s="27">
        <f t="shared" ca="1" si="341"/>
        <v>1</v>
      </c>
      <c r="V139" s="27">
        <f t="shared" ca="1" si="341"/>
        <v>1</v>
      </c>
      <c r="W139" s="27">
        <f t="shared" ca="1" si="341"/>
        <v>1</v>
      </c>
      <c r="X139" s="27">
        <f t="shared" ca="1" si="341"/>
        <v>1</v>
      </c>
      <c r="Y139" s="27">
        <f t="shared" ca="1" si="341"/>
        <v>1</v>
      </c>
      <c r="Z139" s="27" t="str">
        <f t="shared" ca="1" si="305"/>
        <v>-</v>
      </c>
      <c r="AA139" s="27" t="str">
        <f t="shared" ca="1" si="308"/>
        <v>-</v>
      </c>
      <c r="AB139" s="27" t="str">
        <f t="shared" ref="AB139:AR149" ca="1" si="342">OFFSET(AB$5,$B139,0)</f>
        <v>-</v>
      </c>
      <c r="AC139" s="27" t="str">
        <f t="shared" ca="1" si="342"/>
        <v>-</v>
      </c>
      <c r="AD139" s="27" t="str">
        <f t="shared" ca="1" si="342"/>
        <v>-</v>
      </c>
      <c r="AE139" s="27" t="str">
        <f t="shared" ca="1" si="342"/>
        <v>-</v>
      </c>
      <c r="AF139" s="27" t="str">
        <f t="shared" ca="1" si="342"/>
        <v>-</v>
      </c>
      <c r="AG139" s="27" t="str">
        <f t="shared" ca="1" si="342"/>
        <v>-</v>
      </c>
      <c r="AH139" s="27" t="str">
        <f t="shared" ca="1" si="342"/>
        <v>-</v>
      </c>
      <c r="AI139" s="27" t="str">
        <f t="shared" ca="1" si="342"/>
        <v>-</v>
      </c>
      <c r="AJ139" s="27" t="str">
        <f t="shared" ca="1" si="342"/>
        <v>-</v>
      </c>
      <c r="AK139" s="27" t="str">
        <f t="shared" ca="1" si="342"/>
        <v>-</v>
      </c>
      <c r="AL139" s="27" t="str">
        <f t="shared" ca="1" si="342"/>
        <v>-</v>
      </c>
      <c r="AM139" s="27" t="str">
        <f t="shared" ca="1" si="342"/>
        <v>-</v>
      </c>
      <c r="AN139" s="27" t="str">
        <f t="shared" ca="1" si="342"/>
        <v>-</v>
      </c>
      <c r="AO139" s="27" t="str">
        <f t="shared" ca="1" si="342"/>
        <v>-</v>
      </c>
      <c r="AP139" s="27" t="str">
        <f t="shared" ca="1" si="342"/>
        <v>-</v>
      </c>
      <c r="AQ139" s="27" t="str">
        <f t="shared" ca="1" si="342"/>
        <v>-</v>
      </c>
      <c r="AR139" s="27" t="str">
        <f t="shared" ca="1" si="342"/>
        <v>-</v>
      </c>
      <c r="AS139" s="27">
        <f t="shared" ca="1" si="318"/>
        <v>1</v>
      </c>
      <c r="AT139" s="27">
        <f t="shared" ca="1" si="318"/>
        <v>1</v>
      </c>
      <c r="AU139" s="27">
        <f t="shared" ca="1" si="318"/>
        <v>0</v>
      </c>
      <c r="AV139" s="27">
        <f t="shared" ref="AV139:BB149" ca="1" si="343">OFFSET(AV$5,$B139,0)</f>
        <v>0.7</v>
      </c>
      <c r="AW139" s="27">
        <f t="shared" ca="1" si="343"/>
        <v>-0.7</v>
      </c>
      <c r="AX139" s="27" t="str">
        <f t="shared" ca="1" si="343"/>
        <v>-</v>
      </c>
      <c r="AY139" s="27" t="str">
        <f t="shared" ca="1" si="343"/>
        <v>-</v>
      </c>
      <c r="AZ139" s="27" t="str">
        <f t="shared" ca="1" si="343"/>
        <v>-</v>
      </c>
      <c r="BA139" s="27" t="str">
        <f t="shared" ca="1" si="343"/>
        <v>-</v>
      </c>
      <c r="BB139" s="27" t="str">
        <f t="shared" ca="1" si="343"/>
        <v>-</v>
      </c>
      <c r="BC139" s="27">
        <f t="shared" ca="1" si="306"/>
        <v>0.3</v>
      </c>
      <c r="BD139" s="27">
        <f t="shared" ca="1" si="335"/>
        <v>0.7</v>
      </c>
      <c r="BE139" s="27">
        <f t="shared" ca="1" si="335"/>
        <v>-0.2</v>
      </c>
      <c r="BF139" s="27">
        <f t="shared" ca="1" si="335"/>
        <v>1.2</v>
      </c>
      <c r="BG139" s="27" t="str">
        <f t="shared" ca="1" si="335"/>
        <v>-</v>
      </c>
      <c r="BH139" s="27" t="str">
        <f t="shared" ca="1" si="335"/>
        <v>-</v>
      </c>
      <c r="BI139" s="27">
        <f t="shared" ca="1" si="335"/>
        <v>0</v>
      </c>
      <c r="BJ139" s="27">
        <f t="shared" ca="1" si="335"/>
        <v>0</v>
      </c>
      <c r="BK139" s="27">
        <f t="shared" ca="1" si="335"/>
        <v>0</v>
      </c>
      <c r="BL139" s="27">
        <f t="shared" ca="1" si="335"/>
        <v>0</v>
      </c>
      <c r="BM139" s="27">
        <f t="shared" ca="1" si="335"/>
        <v>0</v>
      </c>
      <c r="BN139" s="27">
        <f t="shared" ca="1" si="336"/>
        <v>0</v>
      </c>
      <c r="BO139" s="27">
        <f t="shared" ca="1" si="336"/>
        <v>0</v>
      </c>
      <c r="BP139" s="27" t="str">
        <f t="shared" ca="1" si="336"/>
        <v>-</v>
      </c>
      <c r="BQ139" s="27" t="str">
        <f t="shared" ca="1" si="336"/>
        <v>-</v>
      </c>
      <c r="BR139" s="27" t="str">
        <f t="shared" ca="1" si="336"/>
        <v>-</v>
      </c>
      <c r="BS139" s="27" t="str">
        <f t="shared" ca="1" si="336"/>
        <v>-</v>
      </c>
      <c r="BT139" s="27" t="str">
        <f t="shared" ca="1" si="336"/>
        <v>-</v>
      </c>
      <c r="BU139" s="27" t="str">
        <f t="shared" ca="1" si="337"/>
        <v>-</v>
      </c>
      <c r="BV139" s="27" t="str">
        <f t="shared" ca="1" si="337"/>
        <v>-</v>
      </c>
      <c r="BW139" s="27" t="str">
        <f t="shared" ca="1" si="337"/>
        <v>-</v>
      </c>
      <c r="BX139" s="27" t="str">
        <f t="shared" ca="1" si="337"/>
        <v>-</v>
      </c>
      <c r="BY139" s="27">
        <f t="shared" ca="1" si="337"/>
        <v>2</v>
      </c>
      <c r="BZ139" s="27" t="str">
        <f t="shared" ca="1" si="337"/>
        <v>-</v>
      </c>
      <c r="CA139" s="27" t="str">
        <f t="shared" ca="1" si="337"/>
        <v>-</v>
      </c>
      <c r="CB139" s="27" t="str">
        <f t="shared" ca="1" si="337"/>
        <v>-</v>
      </c>
      <c r="CC139" s="27" t="str">
        <f t="shared" ca="1" si="337"/>
        <v>-</v>
      </c>
      <c r="CD139" s="27" t="str">
        <f t="shared" ca="1" si="337"/>
        <v>-</v>
      </c>
      <c r="CE139" s="27" t="str">
        <f t="shared" ca="1" si="337"/>
        <v>-</v>
      </c>
      <c r="CF139" s="27">
        <f t="shared" ca="1" si="337"/>
        <v>0</v>
      </c>
      <c r="CG139" s="27" t="str">
        <f t="shared" ca="1" si="338"/>
        <v>-</v>
      </c>
      <c r="CH139" s="27">
        <f t="shared" ca="1" si="338"/>
        <v>1</v>
      </c>
      <c r="CI139" s="27">
        <f t="shared" ca="1" si="338"/>
        <v>0</v>
      </c>
      <c r="CJ139" s="27">
        <f t="shared" ca="1" si="338"/>
        <v>1</v>
      </c>
      <c r="CK139" s="27">
        <f t="shared" ca="1" si="338"/>
        <v>1</v>
      </c>
      <c r="CL139" s="27">
        <f t="shared" ca="1" si="338"/>
        <v>1</v>
      </c>
      <c r="CM139" s="27">
        <f t="shared" ca="1" si="338"/>
        <v>0</v>
      </c>
      <c r="CN139" s="27">
        <f t="shared" ca="1" si="338"/>
        <v>0</v>
      </c>
      <c r="CO139" s="27">
        <f t="shared" ca="1" si="338"/>
        <v>0</v>
      </c>
      <c r="CP139" s="26">
        <v>0.4</v>
      </c>
      <c r="CQ139" s="27">
        <f t="shared" ca="1" si="325"/>
        <v>0.9</v>
      </c>
      <c r="CR139" s="27">
        <f t="shared" ca="1" si="340"/>
        <v>0.75</v>
      </c>
      <c r="CS139" s="27">
        <f t="shared" ca="1" si="302"/>
        <v>0.65</v>
      </c>
      <c r="CT139" s="27">
        <f t="shared" ca="1" si="323"/>
        <v>0.3</v>
      </c>
      <c r="CU139" s="27">
        <f t="shared" ca="1" si="339"/>
        <v>0</v>
      </c>
      <c r="CV139" s="27">
        <f t="shared" ca="1" si="324"/>
        <v>0</v>
      </c>
      <c r="CW139" s="27">
        <f t="shared" ca="1" si="324"/>
        <v>1</v>
      </c>
      <c r="CX139" s="27">
        <f t="shared" ca="1" si="324"/>
        <v>0</v>
      </c>
      <c r="CY139" s="27">
        <f t="shared" ca="1" si="324"/>
        <v>0</v>
      </c>
      <c r="CZ139" s="27">
        <f t="shared" ca="1" si="324"/>
        <v>0</v>
      </c>
      <c r="DA139" s="27">
        <f t="shared" ref="DA139:DJ149" ca="1" si="344">OFFSET(DA$5,$B139,0)</f>
        <v>0</v>
      </c>
      <c r="DB139" s="27">
        <f t="shared" ca="1" si="344"/>
        <v>0</v>
      </c>
      <c r="DC139" s="27">
        <f t="shared" ca="1" si="344"/>
        <v>0</v>
      </c>
      <c r="DD139" s="27">
        <f t="shared" ca="1" si="344"/>
        <v>0</v>
      </c>
      <c r="DE139" s="27" t="str">
        <f t="shared" ca="1" si="344"/>
        <v>-</v>
      </c>
      <c r="DF139" s="27" t="str">
        <f t="shared" ca="1" si="344"/>
        <v>-</v>
      </c>
      <c r="DG139" s="27" t="str">
        <f t="shared" ca="1" si="344"/>
        <v>-</v>
      </c>
      <c r="DH139" s="27" t="str">
        <f t="shared" ca="1" si="344"/>
        <v>-</v>
      </c>
      <c r="DI139" s="27" t="str">
        <f t="shared" ca="1" si="344"/>
        <v>-</v>
      </c>
      <c r="DJ139" s="27" t="str">
        <f t="shared" ca="1" si="344"/>
        <v>-</v>
      </c>
      <c r="DK139" s="27" t="b">
        <f t="shared" ref="DK139:DV149" ca="1" si="345">OFFSET(DK$5,$B139,0)</f>
        <v>0</v>
      </c>
      <c r="DL139" s="27" t="b">
        <f t="shared" ca="1" si="345"/>
        <v>0</v>
      </c>
      <c r="DM139" s="27" t="b">
        <f t="shared" ca="1" si="345"/>
        <v>1</v>
      </c>
      <c r="DN139" s="27">
        <f t="shared" ca="1" si="345"/>
        <v>2</v>
      </c>
      <c r="DO139" s="27" t="str">
        <f t="shared" ca="1" si="345"/>
        <v>-</v>
      </c>
      <c r="DP139" s="27" t="b">
        <f t="shared" ca="1" si="345"/>
        <v>1</v>
      </c>
      <c r="DQ139" s="27" t="str">
        <f t="shared" ca="1" si="345"/>
        <v>-</v>
      </c>
      <c r="DR139" s="27" t="str">
        <f t="shared" ca="1" si="345"/>
        <v>-</v>
      </c>
      <c r="DS139" s="27" t="str">
        <f t="shared" ca="1" si="345"/>
        <v>-</v>
      </c>
      <c r="DT139" s="27" t="b">
        <f t="shared" ref="DT139:ED149" ca="1" si="346">OFFSET(DT$5,$B139,0)</f>
        <v>1</v>
      </c>
      <c r="DU139" s="27" t="str">
        <f t="shared" ca="1" si="346"/>
        <v>-</v>
      </c>
      <c r="DV139" s="27">
        <f t="shared" ca="1" si="346"/>
        <v>0</v>
      </c>
      <c r="DW139" s="27">
        <f t="shared" ca="1" si="346"/>
        <v>1</v>
      </c>
      <c r="DX139" s="27" t="str">
        <f t="shared" ca="1" si="346"/>
        <v>-</v>
      </c>
      <c r="DY139" s="27">
        <f t="shared" ca="1" si="346"/>
        <v>500</v>
      </c>
      <c r="DZ139" s="27">
        <f t="shared" ca="1" si="346"/>
        <v>500</v>
      </c>
      <c r="EA139" s="27">
        <f t="shared" ca="1" si="346"/>
        <v>1</v>
      </c>
      <c r="EB139" s="27">
        <f t="shared" ca="1" si="346"/>
        <v>0</v>
      </c>
      <c r="EC139" s="27">
        <f t="shared" ca="1" si="346"/>
        <v>1</v>
      </c>
      <c r="ED139" s="27">
        <f t="shared" ca="1" si="346"/>
        <v>1</v>
      </c>
      <c r="EE139" s="27">
        <f t="shared" ref="EE139:EQ149" ca="1" si="347">OFFSET(EE$5,$B139,0)</f>
        <v>0</v>
      </c>
      <c r="EF139" s="27">
        <f t="shared" ca="1" si="347"/>
        <v>70</v>
      </c>
      <c r="EG139" s="27">
        <f t="shared" ca="1" si="347"/>
        <v>50</v>
      </c>
      <c r="EH139" s="27">
        <f t="shared" ca="1" si="347"/>
        <v>70</v>
      </c>
      <c r="EI139" s="27">
        <f t="shared" ca="1" si="347"/>
        <v>50</v>
      </c>
      <c r="EJ139" s="27">
        <f t="shared" ca="1" si="347"/>
        <v>1</v>
      </c>
      <c r="EK139" s="27">
        <f t="shared" ca="1" si="347"/>
        <v>1</v>
      </c>
      <c r="EL139" s="27">
        <f t="shared" ca="1" si="347"/>
        <v>1</v>
      </c>
      <c r="EM139" s="27">
        <f t="shared" ca="1" si="347"/>
        <v>0</v>
      </c>
      <c r="EN139" s="27" t="str">
        <f t="shared" ca="1" si="347"/>
        <v>-</v>
      </c>
      <c r="EO139" s="27" t="str">
        <f t="shared" ca="1" si="347"/>
        <v>-</v>
      </c>
      <c r="EP139" s="27">
        <f t="shared" ca="1" si="347"/>
        <v>0</v>
      </c>
      <c r="EQ139" s="27">
        <f t="shared" ca="1" si="347"/>
        <v>0</v>
      </c>
      <c r="ER139" s="34">
        <v>0</v>
      </c>
    </row>
    <row r="140" spans="1:148" outlineLevel="3">
      <c r="A140" s="31">
        <f t="shared" si="231"/>
        <v>135</v>
      </c>
      <c r="B140" s="38">
        <f t="shared" ca="1" si="309"/>
        <v>75</v>
      </c>
      <c r="C140">
        <f t="shared" ca="1" si="304"/>
        <v>31</v>
      </c>
      <c r="D140" t="b">
        <v>0</v>
      </c>
      <c r="E140" t="b">
        <v>0</v>
      </c>
      <c r="F140" t="b">
        <v>0</v>
      </c>
      <c r="H140" s="39" t="str">
        <f t="shared" ca="1" si="334"/>
        <v>060 sfw0.90_sfd+0.75_conc+0.65_prlf+0.30_erb+0.50M-M Spr Scan 2 (F33N11)</v>
      </c>
      <c r="I140" s="13" t="str">
        <f ca="1">IF(MATCH(H140,H$5:H140,0)=(COUNTA(H$5:H140)),"-","Dup")</f>
        <v>-</v>
      </c>
      <c r="J140" s="27" t="str">
        <f t="shared" ca="1" si="297"/>
        <v>-</v>
      </c>
      <c r="K140" s="27" t="b">
        <f t="shared" ca="1" si="333"/>
        <v>1</v>
      </c>
      <c r="L140" s="27" t="b">
        <f t="shared" ca="1" si="333"/>
        <v>1</v>
      </c>
      <c r="M140" s="27" t="b">
        <f t="shared" ca="1" si="333"/>
        <v>1</v>
      </c>
      <c r="N140" s="27" t="b">
        <f t="shared" ca="1" si="333"/>
        <v>1</v>
      </c>
      <c r="O140" s="27" t="b">
        <f t="shared" ca="1" si="333"/>
        <v>1</v>
      </c>
      <c r="P140" s="27">
        <f t="shared" ca="1" si="341"/>
        <v>1</v>
      </c>
      <c r="Q140" s="27">
        <f t="shared" ca="1" si="341"/>
        <v>1</v>
      </c>
      <c r="R140" s="27">
        <f t="shared" ca="1" si="341"/>
        <v>1</v>
      </c>
      <c r="S140" s="27">
        <f t="shared" ca="1" si="341"/>
        <v>1</v>
      </c>
      <c r="T140" s="27">
        <f t="shared" ca="1" si="341"/>
        <v>1</v>
      </c>
      <c r="U140" s="27">
        <f t="shared" ca="1" si="341"/>
        <v>1</v>
      </c>
      <c r="V140" s="27">
        <f t="shared" ca="1" si="341"/>
        <v>1</v>
      </c>
      <c r="W140" s="27">
        <f t="shared" ca="1" si="341"/>
        <v>1</v>
      </c>
      <c r="X140" s="27">
        <f t="shared" ca="1" si="341"/>
        <v>1</v>
      </c>
      <c r="Y140" s="27">
        <f t="shared" ca="1" si="341"/>
        <v>1</v>
      </c>
      <c r="Z140" s="27" t="str">
        <f t="shared" ca="1" si="305"/>
        <v>-</v>
      </c>
      <c r="AA140" s="27" t="str">
        <f t="shared" ca="1" si="308"/>
        <v>-</v>
      </c>
      <c r="AB140" s="27" t="str">
        <f t="shared" ca="1" si="342"/>
        <v>-</v>
      </c>
      <c r="AC140" s="27" t="str">
        <f t="shared" ca="1" si="342"/>
        <v>-</v>
      </c>
      <c r="AD140" s="27" t="str">
        <f t="shared" ca="1" si="342"/>
        <v>-</v>
      </c>
      <c r="AE140" s="27" t="str">
        <f t="shared" ca="1" si="342"/>
        <v>-</v>
      </c>
      <c r="AF140" s="27" t="str">
        <f t="shared" ca="1" si="342"/>
        <v>-</v>
      </c>
      <c r="AG140" s="27" t="str">
        <f t="shared" ca="1" si="342"/>
        <v>-</v>
      </c>
      <c r="AH140" s="27" t="str">
        <f t="shared" ca="1" si="342"/>
        <v>-</v>
      </c>
      <c r="AI140" s="27" t="str">
        <f t="shared" ca="1" si="342"/>
        <v>-</v>
      </c>
      <c r="AJ140" s="27" t="str">
        <f t="shared" ca="1" si="342"/>
        <v>-</v>
      </c>
      <c r="AK140" s="27" t="str">
        <f t="shared" ca="1" si="342"/>
        <v>-</v>
      </c>
      <c r="AL140" s="27" t="str">
        <f t="shared" ca="1" si="342"/>
        <v>-</v>
      </c>
      <c r="AM140" s="27" t="str">
        <f t="shared" ca="1" si="342"/>
        <v>-</v>
      </c>
      <c r="AN140" s="27" t="str">
        <f t="shared" ca="1" si="342"/>
        <v>-</v>
      </c>
      <c r="AO140" s="27" t="str">
        <f t="shared" ca="1" si="342"/>
        <v>-</v>
      </c>
      <c r="AP140" s="27" t="str">
        <f t="shared" ca="1" si="342"/>
        <v>-</v>
      </c>
      <c r="AQ140" s="27" t="str">
        <f t="shared" ca="1" si="342"/>
        <v>-</v>
      </c>
      <c r="AR140" s="27" t="str">
        <f t="shared" ca="1" si="342"/>
        <v>-</v>
      </c>
      <c r="AS140" s="27">
        <f t="shared" ca="1" si="318"/>
        <v>1</v>
      </c>
      <c r="AT140" s="27">
        <f t="shared" ca="1" si="318"/>
        <v>1</v>
      </c>
      <c r="AU140" s="27">
        <f t="shared" ca="1" si="318"/>
        <v>0</v>
      </c>
      <c r="AV140" s="27">
        <f t="shared" ca="1" si="343"/>
        <v>0.7</v>
      </c>
      <c r="AW140" s="27">
        <f t="shared" ca="1" si="343"/>
        <v>-0.7</v>
      </c>
      <c r="AX140" s="27" t="str">
        <f t="shared" ca="1" si="343"/>
        <v>-</v>
      </c>
      <c r="AY140" s="27" t="str">
        <f t="shared" ca="1" si="343"/>
        <v>-</v>
      </c>
      <c r="AZ140" s="27" t="str">
        <f t="shared" ca="1" si="343"/>
        <v>-</v>
      </c>
      <c r="BA140" s="27" t="str">
        <f t="shared" ca="1" si="343"/>
        <v>-</v>
      </c>
      <c r="BB140" s="27" t="str">
        <f t="shared" ca="1" si="343"/>
        <v>-</v>
      </c>
      <c r="BC140" s="27">
        <f t="shared" ca="1" si="306"/>
        <v>0.3</v>
      </c>
      <c r="BD140" s="27">
        <f t="shared" ca="1" si="335"/>
        <v>0.7</v>
      </c>
      <c r="BE140" s="27">
        <f t="shared" ca="1" si="335"/>
        <v>-0.2</v>
      </c>
      <c r="BF140" s="27">
        <f t="shared" ca="1" si="335"/>
        <v>1.2</v>
      </c>
      <c r="BG140" s="27" t="str">
        <f t="shared" ca="1" si="335"/>
        <v>-</v>
      </c>
      <c r="BH140" s="27" t="str">
        <f t="shared" ca="1" si="335"/>
        <v>-</v>
      </c>
      <c r="BI140" s="27">
        <f t="shared" ca="1" si="335"/>
        <v>0</v>
      </c>
      <c r="BJ140" s="27">
        <f t="shared" ca="1" si="335"/>
        <v>0</v>
      </c>
      <c r="BK140" s="27">
        <f t="shared" ca="1" si="335"/>
        <v>0</v>
      </c>
      <c r="BL140" s="27">
        <f t="shared" ca="1" si="335"/>
        <v>0</v>
      </c>
      <c r="BM140" s="27">
        <f t="shared" ca="1" si="335"/>
        <v>0</v>
      </c>
      <c r="BN140" s="27">
        <f t="shared" ca="1" si="336"/>
        <v>0</v>
      </c>
      <c r="BO140" s="27">
        <f t="shared" ca="1" si="336"/>
        <v>0</v>
      </c>
      <c r="BP140" s="27" t="str">
        <f t="shared" ca="1" si="336"/>
        <v>-</v>
      </c>
      <c r="BQ140" s="27" t="str">
        <f t="shared" ca="1" si="336"/>
        <v>-</v>
      </c>
      <c r="BR140" s="27" t="str">
        <f t="shared" ca="1" si="336"/>
        <v>-</v>
      </c>
      <c r="BS140" s="27" t="str">
        <f t="shared" ca="1" si="336"/>
        <v>-</v>
      </c>
      <c r="BT140" s="27" t="str">
        <f t="shared" ca="1" si="336"/>
        <v>-</v>
      </c>
      <c r="BU140" s="27" t="str">
        <f t="shared" ca="1" si="337"/>
        <v>-</v>
      </c>
      <c r="BV140" s="27" t="str">
        <f t="shared" ca="1" si="337"/>
        <v>-</v>
      </c>
      <c r="BW140" s="27" t="str">
        <f t="shared" ca="1" si="337"/>
        <v>-</v>
      </c>
      <c r="BX140" s="27" t="str">
        <f t="shared" ca="1" si="337"/>
        <v>-</v>
      </c>
      <c r="BY140" s="27">
        <f t="shared" ca="1" si="337"/>
        <v>2</v>
      </c>
      <c r="BZ140" s="27" t="str">
        <f t="shared" ca="1" si="337"/>
        <v>-</v>
      </c>
      <c r="CA140" s="27" t="str">
        <f t="shared" ca="1" si="337"/>
        <v>-</v>
      </c>
      <c r="CB140" s="27" t="str">
        <f t="shared" ca="1" si="337"/>
        <v>-</v>
      </c>
      <c r="CC140" s="27" t="str">
        <f t="shared" ca="1" si="337"/>
        <v>-</v>
      </c>
      <c r="CD140" s="27" t="str">
        <f t="shared" ca="1" si="337"/>
        <v>-</v>
      </c>
      <c r="CE140" s="27" t="str">
        <f t="shared" ca="1" si="337"/>
        <v>-</v>
      </c>
      <c r="CF140" s="27">
        <f t="shared" ca="1" si="337"/>
        <v>0</v>
      </c>
      <c r="CG140" s="27" t="str">
        <f t="shared" ca="1" si="338"/>
        <v>-</v>
      </c>
      <c r="CH140" s="27">
        <f t="shared" ca="1" si="338"/>
        <v>1</v>
      </c>
      <c r="CI140" s="27">
        <f t="shared" ca="1" si="338"/>
        <v>0</v>
      </c>
      <c r="CJ140" s="27">
        <f t="shared" ca="1" si="338"/>
        <v>1</v>
      </c>
      <c r="CK140" s="27">
        <f t="shared" ca="1" si="338"/>
        <v>1</v>
      </c>
      <c r="CL140" s="27">
        <f t="shared" ca="1" si="338"/>
        <v>1</v>
      </c>
      <c r="CM140" s="27">
        <f t="shared" ca="1" si="338"/>
        <v>0</v>
      </c>
      <c r="CN140" s="27">
        <f t="shared" ca="1" si="338"/>
        <v>0</v>
      </c>
      <c r="CO140" s="27">
        <f t="shared" ca="1" si="338"/>
        <v>0</v>
      </c>
      <c r="CP140" s="26">
        <v>0.5</v>
      </c>
      <c r="CQ140" s="27">
        <f t="shared" ca="1" si="325"/>
        <v>0.9</v>
      </c>
      <c r="CR140" s="27">
        <f t="shared" ca="1" si="340"/>
        <v>0.75</v>
      </c>
      <c r="CS140" s="27">
        <f t="shared" ca="1" si="302"/>
        <v>0.65</v>
      </c>
      <c r="CT140" s="27">
        <f t="shared" ca="1" si="323"/>
        <v>0.3</v>
      </c>
      <c r="CU140" s="27">
        <f t="shared" ca="1" si="339"/>
        <v>0</v>
      </c>
      <c r="CV140" s="27">
        <f t="shared" ca="1" si="324"/>
        <v>0</v>
      </c>
      <c r="CW140" s="27">
        <f t="shared" ca="1" si="324"/>
        <v>1</v>
      </c>
      <c r="CX140" s="27">
        <f t="shared" ca="1" si="324"/>
        <v>0</v>
      </c>
      <c r="CY140" s="27">
        <f t="shared" ca="1" si="324"/>
        <v>0</v>
      </c>
      <c r="CZ140" s="27">
        <f t="shared" ca="1" si="324"/>
        <v>0</v>
      </c>
      <c r="DA140" s="27">
        <f t="shared" ca="1" si="344"/>
        <v>0</v>
      </c>
      <c r="DB140" s="27">
        <f t="shared" ca="1" si="344"/>
        <v>0</v>
      </c>
      <c r="DC140" s="27">
        <f t="shared" ca="1" si="344"/>
        <v>0</v>
      </c>
      <c r="DD140" s="27">
        <f t="shared" ca="1" si="344"/>
        <v>0</v>
      </c>
      <c r="DE140" s="27" t="str">
        <f t="shared" ca="1" si="344"/>
        <v>-</v>
      </c>
      <c r="DF140" s="27" t="str">
        <f t="shared" ca="1" si="344"/>
        <v>-</v>
      </c>
      <c r="DG140" s="27" t="str">
        <f t="shared" ca="1" si="344"/>
        <v>-</v>
      </c>
      <c r="DH140" s="27" t="str">
        <f t="shared" ca="1" si="344"/>
        <v>-</v>
      </c>
      <c r="DI140" s="27" t="str">
        <f t="shared" ca="1" si="344"/>
        <v>-</v>
      </c>
      <c r="DJ140" s="27" t="str">
        <f t="shared" ca="1" si="344"/>
        <v>-</v>
      </c>
      <c r="DK140" s="27" t="b">
        <f t="shared" ca="1" si="345"/>
        <v>0</v>
      </c>
      <c r="DL140" s="27" t="b">
        <f t="shared" ca="1" si="345"/>
        <v>0</v>
      </c>
      <c r="DM140" s="27" t="b">
        <f t="shared" ca="1" si="345"/>
        <v>1</v>
      </c>
      <c r="DN140" s="27">
        <f t="shared" ca="1" si="345"/>
        <v>2</v>
      </c>
      <c r="DO140" s="27" t="str">
        <f t="shared" ca="1" si="345"/>
        <v>-</v>
      </c>
      <c r="DP140" s="27" t="b">
        <f t="shared" ca="1" si="345"/>
        <v>1</v>
      </c>
      <c r="DQ140" s="27" t="str">
        <f t="shared" ca="1" si="345"/>
        <v>-</v>
      </c>
      <c r="DR140" s="27" t="str">
        <f t="shared" ca="1" si="345"/>
        <v>-</v>
      </c>
      <c r="DS140" s="27" t="str">
        <f t="shared" ca="1" si="345"/>
        <v>-</v>
      </c>
      <c r="DT140" s="27" t="b">
        <f t="shared" ca="1" si="346"/>
        <v>1</v>
      </c>
      <c r="DU140" s="27" t="str">
        <f t="shared" ca="1" si="346"/>
        <v>-</v>
      </c>
      <c r="DV140" s="27">
        <f t="shared" ca="1" si="346"/>
        <v>0</v>
      </c>
      <c r="DW140" s="27">
        <f t="shared" ca="1" si="346"/>
        <v>1</v>
      </c>
      <c r="DX140" s="27" t="str">
        <f t="shared" ca="1" si="346"/>
        <v>-</v>
      </c>
      <c r="DY140" s="27">
        <f t="shared" ca="1" si="346"/>
        <v>500</v>
      </c>
      <c r="DZ140" s="27">
        <f t="shared" ca="1" si="346"/>
        <v>500</v>
      </c>
      <c r="EA140" s="27">
        <f t="shared" ca="1" si="346"/>
        <v>1</v>
      </c>
      <c r="EB140" s="27">
        <f t="shared" ca="1" si="346"/>
        <v>0</v>
      </c>
      <c r="EC140" s="27">
        <f t="shared" ca="1" si="346"/>
        <v>1</v>
      </c>
      <c r="ED140" s="27">
        <f t="shared" ca="1" si="346"/>
        <v>1</v>
      </c>
      <c r="EE140" s="27">
        <f t="shared" ca="1" si="347"/>
        <v>0</v>
      </c>
      <c r="EF140" s="27">
        <f t="shared" ca="1" si="347"/>
        <v>70</v>
      </c>
      <c r="EG140" s="27">
        <f t="shared" ca="1" si="347"/>
        <v>50</v>
      </c>
      <c r="EH140" s="27">
        <f t="shared" ca="1" si="347"/>
        <v>70</v>
      </c>
      <c r="EI140" s="27">
        <f t="shared" ca="1" si="347"/>
        <v>50</v>
      </c>
      <c r="EJ140" s="27">
        <f t="shared" ca="1" si="347"/>
        <v>1</v>
      </c>
      <c r="EK140" s="27">
        <f t="shared" ca="1" si="347"/>
        <v>1</v>
      </c>
      <c r="EL140" s="27">
        <f t="shared" ca="1" si="347"/>
        <v>1</v>
      </c>
      <c r="EM140" s="27">
        <f t="shared" ca="1" si="347"/>
        <v>0</v>
      </c>
      <c r="EN140" s="27" t="str">
        <f t="shared" ca="1" si="347"/>
        <v>-</v>
      </c>
      <c r="EO140" s="27" t="str">
        <f t="shared" ca="1" si="347"/>
        <v>-</v>
      </c>
      <c r="EP140" s="27">
        <f t="shared" ca="1" si="347"/>
        <v>0</v>
      </c>
      <c r="EQ140" s="27">
        <f t="shared" ca="1" si="347"/>
        <v>0</v>
      </c>
      <c r="ER140" s="34">
        <v>0</v>
      </c>
    </row>
    <row r="141" spans="1:148">
      <c r="A141" s="31"/>
      <c r="B141" s="31"/>
      <c r="D141" t="b">
        <v>0</v>
      </c>
      <c r="E141" s="19"/>
      <c r="F141" s="19"/>
      <c r="H141" s="15" t="str">
        <f>"Exp3 Prodn Calibration Maternal (N"&amp;$AS142&amp;$AT142&amp;")"</f>
        <v>Exp3 Prodn Calibration Maternal (N11)</v>
      </c>
      <c r="I141" s="13" t="str">
        <f ca="1">IF(MATCH(H141,H$5:H141,0)=(COUNTA(H$5:H141)),"-","Dup")</f>
        <v>-</v>
      </c>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34">
        <v>0</v>
      </c>
    </row>
    <row r="142" spans="1:148" outlineLevel="1">
      <c r="A142" s="31">
        <f t="shared" si="231"/>
        <v>137</v>
      </c>
      <c r="B142" s="48">
        <f>$A$63</f>
        <v>58</v>
      </c>
      <c r="C142" s="26">
        <v>32</v>
      </c>
      <c r="D142" t="b">
        <v>1</v>
      </c>
      <c r="E142" t="b">
        <v>0</v>
      </c>
      <c r="F142" t="b">
        <v>0</v>
      </c>
      <c r="H142" s="3" t="str">
        <f ca="1">"Std REV create "&amp;IF($BY142&lt;3,"M-M","Mat")&amp;IF($CD142=TRUE,"&amp;BBT","")&amp;IF($DV142&lt;&gt;0,"-mate EL","")&amp;IF($DK142," Aut","")&amp;IF($DL142," Win","")&amp;IF($DM142," Spr","")&amp;" Scan "&amp;$DN142&amp;" (F"&amp;3+IFERROR(1*$AK142,0)&amp;3+IFERROR(1*$AN142,0)&amp;"N"&amp;$AS142&amp;$AT142&amp;")"</f>
        <v>Std REV create Mat-mate EL Spr Scan 2 (F33N11)</v>
      </c>
      <c r="I142" s="13" t="str">
        <f ca="1">IF(MATCH(H142,H$5:H142,0)=(COUNTA(H$5:H142)),"-","Dup")</f>
        <v>-</v>
      </c>
      <c r="J142" s="27" t="str">
        <f t="shared" ca="1" si="297"/>
        <v>-</v>
      </c>
      <c r="K142" s="26" t="b">
        <v>1</v>
      </c>
      <c r="L142" s="26" t="b">
        <v>1</v>
      </c>
      <c r="M142" s="26" t="b">
        <v>1</v>
      </c>
      <c r="N142" s="26" t="b">
        <v>1</v>
      </c>
      <c r="O142" s="26" t="b">
        <v>1</v>
      </c>
      <c r="P142" s="27">
        <f t="shared" ca="1" si="341"/>
        <v>1</v>
      </c>
      <c r="Q142" s="27">
        <f t="shared" ca="1" si="341"/>
        <v>1</v>
      </c>
      <c r="R142" s="27">
        <f t="shared" ca="1" si="341"/>
        <v>1</v>
      </c>
      <c r="S142" s="27">
        <f t="shared" ca="1" si="341"/>
        <v>1</v>
      </c>
      <c r="T142" s="27">
        <f t="shared" ca="1" si="341"/>
        <v>1</v>
      </c>
      <c r="U142" s="27">
        <f t="shared" ca="1" si="341"/>
        <v>1</v>
      </c>
      <c r="V142" s="27">
        <f t="shared" ca="1" si="341"/>
        <v>1</v>
      </c>
      <c r="W142" s="27">
        <f t="shared" ca="1" si="341"/>
        <v>1</v>
      </c>
      <c r="X142" s="27">
        <f t="shared" ca="1" si="341"/>
        <v>1</v>
      </c>
      <c r="Y142" s="27">
        <f t="shared" ca="1" si="341"/>
        <v>1</v>
      </c>
      <c r="Z142" s="18" t="str">
        <f>Z$6</f>
        <v>-</v>
      </c>
      <c r="AA142" s="26" t="b">
        <v>1</v>
      </c>
      <c r="AB142" s="27" t="str">
        <f t="shared" ca="1" si="342"/>
        <v>-</v>
      </c>
      <c r="AC142" s="27" t="str">
        <f t="shared" ca="1" si="342"/>
        <v>-</v>
      </c>
      <c r="AD142" s="27" t="str">
        <f t="shared" ca="1" si="342"/>
        <v>-</v>
      </c>
      <c r="AE142" s="27" t="str">
        <f t="shared" ca="1" si="342"/>
        <v>-</v>
      </c>
      <c r="AF142" s="27" t="str">
        <f t="shared" ca="1" si="342"/>
        <v>-</v>
      </c>
      <c r="AG142" s="27" t="str">
        <f t="shared" ca="1" si="342"/>
        <v>-</v>
      </c>
      <c r="AH142" s="27" t="str">
        <f t="shared" ca="1" si="342"/>
        <v>-</v>
      </c>
      <c r="AI142" s="27" t="str">
        <f t="shared" ca="1" si="342"/>
        <v>-</v>
      </c>
      <c r="AJ142" s="27" t="str">
        <f t="shared" ca="1" si="342"/>
        <v>-</v>
      </c>
      <c r="AK142" s="27" t="str">
        <f t="shared" ca="1" si="342"/>
        <v>-</v>
      </c>
      <c r="AL142" s="27" t="str">
        <f t="shared" ca="1" si="342"/>
        <v>-</v>
      </c>
      <c r="AM142" s="27" t="str">
        <f t="shared" ca="1" si="342"/>
        <v>-</v>
      </c>
      <c r="AN142" s="27" t="str">
        <f t="shared" ca="1" si="342"/>
        <v>-</v>
      </c>
      <c r="AO142" s="27" t="str">
        <f t="shared" ca="1" si="342"/>
        <v>-</v>
      </c>
      <c r="AP142" s="27" t="str">
        <f t="shared" ca="1" si="342"/>
        <v>-</v>
      </c>
      <c r="AQ142" s="27" t="str">
        <f t="shared" ca="1" si="342"/>
        <v>-</v>
      </c>
      <c r="AR142" s="27" t="str">
        <f t="shared" ca="1" si="342"/>
        <v>-</v>
      </c>
      <c r="AS142" s="26">
        <v>1</v>
      </c>
      <c r="AT142" s="26">
        <v>1</v>
      </c>
      <c r="AU142" s="26">
        <v>0</v>
      </c>
      <c r="AV142" s="27">
        <f t="shared" ca="1" si="343"/>
        <v>0.7</v>
      </c>
      <c r="AW142" s="27">
        <f t="shared" ca="1" si="343"/>
        <v>-0.7</v>
      </c>
      <c r="AX142" s="27" t="str">
        <f t="shared" ca="1" si="343"/>
        <v>-</v>
      </c>
      <c r="AY142" s="27" t="str">
        <f t="shared" ca="1" si="343"/>
        <v>-</v>
      </c>
      <c r="AZ142" s="27" t="str">
        <f t="shared" ca="1" si="343"/>
        <v>-</v>
      </c>
      <c r="BA142" s="27" t="str">
        <f t="shared" ca="1" si="343"/>
        <v>-</v>
      </c>
      <c r="BB142" s="27" t="str">
        <f t="shared" ca="1" si="343"/>
        <v>-</v>
      </c>
      <c r="BC142" s="26">
        <v>0.3</v>
      </c>
      <c r="BD142" s="27">
        <f t="shared" ref="BD142:BM151" ca="1" si="348">OFFSET(BD$5,$B142,0)</f>
        <v>0.7</v>
      </c>
      <c r="BE142" s="27">
        <f t="shared" ca="1" si="348"/>
        <v>-0.2</v>
      </c>
      <c r="BF142" s="27">
        <f t="shared" ca="1" si="348"/>
        <v>1.2</v>
      </c>
      <c r="BG142" s="27" t="str">
        <f t="shared" ca="1" si="348"/>
        <v>-</v>
      </c>
      <c r="BH142" s="27" t="str">
        <f t="shared" ca="1" si="348"/>
        <v>-</v>
      </c>
      <c r="BI142" s="53">
        <f t="shared" ref="BI142:BM142" si="349">BI$66</f>
        <v>0</v>
      </c>
      <c r="BJ142" s="53">
        <f t="shared" si="349"/>
        <v>0</v>
      </c>
      <c r="BK142" s="53">
        <f t="shared" si="349"/>
        <v>0</v>
      </c>
      <c r="BL142" s="53">
        <f t="shared" si="349"/>
        <v>0</v>
      </c>
      <c r="BM142" s="53">
        <f t="shared" si="349"/>
        <v>0</v>
      </c>
      <c r="BN142" s="27">
        <f t="shared" ref="BN142:BT151" ca="1" si="350">OFFSET(BN$5,$B142,0)</f>
        <v>12</v>
      </c>
      <c r="BO142" s="27">
        <f t="shared" ca="1" si="350"/>
        <v>12</v>
      </c>
      <c r="BP142" s="27" t="str">
        <f t="shared" ca="1" si="350"/>
        <v>-</v>
      </c>
      <c r="BQ142" s="27" t="str">
        <f t="shared" ca="1" si="350"/>
        <v>-</v>
      </c>
      <c r="BR142" s="27" t="str">
        <f t="shared" ca="1" si="350"/>
        <v>-</v>
      </c>
      <c r="BS142" s="27" t="str">
        <f t="shared" ca="1" si="350"/>
        <v>-</v>
      </c>
      <c r="BT142" s="27" t="str">
        <f t="shared" ca="1" si="350"/>
        <v>-</v>
      </c>
      <c r="BU142" s="27" t="str">
        <f t="shared" ref="BU142:CF151" ca="1" si="351">OFFSET(BU$5,$B142,0)</f>
        <v>-</v>
      </c>
      <c r="BV142" s="27" t="str">
        <f t="shared" ca="1" si="351"/>
        <v>-</v>
      </c>
      <c r="BW142" s="27" t="str">
        <f t="shared" ca="1" si="351"/>
        <v>-</v>
      </c>
      <c r="BX142" s="27" t="str">
        <f t="shared" ca="1" si="351"/>
        <v>-</v>
      </c>
      <c r="BY142" s="27">
        <f t="shared" ca="1" si="351"/>
        <v>5</v>
      </c>
      <c r="BZ142" s="27" t="str">
        <f t="shared" ca="1" si="351"/>
        <v>-</v>
      </c>
      <c r="CA142" s="27" t="str">
        <f t="shared" ca="1" si="351"/>
        <v>-</v>
      </c>
      <c r="CB142" s="27" t="str">
        <f t="shared" ca="1" si="351"/>
        <v>-</v>
      </c>
      <c r="CC142" s="27" t="str">
        <f t="shared" ca="1" si="351"/>
        <v>-</v>
      </c>
      <c r="CD142" s="27" t="str">
        <f t="shared" ca="1" si="351"/>
        <v>-</v>
      </c>
      <c r="CE142" s="27" t="str">
        <f t="shared" ca="1" si="351"/>
        <v>-</v>
      </c>
      <c r="CF142" s="27">
        <f t="shared" ca="1" si="351"/>
        <v>0</v>
      </c>
      <c r="CG142" s="27" t="str">
        <f t="shared" ref="CG142:CO151" ca="1" si="352">OFFSET(CG$5,$B142,0)</f>
        <v>-</v>
      </c>
      <c r="CH142" s="27">
        <f t="shared" ca="1" si="352"/>
        <v>1</v>
      </c>
      <c r="CI142" s="27">
        <f t="shared" ca="1" si="352"/>
        <v>0</v>
      </c>
      <c r="CJ142" s="27">
        <f t="shared" ca="1" si="352"/>
        <v>1</v>
      </c>
      <c r="CK142" s="27">
        <f t="shared" ca="1" si="352"/>
        <v>1</v>
      </c>
      <c r="CL142" s="27">
        <f t="shared" ca="1" si="352"/>
        <v>1</v>
      </c>
      <c r="CM142" s="27">
        <f t="shared" ca="1" si="352"/>
        <v>0</v>
      </c>
      <c r="CN142" s="27">
        <f t="shared" ca="1" si="352"/>
        <v>0</v>
      </c>
      <c r="CO142" s="27">
        <f t="shared" ca="1" si="352"/>
        <v>0</v>
      </c>
      <c r="CP142" s="27">
        <f t="shared" ref="CP142:CP173" ca="1" si="353">OFFSET(CP$5,$B142,0)</f>
        <v>0</v>
      </c>
      <c r="CQ142" s="27">
        <f t="shared" ca="1" si="325"/>
        <v>1</v>
      </c>
      <c r="CR142" s="27">
        <f t="shared" ca="1" si="340"/>
        <v>0</v>
      </c>
      <c r="CS142" s="27">
        <f t="shared" ca="1" si="302"/>
        <v>0</v>
      </c>
      <c r="CT142" s="27">
        <f t="shared" ca="1" si="323"/>
        <v>0</v>
      </c>
      <c r="CU142" s="27">
        <f t="shared" ca="1" si="339"/>
        <v>0</v>
      </c>
      <c r="CV142" s="27">
        <f t="shared" ref="CV142:CX161" ca="1" si="354">OFFSET(CV$5,$B142,0)</f>
        <v>0</v>
      </c>
      <c r="CW142" s="27">
        <f t="shared" ca="1" si="354"/>
        <v>1</v>
      </c>
      <c r="CX142" s="53">
        <f>CX$66</f>
        <v>0</v>
      </c>
      <c r="CY142" s="27">
        <f ca="1">OFFSET(CY$5,$B142,0)</f>
        <v>0</v>
      </c>
      <c r="CZ142" s="53">
        <f>CZ$66</f>
        <v>0</v>
      </c>
      <c r="DA142" s="53">
        <f>DA$66</f>
        <v>0</v>
      </c>
      <c r="DB142" s="53">
        <f>DB$66</f>
        <v>0</v>
      </c>
      <c r="DC142" s="53">
        <f>DC$66</f>
        <v>0</v>
      </c>
      <c r="DD142" s="53">
        <f>DD$66</f>
        <v>0</v>
      </c>
      <c r="DE142" s="27" t="str">
        <f t="shared" ca="1" si="344"/>
        <v>-</v>
      </c>
      <c r="DF142" s="27" t="str">
        <f t="shared" ca="1" si="344"/>
        <v>-</v>
      </c>
      <c r="DG142" s="27" t="str">
        <f t="shared" ca="1" si="344"/>
        <v>-</v>
      </c>
      <c r="DH142" s="27" t="str">
        <f t="shared" ca="1" si="344"/>
        <v>-</v>
      </c>
      <c r="DI142" s="27" t="str">
        <f t="shared" ca="1" si="344"/>
        <v>-</v>
      </c>
      <c r="DJ142" s="27" t="str">
        <f t="shared" ca="1" si="344"/>
        <v>-</v>
      </c>
      <c r="DK142" s="27" t="b">
        <f t="shared" ca="1" si="345"/>
        <v>0</v>
      </c>
      <c r="DL142" s="27" t="b">
        <f t="shared" ca="1" si="345"/>
        <v>0</v>
      </c>
      <c r="DM142" s="27" t="b">
        <f t="shared" ca="1" si="345"/>
        <v>1</v>
      </c>
      <c r="DN142" s="27">
        <f t="shared" ca="1" si="345"/>
        <v>2</v>
      </c>
      <c r="DO142" s="53" t="str">
        <f>DO$66</f>
        <v>-</v>
      </c>
      <c r="DP142" s="53" t="b">
        <f>DP$66</f>
        <v>1</v>
      </c>
      <c r="DQ142" s="53" t="str">
        <f>DQ$66</f>
        <v>-</v>
      </c>
      <c r="DR142" s="53" t="str">
        <f>DR$66</f>
        <v>-</v>
      </c>
      <c r="DS142" s="27" t="str">
        <f t="shared" ca="1" si="345"/>
        <v>-</v>
      </c>
      <c r="DT142" s="27" t="b">
        <f t="shared" ca="1" si="345"/>
        <v>1</v>
      </c>
      <c r="DU142" s="27" t="str">
        <f t="shared" ca="1" si="345"/>
        <v>-</v>
      </c>
      <c r="DV142" s="27">
        <f t="shared" ca="1" si="345"/>
        <v>0.99</v>
      </c>
      <c r="DW142" s="53">
        <f>DW$66</f>
        <v>1</v>
      </c>
      <c r="DX142" s="53" t="str">
        <f>DX$66</f>
        <v>-</v>
      </c>
      <c r="DY142" s="27" t="str">
        <f t="shared" ca="1" si="346"/>
        <v>-</v>
      </c>
      <c r="DZ142" s="27" t="str">
        <f t="shared" ca="1" si="346"/>
        <v>-</v>
      </c>
      <c r="EA142" s="27">
        <f t="shared" ca="1" si="346"/>
        <v>1</v>
      </c>
      <c r="EB142" s="27">
        <f t="shared" ca="1" si="346"/>
        <v>0</v>
      </c>
      <c r="EC142" s="27">
        <f t="shared" ca="1" si="346"/>
        <v>1</v>
      </c>
      <c r="ED142" s="27">
        <f t="shared" ca="1" si="346"/>
        <v>1</v>
      </c>
      <c r="EE142" s="27">
        <f t="shared" ca="1" si="347"/>
        <v>0</v>
      </c>
      <c r="EF142" s="27">
        <f t="shared" ca="1" si="347"/>
        <v>70</v>
      </c>
      <c r="EG142" s="27">
        <f t="shared" ca="1" si="347"/>
        <v>50</v>
      </c>
      <c r="EH142" s="27">
        <f t="shared" ca="1" si="347"/>
        <v>70</v>
      </c>
      <c r="EI142" s="27">
        <f t="shared" ca="1" si="347"/>
        <v>50</v>
      </c>
      <c r="EJ142" s="27">
        <f t="shared" ca="1" si="347"/>
        <v>1</v>
      </c>
      <c r="EK142" s="27">
        <f t="shared" ca="1" si="347"/>
        <v>1</v>
      </c>
      <c r="EL142" s="27">
        <f t="shared" ca="1" si="347"/>
        <v>1</v>
      </c>
      <c r="EM142" s="27">
        <f t="shared" ca="1" si="347"/>
        <v>0</v>
      </c>
      <c r="EN142" s="27" t="str">
        <f t="shared" ca="1" si="347"/>
        <v>-</v>
      </c>
      <c r="EO142" s="27" t="str">
        <f t="shared" ca="1" si="347"/>
        <v>-</v>
      </c>
      <c r="EP142" s="27">
        <f t="shared" ca="1" si="347"/>
        <v>0</v>
      </c>
      <c r="EQ142" s="27">
        <f t="shared" ca="1" si="347"/>
        <v>0</v>
      </c>
      <c r="ER142" s="34">
        <v>0</v>
      </c>
    </row>
    <row r="143" spans="1:148" outlineLevel="3">
      <c r="A143" s="31">
        <f t="shared" si="231"/>
        <v>138</v>
      </c>
      <c r="B143" s="48">
        <f>$A142</f>
        <v>137</v>
      </c>
      <c r="C143">
        <f t="shared" ref="C143:C174" ca="1" si="355">OFFSET(C143,-1,0)</f>
        <v>32</v>
      </c>
      <c r="D143" t="b">
        <v>1</v>
      </c>
      <c r="E143" t="b">
        <v>0</v>
      </c>
      <c r="F143" t="b">
        <v>1</v>
      </c>
      <c r="H143" s="3" t="str">
        <f ca="1">"Std prodn levels "&amp;IF($BY143&lt;3,"M-M","Mat")&amp;IF($CD143=TRUE,"&amp;BBT","")&amp;IF($DV143&lt;&gt;0,"-mate EL","")&amp;IF($DK143," Aut","")&amp;IF($DL143," Win","")&amp;IF($DM143," Spr","")&amp;" Scan "&amp;$DN143&amp;" (F"&amp;3+IFERROR(1*$AK143,0)&amp;3+IFERROR(1*$AN143,0)&amp;"N"&amp;$AS143&amp;$AT143&amp;")"</f>
        <v>Std prodn levels Mat-mate EL Spr Scan 2 (F33N11)</v>
      </c>
      <c r="I143" s="13" t="str">
        <f ca="1">IF(MATCH(H143,H$5:H143,0)=(COUNTA(H$5:H143)),"-","Dup")</f>
        <v>-</v>
      </c>
      <c r="J143" s="27" t="str">
        <f t="shared" ca="1" si="297"/>
        <v>-</v>
      </c>
      <c r="K143" s="27" t="b">
        <f t="shared" ref="K143:O152" ca="1" si="356">OFFSET(K$5,$B143,0)</f>
        <v>1</v>
      </c>
      <c r="L143" s="27" t="b">
        <f t="shared" ca="1" si="356"/>
        <v>1</v>
      </c>
      <c r="M143" s="27" t="b">
        <f t="shared" ca="1" si="356"/>
        <v>1</v>
      </c>
      <c r="N143" s="27" t="b">
        <f t="shared" ca="1" si="356"/>
        <v>1</v>
      </c>
      <c r="O143" s="27" t="b">
        <f t="shared" ca="1" si="356"/>
        <v>1</v>
      </c>
      <c r="P143" s="27">
        <f t="shared" ca="1" si="341"/>
        <v>1</v>
      </c>
      <c r="Q143" s="27">
        <f t="shared" ca="1" si="341"/>
        <v>1</v>
      </c>
      <c r="R143" s="27">
        <f t="shared" ca="1" si="341"/>
        <v>1</v>
      </c>
      <c r="S143" s="27">
        <f t="shared" ca="1" si="341"/>
        <v>1</v>
      </c>
      <c r="T143" s="27">
        <f t="shared" ca="1" si="341"/>
        <v>1</v>
      </c>
      <c r="U143" s="27">
        <f t="shared" ca="1" si="341"/>
        <v>1</v>
      </c>
      <c r="V143" s="27">
        <f t="shared" ca="1" si="341"/>
        <v>1</v>
      </c>
      <c r="W143" s="27">
        <f t="shared" ca="1" si="341"/>
        <v>1</v>
      </c>
      <c r="X143" s="27">
        <f t="shared" ca="1" si="341"/>
        <v>1</v>
      </c>
      <c r="Y143" s="27">
        <f t="shared" ca="1" si="341"/>
        <v>1</v>
      </c>
      <c r="Z143" s="27" t="str">
        <f t="shared" ref="Z143:Z174" ca="1" si="357">OFFSET(Z$5,$B143,0)</f>
        <v>-</v>
      </c>
      <c r="AA143" s="18" t="str">
        <f>AA$6</f>
        <v>-</v>
      </c>
      <c r="AB143" s="27" t="str">
        <f t="shared" ca="1" si="342"/>
        <v>-</v>
      </c>
      <c r="AC143" s="27" t="str">
        <f t="shared" ca="1" si="342"/>
        <v>-</v>
      </c>
      <c r="AD143" s="27" t="str">
        <f t="shared" ca="1" si="342"/>
        <v>-</v>
      </c>
      <c r="AE143" s="27" t="str">
        <f t="shared" ca="1" si="342"/>
        <v>-</v>
      </c>
      <c r="AF143" s="27" t="str">
        <f t="shared" ca="1" si="342"/>
        <v>-</v>
      </c>
      <c r="AG143" s="27" t="str">
        <f t="shared" ca="1" si="342"/>
        <v>-</v>
      </c>
      <c r="AH143" s="27" t="str">
        <f t="shared" ca="1" si="342"/>
        <v>-</v>
      </c>
      <c r="AI143" s="27" t="str">
        <f t="shared" ca="1" si="342"/>
        <v>-</v>
      </c>
      <c r="AJ143" s="27" t="str">
        <f t="shared" ca="1" si="342"/>
        <v>-</v>
      </c>
      <c r="AK143" s="27" t="str">
        <f t="shared" ca="1" si="342"/>
        <v>-</v>
      </c>
      <c r="AL143" s="27" t="str">
        <f t="shared" ca="1" si="342"/>
        <v>-</v>
      </c>
      <c r="AM143" s="27" t="str">
        <f t="shared" ca="1" si="342"/>
        <v>-</v>
      </c>
      <c r="AN143" s="27" t="str">
        <f t="shared" ca="1" si="342"/>
        <v>-</v>
      </c>
      <c r="AO143" s="27" t="str">
        <f t="shared" ca="1" si="342"/>
        <v>-</v>
      </c>
      <c r="AP143" s="27" t="str">
        <f t="shared" ca="1" si="342"/>
        <v>-</v>
      </c>
      <c r="AQ143" s="27" t="str">
        <f t="shared" ca="1" si="342"/>
        <v>-</v>
      </c>
      <c r="AR143" s="27" t="str">
        <f t="shared" ca="1" si="342"/>
        <v>-</v>
      </c>
      <c r="AS143" s="27">
        <f t="shared" ref="AS143:AU162" ca="1" si="358">OFFSET(AS$5,$B143,0)</f>
        <v>1</v>
      </c>
      <c r="AT143" s="27">
        <f t="shared" ca="1" si="358"/>
        <v>1</v>
      </c>
      <c r="AU143" s="27">
        <f t="shared" ca="1" si="358"/>
        <v>0</v>
      </c>
      <c r="AV143" s="27">
        <f t="shared" ca="1" si="343"/>
        <v>0.7</v>
      </c>
      <c r="AW143" s="27">
        <f t="shared" ca="1" si="343"/>
        <v>-0.7</v>
      </c>
      <c r="AX143" s="27" t="str">
        <f t="shared" ca="1" si="343"/>
        <v>-</v>
      </c>
      <c r="AY143" s="27" t="str">
        <f t="shared" ca="1" si="343"/>
        <v>-</v>
      </c>
      <c r="AZ143" s="27" t="str">
        <f t="shared" ca="1" si="343"/>
        <v>-</v>
      </c>
      <c r="BA143" s="27" t="str">
        <f t="shared" ca="1" si="343"/>
        <v>-</v>
      </c>
      <c r="BB143" s="27" t="str">
        <f t="shared" ca="1" si="343"/>
        <v>-</v>
      </c>
      <c r="BC143" s="27">
        <f t="shared" ref="BC143:BC174" ca="1" si="359">OFFSET(BC$5,$B143,0)</f>
        <v>0.3</v>
      </c>
      <c r="BD143" s="27">
        <f t="shared" ca="1" si="348"/>
        <v>0.7</v>
      </c>
      <c r="BE143" s="27">
        <f t="shared" ca="1" si="348"/>
        <v>-0.2</v>
      </c>
      <c r="BF143" s="27">
        <f t="shared" ca="1" si="348"/>
        <v>1.2</v>
      </c>
      <c r="BG143" s="27" t="str">
        <f t="shared" ca="1" si="348"/>
        <v>-</v>
      </c>
      <c r="BH143" s="27" t="str">
        <f t="shared" ca="1" si="348"/>
        <v>-</v>
      </c>
      <c r="BI143" s="27">
        <f t="shared" ca="1" si="348"/>
        <v>0</v>
      </c>
      <c r="BJ143" s="27">
        <f t="shared" ca="1" si="348"/>
        <v>0</v>
      </c>
      <c r="BK143" s="27">
        <f t="shared" ca="1" si="348"/>
        <v>0</v>
      </c>
      <c r="BL143" s="27">
        <f t="shared" ca="1" si="348"/>
        <v>0</v>
      </c>
      <c r="BM143" s="27">
        <f t="shared" ca="1" si="348"/>
        <v>0</v>
      </c>
      <c r="BN143" s="27">
        <f t="shared" ca="1" si="350"/>
        <v>12</v>
      </c>
      <c r="BO143" s="27">
        <f t="shared" ca="1" si="350"/>
        <v>12</v>
      </c>
      <c r="BP143" s="27" t="str">
        <f t="shared" ca="1" si="350"/>
        <v>-</v>
      </c>
      <c r="BQ143" s="27" t="str">
        <f t="shared" ca="1" si="350"/>
        <v>-</v>
      </c>
      <c r="BR143" s="27" t="str">
        <f t="shared" ca="1" si="350"/>
        <v>-</v>
      </c>
      <c r="BS143" s="27" t="str">
        <f t="shared" ca="1" si="350"/>
        <v>-</v>
      </c>
      <c r="BT143" s="27" t="str">
        <f t="shared" ca="1" si="350"/>
        <v>-</v>
      </c>
      <c r="BU143" s="27" t="str">
        <f t="shared" ca="1" si="351"/>
        <v>-</v>
      </c>
      <c r="BV143" s="27" t="str">
        <f t="shared" ca="1" si="351"/>
        <v>-</v>
      </c>
      <c r="BW143" s="27" t="str">
        <f t="shared" ca="1" si="351"/>
        <v>-</v>
      </c>
      <c r="BX143" s="27" t="str">
        <f t="shared" ca="1" si="351"/>
        <v>-</v>
      </c>
      <c r="BY143" s="27">
        <f t="shared" ca="1" si="351"/>
        <v>5</v>
      </c>
      <c r="BZ143" s="27" t="str">
        <f t="shared" ca="1" si="351"/>
        <v>-</v>
      </c>
      <c r="CA143" s="27" t="str">
        <f t="shared" ca="1" si="351"/>
        <v>-</v>
      </c>
      <c r="CB143" s="27" t="str">
        <f t="shared" ca="1" si="351"/>
        <v>-</v>
      </c>
      <c r="CC143" s="27" t="str">
        <f t="shared" ca="1" si="351"/>
        <v>-</v>
      </c>
      <c r="CD143" s="27" t="str">
        <f t="shared" ca="1" si="351"/>
        <v>-</v>
      </c>
      <c r="CE143" s="27" t="str">
        <f t="shared" ca="1" si="351"/>
        <v>-</v>
      </c>
      <c r="CF143" s="27">
        <f t="shared" ca="1" si="351"/>
        <v>0</v>
      </c>
      <c r="CG143" s="27" t="str">
        <f t="shared" ca="1" si="352"/>
        <v>-</v>
      </c>
      <c r="CH143" s="27">
        <f t="shared" ca="1" si="352"/>
        <v>1</v>
      </c>
      <c r="CI143" s="27">
        <f t="shared" ca="1" si="352"/>
        <v>0</v>
      </c>
      <c r="CJ143" s="27">
        <f t="shared" ca="1" si="352"/>
        <v>1</v>
      </c>
      <c r="CK143" s="27">
        <f t="shared" ca="1" si="352"/>
        <v>1</v>
      </c>
      <c r="CL143" s="27">
        <f t="shared" ca="1" si="352"/>
        <v>1</v>
      </c>
      <c r="CM143" s="27">
        <f t="shared" ca="1" si="352"/>
        <v>0</v>
      </c>
      <c r="CN143" s="27">
        <f t="shared" ca="1" si="352"/>
        <v>0</v>
      </c>
      <c r="CO143" s="27">
        <f t="shared" ca="1" si="352"/>
        <v>0</v>
      </c>
      <c r="CP143" s="27">
        <f t="shared" ca="1" si="353"/>
        <v>0</v>
      </c>
      <c r="CQ143" s="27">
        <f t="shared" ca="1" si="325"/>
        <v>1</v>
      </c>
      <c r="CR143" s="27">
        <f t="shared" ca="1" si="340"/>
        <v>0</v>
      </c>
      <c r="CS143" s="27">
        <f t="shared" ca="1" si="302"/>
        <v>0</v>
      </c>
      <c r="CT143" s="27">
        <f t="shared" ca="1" si="323"/>
        <v>0</v>
      </c>
      <c r="CU143" s="27">
        <f t="shared" ca="1" si="339"/>
        <v>0</v>
      </c>
      <c r="CV143" s="27">
        <f t="shared" ca="1" si="354"/>
        <v>0</v>
      </c>
      <c r="CW143" s="27">
        <f t="shared" ca="1" si="354"/>
        <v>1</v>
      </c>
      <c r="CX143" s="27">
        <f t="shared" ca="1" si="354"/>
        <v>0</v>
      </c>
      <c r="CY143" s="27">
        <f t="shared" ref="CY143:CZ160" ca="1" si="360">OFFSET(CY$5,$B143,0)</f>
        <v>0</v>
      </c>
      <c r="CZ143" s="27">
        <f t="shared" ca="1" si="360"/>
        <v>0</v>
      </c>
      <c r="DA143" s="27">
        <f t="shared" ca="1" si="344"/>
        <v>0</v>
      </c>
      <c r="DB143" s="27">
        <f t="shared" ca="1" si="344"/>
        <v>0</v>
      </c>
      <c r="DC143" s="27">
        <f t="shared" ca="1" si="344"/>
        <v>0</v>
      </c>
      <c r="DD143" s="27">
        <f t="shared" ca="1" si="344"/>
        <v>0</v>
      </c>
      <c r="DE143" s="27" t="str">
        <f t="shared" ca="1" si="344"/>
        <v>-</v>
      </c>
      <c r="DF143" s="27" t="str">
        <f t="shared" ca="1" si="344"/>
        <v>-</v>
      </c>
      <c r="DG143" s="27" t="str">
        <f t="shared" ca="1" si="344"/>
        <v>-</v>
      </c>
      <c r="DH143" s="27" t="str">
        <f t="shared" ca="1" si="344"/>
        <v>-</v>
      </c>
      <c r="DI143" s="27" t="str">
        <f t="shared" ca="1" si="344"/>
        <v>-</v>
      </c>
      <c r="DJ143" s="27" t="str">
        <f t="shared" ca="1" si="344"/>
        <v>-</v>
      </c>
      <c r="DK143" s="27" t="b">
        <f t="shared" ca="1" si="345"/>
        <v>0</v>
      </c>
      <c r="DL143" s="27" t="b">
        <f t="shared" ca="1" si="345"/>
        <v>0</v>
      </c>
      <c r="DM143" s="27" t="b">
        <f t="shared" ca="1" si="345"/>
        <v>1</v>
      </c>
      <c r="DN143" s="27">
        <f t="shared" ca="1" si="345"/>
        <v>2</v>
      </c>
      <c r="DO143" s="27" t="str">
        <f t="shared" ca="1" si="345"/>
        <v>-</v>
      </c>
      <c r="DP143" s="27" t="b">
        <f t="shared" ca="1" si="345"/>
        <v>1</v>
      </c>
      <c r="DQ143" s="27" t="str">
        <f t="shared" ca="1" si="345"/>
        <v>-</v>
      </c>
      <c r="DR143" s="27" t="str">
        <f t="shared" ca="1" si="345"/>
        <v>-</v>
      </c>
      <c r="DS143" s="27" t="str">
        <f t="shared" ca="1" si="345"/>
        <v>-</v>
      </c>
      <c r="DT143" s="27" t="b">
        <f t="shared" ca="1" si="345"/>
        <v>1</v>
      </c>
      <c r="DU143" s="27" t="str">
        <f t="shared" ca="1" si="346"/>
        <v>-</v>
      </c>
      <c r="DV143" s="27">
        <f t="shared" ca="1" si="346"/>
        <v>0.99</v>
      </c>
      <c r="DW143" s="27">
        <f t="shared" ca="1" si="346"/>
        <v>1</v>
      </c>
      <c r="DX143" s="27" t="str">
        <f t="shared" ca="1" si="346"/>
        <v>-</v>
      </c>
      <c r="DY143" s="27" t="str">
        <f t="shared" ca="1" si="346"/>
        <v>-</v>
      </c>
      <c r="DZ143" s="27" t="str">
        <f t="shared" ca="1" si="346"/>
        <v>-</v>
      </c>
      <c r="EA143" s="27">
        <f t="shared" ca="1" si="346"/>
        <v>1</v>
      </c>
      <c r="EB143" s="27">
        <f t="shared" ca="1" si="346"/>
        <v>0</v>
      </c>
      <c r="EC143" s="27">
        <f t="shared" ca="1" si="346"/>
        <v>1</v>
      </c>
      <c r="ED143" s="27">
        <f t="shared" ca="1" si="346"/>
        <v>1</v>
      </c>
      <c r="EE143" s="27">
        <f t="shared" ca="1" si="347"/>
        <v>0</v>
      </c>
      <c r="EF143" s="27">
        <f t="shared" ca="1" si="347"/>
        <v>70</v>
      </c>
      <c r="EG143" s="27">
        <f t="shared" ca="1" si="347"/>
        <v>50</v>
      </c>
      <c r="EH143" s="27">
        <f t="shared" ca="1" si="347"/>
        <v>70</v>
      </c>
      <c r="EI143" s="27">
        <f t="shared" ca="1" si="347"/>
        <v>50</v>
      </c>
      <c r="EJ143" s="27">
        <f t="shared" ca="1" si="347"/>
        <v>1</v>
      </c>
      <c r="EK143" s="27">
        <f t="shared" ca="1" si="347"/>
        <v>1</v>
      </c>
      <c r="EL143" s="27">
        <f t="shared" ca="1" si="347"/>
        <v>1</v>
      </c>
      <c r="EM143" s="27">
        <f t="shared" ca="1" si="347"/>
        <v>0</v>
      </c>
      <c r="EN143" s="27" t="str">
        <f t="shared" ca="1" si="347"/>
        <v>-</v>
      </c>
      <c r="EO143" s="27" t="str">
        <f t="shared" ca="1" si="347"/>
        <v>-</v>
      </c>
      <c r="EP143" s="27">
        <f t="shared" ca="1" si="347"/>
        <v>0</v>
      </c>
      <c r="EQ143" s="27">
        <f t="shared" ca="1" si="347"/>
        <v>0</v>
      </c>
      <c r="ER143" s="34">
        <v>0</v>
      </c>
    </row>
    <row r="144" spans="1:148" outlineLevel="3">
      <c r="A144" s="31">
        <f t="shared" ref="A144:A203" si="361">ROW(A144)-5</f>
        <v>139</v>
      </c>
      <c r="B144" s="48">
        <f>$A143</f>
        <v>138</v>
      </c>
      <c r="C144">
        <f t="shared" ca="1" si="355"/>
        <v>32</v>
      </c>
      <c r="D144" t="b">
        <v>1</v>
      </c>
      <c r="E144" t="b">
        <v>0</v>
      </c>
      <c r="F144" t="b">
        <v>1</v>
      </c>
      <c r="H144" s="3" t="str">
        <f t="shared" ref="H144:H175" ca="1" si="362">TEXT(IFERROR(VALUE(LEFT(OFFSET(H144,-1,0),3)),0)+1,"000")&amp;" sfw"&amp;TEXT($CQ144,"0.00")&amp;"_sfd"&amp;TEXT($CR144,"+0.00;-0.00;00000;@")&amp;"_conc"&amp;TEXT($CS144,"+0.00;-0.00;00000;----")&amp;"_prlf"&amp;TEXT($CT144,"+0.00;-0.00;00000;----")&amp;"_era"&amp;TEXT($CU144,"+0.00;-0.00;00000;@")&amp;IF($BY144&lt;3,"M-M","Mat")&amp;IF($CD144=TRUE,"&amp;BBT","")&amp;IF($DV144&lt;&gt;0,"-mate EL","")&amp;IF($DK144," Aut","")&amp;IF($DL144," Win","")&amp;IF($DM144," Spr","")&amp;" Scan "&amp;$DN144&amp;" (F"&amp;3+IFERROR(1*$AK144,0)&amp;3+IFERROR(1*$AN144,0)&amp;"N"&amp;$AS144&amp;$AT144&amp;")"</f>
        <v>001 sfw0.75_sfd00000_conc00000_prlf00000_era00000Mat-mate EL Spr Scan 2 (F33N11)</v>
      </c>
      <c r="I144" s="13" t="str">
        <f ca="1">IF(MATCH(H144,H$5:H144,0)=(COUNTA(H$5:H144)),"-","Dup")</f>
        <v>-</v>
      </c>
      <c r="J144" s="27" t="str">
        <f t="shared" ref="J144:J175" ca="1" si="363">OFFSET(J$5,$B144,0)</f>
        <v>-</v>
      </c>
      <c r="K144" s="27" t="b">
        <f t="shared" ca="1" si="356"/>
        <v>1</v>
      </c>
      <c r="L144" s="27" t="b">
        <f t="shared" ca="1" si="356"/>
        <v>1</v>
      </c>
      <c r="M144" s="27" t="b">
        <f t="shared" ca="1" si="356"/>
        <v>1</v>
      </c>
      <c r="N144" s="27" t="b">
        <f t="shared" ca="1" si="356"/>
        <v>1</v>
      </c>
      <c r="O144" s="27" t="b">
        <f t="shared" ca="1" si="356"/>
        <v>1</v>
      </c>
      <c r="P144" s="27">
        <f t="shared" ca="1" si="341"/>
        <v>1</v>
      </c>
      <c r="Q144" s="27">
        <f t="shared" ca="1" si="341"/>
        <v>1</v>
      </c>
      <c r="R144" s="27">
        <f t="shared" ca="1" si="341"/>
        <v>1</v>
      </c>
      <c r="S144" s="27">
        <f t="shared" ca="1" si="341"/>
        <v>1</v>
      </c>
      <c r="T144" s="27">
        <f t="shared" ca="1" si="341"/>
        <v>1</v>
      </c>
      <c r="U144" s="27">
        <f t="shared" ca="1" si="341"/>
        <v>1</v>
      </c>
      <c r="V144" s="27">
        <f t="shared" ca="1" si="341"/>
        <v>1</v>
      </c>
      <c r="W144" s="27">
        <f t="shared" ca="1" si="341"/>
        <v>1</v>
      </c>
      <c r="X144" s="27">
        <f t="shared" ca="1" si="341"/>
        <v>1</v>
      </c>
      <c r="Y144" s="27">
        <f t="shared" ca="1" si="341"/>
        <v>1</v>
      </c>
      <c r="Z144" s="27" t="str">
        <f t="shared" ca="1" si="357"/>
        <v>-</v>
      </c>
      <c r="AA144" s="27" t="str">
        <f t="shared" ref="AA144:AA175" ca="1" si="364">OFFSET(AA$5,$B144,0)</f>
        <v>-</v>
      </c>
      <c r="AB144" s="27" t="str">
        <f t="shared" ca="1" si="342"/>
        <v>-</v>
      </c>
      <c r="AC144" s="27" t="str">
        <f t="shared" ca="1" si="342"/>
        <v>-</v>
      </c>
      <c r="AD144" s="27" t="str">
        <f t="shared" ca="1" si="342"/>
        <v>-</v>
      </c>
      <c r="AE144" s="27" t="str">
        <f t="shared" ca="1" si="342"/>
        <v>-</v>
      </c>
      <c r="AF144" s="27" t="str">
        <f t="shared" ca="1" si="342"/>
        <v>-</v>
      </c>
      <c r="AG144" s="27" t="str">
        <f t="shared" ca="1" si="342"/>
        <v>-</v>
      </c>
      <c r="AH144" s="27" t="str">
        <f t="shared" ca="1" si="342"/>
        <v>-</v>
      </c>
      <c r="AI144" s="27" t="str">
        <f t="shared" ca="1" si="342"/>
        <v>-</v>
      </c>
      <c r="AJ144" s="27" t="str">
        <f t="shared" ca="1" si="342"/>
        <v>-</v>
      </c>
      <c r="AK144" s="27" t="str">
        <f t="shared" ca="1" si="342"/>
        <v>-</v>
      </c>
      <c r="AL144" s="27" t="str">
        <f t="shared" ca="1" si="342"/>
        <v>-</v>
      </c>
      <c r="AM144" s="27" t="str">
        <f t="shared" ca="1" si="342"/>
        <v>-</v>
      </c>
      <c r="AN144" s="27" t="str">
        <f t="shared" ca="1" si="342"/>
        <v>-</v>
      </c>
      <c r="AO144" s="27" t="str">
        <f t="shared" ca="1" si="342"/>
        <v>-</v>
      </c>
      <c r="AP144" s="27" t="str">
        <f t="shared" ca="1" si="342"/>
        <v>-</v>
      </c>
      <c r="AQ144" s="27" t="str">
        <f t="shared" ca="1" si="342"/>
        <v>-</v>
      </c>
      <c r="AR144" s="27" t="str">
        <f t="shared" ca="1" si="342"/>
        <v>-</v>
      </c>
      <c r="AS144" s="27">
        <f t="shared" ca="1" si="358"/>
        <v>1</v>
      </c>
      <c r="AT144" s="27">
        <f t="shared" ca="1" si="358"/>
        <v>1</v>
      </c>
      <c r="AU144" s="27">
        <f t="shared" ca="1" si="358"/>
        <v>0</v>
      </c>
      <c r="AV144" s="27">
        <f t="shared" ca="1" si="343"/>
        <v>0.7</v>
      </c>
      <c r="AW144" s="27">
        <f t="shared" ca="1" si="343"/>
        <v>-0.7</v>
      </c>
      <c r="AX144" s="27" t="str">
        <f t="shared" ca="1" si="343"/>
        <v>-</v>
      </c>
      <c r="AY144" s="27" t="str">
        <f t="shared" ca="1" si="343"/>
        <v>-</v>
      </c>
      <c r="AZ144" s="27" t="str">
        <f t="shared" ca="1" si="343"/>
        <v>-</v>
      </c>
      <c r="BA144" s="27" t="str">
        <f t="shared" ca="1" si="343"/>
        <v>-</v>
      </c>
      <c r="BB144" s="27" t="str">
        <f t="shared" ca="1" si="343"/>
        <v>-</v>
      </c>
      <c r="BC144" s="27">
        <f t="shared" ca="1" si="359"/>
        <v>0.3</v>
      </c>
      <c r="BD144" s="27">
        <f t="shared" ca="1" si="348"/>
        <v>0.7</v>
      </c>
      <c r="BE144" s="27">
        <f t="shared" ca="1" si="348"/>
        <v>-0.2</v>
      </c>
      <c r="BF144" s="27">
        <f t="shared" ca="1" si="348"/>
        <v>1.2</v>
      </c>
      <c r="BG144" s="27" t="str">
        <f t="shared" ca="1" si="348"/>
        <v>-</v>
      </c>
      <c r="BH144" s="27" t="str">
        <f t="shared" ca="1" si="348"/>
        <v>-</v>
      </c>
      <c r="BI144" s="27">
        <f t="shared" ca="1" si="348"/>
        <v>0</v>
      </c>
      <c r="BJ144" s="27">
        <f t="shared" ca="1" si="348"/>
        <v>0</v>
      </c>
      <c r="BK144" s="27">
        <f t="shared" ca="1" si="348"/>
        <v>0</v>
      </c>
      <c r="BL144" s="27">
        <f t="shared" ca="1" si="348"/>
        <v>0</v>
      </c>
      <c r="BM144" s="27">
        <f t="shared" ca="1" si="348"/>
        <v>0</v>
      </c>
      <c r="BN144" s="27">
        <f t="shared" ca="1" si="350"/>
        <v>12</v>
      </c>
      <c r="BO144" s="27">
        <f t="shared" ca="1" si="350"/>
        <v>12</v>
      </c>
      <c r="BP144" s="27" t="str">
        <f t="shared" ca="1" si="350"/>
        <v>-</v>
      </c>
      <c r="BQ144" s="27" t="str">
        <f t="shared" ca="1" si="350"/>
        <v>-</v>
      </c>
      <c r="BR144" s="27" t="str">
        <f t="shared" ca="1" si="350"/>
        <v>-</v>
      </c>
      <c r="BS144" s="27" t="str">
        <f t="shared" ca="1" si="350"/>
        <v>-</v>
      </c>
      <c r="BT144" s="27" t="str">
        <f t="shared" ca="1" si="350"/>
        <v>-</v>
      </c>
      <c r="BU144" s="27" t="str">
        <f t="shared" ca="1" si="351"/>
        <v>-</v>
      </c>
      <c r="BV144" s="27" t="str">
        <f t="shared" ca="1" si="351"/>
        <v>-</v>
      </c>
      <c r="BW144" s="27" t="str">
        <f t="shared" ca="1" si="351"/>
        <v>-</v>
      </c>
      <c r="BX144" s="27" t="str">
        <f t="shared" ca="1" si="351"/>
        <v>-</v>
      </c>
      <c r="BY144" s="27">
        <f t="shared" ca="1" si="351"/>
        <v>5</v>
      </c>
      <c r="BZ144" s="27" t="str">
        <f t="shared" ca="1" si="351"/>
        <v>-</v>
      </c>
      <c r="CA144" s="27" t="str">
        <f t="shared" ca="1" si="351"/>
        <v>-</v>
      </c>
      <c r="CB144" s="27" t="str">
        <f t="shared" ca="1" si="351"/>
        <v>-</v>
      </c>
      <c r="CC144" s="27" t="str">
        <f t="shared" ca="1" si="351"/>
        <v>-</v>
      </c>
      <c r="CD144" s="27" t="str">
        <f t="shared" ca="1" si="351"/>
        <v>-</v>
      </c>
      <c r="CE144" s="27" t="str">
        <f t="shared" ca="1" si="351"/>
        <v>-</v>
      </c>
      <c r="CF144" s="27">
        <f t="shared" ca="1" si="351"/>
        <v>0</v>
      </c>
      <c r="CG144" s="27" t="str">
        <f t="shared" ca="1" si="352"/>
        <v>-</v>
      </c>
      <c r="CH144" s="27">
        <f t="shared" ca="1" si="352"/>
        <v>1</v>
      </c>
      <c r="CI144" s="27">
        <f t="shared" ca="1" si="352"/>
        <v>0</v>
      </c>
      <c r="CJ144" s="27">
        <f t="shared" ca="1" si="352"/>
        <v>1</v>
      </c>
      <c r="CK144" s="27">
        <f t="shared" ca="1" si="352"/>
        <v>1</v>
      </c>
      <c r="CL144" s="27">
        <f t="shared" ca="1" si="352"/>
        <v>1</v>
      </c>
      <c r="CM144" s="27">
        <f t="shared" ca="1" si="352"/>
        <v>0</v>
      </c>
      <c r="CN144" s="27">
        <f t="shared" ca="1" si="352"/>
        <v>0</v>
      </c>
      <c r="CO144" s="27">
        <f t="shared" ca="1" si="352"/>
        <v>0</v>
      </c>
      <c r="CP144" s="27">
        <f t="shared" ca="1" si="353"/>
        <v>0</v>
      </c>
      <c r="CQ144" s="26">
        <v>0.75</v>
      </c>
      <c r="CR144" s="27">
        <f t="shared" ca="1" si="340"/>
        <v>0</v>
      </c>
      <c r="CS144" s="27">
        <f t="shared" ref="CS144:CS163" ca="1" si="365">OFFSET(CS$5,$B144,0)</f>
        <v>0</v>
      </c>
      <c r="CT144" s="27">
        <f t="shared" ca="1" si="323"/>
        <v>0</v>
      </c>
      <c r="CU144" s="27">
        <f t="shared" ca="1" si="339"/>
        <v>0</v>
      </c>
      <c r="CV144" s="27">
        <f t="shared" ca="1" si="354"/>
        <v>0</v>
      </c>
      <c r="CW144" s="27">
        <f t="shared" ca="1" si="354"/>
        <v>1</v>
      </c>
      <c r="CX144" s="27">
        <f t="shared" ca="1" si="354"/>
        <v>0</v>
      </c>
      <c r="CY144" s="27">
        <f t="shared" ca="1" si="360"/>
        <v>0</v>
      </c>
      <c r="CZ144" s="27">
        <f t="shared" ca="1" si="360"/>
        <v>0</v>
      </c>
      <c r="DA144" s="27">
        <f t="shared" ca="1" si="344"/>
        <v>0</v>
      </c>
      <c r="DB144" s="27">
        <f t="shared" ca="1" si="344"/>
        <v>0</v>
      </c>
      <c r="DC144" s="27">
        <f t="shared" ca="1" si="344"/>
        <v>0</v>
      </c>
      <c r="DD144" s="27">
        <f t="shared" ca="1" si="344"/>
        <v>0</v>
      </c>
      <c r="DE144" s="27" t="str">
        <f t="shared" ca="1" si="344"/>
        <v>-</v>
      </c>
      <c r="DF144" s="27" t="str">
        <f t="shared" ca="1" si="344"/>
        <v>-</v>
      </c>
      <c r="DG144" s="27" t="str">
        <f t="shared" ca="1" si="344"/>
        <v>-</v>
      </c>
      <c r="DH144" s="27" t="str">
        <f t="shared" ca="1" si="344"/>
        <v>-</v>
      </c>
      <c r="DI144" s="27" t="str">
        <f t="shared" ca="1" si="344"/>
        <v>-</v>
      </c>
      <c r="DJ144" s="27" t="str">
        <f t="shared" ca="1" si="344"/>
        <v>-</v>
      </c>
      <c r="DK144" s="27" t="b">
        <f t="shared" ca="1" si="345"/>
        <v>0</v>
      </c>
      <c r="DL144" s="27" t="b">
        <f t="shared" ca="1" si="345"/>
        <v>0</v>
      </c>
      <c r="DM144" s="27" t="b">
        <f t="shared" ca="1" si="345"/>
        <v>1</v>
      </c>
      <c r="DN144" s="27">
        <f t="shared" ca="1" si="345"/>
        <v>2</v>
      </c>
      <c r="DO144" s="27" t="str">
        <f t="shared" ca="1" si="345"/>
        <v>-</v>
      </c>
      <c r="DP144" s="27" t="b">
        <f t="shared" ca="1" si="345"/>
        <v>1</v>
      </c>
      <c r="DQ144" s="27" t="str">
        <f t="shared" ca="1" si="345"/>
        <v>-</v>
      </c>
      <c r="DR144" s="27" t="str">
        <f t="shared" ca="1" si="345"/>
        <v>-</v>
      </c>
      <c r="DS144" s="27" t="str">
        <f t="shared" ca="1" si="345"/>
        <v>-</v>
      </c>
      <c r="DT144" s="27" t="b">
        <f t="shared" ca="1" si="345"/>
        <v>1</v>
      </c>
      <c r="DU144" s="27" t="str">
        <f t="shared" ca="1" si="346"/>
        <v>-</v>
      </c>
      <c r="DV144" s="27">
        <f t="shared" ca="1" si="346"/>
        <v>0.99</v>
      </c>
      <c r="DW144" s="27">
        <f t="shared" ca="1" si="346"/>
        <v>1</v>
      </c>
      <c r="DX144" s="27" t="str">
        <f t="shared" ca="1" si="346"/>
        <v>-</v>
      </c>
      <c r="DY144" s="27" t="str">
        <f t="shared" ca="1" si="346"/>
        <v>-</v>
      </c>
      <c r="DZ144" s="27" t="str">
        <f t="shared" ca="1" si="346"/>
        <v>-</v>
      </c>
      <c r="EA144" s="27">
        <f t="shared" ca="1" si="346"/>
        <v>1</v>
      </c>
      <c r="EB144" s="27">
        <f t="shared" ca="1" si="346"/>
        <v>0</v>
      </c>
      <c r="EC144" s="27">
        <f t="shared" ca="1" si="346"/>
        <v>1</v>
      </c>
      <c r="ED144" s="27">
        <f t="shared" ca="1" si="346"/>
        <v>1</v>
      </c>
      <c r="EE144" s="27">
        <f t="shared" ca="1" si="347"/>
        <v>0</v>
      </c>
      <c r="EF144" s="27">
        <f t="shared" ca="1" si="347"/>
        <v>70</v>
      </c>
      <c r="EG144" s="27">
        <f t="shared" ca="1" si="347"/>
        <v>50</v>
      </c>
      <c r="EH144" s="27">
        <f t="shared" ca="1" si="347"/>
        <v>70</v>
      </c>
      <c r="EI144" s="27">
        <f t="shared" ca="1" si="347"/>
        <v>50</v>
      </c>
      <c r="EJ144" s="27">
        <f t="shared" ca="1" si="347"/>
        <v>1</v>
      </c>
      <c r="EK144" s="27">
        <f t="shared" ca="1" si="347"/>
        <v>1</v>
      </c>
      <c r="EL144" s="27">
        <f t="shared" ca="1" si="347"/>
        <v>1</v>
      </c>
      <c r="EM144" s="27">
        <f t="shared" ca="1" si="347"/>
        <v>0</v>
      </c>
      <c r="EN144" s="27" t="str">
        <f t="shared" ca="1" si="347"/>
        <v>-</v>
      </c>
      <c r="EO144" s="27" t="str">
        <f t="shared" ca="1" si="347"/>
        <v>-</v>
      </c>
      <c r="EP144" s="27">
        <f t="shared" ca="1" si="347"/>
        <v>0</v>
      </c>
      <c r="EQ144" s="27">
        <f t="shared" ca="1" si="347"/>
        <v>0</v>
      </c>
      <c r="ER144" s="34">
        <v>0</v>
      </c>
    </row>
    <row r="145" spans="1:148" outlineLevel="3">
      <c r="A145" s="31">
        <f t="shared" si="361"/>
        <v>140</v>
      </c>
      <c r="B145" s="38">
        <f t="shared" ref="B145:B176" ca="1" si="366">OFFSET(B145,-1,0)</f>
        <v>138</v>
      </c>
      <c r="C145">
        <f t="shared" ca="1" si="355"/>
        <v>32</v>
      </c>
      <c r="D145" t="b">
        <v>1</v>
      </c>
      <c r="E145" t="b">
        <v>0</v>
      </c>
      <c r="F145" t="b">
        <v>1</v>
      </c>
      <c r="H145" s="3" t="str">
        <f t="shared" ca="1" si="362"/>
        <v>002 sfw0.80_sfd00000_conc00000_prlf00000_era00000Mat-mate EL Spr Scan 2 (F33N11)</v>
      </c>
      <c r="I145" s="13" t="str">
        <f ca="1">IF(MATCH(H145,H$5:H145,0)=(COUNTA(H$5:H145)),"-","Dup")</f>
        <v>-</v>
      </c>
      <c r="J145" s="27" t="str">
        <f t="shared" ca="1" si="363"/>
        <v>-</v>
      </c>
      <c r="K145" s="27" t="b">
        <f t="shared" ca="1" si="356"/>
        <v>1</v>
      </c>
      <c r="L145" s="27" t="b">
        <f t="shared" ca="1" si="356"/>
        <v>1</v>
      </c>
      <c r="M145" s="27" t="b">
        <f t="shared" ca="1" si="356"/>
        <v>1</v>
      </c>
      <c r="N145" s="27" t="b">
        <f t="shared" ca="1" si="356"/>
        <v>1</v>
      </c>
      <c r="O145" s="27" t="b">
        <f t="shared" ca="1" si="356"/>
        <v>1</v>
      </c>
      <c r="P145" s="27">
        <f t="shared" ca="1" si="341"/>
        <v>1</v>
      </c>
      <c r="Q145" s="27">
        <f t="shared" ca="1" si="341"/>
        <v>1</v>
      </c>
      <c r="R145" s="27">
        <f t="shared" ca="1" si="341"/>
        <v>1</v>
      </c>
      <c r="S145" s="27">
        <f t="shared" ca="1" si="341"/>
        <v>1</v>
      </c>
      <c r="T145" s="27">
        <f t="shared" ca="1" si="341"/>
        <v>1</v>
      </c>
      <c r="U145" s="27">
        <f t="shared" ca="1" si="341"/>
        <v>1</v>
      </c>
      <c r="V145" s="27">
        <f t="shared" ca="1" si="341"/>
        <v>1</v>
      </c>
      <c r="W145" s="27">
        <f t="shared" ca="1" si="341"/>
        <v>1</v>
      </c>
      <c r="X145" s="27">
        <f t="shared" ca="1" si="341"/>
        <v>1</v>
      </c>
      <c r="Y145" s="27">
        <f t="shared" ca="1" si="341"/>
        <v>1</v>
      </c>
      <c r="Z145" s="27" t="str">
        <f t="shared" ca="1" si="357"/>
        <v>-</v>
      </c>
      <c r="AA145" s="27" t="str">
        <f t="shared" ca="1" si="364"/>
        <v>-</v>
      </c>
      <c r="AB145" s="27" t="str">
        <f t="shared" ca="1" si="342"/>
        <v>-</v>
      </c>
      <c r="AC145" s="27" t="str">
        <f t="shared" ca="1" si="342"/>
        <v>-</v>
      </c>
      <c r="AD145" s="27" t="str">
        <f t="shared" ca="1" si="342"/>
        <v>-</v>
      </c>
      <c r="AE145" s="27" t="str">
        <f t="shared" ca="1" si="342"/>
        <v>-</v>
      </c>
      <c r="AF145" s="27" t="str">
        <f t="shared" ca="1" si="342"/>
        <v>-</v>
      </c>
      <c r="AG145" s="27" t="str">
        <f t="shared" ca="1" si="342"/>
        <v>-</v>
      </c>
      <c r="AH145" s="27" t="str">
        <f t="shared" ca="1" si="342"/>
        <v>-</v>
      </c>
      <c r="AI145" s="27" t="str">
        <f t="shared" ca="1" si="342"/>
        <v>-</v>
      </c>
      <c r="AJ145" s="27" t="str">
        <f t="shared" ca="1" si="342"/>
        <v>-</v>
      </c>
      <c r="AK145" s="27" t="str">
        <f t="shared" ca="1" si="342"/>
        <v>-</v>
      </c>
      <c r="AL145" s="27" t="str">
        <f t="shared" ca="1" si="342"/>
        <v>-</v>
      </c>
      <c r="AM145" s="27" t="str">
        <f t="shared" ca="1" si="342"/>
        <v>-</v>
      </c>
      <c r="AN145" s="27" t="str">
        <f t="shared" ca="1" si="342"/>
        <v>-</v>
      </c>
      <c r="AO145" s="27" t="str">
        <f t="shared" ca="1" si="342"/>
        <v>-</v>
      </c>
      <c r="AP145" s="27" t="str">
        <f t="shared" ca="1" si="342"/>
        <v>-</v>
      </c>
      <c r="AQ145" s="27" t="str">
        <f t="shared" ca="1" si="342"/>
        <v>-</v>
      </c>
      <c r="AR145" s="27" t="str">
        <f t="shared" ca="1" si="342"/>
        <v>-</v>
      </c>
      <c r="AS145" s="27">
        <f t="shared" ca="1" si="358"/>
        <v>1</v>
      </c>
      <c r="AT145" s="27">
        <f t="shared" ca="1" si="358"/>
        <v>1</v>
      </c>
      <c r="AU145" s="27">
        <f t="shared" ca="1" si="358"/>
        <v>0</v>
      </c>
      <c r="AV145" s="27">
        <f t="shared" ca="1" si="343"/>
        <v>0.7</v>
      </c>
      <c r="AW145" s="27">
        <f t="shared" ca="1" si="343"/>
        <v>-0.7</v>
      </c>
      <c r="AX145" s="27" t="str">
        <f t="shared" ca="1" si="343"/>
        <v>-</v>
      </c>
      <c r="AY145" s="27" t="str">
        <f t="shared" ca="1" si="343"/>
        <v>-</v>
      </c>
      <c r="AZ145" s="27" t="str">
        <f t="shared" ca="1" si="343"/>
        <v>-</v>
      </c>
      <c r="BA145" s="27" t="str">
        <f t="shared" ca="1" si="343"/>
        <v>-</v>
      </c>
      <c r="BB145" s="27" t="str">
        <f t="shared" ca="1" si="343"/>
        <v>-</v>
      </c>
      <c r="BC145" s="27">
        <f t="shared" ca="1" si="359"/>
        <v>0.3</v>
      </c>
      <c r="BD145" s="27">
        <f t="shared" ca="1" si="348"/>
        <v>0.7</v>
      </c>
      <c r="BE145" s="27">
        <f t="shared" ca="1" si="348"/>
        <v>-0.2</v>
      </c>
      <c r="BF145" s="27">
        <f t="shared" ca="1" si="348"/>
        <v>1.2</v>
      </c>
      <c r="BG145" s="27" t="str">
        <f t="shared" ca="1" si="348"/>
        <v>-</v>
      </c>
      <c r="BH145" s="27" t="str">
        <f t="shared" ca="1" si="348"/>
        <v>-</v>
      </c>
      <c r="BI145" s="27">
        <f t="shared" ca="1" si="348"/>
        <v>0</v>
      </c>
      <c r="BJ145" s="27">
        <f t="shared" ca="1" si="348"/>
        <v>0</v>
      </c>
      <c r="BK145" s="27">
        <f t="shared" ca="1" si="348"/>
        <v>0</v>
      </c>
      <c r="BL145" s="27">
        <f t="shared" ca="1" si="348"/>
        <v>0</v>
      </c>
      <c r="BM145" s="27">
        <f t="shared" ca="1" si="348"/>
        <v>0</v>
      </c>
      <c r="BN145" s="27">
        <f t="shared" ca="1" si="350"/>
        <v>12</v>
      </c>
      <c r="BO145" s="27">
        <f t="shared" ca="1" si="350"/>
        <v>12</v>
      </c>
      <c r="BP145" s="27" t="str">
        <f t="shared" ca="1" si="350"/>
        <v>-</v>
      </c>
      <c r="BQ145" s="27" t="str">
        <f t="shared" ca="1" si="350"/>
        <v>-</v>
      </c>
      <c r="BR145" s="27" t="str">
        <f t="shared" ca="1" si="350"/>
        <v>-</v>
      </c>
      <c r="BS145" s="27" t="str">
        <f t="shared" ca="1" si="350"/>
        <v>-</v>
      </c>
      <c r="BT145" s="27" t="str">
        <f t="shared" ca="1" si="350"/>
        <v>-</v>
      </c>
      <c r="BU145" s="27" t="str">
        <f t="shared" ca="1" si="351"/>
        <v>-</v>
      </c>
      <c r="BV145" s="27" t="str">
        <f t="shared" ca="1" si="351"/>
        <v>-</v>
      </c>
      <c r="BW145" s="27" t="str">
        <f t="shared" ca="1" si="351"/>
        <v>-</v>
      </c>
      <c r="BX145" s="27" t="str">
        <f t="shared" ca="1" si="351"/>
        <v>-</v>
      </c>
      <c r="BY145" s="27">
        <f t="shared" ca="1" si="351"/>
        <v>5</v>
      </c>
      <c r="BZ145" s="27" t="str">
        <f t="shared" ca="1" si="351"/>
        <v>-</v>
      </c>
      <c r="CA145" s="27" t="str">
        <f t="shared" ca="1" si="351"/>
        <v>-</v>
      </c>
      <c r="CB145" s="27" t="str">
        <f t="shared" ca="1" si="351"/>
        <v>-</v>
      </c>
      <c r="CC145" s="27" t="str">
        <f t="shared" ca="1" si="351"/>
        <v>-</v>
      </c>
      <c r="CD145" s="27" t="str">
        <f t="shared" ca="1" si="351"/>
        <v>-</v>
      </c>
      <c r="CE145" s="27" t="str">
        <f t="shared" ca="1" si="351"/>
        <v>-</v>
      </c>
      <c r="CF145" s="27">
        <f t="shared" ca="1" si="351"/>
        <v>0</v>
      </c>
      <c r="CG145" s="27" t="str">
        <f t="shared" ca="1" si="352"/>
        <v>-</v>
      </c>
      <c r="CH145" s="27">
        <f t="shared" ca="1" si="352"/>
        <v>1</v>
      </c>
      <c r="CI145" s="27">
        <f t="shared" ca="1" si="352"/>
        <v>0</v>
      </c>
      <c r="CJ145" s="27">
        <f t="shared" ca="1" si="352"/>
        <v>1</v>
      </c>
      <c r="CK145" s="27">
        <f t="shared" ca="1" si="352"/>
        <v>1</v>
      </c>
      <c r="CL145" s="27">
        <f t="shared" ca="1" si="352"/>
        <v>1</v>
      </c>
      <c r="CM145" s="27">
        <f t="shared" ca="1" si="352"/>
        <v>0</v>
      </c>
      <c r="CN145" s="27">
        <f t="shared" ca="1" si="352"/>
        <v>0</v>
      </c>
      <c r="CO145" s="27">
        <f t="shared" ca="1" si="352"/>
        <v>0</v>
      </c>
      <c r="CP145" s="27">
        <f t="shared" ca="1" si="353"/>
        <v>0</v>
      </c>
      <c r="CQ145" s="26">
        <v>0.8</v>
      </c>
      <c r="CR145" s="27">
        <f t="shared" ca="1" si="340"/>
        <v>0</v>
      </c>
      <c r="CS145" s="27">
        <f t="shared" ca="1" si="365"/>
        <v>0</v>
      </c>
      <c r="CT145" s="27">
        <f t="shared" ca="1" si="323"/>
        <v>0</v>
      </c>
      <c r="CU145" s="27">
        <f t="shared" ca="1" si="339"/>
        <v>0</v>
      </c>
      <c r="CV145" s="27">
        <f t="shared" ca="1" si="354"/>
        <v>0</v>
      </c>
      <c r="CW145" s="27">
        <f t="shared" ca="1" si="354"/>
        <v>1</v>
      </c>
      <c r="CX145" s="27">
        <f t="shared" ca="1" si="354"/>
        <v>0</v>
      </c>
      <c r="CY145" s="27">
        <f t="shared" ca="1" si="360"/>
        <v>0</v>
      </c>
      <c r="CZ145" s="27">
        <f t="shared" ca="1" si="360"/>
        <v>0</v>
      </c>
      <c r="DA145" s="27">
        <f t="shared" ca="1" si="344"/>
        <v>0</v>
      </c>
      <c r="DB145" s="27">
        <f t="shared" ca="1" si="344"/>
        <v>0</v>
      </c>
      <c r="DC145" s="27">
        <f t="shared" ca="1" si="344"/>
        <v>0</v>
      </c>
      <c r="DD145" s="27">
        <f t="shared" ca="1" si="344"/>
        <v>0</v>
      </c>
      <c r="DE145" s="27" t="str">
        <f t="shared" ca="1" si="344"/>
        <v>-</v>
      </c>
      <c r="DF145" s="27" t="str">
        <f t="shared" ca="1" si="344"/>
        <v>-</v>
      </c>
      <c r="DG145" s="27" t="str">
        <f t="shared" ca="1" si="344"/>
        <v>-</v>
      </c>
      <c r="DH145" s="27" t="str">
        <f t="shared" ca="1" si="344"/>
        <v>-</v>
      </c>
      <c r="DI145" s="27" t="str">
        <f t="shared" ca="1" si="344"/>
        <v>-</v>
      </c>
      <c r="DJ145" s="27" t="str">
        <f t="shared" ca="1" si="344"/>
        <v>-</v>
      </c>
      <c r="DK145" s="27" t="b">
        <f t="shared" ca="1" si="345"/>
        <v>0</v>
      </c>
      <c r="DL145" s="27" t="b">
        <f t="shared" ca="1" si="345"/>
        <v>0</v>
      </c>
      <c r="DM145" s="27" t="b">
        <f t="shared" ca="1" si="345"/>
        <v>1</v>
      </c>
      <c r="DN145" s="27">
        <f t="shared" ca="1" si="345"/>
        <v>2</v>
      </c>
      <c r="DO145" s="27" t="str">
        <f t="shared" ca="1" si="345"/>
        <v>-</v>
      </c>
      <c r="DP145" s="27" t="b">
        <f t="shared" ca="1" si="345"/>
        <v>1</v>
      </c>
      <c r="DQ145" s="27" t="str">
        <f t="shared" ca="1" si="345"/>
        <v>-</v>
      </c>
      <c r="DR145" s="27" t="str">
        <f t="shared" ca="1" si="345"/>
        <v>-</v>
      </c>
      <c r="DS145" s="27" t="str">
        <f t="shared" ca="1" si="345"/>
        <v>-</v>
      </c>
      <c r="DT145" s="27" t="b">
        <f t="shared" ca="1" si="345"/>
        <v>1</v>
      </c>
      <c r="DU145" s="27" t="str">
        <f t="shared" ca="1" si="346"/>
        <v>-</v>
      </c>
      <c r="DV145" s="27">
        <f t="shared" ca="1" si="346"/>
        <v>0.99</v>
      </c>
      <c r="DW145" s="27">
        <f t="shared" ca="1" si="346"/>
        <v>1</v>
      </c>
      <c r="DX145" s="27" t="str">
        <f t="shared" ca="1" si="346"/>
        <v>-</v>
      </c>
      <c r="DY145" s="27" t="str">
        <f t="shared" ca="1" si="346"/>
        <v>-</v>
      </c>
      <c r="DZ145" s="27" t="str">
        <f t="shared" ca="1" si="346"/>
        <v>-</v>
      </c>
      <c r="EA145" s="27">
        <f t="shared" ca="1" si="346"/>
        <v>1</v>
      </c>
      <c r="EB145" s="27">
        <f t="shared" ca="1" si="346"/>
        <v>0</v>
      </c>
      <c r="EC145" s="27">
        <f t="shared" ca="1" si="346"/>
        <v>1</v>
      </c>
      <c r="ED145" s="27">
        <f t="shared" ca="1" si="346"/>
        <v>1</v>
      </c>
      <c r="EE145" s="27">
        <f t="shared" ca="1" si="347"/>
        <v>0</v>
      </c>
      <c r="EF145" s="27">
        <f t="shared" ca="1" si="347"/>
        <v>70</v>
      </c>
      <c r="EG145" s="27">
        <f t="shared" ca="1" si="347"/>
        <v>50</v>
      </c>
      <c r="EH145" s="27">
        <f t="shared" ca="1" si="347"/>
        <v>70</v>
      </c>
      <c r="EI145" s="27">
        <f t="shared" ca="1" si="347"/>
        <v>50</v>
      </c>
      <c r="EJ145" s="27">
        <f t="shared" ca="1" si="347"/>
        <v>1</v>
      </c>
      <c r="EK145" s="27">
        <f t="shared" ca="1" si="347"/>
        <v>1</v>
      </c>
      <c r="EL145" s="27">
        <f t="shared" ca="1" si="347"/>
        <v>1</v>
      </c>
      <c r="EM145" s="27">
        <f t="shared" ca="1" si="347"/>
        <v>0</v>
      </c>
      <c r="EN145" s="27" t="str">
        <f t="shared" ca="1" si="347"/>
        <v>-</v>
      </c>
      <c r="EO145" s="27" t="str">
        <f t="shared" ca="1" si="347"/>
        <v>-</v>
      </c>
      <c r="EP145" s="27">
        <f t="shared" ca="1" si="347"/>
        <v>0</v>
      </c>
      <c r="EQ145" s="27">
        <f t="shared" ca="1" si="347"/>
        <v>0</v>
      </c>
      <c r="ER145" s="34">
        <v>0</v>
      </c>
    </row>
    <row r="146" spans="1:148" outlineLevel="3">
      <c r="A146" s="31">
        <f t="shared" si="361"/>
        <v>141</v>
      </c>
      <c r="B146" s="38">
        <f t="shared" ca="1" si="366"/>
        <v>138</v>
      </c>
      <c r="C146">
        <f t="shared" ca="1" si="355"/>
        <v>32</v>
      </c>
      <c r="D146" t="b">
        <v>1</v>
      </c>
      <c r="E146" t="b">
        <v>0</v>
      </c>
      <c r="F146" t="b">
        <v>1</v>
      </c>
      <c r="H146" s="3" t="str">
        <f t="shared" ca="1" si="362"/>
        <v>003 sfw0.85_sfd00000_conc00000_prlf00000_era00000Mat-mate EL Spr Scan 2 (F33N11)</v>
      </c>
      <c r="I146" s="13" t="str">
        <f ca="1">IF(MATCH(H146,H$5:H146,0)=(COUNTA(H$5:H146)),"-","Dup")</f>
        <v>-</v>
      </c>
      <c r="J146" s="27" t="str">
        <f t="shared" ca="1" si="363"/>
        <v>-</v>
      </c>
      <c r="K146" s="27" t="b">
        <f t="shared" ca="1" si="356"/>
        <v>1</v>
      </c>
      <c r="L146" s="27" t="b">
        <f t="shared" ca="1" si="356"/>
        <v>1</v>
      </c>
      <c r="M146" s="27" t="b">
        <f t="shared" ca="1" si="356"/>
        <v>1</v>
      </c>
      <c r="N146" s="27" t="b">
        <f t="shared" ca="1" si="356"/>
        <v>1</v>
      </c>
      <c r="O146" s="27" t="b">
        <f t="shared" ca="1" si="356"/>
        <v>1</v>
      </c>
      <c r="P146" s="27">
        <f t="shared" ca="1" si="341"/>
        <v>1</v>
      </c>
      <c r="Q146" s="27">
        <f t="shared" ca="1" si="341"/>
        <v>1</v>
      </c>
      <c r="R146" s="27">
        <f t="shared" ca="1" si="341"/>
        <v>1</v>
      </c>
      <c r="S146" s="27">
        <f t="shared" ca="1" si="341"/>
        <v>1</v>
      </c>
      <c r="T146" s="27">
        <f t="shared" ca="1" si="341"/>
        <v>1</v>
      </c>
      <c r="U146" s="27">
        <f t="shared" ca="1" si="341"/>
        <v>1</v>
      </c>
      <c r="V146" s="27">
        <f t="shared" ca="1" si="341"/>
        <v>1</v>
      </c>
      <c r="W146" s="27">
        <f t="shared" ca="1" si="341"/>
        <v>1</v>
      </c>
      <c r="X146" s="27">
        <f t="shared" ca="1" si="341"/>
        <v>1</v>
      </c>
      <c r="Y146" s="27">
        <f t="shared" ca="1" si="341"/>
        <v>1</v>
      </c>
      <c r="Z146" s="27" t="str">
        <f t="shared" ca="1" si="357"/>
        <v>-</v>
      </c>
      <c r="AA146" s="27" t="str">
        <f t="shared" ca="1" si="364"/>
        <v>-</v>
      </c>
      <c r="AB146" s="27" t="str">
        <f t="shared" ca="1" si="342"/>
        <v>-</v>
      </c>
      <c r="AC146" s="27" t="str">
        <f t="shared" ca="1" si="342"/>
        <v>-</v>
      </c>
      <c r="AD146" s="27" t="str">
        <f t="shared" ca="1" si="342"/>
        <v>-</v>
      </c>
      <c r="AE146" s="27" t="str">
        <f t="shared" ca="1" si="342"/>
        <v>-</v>
      </c>
      <c r="AF146" s="27" t="str">
        <f t="shared" ca="1" si="342"/>
        <v>-</v>
      </c>
      <c r="AG146" s="27" t="str">
        <f t="shared" ca="1" si="342"/>
        <v>-</v>
      </c>
      <c r="AH146" s="27" t="str">
        <f t="shared" ca="1" si="342"/>
        <v>-</v>
      </c>
      <c r="AI146" s="27" t="str">
        <f t="shared" ca="1" si="342"/>
        <v>-</v>
      </c>
      <c r="AJ146" s="27" t="str">
        <f t="shared" ca="1" si="342"/>
        <v>-</v>
      </c>
      <c r="AK146" s="27" t="str">
        <f t="shared" ca="1" si="342"/>
        <v>-</v>
      </c>
      <c r="AL146" s="27" t="str">
        <f t="shared" ca="1" si="342"/>
        <v>-</v>
      </c>
      <c r="AM146" s="27" t="str">
        <f t="shared" ca="1" si="342"/>
        <v>-</v>
      </c>
      <c r="AN146" s="27" t="str">
        <f t="shared" ca="1" si="342"/>
        <v>-</v>
      </c>
      <c r="AO146" s="27" t="str">
        <f t="shared" ca="1" si="342"/>
        <v>-</v>
      </c>
      <c r="AP146" s="27" t="str">
        <f t="shared" ca="1" si="342"/>
        <v>-</v>
      </c>
      <c r="AQ146" s="27" t="str">
        <f t="shared" ca="1" si="342"/>
        <v>-</v>
      </c>
      <c r="AR146" s="27" t="str">
        <f t="shared" ca="1" si="342"/>
        <v>-</v>
      </c>
      <c r="AS146" s="27">
        <f t="shared" ca="1" si="358"/>
        <v>1</v>
      </c>
      <c r="AT146" s="27">
        <f t="shared" ca="1" si="358"/>
        <v>1</v>
      </c>
      <c r="AU146" s="27">
        <f t="shared" ca="1" si="358"/>
        <v>0</v>
      </c>
      <c r="AV146" s="27">
        <f t="shared" ca="1" si="343"/>
        <v>0.7</v>
      </c>
      <c r="AW146" s="27">
        <f t="shared" ca="1" si="343"/>
        <v>-0.7</v>
      </c>
      <c r="AX146" s="27" t="str">
        <f t="shared" ca="1" si="343"/>
        <v>-</v>
      </c>
      <c r="AY146" s="27" t="str">
        <f t="shared" ca="1" si="343"/>
        <v>-</v>
      </c>
      <c r="AZ146" s="27" t="str">
        <f t="shared" ca="1" si="343"/>
        <v>-</v>
      </c>
      <c r="BA146" s="27" t="str">
        <f t="shared" ca="1" si="343"/>
        <v>-</v>
      </c>
      <c r="BB146" s="27" t="str">
        <f t="shared" ca="1" si="343"/>
        <v>-</v>
      </c>
      <c r="BC146" s="27">
        <f t="shared" ca="1" si="359"/>
        <v>0.3</v>
      </c>
      <c r="BD146" s="27">
        <f t="shared" ca="1" si="348"/>
        <v>0.7</v>
      </c>
      <c r="BE146" s="27">
        <f t="shared" ca="1" si="348"/>
        <v>-0.2</v>
      </c>
      <c r="BF146" s="27">
        <f t="shared" ca="1" si="348"/>
        <v>1.2</v>
      </c>
      <c r="BG146" s="27" t="str">
        <f t="shared" ca="1" si="348"/>
        <v>-</v>
      </c>
      <c r="BH146" s="27" t="str">
        <f t="shared" ca="1" si="348"/>
        <v>-</v>
      </c>
      <c r="BI146" s="27">
        <f t="shared" ca="1" si="348"/>
        <v>0</v>
      </c>
      <c r="BJ146" s="27">
        <f t="shared" ca="1" si="348"/>
        <v>0</v>
      </c>
      <c r="BK146" s="27">
        <f t="shared" ca="1" si="348"/>
        <v>0</v>
      </c>
      <c r="BL146" s="27">
        <f t="shared" ca="1" si="348"/>
        <v>0</v>
      </c>
      <c r="BM146" s="27">
        <f t="shared" ca="1" si="348"/>
        <v>0</v>
      </c>
      <c r="BN146" s="27">
        <f t="shared" ca="1" si="350"/>
        <v>12</v>
      </c>
      <c r="BO146" s="27">
        <f t="shared" ca="1" si="350"/>
        <v>12</v>
      </c>
      <c r="BP146" s="27" t="str">
        <f t="shared" ca="1" si="350"/>
        <v>-</v>
      </c>
      <c r="BQ146" s="27" t="str">
        <f t="shared" ca="1" si="350"/>
        <v>-</v>
      </c>
      <c r="BR146" s="27" t="str">
        <f t="shared" ca="1" si="350"/>
        <v>-</v>
      </c>
      <c r="BS146" s="27" t="str">
        <f t="shared" ca="1" si="350"/>
        <v>-</v>
      </c>
      <c r="BT146" s="27" t="str">
        <f t="shared" ca="1" si="350"/>
        <v>-</v>
      </c>
      <c r="BU146" s="27" t="str">
        <f t="shared" ca="1" si="351"/>
        <v>-</v>
      </c>
      <c r="BV146" s="27" t="str">
        <f t="shared" ca="1" si="351"/>
        <v>-</v>
      </c>
      <c r="BW146" s="27" t="str">
        <f t="shared" ca="1" si="351"/>
        <v>-</v>
      </c>
      <c r="BX146" s="27" t="str">
        <f t="shared" ca="1" si="351"/>
        <v>-</v>
      </c>
      <c r="BY146" s="27">
        <f t="shared" ca="1" si="351"/>
        <v>5</v>
      </c>
      <c r="BZ146" s="27" t="str">
        <f t="shared" ca="1" si="351"/>
        <v>-</v>
      </c>
      <c r="CA146" s="27" t="str">
        <f t="shared" ca="1" si="351"/>
        <v>-</v>
      </c>
      <c r="CB146" s="27" t="str">
        <f t="shared" ca="1" si="351"/>
        <v>-</v>
      </c>
      <c r="CC146" s="27" t="str">
        <f t="shared" ca="1" si="351"/>
        <v>-</v>
      </c>
      <c r="CD146" s="27" t="str">
        <f t="shared" ca="1" si="351"/>
        <v>-</v>
      </c>
      <c r="CE146" s="27" t="str">
        <f t="shared" ca="1" si="351"/>
        <v>-</v>
      </c>
      <c r="CF146" s="27">
        <f t="shared" ca="1" si="351"/>
        <v>0</v>
      </c>
      <c r="CG146" s="27" t="str">
        <f t="shared" ca="1" si="352"/>
        <v>-</v>
      </c>
      <c r="CH146" s="27">
        <f t="shared" ca="1" si="352"/>
        <v>1</v>
      </c>
      <c r="CI146" s="27">
        <f t="shared" ca="1" si="352"/>
        <v>0</v>
      </c>
      <c r="CJ146" s="27">
        <f t="shared" ca="1" si="352"/>
        <v>1</v>
      </c>
      <c r="CK146" s="27">
        <f t="shared" ca="1" si="352"/>
        <v>1</v>
      </c>
      <c r="CL146" s="27">
        <f t="shared" ca="1" si="352"/>
        <v>1</v>
      </c>
      <c r="CM146" s="27">
        <f t="shared" ca="1" si="352"/>
        <v>0</v>
      </c>
      <c r="CN146" s="27">
        <f t="shared" ca="1" si="352"/>
        <v>0</v>
      </c>
      <c r="CO146" s="27">
        <f t="shared" ca="1" si="352"/>
        <v>0</v>
      </c>
      <c r="CP146" s="27">
        <f t="shared" ca="1" si="353"/>
        <v>0</v>
      </c>
      <c r="CQ146" s="26">
        <v>0.85</v>
      </c>
      <c r="CR146" s="27">
        <f t="shared" ca="1" si="340"/>
        <v>0</v>
      </c>
      <c r="CS146" s="27">
        <f t="shared" ca="1" si="365"/>
        <v>0</v>
      </c>
      <c r="CT146" s="27">
        <f t="shared" ca="1" si="323"/>
        <v>0</v>
      </c>
      <c r="CU146" s="27">
        <f t="shared" ca="1" si="339"/>
        <v>0</v>
      </c>
      <c r="CV146" s="27">
        <f t="shared" ca="1" si="354"/>
        <v>0</v>
      </c>
      <c r="CW146" s="27">
        <f t="shared" ca="1" si="354"/>
        <v>1</v>
      </c>
      <c r="CX146" s="27">
        <f t="shared" ca="1" si="354"/>
        <v>0</v>
      </c>
      <c r="CY146" s="27">
        <f t="shared" ca="1" si="360"/>
        <v>0</v>
      </c>
      <c r="CZ146" s="27">
        <f t="shared" ca="1" si="360"/>
        <v>0</v>
      </c>
      <c r="DA146" s="27">
        <f t="shared" ca="1" si="344"/>
        <v>0</v>
      </c>
      <c r="DB146" s="27">
        <f t="shared" ca="1" si="344"/>
        <v>0</v>
      </c>
      <c r="DC146" s="27">
        <f t="shared" ca="1" si="344"/>
        <v>0</v>
      </c>
      <c r="DD146" s="27">
        <f t="shared" ca="1" si="344"/>
        <v>0</v>
      </c>
      <c r="DE146" s="27" t="str">
        <f t="shared" ca="1" si="344"/>
        <v>-</v>
      </c>
      <c r="DF146" s="27" t="str">
        <f t="shared" ca="1" si="344"/>
        <v>-</v>
      </c>
      <c r="DG146" s="27" t="str">
        <f t="shared" ca="1" si="344"/>
        <v>-</v>
      </c>
      <c r="DH146" s="27" t="str">
        <f t="shared" ca="1" si="344"/>
        <v>-</v>
      </c>
      <c r="DI146" s="27" t="str">
        <f t="shared" ca="1" si="344"/>
        <v>-</v>
      </c>
      <c r="DJ146" s="27" t="str">
        <f t="shared" ca="1" si="344"/>
        <v>-</v>
      </c>
      <c r="DK146" s="27" t="b">
        <f t="shared" ca="1" si="345"/>
        <v>0</v>
      </c>
      <c r="DL146" s="27" t="b">
        <f t="shared" ca="1" si="345"/>
        <v>0</v>
      </c>
      <c r="DM146" s="27" t="b">
        <f t="shared" ca="1" si="345"/>
        <v>1</v>
      </c>
      <c r="DN146" s="27">
        <f t="shared" ca="1" si="345"/>
        <v>2</v>
      </c>
      <c r="DO146" s="27" t="str">
        <f t="shared" ca="1" si="345"/>
        <v>-</v>
      </c>
      <c r="DP146" s="27" t="b">
        <f t="shared" ca="1" si="345"/>
        <v>1</v>
      </c>
      <c r="DQ146" s="27" t="str">
        <f t="shared" ca="1" si="345"/>
        <v>-</v>
      </c>
      <c r="DR146" s="27" t="str">
        <f t="shared" ca="1" si="345"/>
        <v>-</v>
      </c>
      <c r="DS146" s="27" t="str">
        <f t="shared" ca="1" si="345"/>
        <v>-</v>
      </c>
      <c r="DT146" s="27" t="b">
        <f t="shared" ca="1" si="345"/>
        <v>1</v>
      </c>
      <c r="DU146" s="27" t="str">
        <f t="shared" ca="1" si="346"/>
        <v>-</v>
      </c>
      <c r="DV146" s="27">
        <f t="shared" ca="1" si="346"/>
        <v>0.99</v>
      </c>
      <c r="DW146" s="27">
        <f t="shared" ca="1" si="346"/>
        <v>1</v>
      </c>
      <c r="DX146" s="27" t="str">
        <f t="shared" ca="1" si="346"/>
        <v>-</v>
      </c>
      <c r="DY146" s="27" t="str">
        <f t="shared" ca="1" si="346"/>
        <v>-</v>
      </c>
      <c r="DZ146" s="27" t="str">
        <f t="shared" ca="1" si="346"/>
        <v>-</v>
      </c>
      <c r="EA146" s="27">
        <f t="shared" ca="1" si="346"/>
        <v>1</v>
      </c>
      <c r="EB146" s="27">
        <f t="shared" ca="1" si="346"/>
        <v>0</v>
      </c>
      <c r="EC146" s="27">
        <f t="shared" ca="1" si="346"/>
        <v>1</v>
      </c>
      <c r="ED146" s="27">
        <f t="shared" ca="1" si="346"/>
        <v>1</v>
      </c>
      <c r="EE146" s="27">
        <f t="shared" ca="1" si="347"/>
        <v>0</v>
      </c>
      <c r="EF146" s="27">
        <f t="shared" ca="1" si="347"/>
        <v>70</v>
      </c>
      <c r="EG146" s="27">
        <f t="shared" ca="1" si="347"/>
        <v>50</v>
      </c>
      <c r="EH146" s="27">
        <f t="shared" ca="1" si="347"/>
        <v>70</v>
      </c>
      <c r="EI146" s="27">
        <f t="shared" ca="1" si="347"/>
        <v>50</v>
      </c>
      <c r="EJ146" s="27">
        <f t="shared" ca="1" si="347"/>
        <v>1</v>
      </c>
      <c r="EK146" s="27">
        <f t="shared" ca="1" si="347"/>
        <v>1</v>
      </c>
      <c r="EL146" s="27">
        <f t="shared" ca="1" si="347"/>
        <v>1</v>
      </c>
      <c r="EM146" s="27">
        <f t="shared" ca="1" si="347"/>
        <v>0</v>
      </c>
      <c r="EN146" s="27" t="str">
        <f t="shared" ca="1" si="347"/>
        <v>-</v>
      </c>
      <c r="EO146" s="27" t="str">
        <f t="shared" ca="1" si="347"/>
        <v>-</v>
      </c>
      <c r="EP146" s="27">
        <f t="shared" ca="1" si="347"/>
        <v>0</v>
      </c>
      <c r="EQ146" s="27">
        <f t="shared" ca="1" si="347"/>
        <v>0</v>
      </c>
      <c r="ER146" s="34">
        <v>0</v>
      </c>
    </row>
    <row r="147" spans="1:148" outlineLevel="3">
      <c r="A147" s="31">
        <f t="shared" si="361"/>
        <v>142</v>
      </c>
      <c r="B147" s="38">
        <f t="shared" ca="1" si="366"/>
        <v>138</v>
      </c>
      <c r="C147">
        <f t="shared" ca="1" si="355"/>
        <v>32</v>
      </c>
      <c r="D147" t="b">
        <v>1</v>
      </c>
      <c r="E147" t="b">
        <v>0</v>
      </c>
      <c r="F147" t="b">
        <v>1</v>
      </c>
      <c r="H147" s="3" t="str">
        <f t="shared" ca="1" si="362"/>
        <v>004 sfw0.90_sfd00000_conc00000_prlf00000_era00000Mat-mate EL Spr Scan 2 (F33N11)</v>
      </c>
      <c r="I147" s="13" t="str">
        <f ca="1">IF(MATCH(H147,H$5:H147,0)=(COUNTA(H$5:H147)),"-","Dup")</f>
        <v>-</v>
      </c>
      <c r="J147" s="27" t="str">
        <f t="shared" ca="1" si="363"/>
        <v>-</v>
      </c>
      <c r="K147" s="27" t="b">
        <f t="shared" ca="1" si="356"/>
        <v>1</v>
      </c>
      <c r="L147" s="27" t="b">
        <f t="shared" ca="1" si="356"/>
        <v>1</v>
      </c>
      <c r="M147" s="27" t="b">
        <f t="shared" ca="1" si="356"/>
        <v>1</v>
      </c>
      <c r="N147" s="27" t="b">
        <f t="shared" ca="1" si="356"/>
        <v>1</v>
      </c>
      <c r="O147" s="27" t="b">
        <f t="shared" ca="1" si="356"/>
        <v>1</v>
      </c>
      <c r="P147" s="27">
        <f t="shared" ca="1" si="341"/>
        <v>1</v>
      </c>
      <c r="Q147" s="27">
        <f t="shared" ca="1" si="341"/>
        <v>1</v>
      </c>
      <c r="R147" s="27">
        <f t="shared" ca="1" si="341"/>
        <v>1</v>
      </c>
      <c r="S147" s="27">
        <f t="shared" ca="1" si="341"/>
        <v>1</v>
      </c>
      <c r="T147" s="27">
        <f t="shared" ca="1" si="341"/>
        <v>1</v>
      </c>
      <c r="U147" s="27">
        <f t="shared" ca="1" si="341"/>
        <v>1</v>
      </c>
      <c r="V147" s="27">
        <f t="shared" ca="1" si="341"/>
        <v>1</v>
      </c>
      <c r="W147" s="27">
        <f t="shared" ca="1" si="341"/>
        <v>1</v>
      </c>
      <c r="X147" s="27">
        <f t="shared" ca="1" si="341"/>
        <v>1</v>
      </c>
      <c r="Y147" s="27">
        <f t="shared" ca="1" si="341"/>
        <v>1</v>
      </c>
      <c r="Z147" s="27" t="str">
        <f t="shared" ca="1" si="357"/>
        <v>-</v>
      </c>
      <c r="AA147" s="27" t="str">
        <f t="shared" ca="1" si="364"/>
        <v>-</v>
      </c>
      <c r="AB147" s="27" t="str">
        <f t="shared" ca="1" si="342"/>
        <v>-</v>
      </c>
      <c r="AC147" s="27" t="str">
        <f t="shared" ca="1" si="342"/>
        <v>-</v>
      </c>
      <c r="AD147" s="27" t="str">
        <f t="shared" ca="1" si="342"/>
        <v>-</v>
      </c>
      <c r="AE147" s="27" t="str">
        <f t="shared" ca="1" si="342"/>
        <v>-</v>
      </c>
      <c r="AF147" s="27" t="str">
        <f t="shared" ca="1" si="342"/>
        <v>-</v>
      </c>
      <c r="AG147" s="27" t="str">
        <f t="shared" ca="1" si="342"/>
        <v>-</v>
      </c>
      <c r="AH147" s="27" t="str">
        <f t="shared" ca="1" si="342"/>
        <v>-</v>
      </c>
      <c r="AI147" s="27" t="str">
        <f t="shared" ca="1" si="342"/>
        <v>-</v>
      </c>
      <c r="AJ147" s="27" t="str">
        <f t="shared" ca="1" si="342"/>
        <v>-</v>
      </c>
      <c r="AK147" s="27" t="str">
        <f t="shared" ca="1" si="342"/>
        <v>-</v>
      </c>
      <c r="AL147" s="27" t="str">
        <f t="shared" ca="1" si="342"/>
        <v>-</v>
      </c>
      <c r="AM147" s="27" t="str">
        <f t="shared" ca="1" si="342"/>
        <v>-</v>
      </c>
      <c r="AN147" s="27" t="str">
        <f t="shared" ca="1" si="342"/>
        <v>-</v>
      </c>
      <c r="AO147" s="27" t="str">
        <f t="shared" ca="1" si="342"/>
        <v>-</v>
      </c>
      <c r="AP147" s="27" t="str">
        <f t="shared" ca="1" si="342"/>
        <v>-</v>
      </c>
      <c r="AQ147" s="27" t="str">
        <f t="shared" ca="1" si="342"/>
        <v>-</v>
      </c>
      <c r="AR147" s="27" t="str">
        <f t="shared" ca="1" si="342"/>
        <v>-</v>
      </c>
      <c r="AS147" s="27">
        <f t="shared" ca="1" si="358"/>
        <v>1</v>
      </c>
      <c r="AT147" s="27">
        <f t="shared" ca="1" si="358"/>
        <v>1</v>
      </c>
      <c r="AU147" s="27">
        <f t="shared" ca="1" si="358"/>
        <v>0</v>
      </c>
      <c r="AV147" s="27">
        <f t="shared" ca="1" si="343"/>
        <v>0.7</v>
      </c>
      <c r="AW147" s="27">
        <f t="shared" ca="1" si="343"/>
        <v>-0.7</v>
      </c>
      <c r="AX147" s="27" t="str">
        <f t="shared" ca="1" si="343"/>
        <v>-</v>
      </c>
      <c r="AY147" s="27" t="str">
        <f t="shared" ca="1" si="343"/>
        <v>-</v>
      </c>
      <c r="AZ147" s="27" t="str">
        <f t="shared" ca="1" si="343"/>
        <v>-</v>
      </c>
      <c r="BA147" s="27" t="str">
        <f t="shared" ca="1" si="343"/>
        <v>-</v>
      </c>
      <c r="BB147" s="27" t="str">
        <f t="shared" ca="1" si="343"/>
        <v>-</v>
      </c>
      <c r="BC147" s="27">
        <f t="shared" ca="1" si="359"/>
        <v>0.3</v>
      </c>
      <c r="BD147" s="27">
        <f t="shared" ca="1" si="348"/>
        <v>0.7</v>
      </c>
      <c r="BE147" s="27">
        <f t="shared" ca="1" si="348"/>
        <v>-0.2</v>
      </c>
      <c r="BF147" s="27">
        <f t="shared" ca="1" si="348"/>
        <v>1.2</v>
      </c>
      <c r="BG147" s="27" t="str">
        <f t="shared" ca="1" si="348"/>
        <v>-</v>
      </c>
      <c r="BH147" s="27" t="str">
        <f t="shared" ca="1" si="348"/>
        <v>-</v>
      </c>
      <c r="BI147" s="27">
        <f t="shared" ca="1" si="348"/>
        <v>0</v>
      </c>
      <c r="BJ147" s="27">
        <f t="shared" ca="1" si="348"/>
        <v>0</v>
      </c>
      <c r="BK147" s="27">
        <f t="shared" ca="1" si="348"/>
        <v>0</v>
      </c>
      <c r="BL147" s="27">
        <f t="shared" ca="1" si="348"/>
        <v>0</v>
      </c>
      <c r="BM147" s="27">
        <f t="shared" ca="1" si="348"/>
        <v>0</v>
      </c>
      <c r="BN147" s="27">
        <f t="shared" ca="1" si="350"/>
        <v>12</v>
      </c>
      <c r="BO147" s="27">
        <f t="shared" ca="1" si="350"/>
        <v>12</v>
      </c>
      <c r="BP147" s="27" t="str">
        <f t="shared" ca="1" si="350"/>
        <v>-</v>
      </c>
      <c r="BQ147" s="27" t="str">
        <f t="shared" ca="1" si="350"/>
        <v>-</v>
      </c>
      <c r="BR147" s="27" t="str">
        <f t="shared" ca="1" si="350"/>
        <v>-</v>
      </c>
      <c r="BS147" s="27" t="str">
        <f t="shared" ca="1" si="350"/>
        <v>-</v>
      </c>
      <c r="BT147" s="27" t="str">
        <f t="shared" ca="1" si="350"/>
        <v>-</v>
      </c>
      <c r="BU147" s="27" t="str">
        <f t="shared" ca="1" si="351"/>
        <v>-</v>
      </c>
      <c r="BV147" s="27" t="str">
        <f t="shared" ca="1" si="351"/>
        <v>-</v>
      </c>
      <c r="BW147" s="27" t="str">
        <f t="shared" ca="1" si="351"/>
        <v>-</v>
      </c>
      <c r="BX147" s="27" t="str">
        <f t="shared" ca="1" si="351"/>
        <v>-</v>
      </c>
      <c r="BY147" s="27">
        <f t="shared" ca="1" si="351"/>
        <v>5</v>
      </c>
      <c r="BZ147" s="27" t="str">
        <f t="shared" ca="1" si="351"/>
        <v>-</v>
      </c>
      <c r="CA147" s="27" t="str">
        <f t="shared" ca="1" si="351"/>
        <v>-</v>
      </c>
      <c r="CB147" s="27" t="str">
        <f t="shared" ca="1" si="351"/>
        <v>-</v>
      </c>
      <c r="CC147" s="27" t="str">
        <f t="shared" ca="1" si="351"/>
        <v>-</v>
      </c>
      <c r="CD147" s="27" t="str">
        <f t="shared" ca="1" si="351"/>
        <v>-</v>
      </c>
      <c r="CE147" s="27" t="str">
        <f t="shared" ca="1" si="351"/>
        <v>-</v>
      </c>
      <c r="CF147" s="27">
        <f t="shared" ca="1" si="351"/>
        <v>0</v>
      </c>
      <c r="CG147" s="27" t="str">
        <f t="shared" ca="1" si="352"/>
        <v>-</v>
      </c>
      <c r="CH147" s="27">
        <f t="shared" ca="1" si="352"/>
        <v>1</v>
      </c>
      <c r="CI147" s="27">
        <f t="shared" ca="1" si="352"/>
        <v>0</v>
      </c>
      <c r="CJ147" s="27">
        <f t="shared" ca="1" si="352"/>
        <v>1</v>
      </c>
      <c r="CK147" s="27">
        <f t="shared" ca="1" si="352"/>
        <v>1</v>
      </c>
      <c r="CL147" s="27">
        <f t="shared" ca="1" si="352"/>
        <v>1</v>
      </c>
      <c r="CM147" s="27">
        <f t="shared" ca="1" si="352"/>
        <v>0</v>
      </c>
      <c r="CN147" s="27">
        <f t="shared" ca="1" si="352"/>
        <v>0</v>
      </c>
      <c r="CO147" s="27">
        <f t="shared" ca="1" si="352"/>
        <v>0</v>
      </c>
      <c r="CP147" s="27">
        <f t="shared" ca="1" si="353"/>
        <v>0</v>
      </c>
      <c r="CQ147" s="26">
        <v>0.9</v>
      </c>
      <c r="CR147" s="27">
        <f t="shared" ca="1" si="340"/>
        <v>0</v>
      </c>
      <c r="CS147" s="27">
        <f t="shared" ca="1" si="365"/>
        <v>0</v>
      </c>
      <c r="CT147" s="27">
        <f t="shared" ca="1" si="323"/>
        <v>0</v>
      </c>
      <c r="CU147" s="27">
        <f t="shared" ca="1" si="339"/>
        <v>0</v>
      </c>
      <c r="CV147" s="27">
        <f t="shared" ca="1" si="354"/>
        <v>0</v>
      </c>
      <c r="CW147" s="27">
        <f t="shared" ca="1" si="354"/>
        <v>1</v>
      </c>
      <c r="CX147" s="27">
        <f t="shared" ca="1" si="354"/>
        <v>0</v>
      </c>
      <c r="CY147" s="27">
        <f t="shared" ca="1" si="360"/>
        <v>0</v>
      </c>
      <c r="CZ147" s="27">
        <f t="shared" ca="1" si="360"/>
        <v>0</v>
      </c>
      <c r="DA147" s="27">
        <f t="shared" ca="1" si="344"/>
        <v>0</v>
      </c>
      <c r="DB147" s="27">
        <f t="shared" ca="1" si="344"/>
        <v>0</v>
      </c>
      <c r="DC147" s="27">
        <f t="shared" ca="1" si="344"/>
        <v>0</v>
      </c>
      <c r="DD147" s="27">
        <f t="shared" ca="1" si="344"/>
        <v>0</v>
      </c>
      <c r="DE147" s="27" t="str">
        <f t="shared" ca="1" si="344"/>
        <v>-</v>
      </c>
      <c r="DF147" s="27" t="str">
        <f t="shared" ca="1" si="344"/>
        <v>-</v>
      </c>
      <c r="DG147" s="27" t="str">
        <f t="shared" ca="1" si="344"/>
        <v>-</v>
      </c>
      <c r="DH147" s="27" t="str">
        <f t="shared" ca="1" si="344"/>
        <v>-</v>
      </c>
      <c r="DI147" s="27" t="str">
        <f t="shared" ca="1" si="344"/>
        <v>-</v>
      </c>
      <c r="DJ147" s="27" t="str">
        <f t="shared" ca="1" si="344"/>
        <v>-</v>
      </c>
      <c r="DK147" s="27" t="b">
        <f t="shared" ca="1" si="345"/>
        <v>0</v>
      </c>
      <c r="DL147" s="27" t="b">
        <f t="shared" ca="1" si="345"/>
        <v>0</v>
      </c>
      <c r="DM147" s="27" t="b">
        <f t="shared" ca="1" si="345"/>
        <v>1</v>
      </c>
      <c r="DN147" s="27">
        <f t="shared" ca="1" si="345"/>
        <v>2</v>
      </c>
      <c r="DO147" s="27" t="str">
        <f t="shared" ca="1" si="345"/>
        <v>-</v>
      </c>
      <c r="DP147" s="27" t="b">
        <f t="shared" ca="1" si="345"/>
        <v>1</v>
      </c>
      <c r="DQ147" s="27" t="str">
        <f t="shared" ca="1" si="345"/>
        <v>-</v>
      </c>
      <c r="DR147" s="27" t="str">
        <f t="shared" ca="1" si="345"/>
        <v>-</v>
      </c>
      <c r="DS147" s="27" t="str">
        <f t="shared" ca="1" si="345"/>
        <v>-</v>
      </c>
      <c r="DT147" s="27" t="b">
        <f t="shared" ca="1" si="345"/>
        <v>1</v>
      </c>
      <c r="DU147" s="27" t="str">
        <f t="shared" ca="1" si="346"/>
        <v>-</v>
      </c>
      <c r="DV147" s="27">
        <f t="shared" ca="1" si="346"/>
        <v>0.99</v>
      </c>
      <c r="DW147" s="27">
        <f t="shared" ca="1" si="346"/>
        <v>1</v>
      </c>
      <c r="DX147" s="27" t="str">
        <f t="shared" ca="1" si="346"/>
        <v>-</v>
      </c>
      <c r="DY147" s="27" t="str">
        <f t="shared" ca="1" si="346"/>
        <v>-</v>
      </c>
      <c r="DZ147" s="27" t="str">
        <f t="shared" ca="1" si="346"/>
        <v>-</v>
      </c>
      <c r="EA147" s="27">
        <f t="shared" ca="1" si="346"/>
        <v>1</v>
      </c>
      <c r="EB147" s="27">
        <f t="shared" ca="1" si="346"/>
        <v>0</v>
      </c>
      <c r="EC147" s="27">
        <f t="shared" ca="1" si="346"/>
        <v>1</v>
      </c>
      <c r="ED147" s="27">
        <f t="shared" ca="1" si="346"/>
        <v>1</v>
      </c>
      <c r="EE147" s="27">
        <f t="shared" ca="1" si="347"/>
        <v>0</v>
      </c>
      <c r="EF147" s="27">
        <f t="shared" ca="1" si="347"/>
        <v>70</v>
      </c>
      <c r="EG147" s="27">
        <f t="shared" ca="1" si="347"/>
        <v>50</v>
      </c>
      <c r="EH147" s="27">
        <f t="shared" ca="1" si="347"/>
        <v>70</v>
      </c>
      <c r="EI147" s="27">
        <f t="shared" ca="1" si="347"/>
        <v>50</v>
      </c>
      <c r="EJ147" s="27">
        <f t="shared" ca="1" si="347"/>
        <v>1</v>
      </c>
      <c r="EK147" s="27">
        <f t="shared" ca="1" si="347"/>
        <v>1</v>
      </c>
      <c r="EL147" s="27">
        <f t="shared" ca="1" si="347"/>
        <v>1</v>
      </c>
      <c r="EM147" s="27">
        <f t="shared" ca="1" si="347"/>
        <v>0</v>
      </c>
      <c r="EN147" s="27" t="str">
        <f t="shared" ca="1" si="347"/>
        <v>-</v>
      </c>
      <c r="EO147" s="27" t="str">
        <f t="shared" ca="1" si="347"/>
        <v>-</v>
      </c>
      <c r="EP147" s="27">
        <f t="shared" ca="1" si="347"/>
        <v>0</v>
      </c>
      <c r="EQ147" s="27">
        <f t="shared" ca="1" si="347"/>
        <v>0</v>
      </c>
      <c r="ER147" s="34">
        <v>0</v>
      </c>
    </row>
    <row r="148" spans="1:148" outlineLevel="3">
      <c r="A148" s="31">
        <f t="shared" si="361"/>
        <v>143</v>
      </c>
      <c r="B148" s="38">
        <f t="shared" ca="1" si="366"/>
        <v>138</v>
      </c>
      <c r="C148">
        <f t="shared" ca="1" si="355"/>
        <v>32</v>
      </c>
      <c r="D148" t="b">
        <v>1</v>
      </c>
      <c r="E148" t="b">
        <v>0</v>
      </c>
      <c r="F148" t="b">
        <v>1</v>
      </c>
      <c r="H148" s="3" t="str">
        <f t="shared" ca="1" si="362"/>
        <v>005 sfw0.95_sfd00000_conc00000_prlf00000_era00000Mat-mate EL Spr Scan 2 (F33N11)</v>
      </c>
      <c r="I148" s="13" t="str">
        <f ca="1">IF(MATCH(H148,H$5:H148,0)=(COUNTA(H$5:H148)),"-","Dup")</f>
        <v>-</v>
      </c>
      <c r="J148" s="27" t="str">
        <f t="shared" ca="1" si="363"/>
        <v>-</v>
      </c>
      <c r="K148" s="27" t="b">
        <f t="shared" ca="1" si="356"/>
        <v>1</v>
      </c>
      <c r="L148" s="27" t="b">
        <f t="shared" ca="1" si="356"/>
        <v>1</v>
      </c>
      <c r="M148" s="27" t="b">
        <f t="shared" ca="1" si="356"/>
        <v>1</v>
      </c>
      <c r="N148" s="27" t="b">
        <f t="shared" ca="1" si="356"/>
        <v>1</v>
      </c>
      <c r="O148" s="27" t="b">
        <f t="shared" ca="1" si="356"/>
        <v>1</v>
      </c>
      <c r="P148" s="27">
        <f t="shared" ca="1" si="341"/>
        <v>1</v>
      </c>
      <c r="Q148" s="27">
        <f t="shared" ca="1" si="341"/>
        <v>1</v>
      </c>
      <c r="R148" s="27">
        <f t="shared" ca="1" si="341"/>
        <v>1</v>
      </c>
      <c r="S148" s="27">
        <f t="shared" ca="1" si="341"/>
        <v>1</v>
      </c>
      <c r="T148" s="27">
        <f t="shared" ca="1" si="341"/>
        <v>1</v>
      </c>
      <c r="U148" s="27">
        <f t="shared" ca="1" si="341"/>
        <v>1</v>
      </c>
      <c r="V148" s="27">
        <f t="shared" ca="1" si="341"/>
        <v>1</v>
      </c>
      <c r="W148" s="27">
        <f t="shared" ca="1" si="341"/>
        <v>1</v>
      </c>
      <c r="X148" s="27">
        <f t="shared" ca="1" si="341"/>
        <v>1</v>
      </c>
      <c r="Y148" s="27">
        <f t="shared" ca="1" si="341"/>
        <v>1</v>
      </c>
      <c r="Z148" s="27" t="str">
        <f t="shared" ca="1" si="357"/>
        <v>-</v>
      </c>
      <c r="AA148" s="27" t="str">
        <f t="shared" ca="1" si="364"/>
        <v>-</v>
      </c>
      <c r="AB148" s="27" t="str">
        <f t="shared" ca="1" si="342"/>
        <v>-</v>
      </c>
      <c r="AC148" s="27" t="str">
        <f t="shared" ca="1" si="342"/>
        <v>-</v>
      </c>
      <c r="AD148" s="27" t="str">
        <f t="shared" ca="1" si="342"/>
        <v>-</v>
      </c>
      <c r="AE148" s="27" t="str">
        <f t="shared" ca="1" si="342"/>
        <v>-</v>
      </c>
      <c r="AF148" s="27" t="str">
        <f t="shared" ca="1" si="342"/>
        <v>-</v>
      </c>
      <c r="AG148" s="27" t="str">
        <f t="shared" ca="1" si="342"/>
        <v>-</v>
      </c>
      <c r="AH148" s="27" t="str">
        <f t="shared" ca="1" si="342"/>
        <v>-</v>
      </c>
      <c r="AI148" s="27" t="str">
        <f t="shared" ca="1" si="342"/>
        <v>-</v>
      </c>
      <c r="AJ148" s="27" t="str">
        <f t="shared" ca="1" si="342"/>
        <v>-</v>
      </c>
      <c r="AK148" s="27" t="str">
        <f t="shared" ca="1" si="342"/>
        <v>-</v>
      </c>
      <c r="AL148" s="27" t="str">
        <f t="shared" ca="1" si="342"/>
        <v>-</v>
      </c>
      <c r="AM148" s="27" t="str">
        <f t="shared" ca="1" si="342"/>
        <v>-</v>
      </c>
      <c r="AN148" s="27" t="str">
        <f t="shared" ca="1" si="342"/>
        <v>-</v>
      </c>
      <c r="AO148" s="27" t="str">
        <f t="shared" ca="1" si="342"/>
        <v>-</v>
      </c>
      <c r="AP148" s="27" t="str">
        <f t="shared" ca="1" si="342"/>
        <v>-</v>
      </c>
      <c r="AQ148" s="27" t="str">
        <f t="shared" ca="1" si="342"/>
        <v>-</v>
      </c>
      <c r="AR148" s="27" t="str">
        <f t="shared" ca="1" si="342"/>
        <v>-</v>
      </c>
      <c r="AS148" s="27">
        <f t="shared" ca="1" si="358"/>
        <v>1</v>
      </c>
      <c r="AT148" s="27">
        <f t="shared" ca="1" si="358"/>
        <v>1</v>
      </c>
      <c r="AU148" s="27">
        <f t="shared" ca="1" si="358"/>
        <v>0</v>
      </c>
      <c r="AV148" s="27">
        <f t="shared" ca="1" si="343"/>
        <v>0.7</v>
      </c>
      <c r="AW148" s="27">
        <f t="shared" ca="1" si="343"/>
        <v>-0.7</v>
      </c>
      <c r="AX148" s="27" t="str">
        <f t="shared" ca="1" si="343"/>
        <v>-</v>
      </c>
      <c r="AY148" s="27" t="str">
        <f t="shared" ca="1" si="343"/>
        <v>-</v>
      </c>
      <c r="AZ148" s="27" t="str">
        <f t="shared" ca="1" si="343"/>
        <v>-</v>
      </c>
      <c r="BA148" s="27" t="str">
        <f t="shared" ca="1" si="343"/>
        <v>-</v>
      </c>
      <c r="BB148" s="27" t="str">
        <f t="shared" ca="1" si="343"/>
        <v>-</v>
      </c>
      <c r="BC148" s="27">
        <f t="shared" ca="1" si="359"/>
        <v>0.3</v>
      </c>
      <c r="BD148" s="27">
        <f t="shared" ca="1" si="348"/>
        <v>0.7</v>
      </c>
      <c r="BE148" s="27">
        <f t="shared" ca="1" si="348"/>
        <v>-0.2</v>
      </c>
      <c r="BF148" s="27">
        <f t="shared" ca="1" si="348"/>
        <v>1.2</v>
      </c>
      <c r="BG148" s="27" t="str">
        <f t="shared" ca="1" si="348"/>
        <v>-</v>
      </c>
      <c r="BH148" s="27" t="str">
        <f t="shared" ca="1" si="348"/>
        <v>-</v>
      </c>
      <c r="BI148" s="27">
        <f t="shared" ca="1" si="348"/>
        <v>0</v>
      </c>
      <c r="BJ148" s="27">
        <f t="shared" ca="1" si="348"/>
        <v>0</v>
      </c>
      <c r="BK148" s="27">
        <f t="shared" ca="1" si="348"/>
        <v>0</v>
      </c>
      <c r="BL148" s="27">
        <f t="shared" ca="1" si="348"/>
        <v>0</v>
      </c>
      <c r="BM148" s="27">
        <f t="shared" ca="1" si="348"/>
        <v>0</v>
      </c>
      <c r="BN148" s="27">
        <f t="shared" ca="1" si="350"/>
        <v>12</v>
      </c>
      <c r="BO148" s="27">
        <f t="shared" ca="1" si="350"/>
        <v>12</v>
      </c>
      <c r="BP148" s="27" t="str">
        <f t="shared" ca="1" si="350"/>
        <v>-</v>
      </c>
      <c r="BQ148" s="27" t="str">
        <f t="shared" ca="1" si="350"/>
        <v>-</v>
      </c>
      <c r="BR148" s="27" t="str">
        <f t="shared" ca="1" si="350"/>
        <v>-</v>
      </c>
      <c r="BS148" s="27" t="str">
        <f t="shared" ca="1" si="350"/>
        <v>-</v>
      </c>
      <c r="BT148" s="27" t="str">
        <f t="shared" ca="1" si="350"/>
        <v>-</v>
      </c>
      <c r="BU148" s="27" t="str">
        <f t="shared" ca="1" si="351"/>
        <v>-</v>
      </c>
      <c r="BV148" s="27" t="str">
        <f t="shared" ca="1" si="351"/>
        <v>-</v>
      </c>
      <c r="BW148" s="27" t="str">
        <f t="shared" ca="1" si="351"/>
        <v>-</v>
      </c>
      <c r="BX148" s="27" t="str">
        <f t="shared" ca="1" si="351"/>
        <v>-</v>
      </c>
      <c r="BY148" s="27">
        <f t="shared" ca="1" si="351"/>
        <v>5</v>
      </c>
      <c r="BZ148" s="27" t="str">
        <f t="shared" ca="1" si="351"/>
        <v>-</v>
      </c>
      <c r="CA148" s="27" t="str">
        <f t="shared" ca="1" si="351"/>
        <v>-</v>
      </c>
      <c r="CB148" s="27" t="str">
        <f t="shared" ca="1" si="351"/>
        <v>-</v>
      </c>
      <c r="CC148" s="27" t="str">
        <f t="shared" ca="1" si="351"/>
        <v>-</v>
      </c>
      <c r="CD148" s="27" t="str">
        <f t="shared" ca="1" si="351"/>
        <v>-</v>
      </c>
      <c r="CE148" s="27" t="str">
        <f t="shared" ca="1" si="351"/>
        <v>-</v>
      </c>
      <c r="CF148" s="27">
        <f t="shared" ca="1" si="351"/>
        <v>0</v>
      </c>
      <c r="CG148" s="27" t="str">
        <f t="shared" ca="1" si="352"/>
        <v>-</v>
      </c>
      <c r="CH148" s="27">
        <f t="shared" ca="1" si="352"/>
        <v>1</v>
      </c>
      <c r="CI148" s="27">
        <f t="shared" ca="1" si="352"/>
        <v>0</v>
      </c>
      <c r="CJ148" s="27">
        <f t="shared" ca="1" si="352"/>
        <v>1</v>
      </c>
      <c r="CK148" s="27">
        <f t="shared" ca="1" si="352"/>
        <v>1</v>
      </c>
      <c r="CL148" s="27">
        <f t="shared" ca="1" si="352"/>
        <v>1</v>
      </c>
      <c r="CM148" s="27">
        <f t="shared" ca="1" si="352"/>
        <v>0</v>
      </c>
      <c r="CN148" s="27">
        <f t="shared" ca="1" si="352"/>
        <v>0</v>
      </c>
      <c r="CO148" s="27">
        <f t="shared" ca="1" si="352"/>
        <v>0</v>
      </c>
      <c r="CP148" s="27">
        <f t="shared" ca="1" si="353"/>
        <v>0</v>
      </c>
      <c r="CQ148" s="26">
        <v>0.95</v>
      </c>
      <c r="CR148" s="27">
        <f t="shared" ca="1" si="340"/>
        <v>0</v>
      </c>
      <c r="CS148" s="27">
        <f t="shared" ca="1" si="365"/>
        <v>0</v>
      </c>
      <c r="CT148" s="27">
        <f t="shared" ca="1" si="323"/>
        <v>0</v>
      </c>
      <c r="CU148" s="27">
        <f t="shared" ca="1" si="339"/>
        <v>0</v>
      </c>
      <c r="CV148" s="27">
        <f t="shared" ca="1" si="354"/>
        <v>0</v>
      </c>
      <c r="CW148" s="27">
        <f t="shared" ca="1" si="354"/>
        <v>1</v>
      </c>
      <c r="CX148" s="27">
        <f t="shared" ca="1" si="354"/>
        <v>0</v>
      </c>
      <c r="CY148" s="27">
        <f t="shared" ca="1" si="360"/>
        <v>0</v>
      </c>
      <c r="CZ148" s="27">
        <f t="shared" ca="1" si="360"/>
        <v>0</v>
      </c>
      <c r="DA148" s="27">
        <f t="shared" ca="1" si="344"/>
        <v>0</v>
      </c>
      <c r="DB148" s="27">
        <f t="shared" ca="1" si="344"/>
        <v>0</v>
      </c>
      <c r="DC148" s="27">
        <f t="shared" ca="1" si="344"/>
        <v>0</v>
      </c>
      <c r="DD148" s="27">
        <f t="shared" ca="1" si="344"/>
        <v>0</v>
      </c>
      <c r="DE148" s="27" t="str">
        <f t="shared" ca="1" si="344"/>
        <v>-</v>
      </c>
      <c r="DF148" s="27" t="str">
        <f t="shared" ca="1" si="344"/>
        <v>-</v>
      </c>
      <c r="DG148" s="27" t="str">
        <f t="shared" ca="1" si="344"/>
        <v>-</v>
      </c>
      <c r="DH148" s="27" t="str">
        <f t="shared" ca="1" si="344"/>
        <v>-</v>
      </c>
      <c r="DI148" s="27" t="str">
        <f t="shared" ca="1" si="344"/>
        <v>-</v>
      </c>
      <c r="DJ148" s="27" t="str">
        <f t="shared" ca="1" si="344"/>
        <v>-</v>
      </c>
      <c r="DK148" s="27" t="b">
        <f t="shared" ca="1" si="345"/>
        <v>0</v>
      </c>
      <c r="DL148" s="27" t="b">
        <f t="shared" ca="1" si="345"/>
        <v>0</v>
      </c>
      <c r="DM148" s="27" t="b">
        <f t="shared" ca="1" si="345"/>
        <v>1</v>
      </c>
      <c r="DN148" s="27">
        <f t="shared" ca="1" si="345"/>
        <v>2</v>
      </c>
      <c r="DO148" s="27" t="str">
        <f t="shared" ca="1" si="345"/>
        <v>-</v>
      </c>
      <c r="DP148" s="27" t="b">
        <f t="shared" ca="1" si="345"/>
        <v>1</v>
      </c>
      <c r="DQ148" s="27" t="str">
        <f t="shared" ca="1" si="345"/>
        <v>-</v>
      </c>
      <c r="DR148" s="27" t="str">
        <f t="shared" ca="1" si="345"/>
        <v>-</v>
      </c>
      <c r="DS148" s="27" t="str">
        <f t="shared" ca="1" si="345"/>
        <v>-</v>
      </c>
      <c r="DT148" s="27" t="b">
        <f t="shared" ca="1" si="345"/>
        <v>1</v>
      </c>
      <c r="DU148" s="27" t="str">
        <f t="shared" ca="1" si="346"/>
        <v>-</v>
      </c>
      <c r="DV148" s="27">
        <f t="shared" ca="1" si="346"/>
        <v>0.99</v>
      </c>
      <c r="DW148" s="27">
        <f t="shared" ca="1" si="346"/>
        <v>1</v>
      </c>
      <c r="DX148" s="27" t="str">
        <f t="shared" ca="1" si="346"/>
        <v>-</v>
      </c>
      <c r="DY148" s="27" t="str">
        <f t="shared" ca="1" si="346"/>
        <v>-</v>
      </c>
      <c r="DZ148" s="27" t="str">
        <f t="shared" ca="1" si="346"/>
        <v>-</v>
      </c>
      <c r="EA148" s="27">
        <f t="shared" ca="1" si="346"/>
        <v>1</v>
      </c>
      <c r="EB148" s="27">
        <f t="shared" ca="1" si="346"/>
        <v>0</v>
      </c>
      <c r="EC148" s="27">
        <f t="shared" ca="1" si="346"/>
        <v>1</v>
      </c>
      <c r="ED148" s="27">
        <f t="shared" ca="1" si="346"/>
        <v>1</v>
      </c>
      <c r="EE148" s="27">
        <f t="shared" ca="1" si="347"/>
        <v>0</v>
      </c>
      <c r="EF148" s="27">
        <f t="shared" ca="1" si="347"/>
        <v>70</v>
      </c>
      <c r="EG148" s="27">
        <f t="shared" ca="1" si="347"/>
        <v>50</v>
      </c>
      <c r="EH148" s="27">
        <f t="shared" ca="1" si="347"/>
        <v>70</v>
      </c>
      <c r="EI148" s="27">
        <f t="shared" ca="1" si="347"/>
        <v>50</v>
      </c>
      <c r="EJ148" s="27">
        <f t="shared" ca="1" si="347"/>
        <v>1</v>
      </c>
      <c r="EK148" s="27">
        <f t="shared" ca="1" si="347"/>
        <v>1</v>
      </c>
      <c r="EL148" s="27">
        <f t="shared" ca="1" si="347"/>
        <v>1</v>
      </c>
      <c r="EM148" s="27">
        <f t="shared" ca="1" si="347"/>
        <v>0</v>
      </c>
      <c r="EN148" s="27" t="str">
        <f t="shared" ca="1" si="347"/>
        <v>-</v>
      </c>
      <c r="EO148" s="27" t="str">
        <f t="shared" ca="1" si="347"/>
        <v>-</v>
      </c>
      <c r="EP148" s="27">
        <f t="shared" ca="1" si="347"/>
        <v>0</v>
      </c>
      <c r="EQ148" s="27">
        <f t="shared" ca="1" si="347"/>
        <v>0</v>
      </c>
      <c r="ER148" s="34">
        <v>0</v>
      </c>
    </row>
    <row r="149" spans="1:148" outlineLevel="3">
      <c r="A149" s="31">
        <f t="shared" si="361"/>
        <v>144</v>
      </c>
      <c r="B149" s="38">
        <f t="shared" ca="1" si="366"/>
        <v>138</v>
      </c>
      <c r="C149">
        <f t="shared" ca="1" si="355"/>
        <v>32</v>
      </c>
      <c r="D149" t="b">
        <v>1</v>
      </c>
      <c r="E149" t="b">
        <v>0</v>
      </c>
      <c r="F149" t="b">
        <v>1</v>
      </c>
      <c r="H149" s="3" t="str">
        <f t="shared" ca="1" si="362"/>
        <v>006 sfw1.05_sfd00000_conc00000_prlf00000_era00000Mat-mate EL Spr Scan 2 (F33N11)</v>
      </c>
      <c r="I149" s="13" t="str">
        <f ca="1">IF(MATCH(H149,H$5:H149,0)=(COUNTA(H$5:H149)),"-","Dup")</f>
        <v>-</v>
      </c>
      <c r="J149" s="27" t="str">
        <f t="shared" ca="1" si="363"/>
        <v>-</v>
      </c>
      <c r="K149" s="27" t="b">
        <f t="shared" ca="1" si="356"/>
        <v>1</v>
      </c>
      <c r="L149" s="27" t="b">
        <f t="shared" ca="1" si="356"/>
        <v>1</v>
      </c>
      <c r="M149" s="27" t="b">
        <f t="shared" ca="1" si="356"/>
        <v>1</v>
      </c>
      <c r="N149" s="27" t="b">
        <f t="shared" ca="1" si="356"/>
        <v>1</v>
      </c>
      <c r="O149" s="27" t="b">
        <f t="shared" ca="1" si="356"/>
        <v>1</v>
      </c>
      <c r="P149" s="27">
        <f t="shared" ca="1" si="341"/>
        <v>1</v>
      </c>
      <c r="Q149" s="27">
        <f t="shared" ca="1" si="341"/>
        <v>1</v>
      </c>
      <c r="R149" s="27">
        <f t="shared" ca="1" si="341"/>
        <v>1</v>
      </c>
      <c r="S149" s="27">
        <f t="shared" ca="1" si="341"/>
        <v>1</v>
      </c>
      <c r="T149" s="27">
        <f t="shared" ca="1" si="341"/>
        <v>1</v>
      </c>
      <c r="U149" s="27">
        <f t="shared" ca="1" si="341"/>
        <v>1</v>
      </c>
      <c r="V149" s="27">
        <f t="shared" ca="1" si="341"/>
        <v>1</v>
      </c>
      <c r="W149" s="27">
        <f t="shared" ca="1" si="341"/>
        <v>1</v>
      </c>
      <c r="X149" s="27">
        <f t="shared" ca="1" si="341"/>
        <v>1</v>
      </c>
      <c r="Y149" s="27">
        <f t="shared" ca="1" si="341"/>
        <v>1</v>
      </c>
      <c r="Z149" s="27" t="str">
        <f t="shared" ca="1" si="357"/>
        <v>-</v>
      </c>
      <c r="AA149" s="27" t="str">
        <f t="shared" ca="1" si="364"/>
        <v>-</v>
      </c>
      <c r="AB149" s="27" t="str">
        <f t="shared" ca="1" si="342"/>
        <v>-</v>
      </c>
      <c r="AC149" s="27" t="str">
        <f t="shared" ca="1" si="342"/>
        <v>-</v>
      </c>
      <c r="AD149" s="27" t="str">
        <f t="shared" ca="1" si="342"/>
        <v>-</v>
      </c>
      <c r="AE149" s="27" t="str">
        <f t="shared" ca="1" si="342"/>
        <v>-</v>
      </c>
      <c r="AF149" s="27" t="str">
        <f t="shared" ca="1" si="342"/>
        <v>-</v>
      </c>
      <c r="AG149" s="27" t="str">
        <f t="shared" ca="1" si="342"/>
        <v>-</v>
      </c>
      <c r="AH149" s="27" t="str">
        <f t="shared" ca="1" si="342"/>
        <v>-</v>
      </c>
      <c r="AI149" s="27" t="str">
        <f t="shared" ca="1" si="342"/>
        <v>-</v>
      </c>
      <c r="AJ149" s="27" t="str">
        <f t="shared" ca="1" si="342"/>
        <v>-</v>
      </c>
      <c r="AK149" s="27" t="str">
        <f t="shared" ca="1" si="342"/>
        <v>-</v>
      </c>
      <c r="AL149" s="27" t="str">
        <f t="shared" ca="1" si="342"/>
        <v>-</v>
      </c>
      <c r="AM149" s="27" t="str">
        <f t="shared" ca="1" si="342"/>
        <v>-</v>
      </c>
      <c r="AN149" s="27" t="str">
        <f t="shared" ca="1" si="342"/>
        <v>-</v>
      </c>
      <c r="AO149" s="27" t="str">
        <f t="shared" ca="1" si="342"/>
        <v>-</v>
      </c>
      <c r="AP149" s="27" t="str">
        <f t="shared" ca="1" si="342"/>
        <v>-</v>
      </c>
      <c r="AQ149" s="27" t="str">
        <f t="shared" ca="1" si="342"/>
        <v>-</v>
      </c>
      <c r="AR149" s="27" t="str">
        <f t="shared" ca="1" si="342"/>
        <v>-</v>
      </c>
      <c r="AS149" s="27">
        <f t="shared" ca="1" si="358"/>
        <v>1</v>
      </c>
      <c r="AT149" s="27">
        <f t="shared" ca="1" si="358"/>
        <v>1</v>
      </c>
      <c r="AU149" s="27">
        <f t="shared" ca="1" si="358"/>
        <v>0</v>
      </c>
      <c r="AV149" s="27">
        <f t="shared" ca="1" si="343"/>
        <v>0.7</v>
      </c>
      <c r="AW149" s="27">
        <f t="shared" ca="1" si="343"/>
        <v>-0.7</v>
      </c>
      <c r="AX149" s="27" t="str">
        <f t="shared" ca="1" si="343"/>
        <v>-</v>
      </c>
      <c r="AY149" s="27" t="str">
        <f t="shared" ca="1" si="343"/>
        <v>-</v>
      </c>
      <c r="AZ149" s="27" t="str">
        <f t="shared" ca="1" si="343"/>
        <v>-</v>
      </c>
      <c r="BA149" s="27" t="str">
        <f t="shared" ca="1" si="343"/>
        <v>-</v>
      </c>
      <c r="BB149" s="27" t="str">
        <f t="shared" ca="1" si="343"/>
        <v>-</v>
      </c>
      <c r="BC149" s="27">
        <f t="shared" ca="1" si="359"/>
        <v>0.3</v>
      </c>
      <c r="BD149" s="27">
        <f t="shared" ca="1" si="348"/>
        <v>0.7</v>
      </c>
      <c r="BE149" s="27">
        <f t="shared" ca="1" si="348"/>
        <v>-0.2</v>
      </c>
      <c r="BF149" s="27">
        <f t="shared" ca="1" si="348"/>
        <v>1.2</v>
      </c>
      <c r="BG149" s="27" t="str">
        <f t="shared" ca="1" si="348"/>
        <v>-</v>
      </c>
      <c r="BH149" s="27" t="str">
        <f t="shared" ca="1" si="348"/>
        <v>-</v>
      </c>
      <c r="BI149" s="27">
        <f t="shared" ca="1" si="348"/>
        <v>0</v>
      </c>
      <c r="BJ149" s="27">
        <f t="shared" ca="1" si="348"/>
        <v>0</v>
      </c>
      <c r="BK149" s="27">
        <f t="shared" ca="1" si="348"/>
        <v>0</v>
      </c>
      <c r="BL149" s="27">
        <f t="shared" ca="1" si="348"/>
        <v>0</v>
      </c>
      <c r="BM149" s="27">
        <f t="shared" ca="1" si="348"/>
        <v>0</v>
      </c>
      <c r="BN149" s="27">
        <f t="shared" ca="1" si="350"/>
        <v>12</v>
      </c>
      <c r="BO149" s="27">
        <f t="shared" ca="1" si="350"/>
        <v>12</v>
      </c>
      <c r="BP149" s="27" t="str">
        <f t="shared" ca="1" si="350"/>
        <v>-</v>
      </c>
      <c r="BQ149" s="27" t="str">
        <f t="shared" ca="1" si="350"/>
        <v>-</v>
      </c>
      <c r="BR149" s="27" t="str">
        <f t="shared" ca="1" si="350"/>
        <v>-</v>
      </c>
      <c r="BS149" s="27" t="str">
        <f t="shared" ca="1" si="350"/>
        <v>-</v>
      </c>
      <c r="BT149" s="27" t="str">
        <f t="shared" ca="1" si="350"/>
        <v>-</v>
      </c>
      <c r="BU149" s="27" t="str">
        <f t="shared" ca="1" si="351"/>
        <v>-</v>
      </c>
      <c r="BV149" s="27" t="str">
        <f t="shared" ca="1" si="351"/>
        <v>-</v>
      </c>
      <c r="BW149" s="27" t="str">
        <f t="shared" ca="1" si="351"/>
        <v>-</v>
      </c>
      <c r="BX149" s="27" t="str">
        <f t="shared" ca="1" si="351"/>
        <v>-</v>
      </c>
      <c r="BY149" s="27">
        <f t="shared" ca="1" si="351"/>
        <v>5</v>
      </c>
      <c r="BZ149" s="27" t="str">
        <f t="shared" ca="1" si="351"/>
        <v>-</v>
      </c>
      <c r="CA149" s="27" t="str">
        <f t="shared" ca="1" si="351"/>
        <v>-</v>
      </c>
      <c r="CB149" s="27" t="str">
        <f t="shared" ca="1" si="351"/>
        <v>-</v>
      </c>
      <c r="CC149" s="27" t="str">
        <f t="shared" ca="1" si="351"/>
        <v>-</v>
      </c>
      <c r="CD149" s="27" t="str">
        <f t="shared" ca="1" si="351"/>
        <v>-</v>
      </c>
      <c r="CE149" s="27" t="str">
        <f t="shared" ca="1" si="351"/>
        <v>-</v>
      </c>
      <c r="CF149" s="27">
        <f t="shared" ca="1" si="351"/>
        <v>0</v>
      </c>
      <c r="CG149" s="27" t="str">
        <f t="shared" ca="1" si="352"/>
        <v>-</v>
      </c>
      <c r="CH149" s="27">
        <f t="shared" ca="1" si="352"/>
        <v>1</v>
      </c>
      <c r="CI149" s="27">
        <f t="shared" ca="1" si="352"/>
        <v>0</v>
      </c>
      <c r="CJ149" s="27">
        <f t="shared" ca="1" si="352"/>
        <v>1</v>
      </c>
      <c r="CK149" s="27">
        <f t="shared" ca="1" si="352"/>
        <v>1</v>
      </c>
      <c r="CL149" s="27">
        <f t="shared" ca="1" si="352"/>
        <v>1</v>
      </c>
      <c r="CM149" s="27">
        <f t="shared" ca="1" si="352"/>
        <v>0</v>
      </c>
      <c r="CN149" s="27">
        <f t="shared" ca="1" si="352"/>
        <v>0</v>
      </c>
      <c r="CO149" s="27">
        <f t="shared" ca="1" si="352"/>
        <v>0</v>
      </c>
      <c r="CP149" s="27">
        <f t="shared" ca="1" si="353"/>
        <v>0</v>
      </c>
      <c r="CQ149" s="26">
        <v>1.05</v>
      </c>
      <c r="CR149" s="27">
        <f t="shared" ca="1" si="340"/>
        <v>0</v>
      </c>
      <c r="CS149" s="27">
        <f t="shared" ca="1" si="365"/>
        <v>0</v>
      </c>
      <c r="CT149" s="27">
        <f t="shared" ca="1" si="323"/>
        <v>0</v>
      </c>
      <c r="CU149" s="27">
        <f t="shared" ca="1" si="339"/>
        <v>0</v>
      </c>
      <c r="CV149" s="27">
        <f t="shared" ca="1" si="354"/>
        <v>0</v>
      </c>
      <c r="CW149" s="27">
        <f t="shared" ca="1" si="354"/>
        <v>1</v>
      </c>
      <c r="CX149" s="27">
        <f t="shared" ca="1" si="354"/>
        <v>0</v>
      </c>
      <c r="CY149" s="27">
        <f t="shared" ca="1" si="360"/>
        <v>0</v>
      </c>
      <c r="CZ149" s="27">
        <f t="shared" ca="1" si="360"/>
        <v>0</v>
      </c>
      <c r="DA149" s="27">
        <f t="shared" ca="1" si="344"/>
        <v>0</v>
      </c>
      <c r="DB149" s="27">
        <f t="shared" ca="1" si="344"/>
        <v>0</v>
      </c>
      <c r="DC149" s="27">
        <f t="shared" ca="1" si="344"/>
        <v>0</v>
      </c>
      <c r="DD149" s="27">
        <f t="shared" ca="1" si="344"/>
        <v>0</v>
      </c>
      <c r="DE149" s="27" t="str">
        <f t="shared" ca="1" si="344"/>
        <v>-</v>
      </c>
      <c r="DF149" s="27" t="str">
        <f t="shared" ca="1" si="344"/>
        <v>-</v>
      </c>
      <c r="DG149" s="27" t="str">
        <f t="shared" ca="1" si="344"/>
        <v>-</v>
      </c>
      <c r="DH149" s="27" t="str">
        <f t="shared" ca="1" si="344"/>
        <v>-</v>
      </c>
      <c r="DI149" s="27" t="str">
        <f t="shared" ca="1" si="344"/>
        <v>-</v>
      </c>
      <c r="DJ149" s="27" t="str">
        <f t="shared" ca="1" si="344"/>
        <v>-</v>
      </c>
      <c r="DK149" s="27" t="b">
        <f t="shared" ca="1" si="345"/>
        <v>0</v>
      </c>
      <c r="DL149" s="27" t="b">
        <f t="shared" ca="1" si="345"/>
        <v>0</v>
      </c>
      <c r="DM149" s="27" t="b">
        <f t="shared" ca="1" si="345"/>
        <v>1</v>
      </c>
      <c r="DN149" s="27">
        <f t="shared" ca="1" si="345"/>
        <v>2</v>
      </c>
      <c r="DO149" s="27" t="str">
        <f t="shared" ca="1" si="345"/>
        <v>-</v>
      </c>
      <c r="DP149" s="27" t="b">
        <f t="shared" ca="1" si="345"/>
        <v>1</v>
      </c>
      <c r="DQ149" s="27" t="str">
        <f t="shared" ca="1" si="345"/>
        <v>-</v>
      </c>
      <c r="DR149" s="27" t="str">
        <f t="shared" ca="1" si="345"/>
        <v>-</v>
      </c>
      <c r="DS149" s="27" t="str">
        <f t="shared" ca="1" si="345"/>
        <v>-</v>
      </c>
      <c r="DT149" s="27" t="b">
        <f t="shared" ca="1" si="345"/>
        <v>1</v>
      </c>
      <c r="DU149" s="27" t="str">
        <f t="shared" ca="1" si="346"/>
        <v>-</v>
      </c>
      <c r="DV149" s="27">
        <f t="shared" ca="1" si="346"/>
        <v>0.99</v>
      </c>
      <c r="DW149" s="27">
        <f t="shared" ca="1" si="346"/>
        <v>1</v>
      </c>
      <c r="DX149" s="27" t="str">
        <f t="shared" ca="1" si="346"/>
        <v>-</v>
      </c>
      <c r="DY149" s="27" t="str">
        <f t="shared" ca="1" si="346"/>
        <v>-</v>
      </c>
      <c r="DZ149" s="27" t="str">
        <f t="shared" ca="1" si="346"/>
        <v>-</v>
      </c>
      <c r="EA149" s="27">
        <f t="shared" ca="1" si="346"/>
        <v>1</v>
      </c>
      <c r="EB149" s="27">
        <f t="shared" ca="1" si="346"/>
        <v>0</v>
      </c>
      <c r="EC149" s="27">
        <f t="shared" ca="1" si="346"/>
        <v>1</v>
      </c>
      <c r="ED149" s="27">
        <f t="shared" ca="1" si="346"/>
        <v>1</v>
      </c>
      <c r="EE149" s="27">
        <f t="shared" ca="1" si="347"/>
        <v>0</v>
      </c>
      <c r="EF149" s="27">
        <f t="shared" ca="1" si="347"/>
        <v>70</v>
      </c>
      <c r="EG149" s="27">
        <f t="shared" ca="1" si="347"/>
        <v>50</v>
      </c>
      <c r="EH149" s="27">
        <f t="shared" ca="1" si="347"/>
        <v>70</v>
      </c>
      <c r="EI149" s="27">
        <f t="shared" ca="1" si="347"/>
        <v>50</v>
      </c>
      <c r="EJ149" s="27">
        <f t="shared" ca="1" si="347"/>
        <v>1</v>
      </c>
      <c r="EK149" s="27">
        <f t="shared" ca="1" si="347"/>
        <v>1</v>
      </c>
      <c r="EL149" s="27">
        <f t="shared" ca="1" si="347"/>
        <v>1</v>
      </c>
      <c r="EM149" s="27">
        <f t="shared" ca="1" si="347"/>
        <v>0</v>
      </c>
      <c r="EN149" s="27" t="str">
        <f t="shared" ca="1" si="347"/>
        <v>-</v>
      </c>
      <c r="EO149" s="27" t="str">
        <f t="shared" ca="1" si="347"/>
        <v>-</v>
      </c>
      <c r="EP149" s="27">
        <f t="shared" ca="1" si="347"/>
        <v>0</v>
      </c>
      <c r="EQ149" s="27">
        <f t="shared" ca="1" si="347"/>
        <v>0</v>
      </c>
      <c r="ER149" s="34">
        <v>0</v>
      </c>
    </row>
    <row r="150" spans="1:148" outlineLevel="3">
      <c r="A150" s="31">
        <f t="shared" si="361"/>
        <v>145</v>
      </c>
      <c r="B150" s="38">
        <f t="shared" ca="1" si="366"/>
        <v>138</v>
      </c>
      <c r="C150">
        <f t="shared" ca="1" si="355"/>
        <v>32</v>
      </c>
      <c r="D150" t="b">
        <v>1</v>
      </c>
      <c r="E150" t="b">
        <v>0</v>
      </c>
      <c r="F150" t="b">
        <v>1</v>
      </c>
      <c r="H150" s="3" t="str">
        <f t="shared" ca="1" si="362"/>
        <v>007 sfw1.10_sfd00000_conc00000_prlf00000_era00000Mat-mate EL Spr Scan 2 (F33N11)</v>
      </c>
      <c r="I150" s="13" t="str">
        <f ca="1">IF(MATCH(H150,H$5:H150,0)=(COUNTA(H$5:H150)),"-","Dup")</f>
        <v>-</v>
      </c>
      <c r="J150" s="27" t="str">
        <f t="shared" ca="1" si="363"/>
        <v>-</v>
      </c>
      <c r="K150" s="27" t="b">
        <f t="shared" ca="1" si="356"/>
        <v>1</v>
      </c>
      <c r="L150" s="27" t="b">
        <f t="shared" ca="1" si="356"/>
        <v>1</v>
      </c>
      <c r="M150" s="27" t="b">
        <f t="shared" ca="1" si="356"/>
        <v>1</v>
      </c>
      <c r="N150" s="27" t="b">
        <f t="shared" ca="1" si="356"/>
        <v>1</v>
      </c>
      <c r="O150" s="27" t="b">
        <f t="shared" ca="1" si="356"/>
        <v>1</v>
      </c>
      <c r="P150" s="27">
        <f t="shared" ref="P150:Y159" ca="1" si="367">OFFSET(P$5,$B150,0)</f>
        <v>1</v>
      </c>
      <c r="Q150" s="27">
        <f t="shared" ca="1" si="367"/>
        <v>1</v>
      </c>
      <c r="R150" s="27">
        <f t="shared" ca="1" si="367"/>
        <v>1</v>
      </c>
      <c r="S150" s="27">
        <f t="shared" ca="1" si="367"/>
        <v>1</v>
      </c>
      <c r="T150" s="27">
        <f t="shared" ca="1" si="367"/>
        <v>1</v>
      </c>
      <c r="U150" s="27">
        <f t="shared" ca="1" si="367"/>
        <v>1</v>
      </c>
      <c r="V150" s="27">
        <f t="shared" ca="1" si="367"/>
        <v>1</v>
      </c>
      <c r="W150" s="27">
        <f t="shared" ca="1" si="367"/>
        <v>1</v>
      </c>
      <c r="X150" s="27">
        <f t="shared" ca="1" si="367"/>
        <v>1</v>
      </c>
      <c r="Y150" s="27">
        <f t="shared" ca="1" si="367"/>
        <v>1</v>
      </c>
      <c r="Z150" s="27" t="str">
        <f t="shared" ca="1" si="357"/>
        <v>-</v>
      </c>
      <c r="AA150" s="27" t="str">
        <f t="shared" ca="1" si="364"/>
        <v>-</v>
      </c>
      <c r="AB150" s="27" t="str">
        <f t="shared" ref="AB150:AR159" ca="1" si="368">OFFSET(AB$5,$B150,0)</f>
        <v>-</v>
      </c>
      <c r="AC150" s="27" t="str">
        <f t="shared" ca="1" si="368"/>
        <v>-</v>
      </c>
      <c r="AD150" s="27" t="str">
        <f t="shared" ca="1" si="368"/>
        <v>-</v>
      </c>
      <c r="AE150" s="27" t="str">
        <f t="shared" ca="1" si="368"/>
        <v>-</v>
      </c>
      <c r="AF150" s="27" t="str">
        <f t="shared" ca="1" si="368"/>
        <v>-</v>
      </c>
      <c r="AG150" s="27" t="str">
        <f t="shared" ca="1" si="368"/>
        <v>-</v>
      </c>
      <c r="AH150" s="27" t="str">
        <f t="shared" ca="1" si="368"/>
        <v>-</v>
      </c>
      <c r="AI150" s="27" t="str">
        <f t="shared" ca="1" si="368"/>
        <v>-</v>
      </c>
      <c r="AJ150" s="27" t="str">
        <f t="shared" ca="1" si="368"/>
        <v>-</v>
      </c>
      <c r="AK150" s="27" t="str">
        <f t="shared" ca="1" si="368"/>
        <v>-</v>
      </c>
      <c r="AL150" s="27" t="str">
        <f t="shared" ca="1" si="368"/>
        <v>-</v>
      </c>
      <c r="AM150" s="27" t="str">
        <f t="shared" ca="1" si="368"/>
        <v>-</v>
      </c>
      <c r="AN150" s="27" t="str">
        <f t="shared" ca="1" si="368"/>
        <v>-</v>
      </c>
      <c r="AO150" s="27" t="str">
        <f t="shared" ca="1" si="368"/>
        <v>-</v>
      </c>
      <c r="AP150" s="27" t="str">
        <f t="shared" ca="1" si="368"/>
        <v>-</v>
      </c>
      <c r="AQ150" s="27" t="str">
        <f t="shared" ca="1" si="368"/>
        <v>-</v>
      </c>
      <c r="AR150" s="27" t="str">
        <f t="shared" ca="1" si="368"/>
        <v>-</v>
      </c>
      <c r="AS150" s="27">
        <f t="shared" ca="1" si="358"/>
        <v>1</v>
      </c>
      <c r="AT150" s="27">
        <f t="shared" ca="1" si="358"/>
        <v>1</v>
      </c>
      <c r="AU150" s="27">
        <f t="shared" ca="1" si="358"/>
        <v>0</v>
      </c>
      <c r="AV150" s="27">
        <f t="shared" ref="AV150:BB159" ca="1" si="369">OFFSET(AV$5,$B150,0)</f>
        <v>0.7</v>
      </c>
      <c r="AW150" s="27">
        <f t="shared" ca="1" si="369"/>
        <v>-0.7</v>
      </c>
      <c r="AX150" s="27" t="str">
        <f t="shared" ca="1" si="369"/>
        <v>-</v>
      </c>
      <c r="AY150" s="27" t="str">
        <f t="shared" ca="1" si="369"/>
        <v>-</v>
      </c>
      <c r="AZ150" s="27" t="str">
        <f t="shared" ca="1" si="369"/>
        <v>-</v>
      </c>
      <c r="BA150" s="27" t="str">
        <f t="shared" ca="1" si="369"/>
        <v>-</v>
      </c>
      <c r="BB150" s="27" t="str">
        <f t="shared" ca="1" si="369"/>
        <v>-</v>
      </c>
      <c r="BC150" s="27">
        <f t="shared" ca="1" si="359"/>
        <v>0.3</v>
      </c>
      <c r="BD150" s="27">
        <f t="shared" ca="1" si="348"/>
        <v>0.7</v>
      </c>
      <c r="BE150" s="27">
        <f t="shared" ca="1" si="348"/>
        <v>-0.2</v>
      </c>
      <c r="BF150" s="27">
        <f t="shared" ca="1" si="348"/>
        <v>1.2</v>
      </c>
      <c r="BG150" s="27" t="str">
        <f t="shared" ca="1" si="348"/>
        <v>-</v>
      </c>
      <c r="BH150" s="27" t="str">
        <f t="shared" ca="1" si="348"/>
        <v>-</v>
      </c>
      <c r="BI150" s="27">
        <f t="shared" ca="1" si="348"/>
        <v>0</v>
      </c>
      <c r="BJ150" s="27">
        <f t="shared" ca="1" si="348"/>
        <v>0</v>
      </c>
      <c r="BK150" s="27">
        <f t="shared" ca="1" si="348"/>
        <v>0</v>
      </c>
      <c r="BL150" s="27">
        <f t="shared" ca="1" si="348"/>
        <v>0</v>
      </c>
      <c r="BM150" s="27">
        <f t="shared" ca="1" si="348"/>
        <v>0</v>
      </c>
      <c r="BN150" s="27">
        <f t="shared" ca="1" si="350"/>
        <v>12</v>
      </c>
      <c r="BO150" s="27">
        <f t="shared" ca="1" si="350"/>
        <v>12</v>
      </c>
      <c r="BP150" s="27" t="str">
        <f t="shared" ca="1" si="350"/>
        <v>-</v>
      </c>
      <c r="BQ150" s="27" t="str">
        <f t="shared" ca="1" si="350"/>
        <v>-</v>
      </c>
      <c r="BR150" s="27" t="str">
        <f t="shared" ca="1" si="350"/>
        <v>-</v>
      </c>
      <c r="BS150" s="27" t="str">
        <f t="shared" ca="1" si="350"/>
        <v>-</v>
      </c>
      <c r="BT150" s="27" t="str">
        <f t="shared" ca="1" si="350"/>
        <v>-</v>
      </c>
      <c r="BU150" s="27" t="str">
        <f t="shared" ca="1" si="351"/>
        <v>-</v>
      </c>
      <c r="BV150" s="27" t="str">
        <f t="shared" ca="1" si="351"/>
        <v>-</v>
      </c>
      <c r="BW150" s="27" t="str">
        <f t="shared" ca="1" si="351"/>
        <v>-</v>
      </c>
      <c r="BX150" s="27" t="str">
        <f t="shared" ca="1" si="351"/>
        <v>-</v>
      </c>
      <c r="BY150" s="27">
        <f t="shared" ca="1" si="351"/>
        <v>5</v>
      </c>
      <c r="BZ150" s="27" t="str">
        <f t="shared" ca="1" si="351"/>
        <v>-</v>
      </c>
      <c r="CA150" s="27" t="str">
        <f t="shared" ca="1" si="351"/>
        <v>-</v>
      </c>
      <c r="CB150" s="27" t="str">
        <f t="shared" ca="1" si="351"/>
        <v>-</v>
      </c>
      <c r="CC150" s="27" t="str">
        <f t="shared" ca="1" si="351"/>
        <v>-</v>
      </c>
      <c r="CD150" s="27" t="str">
        <f t="shared" ca="1" si="351"/>
        <v>-</v>
      </c>
      <c r="CE150" s="27" t="str">
        <f t="shared" ca="1" si="351"/>
        <v>-</v>
      </c>
      <c r="CF150" s="27">
        <f t="shared" ca="1" si="351"/>
        <v>0</v>
      </c>
      <c r="CG150" s="27" t="str">
        <f t="shared" ca="1" si="352"/>
        <v>-</v>
      </c>
      <c r="CH150" s="27">
        <f t="shared" ca="1" si="352"/>
        <v>1</v>
      </c>
      <c r="CI150" s="27">
        <f t="shared" ca="1" si="352"/>
        <v>0</v>
      </c>
      <c r="CJ150" s="27">
        <f t="shared" ca="1" si="352"/>
        <v>1</v>
      </c>
      <c r="CK150" s="27">
        <f t="shared" ca="1" si="352"/>
        <v>1</v>
      </c>
      <c r="CL150" s="27">
        <f t="shared" ca="1" si="352"/>
        <v>1</v>
      </c>
      <c r="CM150" s="27">
        <f t="shared" ca="1" si="352"/>
        <v>0</v>
      </c>
      <c r="CN150" s="27">
        <f t="shared" ca="1" si="352"/>
        <v>0</v>
      </c>
      <c r="CO150" s="27">
        <f t="shared" ca="1" si="352"/>
        <v>0</v>
      </c>
      <c r="CP150" s="27">
        <f t="shared" ca="1" si="353"/>
        <v>0</v>
      </c>
      <c r="CQ150" s="26">
        <v>1.1000000000000001</v>
      </c>
      <c r="CR150" s="27">
        <f t="shared" ca="1" si="340"/>
        <v>0</v>
      </c>
      <c r="CS150" s="27">
        <f t="shared" ca="1" si="365"/>
        <v>0</v>
      </c>
      <c r="CT150" s="27">
        <f t="shared" ca="1" si="323"/>
        <v>0</v>
      </c>
      <c r="CU150" s="27">
        <f t="shared" ca="1" si="339"/>
        <v>0</v>
      </c>
      <c r="CV150" s="27">
        <f t="shared" ca="1" si="354"/>
        <v>0</v>
      </c>
      <c r="CW150" s="27">
        <f t="shared" ca="1" si="354"/>
        <v>1</v>
      </c>
      <c r="CX150" s="27">
        <f t="shared" ca="1" si="354"/>
        <v>0</v>
      </c>
      <c r="CY150" s="27">
        <f t="shared" ca="1" si="360"/>
        <v>0</v>
      </c>
      <c r="CZ150" s="27">
        <f t="shared" ca="1" si="360"/>
        <v>0</v>
      </c>
      <c r="DA150" s="27">
        <f t="shared" ref="DA150:DJ159" ca="1" si="370">OFFSET(DA$5,$B150,0)</f>
        <v>0</v>
      </c>
      <c r="DB150" s="27">
        <f t="shared" ca="1" si="370"/>
        <v>0</v>
      </c>
      <c r="DC150" s="27">
        <f t="shared" ca="1" si="370"/>
        <v>0</v>
      </c>
      <c r="DD150" s="27">
        <f t="shared" ca="1" si="370"/>
        <v>0</v>
      </c>
      <c r="DE150" s="27" t="str">
        <f t="shared" ca="1" si="370"/>
        <v>-</v>
      </c>
      <c r="DF150" s="27" t="str">
        <f t="shared" ca="1" si="370"/>
        <v>-</v>
      </c>
      <c r="DG150" s="27" t="str">
        <f t="shared" ca="1" si="370"/>
        <v>-</v>
      </c>
      <c r="DH150" s="27" t="str">
        <f t="shared" ca="1" si="370"/>
        <v>-</v>
      </c>
      <c r="DI150" s="27" t="str">
        <f t="shared" ca="1" si="370"/>
        <v>-</v>
      </c>
      <c r="DJ150" s="27" t="str">
        <f t="shared" ca="1" si="370"/>
        <v>-</v>
      </c>
      <c r="DK150" s="27" t="b">
        <f t="shared" ref="DK150:DT159" ca="1" si="371">OFFSET(DK$5,$B150,0)</f>
        <v>0</v>
      </c>
      <c r="DL150" s="27" t="b">
        <f t="shared" ca="1" si="371"/>
        <v>0</v>
      </c>
      <c r="DM150" s="27" t="b">
        <f t="shared" ca="1" si="371"/>
        <v>1</v>
      </c>
      <c r="DN150" s="27">
        <f t="shared" ca="1" si="371"/>
        <v>2</v>
      </c>
      <c r="DO150" s="27" t="str">
        <f t="shared" ca="1" si="371"/>
        <v>-</v>
      </c>
      <c r="DP150" s="27" t="b">
        <f t="shared" ca="1" si="371"/>
        <v>1</v>
      </c>
      <c r="DQ150" s="27" t="str">
        <f t="shared" ca="1" si="371"/>
        <v>-</v>
      </c>
      <c r="DR150" s="27" t="str">
        <f t="shared" ca="1" si="371"/>
        <v>-</v>
      </c>
      <c r="DS150" s="27" t="str">
        <f t="shared" ca="1" si="371"/>
        <v>-</v>
      </c>
      <c r="DT150" s="27" t="b">
        <f t="shared" ca="1" si="371"/>
        <v>1</v>
      </c>
      <c r="DU150" s="27" t="str">
        <f t="shared" ref="DU150:ED159" ca="1" si="372">OFFSET(DU$5,$B150,0)</f>
        <v>-</v>
      </c>
      <c r="DV150" s="27">
        <f t="shared" ca="1" si="372"/>
        <v>0.99</v>
      </c>
      <c r="DW150" s="27">
        <f t="shared" ca="1" si="372"/>
        <v>1</v>
      </c>
      <c r="DX150" s="27" t="str">
        <f t="shared" ca="1" si="372"/>
        <v>-</v>
      </c>
      <c r="DY150" s="27" t="str">
        <f t="shared" ca="1" si="372"/>
        <v>-</v>
      </c>
      <c r="DZ150" s="27" t="str">
        <f t="shared" ca="1" si="372"/>
        <v>-</v>
      </c>
      <c r="EA150" s="27">
        <f t="shared" ca="1" si="372"/>
        <v>1</v>
      </c>
      <c r="EB150" s="27">
        <f t="shared" ca="1" si="372"/>
        <v>0</v>
      </c>
      <c r="EC150" s="27">
        <f t="shared" ca="1" si="372"/>
        <v>1</v>
      </c>
      <c r="ED150" s="27">
        <f t="shared" ca="1" si="372"/>
        <v>1</v>
      </c>
      <c r="EE150" s="27">
        <f t="shared" ref="EE150:EQ159" ca="1" si="373">OFFSET(EE$5,$B150,0)</f>
        <v>0</v>
      </c>
      <c r="EF150" s="27">
        <f t="shared" ca="1" si="373"/>
        <v>70</v>
      </c>
      <c r="EG150" s="27">
        <f t="shared" ca="1" si="373"/>
        <v>50</v>
      </c>
      <c r="EH150" s="27">
        <f t="shared" ca="1" si="373"/>
        <v>70</v>
      </c>
      <c r="EI150" s="27">
        <f t="shared" ca="1" si="373"/>
        <v>50</v>
      </c>
      <c r="EJ150" s="27">
        <f t="shared" ca="1" si="373"/>
        <v>1</v>
      </c>
      <c r="EK150" s="27">
        <f t="shared" ca="1" si="373"/>
        <v>1</v>
      </c>
      <c r="EL150" s="27">
        <f t="shared" ca="1" si="373"/>
        <v>1</v>
      </c>
      <c r="EM150" s="27">
        <f t="shared" ca="1" si="373"/>
        <v>0</v>
      </c>
      <c r="EN150" s="27" t="str">
        <f t="shared" ca="1" si="373"/>
        <v>-</v>
      </c>
      <c r="EO150" s="27" t="str">
        <f t="shared" ca="1" si="373"/>
        <v>-</v>
      </c>
      <c r="EP150" s="27">
        <f t="shared" ca="1" si="373"/>
        <v>0</v>
      </c>
      <c r="EQ150" s="27">
        <f t="shared" ca="1" si="373"/>
        <v>0</v>
      </c>
      <c r="ER150" s="34">
        <v>0</v>
      </c>
    </row>
    <row r="151" spans="1:148" outlineLevel="3">
      <c r="A151" s="31">
        <f t="shared" si="361"/>
        <v>146</v>
      </c>
      <c r="B151" s="38">
        <f t="shared" ca="1" si="366"/>
        <v>138</v>
      </c>
      <c r="C151">
        <f t="shared" ca="1" si="355"/>
        <v>32</v>
      </c>
      <c r="D151" t="b">
        <v>1</v>
      </c>
      <c r="E151" t="b">
        <v>0</v>
      </c>
      <c r="F151" t="b">
        <v>1</v>
      </c>
      <c r="H151" s="3" t="str">
        <f t="shared" ca="1" si="362"/>
        <v>008 sfw1.15_sfd00000_conc00000_prlf00000_era00000Mat-mate EL Spr Scan 2 (F33N11)</v>
      </c>
      <c r="I151" s="13" t="str">
        <f ca="1">IF(MATCH(H151,H$5:H151,0)=(COUNTA(H$5:H151)),"-","Dup")</f>
        <v>-</v>
      </c>
      <c r="J151" s="27" t="str">
        <f t="shared" ca="1" si="363"/>
        <v>-</v>
      </c>
      <c r="K151" s="27" t="b">
        <f t="shared" ca="1" si="356"/>
        <v>1</v>
      </c>
      <c r="L151" s="27" t="b">
        <f t="shared" ca="1" si="356"/>
        <v>1</v>
      </c>
      <c r="M151" s="27" t="b">
        <f t="shared" ca="1" si="356"/>
        <v>1</v>
      </c>
      <c r="N151" s="27" t="b">
        <f t="shared" ca="1" si="356"/>
        <v>1</v>
      </c>
      <c r="O151" s="27" t="b">
        <f t="shared" ca="1" si="356"/>
        <v>1</v>
      </c>
      <c r="P151" s="27">
        <f t="shared" ca="1" si="367"/>
        <v>1</v>
      </c>
      <c r="Q151" s="27">
        <f t="shared" ca="1" si="367"/>
        <v>1</v>
      </c>
      <c r="R151" s="27">
        <f t="shared" ca="1" si="367"/>
        <v>1</v>
      </c>
      <c r="S151" s="27">
        <f t="shared" ca="1" si="367"/>
        <v>1</v>
      </c>
      <c r="T151" s="27">
        <f t="shared" ca="1" si="367"/>
        <v>1</v>
      </c>
      <c r="U151" s="27">
        <f t="shared" ca="1" si="367"/>
        <v>1</v>
      </c>
      <c r="V151" s="27">
        <f t="shared" ca="1" si="367"/>
        <v>1</v>
      </c>
      <c r="W151" s="27">
        <f t="shared" ca="1" si="367"/>
        <v>1</v>
      </c>
      <c r="X151" s="27">
        <f t="shared" ca="1" si="367"/>
        <v>1</v>
      </c>
      <c r="Y151" s="27">
        <f t="shared" ca="1" si="367"/>
        <v>1</v>
      </c>
      <c r="Z151" s="27" t="str">
        <f t="shared" ca="1" si="357"/>
        <v>-</v>
      </c>
      <c r="AA151" s="27" t="str">
        <f t="shared" ca="1" si="364"/>
        <v>-</v>
      </c>
      <c r="AB151" s="27" t="str">
        <f t="shared" ca="1" si="368"/>
        <v>-</v>
      </c>
      <c r="AC151" s="27" t="str">
        <f t="shared" ca="1" si="368"/>
        <v>-</v>
      </c>
      <c r="AD151" s="27" t="str">
        <f t="shared" ca="1" si="368"/>
        <v>-</v>
      </c>
      <c r="AE151" s="27" t="str">
        <f t="shared" ca="1" si="368"/>
        <v>-</v>
      </c>
      <c r="AF151" s="27" t="str">
        <f t="shared" ca="1" si="368"/>
        <v>-</v>
      </c>
      <c r="AG151" s="27" t="str">
        <f t="shared" ca="1" si="368"/>
        <v>-</v>
      </c>
      <c r="AH151" s="27" t="str">
        <f t="shared" ca="1" si="368"/>
        <v>-</v>
      </c>
      <c r="AI151" s="27" t="str">
        <f t="shared" ca="1" si="368"/>
        <v>-</v>
      </c>
      <c r="AJ151" s="27" t="str">
        <f t="shared" ca="1" si="368"/>
        <v>-</v>
      </c>
      <c r="AK151" s="27" t="str">
        <f t="shared" ca="1" si="368"/>
        <v>-</v>
      </c>
      <c r="AL151" s="27" t="str">
        <f t="shared" ca="1" si="368"/>
        <v>-</v>
      </c>
      <c r="AM151" s="27" t="str">
        <f t="shared" ca="1" si="368"/>
        <v>-</v>
      </c>
      <c r="AN151" s="27" t="str">
        <f t="shared" ca="1" si="368"/>
        <v>-</v>
      </c>
      <c r="AO151" s="27" t="str">
        <f t="shared" ca="1" si="368"/>
        <v>-</v>
      </c>
      <c r="AP151" s="27" t="str">
        <f t="shared" ca="1" si="368"/>
        <v>-</v>
      </c>
      <c r="AQ151" s="27" t="str">
        <f t="shared" ca="1" si="368"/>
        <v>-</v>
      </c>
      <c r="AR151" s="27" t="str">
        <f t="shared" ca="1" si="368"/>
        <v>-</v>
      </c>
      <c r="AS151" s="27">
        <f t="shared" ca="1" si="358"/>
        <v>1</v>
      </c>
      <c r="AT151" s="27">
        <f t="shared" ca="1" si="358"/>
        <v>1</v>
      </c>
      <c r="AU151" s="27">
        <f t="shared" ca="1" si="358"/>
        <v>0</v>
      </c>
      <c r="AV151" s="27">
        <f t="shared" ca="1" si="369"/>
        <v>0.7</v>
      </c>
      <c r="AW151" s="27">
        <f t="shared" ca="1" si="369"/>
        <v>-0.7</v>
      </c>
      <c r="AX151" s="27" t="str">
        <f t="shared" ca="1" si="369"/>
        <v>-</v>
      </c>
      <c r="AY151" s="27" t="str">
        <f t="shared" ca="1" si="369"/>
        <v>-</v>
      </c>
      <c r="AZ151" s="27" t="str">
        <f t="shared" ca="1" si="369"/>
        <v>-</v>
      </c>
      <c r="BA151" s="27" t="str">
        <f t="shared" ca="1" si="369"/>
        <v>-</v>
      </c>
      <c r="BB151" s="27" t="str">
        <f t="shared" ca="1" si="369"/>
        <v>-</v>
      </c>
      <c r="BC151" s="27">
        <f t="shared" ca="1" si="359"/>
        <v>0.3</v>
      </c>
      <c r="BD151" s="27">
        <f t="shared" ca="1" si="348"/>
        <v>0.7</v>
      </c>
      <c r="BE151" s="27">
        <f t="shared" ca="1" si="348"/>
        <v>-0.2</v>
      </c>
      <c r="BF151" s="27">
        <f t="shared" ca="1" si="348"/>
        <v>1.2</v>
      </c>
      <c r="BG151" s="27" t="str">
        <f t="shared" ca="1" si="348"/>
        <v>-</v>
      </c>
      <c r="BH151" s="27" t="str">
        <f t="shared" ca="1" si="348"/>
        <v>-</v>
      </c>
      <c r="BI151" s="27">
        <f t="shared" ca="1" si="348"/>
        <v>0</v>
      </c>
      <c r="BJ151" s="27">
        <f t="shared" ca="1" si="348"/>
        <v>0</v>
      </c>
      <c r="BK151" s="27">
        <f t="shared" ca="1" si="348"/>
        <v>0</v>
      </c>
      <c r="BL151" s="27">
        <f t="shared" ca="1" si="348"/>
        <v>0</v>
      </c>
      <c r="BM151" s="27">
        <f t="shared" ca="1" si="348"/>
        <v>0</v>
      </c>
      <c r="BN151" s="27">
        <f t="shared" ca="1" si="350"/>
        <v>12</v>
      </c>
      <c r="BO151" s="27">
        <f t="shared" ca="1" si="350"/>
        <v>12</v>
      </c>
      <c r="BP151" s="27" t="str">
        <f t="shared" ca="1" si="350"/>
        <v>-</v>
      </c>
      <c r="BQ151" s="27" t="str">
        <f t="shared" ca="1" si="350"/>
        <v>-</v>
      </c>
      <c r="BR151" s="27" t="str">
        <f t="shared" ca="1" si="350"/>
        <v>-</v>
      </c>
      <c r="BS151" s="27" t="str">
        <f t="shared" ca="1" si="350"/>
        <v>-</v>
      </c>
      <c r="BT151" s="27" t="str">
        <f t="shared" ca="1" si="350"/>
        <v>-</v>
      </c>
      <c r="BU151" s="27" t="str">
        <f t="shared" ca="1" si="351"/>
        <v>-</v>
      </c>
      <c r="BV151" s="27" t="str">
        <f t="shared" ca="1" si="351"/>
        <v>-</v>
      </c>
      <c r="BW151" s="27" t="str">
        <f t="shared" ca="1" si="351"/>
        <v>-</v>
      </c>
      <c r="BX151" s="27" t="str">
        <f t="shared" ca="1" si="351"/>
        <v>-</v>
      </c>
      <c r="BY151" s="27">
        <f t="shared" ca="1" si="351"/>
        <v>5</v>
      </c>
      <c r="BZ151" s="27" t="str">
        <f t="shared" ca="1" si="351"/>
        <v>-</v>
      </c>
      <c r="CA151" s="27" t="str">
        <f t="shared" ca="1" si="351"/>
        <v>-</v>
      </c>
      <c r="CB151" s="27" t="str">
        <f t="shared" ca="1" si="351"/>
        <v>-</v>
      </c>
      <c r="CC151" s="27" t="str">
        <f t="shared" ca="1" si="351"/>
        <v>-</v>
      </c>
      <c r="CD151" s="27" t="str">
        <f t="shared" ca="1" si="351"/>
        <v>-</v>
      </c>
      <c r="CE151" s="27" t="str">
        <f t="shared" ca="1" si="351"/>
        <v>-</v>
      </c>
      <c r="CF151" s="27">
        <f t="shared" ca="1" si="351"/>
        <v>0</v>
      </c>
      <c r="CG151" s="27" t="str">
        <f t="shared" ca="1" si="352"/>
        <v>-</v>
      </c>
      <c r="CH151" s="27">
        <f t="shared" ca="1" si="352"/>
        <v>1</v>
      </c>
      <c r="CI151" s="27">
        <f t="shared" ca="1" si="352"/>
        <v>0</v>
      </c>
      <c r="CJ151" s="27">
        <f t="shared" ca="1" si="352"/>
        <v>1</v>
      </c>
      <c r="CK151" s="27">
        <f t="shared" ca="1" si="352"/>
        <v>1</v>
      </c>
      <c r="CL151" s="27">
        <f t="shared" ca="1" si="352"/>
        <v>1</v>
      </c>
      <c r="CM151" s="27">
        <f t="shared" ca="1" si="352"/>
        <v>0</v>
      </c>
      <c r="CN151" s="27">
        <f t="shared" ca="1" si="352"/>
        <v>0</v>
      </c>
      <c r="CO151" s="27">
        <f t="shared" ca="1" si="352"/>
        <v>0</v>
      </c>
      <c r="CP151" s="27">
        <f t="shared" ca="1" si="353"/>
        <v>0</v>
      </c>
      <c r="CQ151" s="26">
        <v>1.1499999999999999</v>
      </c>
      <c r="CR151" s="27">
        <f t="shared" ca="1" si="340"/>
        <v>0</v>
      </c>
      <c r="CS151" s="27">
        <f t="shared" ca="1" si="365"/>
        <v>0</v>
      </c>
      <c r="CT151" s="27">
        <f t="shared" ca="1" si="323"/>
        <v>0</v>
      </c>
      <c r="CU151" s="27">
        <f t="shared" ca="1" si="339"/>
        <v>0</v>
      </c>
      <c r="CV151" s="27">
        <f t="shared" ca="1" si="354"/>
        <v>0</v>
      </c>
      <c r="CW151" s="27">
        <f t="shared" ca="1" si="354"/>
        <v>1</v>
      </c>
      <c r="CX151" s="27">
        <f t="shared" ca="1" si="354"/>
        <v>0</v>
      </c>
      <c r="CY151" s="27">
        <f t="shared" ca="1" si="360"/>
        <v>0</v>
      </c>
      <c r="CZ151" s="27">
        <f t="shared" ca="1" si="360"/>
        <v>0</v>
      </c>
      <c r="DA151" s="27">
        <f t="shared" ca="1" si="370"/>
        <v>0</v>
      </c>
      <c r="DB151" s="27">
        <f t="shared" ca="1" si="370"/>
        <v>0</v>
      </c>
      <c r="DC151" s="27">
        <f t="shared" ca="1" si="370"/>
        <v>0</v>
      </c>
      <c r="DD151" s="27">
        <f t="shared" ca="1" si="370"/>
        <v>0</v>
      </c>
      <c r="DE151" s="27" t="str">
        <f t="shared" ca="1" si="370"/>
        <v>-</v>
      </c>
      <c r="DF151" s="27" t="str">
        <f t="shared" ca="1" si="370"/>
        <v>-</v>
      </c>
      <c r="DG151" s="27" t="str">
        <f t="shared" ca="1" si="370"/>
        <v>-</v>
      </c>
      <c r="DH151" s="27" t="str">
        <f t="shared" ca="1" si="370"/>
        <v>-</v>
      </c>
      <c r="DI151" s="27" t="str">
        <f t="shared" ca="1" si="370"/>
        <v>-</v>
      </c>
      <c r="DJ151" s="27" t="str">
        <f t="shared" ca="1" si="370"/>
        <v>-</v>
      </c>
      <c r="DK151" s="27" t="b">
        <f t="shared" ca="1" si="371"/>
        <v>0</v>
      </c>
      <c r="DL151" s="27" t="b">
        <f t="shared" ca="1" si="371"/>
        <v>0</v>
      </c>
      <c r="DM151" s="27" t="b">
        <f t="shared" ca="1" si="371"/>
        <v>1</v>
      </c>
      <c r="DN151" s="27">
        <f t="shared" ca="1" si="371"/>
        <v>2</v>
      </c>
      <c r="DO151" s="27" t="str">
        <f t="shared" ca="1" si="371"/>
        <v>-</v>
      </c>
      <c r="DP151" s="27" t="b">
        <f t="shared" ca="1" si="371"/>
        <v>1</v>
      </c>
      <c r="DQ151" s="27" t="str">
        <f t="shared" ca="1" si="371"/>
        <v>-</v>
      </c>
      <c r="DR151" s="27" t="str">
        <f t="shared" ca="1" si="371"/>
        <v>-</v>
      </c>
      <c r="DS151" s="27" t="str">
        <f t="shared" ca="1" si="371"/>
        <v>-</v>
      </c>
      <c r="DT151" s="27" t="b">
        <f t="shared" ca="1" si="371"/>
        <v>1</v>
      </c>
      <c r="DU151" s="27" t="str">
        <f t="shared" ca="1" si="372"/>
        <v>-</v>
      </c>
      <c r="DV151" s="27">
        <f t="shared" ca="1" si="372"/>
        <v>0.99</v>
      </c>
      <c r="DW151" s="27">
        <f t="shared" ca="1" si="372"/>
        <v>1</v>
      </c>
      <c r="DX151" s="27" t="str">
        <f t="shared" ca="1" si="372"/>
        <v>-</v>
      </c>
      <c r="DY151" s="27" t="str">
        <f t="shared" ca="1" si="372"/>
        <v>-</v>
      </c>
      <c r="DZ151" s="27" t="str">
        <f t="shared" ca="1" si="372"/>
        <v>-</v>
      </c>
      <c r="EA151" s="27">
        <f t="shared" ca="1" si="372"/>
        <v>1</v>
      </c>
      <c r="EB151" s="27">
        <f t="shared" ca="1" si="372"/>
        <v>0</v>
      </c>
      <c r="EC151" s="27">
        <f t="shared" ca="1" si="372"/>
        <v>1</v>
      </c>
      <c r="ED151" s="27">
        <f t="shared" ca="1" si="372"/>
        <v>1</v>
      </c>
      <c r="EE151" s="27">
        <f t="shared" ca="1" si="373"/>
        <v>0</v>
      </c>
      <c r="EF151" s="27">
        <f t="shared" ca="1" si="373"/>
        <v>70</v>
      </c>
      <c r="EG151" s="27">
        <f t="shared" ca="1" si="373"/>
        <v>50</v>
      </c>
      <c r="EH151" s="27">
        <f t="shared" ca="1" si="373"/>
        <v>70</v>
      </c>
      <c r="EI151" s="27">
        <f t="shared" ca="1" si="373"/>
        <v>50</v>
      </c>
      <c r="EJ151" s="27">
        <f t="shared" ca="1" si="373"/>
        <v>1</v>
      </c>
      <c r="EK151" s="27">
        <f t="shared" ca="1" si="373"/>
        <v>1</v>
      </c>
      <c r="EL151" s="27">
        <f t="shared" ca="1" si="373"/>
        <v>1</v>
      </c>
      <c r="EM151" s="27">
        <f t="shared" ca="1" si="373"/>
        <v>0</v>
      </c>
      <c r="EN151" s="27" t="str">
        <f t="shared" ca="1" si="373"/>
        <v>-</v>
      </c>
      <c r="EO151" s="27" t="str">
        <f t="shared" ca="1" si="373"/>
        <v>-</v>
      </c>
      <c r="EP151" s="27">
        <f t="shared" ca="1" si="373"/>
        <v>0</v>
      </c>
      <c r="EQ151" s="27">
        <f t="shared" ca="1" si="373"/>
        <v>0</v>
      </c>
      <c r="ER151" s="34">
        <v>0</v>
      </c>
    </row>
    <row r="152" spans="1:148" outlineLevel="3">
      <c r="A152" s="31">
        <f t="shared" si="361"/>
        <v>147</v>
      </c>
      <c r="B152" s="38">
        <f t="shared" ca="1" si="366"/>
        <v>138</v>
      </c>
      <c r="C152">
        <f t="shared" ca="1" si="355"/>
        <v>32</v>
      </c>
      <c r="D152" t="b">
        <v>1</v>
      </c>
      <c r="E152" t="b">
        <v>0</v>
      </c>
      <c r="F152" t="b">
        <v>1</v>
      </c>
      <c r="H152" s="3" t="str">
        <f t="shared" ca="1" si="362"/>
        <v>009 sfw1.20_sfd00000_conc00000_prlf00000_era00000Mat-mate EL Spr Scan 2 (F33N11)</v>
      </c>
      <c r="I152" s="13" t="str">
        <f ca="1">IF(MATCH(H152,H$5:H152,0)=(COUNTA(H$5:H152)),"-","Dup")</f>
        <v>-</v>
      </c>
      <c r="J152" s="27" t="str">
        <f t="shared" ca="1" si="363"/>
        <v>-</v>
      </c>
      <c r="K152" s="27" t="b">
        <f t="shared" ca="1" si="356"/>
        <v>1</v>
      </c>
      <c r="L152" s="27" t="b">
        <f t="shared" ca="1" si="356"/>
        <v>1</v>
      </c>
      <c r="M152" s="27" t="b">
        <f t="shared" ca="1" si="356"/>
        <v>1</v>
      </c>
      <c r="N152" s="27" t="b">
        <f t="shared" ca="1" si="356"/>
        <v>1</v>
      </c>
      <c r="O152" s="27" t="b">
        <f t="shared" ca="1" si="356"/>
        <v>1</v>
      </c>
      <c r="P152" s="27">
        <f t="shared" ca="1" si="367"/>
        <v>1</v>
      </c>
      <c r="Q152" s="27">
        <f t="shared" ca="1" si="367"/>
        <v>1</v>
      </c>
      <c r="R152" s="27">
        <f t="shared" ca="1" si="367"/>
        <v>1</v>
      </c>
      <c r="S152" s="27">
        <f t="shared" ca="1" si="367"/>
        <v>1</v>
      </c>
      <c r="T152" s="27">
        <f t="shared" ca="1" si="367"/>
        <v>1</v>
      </c>
      <c r="U152" s="27">
        <f t="shared" ca="1" si="367"/>
        <v>1</v>
      </c>
      <c r="V152" s="27">
        <f t="shared" ca="1" si="367"/>
        <v>1</v>
      </c>
      <c r="W152" s="27">
        <f t="shared" ca="1" si="367"/>
        <v>1</v>
      </c>
      <c r="X152" s="27">
        <f t="shared" ca="1" si="367"/>
        <v>1</v>
      </c>
      <c r="Y152" s="27">
        <f t="shared" ca="1" si="367"/>
        <v>1</v>
      </c>
      <c r="Z152" s="27" t="str">
        <f t="shared" ca="1" si="357"/>
        <v>-</v>
      </c>
      <c r="AA152" s="27" t="str">
        <f t="shared" ca="1" si="364"/>
        <v>-</v>
      </c>
      <c r="AB152" s="27" t="str">
        <f t="shared" ca="1" si="368"/>
        <v>-</v>
      </c>
      <c r="AC152" s="27" t="str">
        <f t="shared" ca="1" si="368"/>
        <v>-</v>
      </c>
      <c r="AD152" s="27" t="str">
        <f t="shared" ca="1" si="368"/>
        <v>-</v>
      </c>
      <c r="AE152" s="27" t="str">
        <f t="shared" ca="1" si="368"/>
        <v>-</v>
      </c>
      <c r="AF152" s="27" t="str">
        <f t="shared" ca="1" si="368"/>
        <v>-</v>
      </c>
      <c r="AG152" s="27" t="str">
        <f t="shared" ca="1" si="368"/>
        <v>-</v>
      </c>
      <c r="AH152" s="27" t="str">
        <f t="shared" ca="1" si="368"/>
        <v>-</v>
      </c>
      <c r="AI152" s="27" t="str">
        <f t="shared" ca="1" si="368"/>
        <v>-</v>
      </c>
      <c r="AJ152" s="27" t="str">
        <f t="shared" ca="1" si="368"/>
        <v>-</v>
      </c>
      <c r="AK152" s="27" t="str">
        <f t="shared" ca="1" si="368"/>
        <v>-</v>
      </c>
      <c r="AL152" s="27" t="str">
        <f t="shared" ca="1" si="368"/>
        <v>-</v>
      </c>
      <c r="AM152" s="27" t="str">
        <f t="shared" ca="1" si="368"/>
        <v>-</v>
      </c>
      <c r="AN152" s="27" t="str">
        <f t="shared" ca="1" si="368"/>
        <v>-</v>
      </c>
      <c r="AO152" s="27" t="str">
        <f t="shared" ca="1" si="368"/>
        <v>-</v>
      </c>
      <c r="AP152" s="27" t="str">
        <f t="shared" ca="1" si="368"/>
        <v>-</v>
      </c>
      <c r="AQ152" s="27" t="str">
        <f t="shared" ca="1" si="368"/>
        <v>-</v>
      </c>
      <c r="AR152" s="27" t="str">
        <f t="shared" ca="1" si="368"/>
        <v>-</v>
      </c>
      <c r="AS152" s="27">
        <f t="shared" ca="1" si="358"/>
        <v>1</v>
      </c>
      <c r="AT152" s="27">
        <f t="shared" ca="1" si="358"/>
        <v>1</v>
      </c>
      <c r="AU152" s="27">
        <f t="shared" ca="1" si="358"/>
        <v>0</v>
      </c>
      <c r="AV152" s="27">
        <f t="shared" ca="1" si="369"/>
        <v>0.7</v>
      </c>
      <c r="AW152" s="27">
        <f t="shared" ca="1" si="369"/>
        <v>-0.7</v>
      </c>
      <c r="AX152" s="27" t="str">
        <f t="shared" ca="1" si="369"/>
        <v>-</v>
      </c>
      <c r="AY152" s="27" t="str">
        <f t="shared" ca="1" si="369"/>
        <v>-</v>
      </c>
      <c r="AZ152" s="27" t="str">
        <f t="shared" ca="1" si="369"/>
        <v>-</v>
      </c>
      <c r="BA152" s="27" t="str">
        <f t="shared" ca="1" si="369"/>
        <v>-</v>
      </c>
      <c r="BB152" s="27" t="str">
        <f t="shared" ca="1" si="369"/>
        <v>-</v>
      </c>
      <c r="BC152" s="27">
        <f t="shared" ca="1" si="359"/>
        <v>0.3</v>
      </c>
      <c r="BD152" s="27">
        <f t="shared" ref="BD152:BM161" ca="1" si="374">OFFSET(BD$5,$B152,0)</f>
        <v>0.7</v>
      </c>
      <c r="BE152" s="27">
        <f t="shared" ca="1" si="374"/>
        <v>-0.2</v>
      </c>
      <c r="BF152" s="27">
        <f t="shared" ca="1" si="374"/>
        <v>1.2</v>
      </c>
      <c r="BG152" s="27" t="str">
        <f t="shared" ca="1" si="374"/>
        <v>-</v>
      </c>
      <c r="BH152" s="27" t="str">
        <f t="shared" ca="1" si="374"/>
        <v>-</v>
      </c>
      <c r="BI152" s="27">
        <f t="shared" ca="1" si="374"/>
        <v>0</v>
      </c>
      <c r="BJ152" s="27">
        <f t="shared" ca="1" si="374"/>
        <v>0</v>
      </c>
      <c r="BK152" s="27">
        <f t="shared" ca="1" si="374"/>
        <v>0</v>
      </c>
      <c r="BL152" s="27">
        <f t="shared" ca="1" si="374"/>
        <v>0</v>
      </c>
      <c r="BM152" s="27">
        <f t="shared" ca="1" si="374"/>
        <v>0</v>
      </c>
      <c r="BN152" s="27">
        <f t="shared" ref="BN152:BT161" ca="1" si="375">OFFSET(BN$5,$B152,0)</f>
        <v>12</v>
      </c>
      <c r="BO152" s="27">
        <f t="shared" ca="1" si="375"/>
        <v>12</v>
      </c>
      <c r="BP152" s="27" t="str">
        <f t="shared" ca="1" si="375"/>
        <v>-</v>
      </c>
      <c r="BQ152" s="27" t="str">
        <f t="shared" ca="1" si="375"/>
        <v>-</v>
      </c>
      <c r="BR152" s="27" t="str">
        <f t="shared" ca="1" si="375"/>
        <v>-</v>
      </c>
      <c r="BS152" s="27" t="str">
        <f t="shared" ca="1" si="375"/>
        <v>-</v>
      </c>
      <c r="BT152" s="27" t="str">
        <f t="shared" ca="1" si="375"/>
        <v>-</v>
      </c>
      <c r="BU152" s="27" t="str">
        <f t="shared" ref="BU152:CF161" ca="1" si="376">OFFSET(BU$5,$B152,0)</f>
        <v>-</v>
      </c>
      <c r="BV152" s="27" t="str">
        <f t="shared" ca="1" si="376"/>
        <v>-</v>
      </c>
      <c r="BW152" s="27" t="str">
        <f t="shared" ca="1" si="376"/>
        <v>-</v>
      </c>
      <c r="BX152" s="27" t="str">
        <f t="shared" ca="1" si="376"/>
        <v>-</v>
      </c>
      <c r="BY152" s="27">
        <f t="shared" ca="1" si="376"/>
        <v>5</v>
      </c>
      <c r="BZ152" s="27" t="str">
        <f t="shared" ca="1" si="376"/>
        <v>-</v>
      </c>
      <c r="CA152" s="27" t="str">
        <f t="shared" ca="1" si="376"/>
        <v>-</v>
      </c>
      <c r="CB152" s="27" t="str">
        <f t="shared" ca="1" si="376"/>
        <v>-</v>
      </c>
      <c r="CC152" s="27" t="str">
        <f t="shared" ca="1" si="376"/>
        <v>-</v>
      </c>
      <c r="CD152" s="27" t="str">
        <f t="shared" ca="1" si="376"/>
        <v>-</v>
      </c>
      <c r="CE152" s="27" t="str">
        <f t="shared" ca="1" si="376"/>
        <v>-</v>
      </c>
      <c r="CF152" s="27">
        <f t="shared" ca="1" si="376"/>
        <v>0</v>
      </c>
      <c r="CG152" s="27" t="str">
        <f t="shared" ref="CG152:CO161" ca="1" si="377">OFFSET(CG$5,$B152,0)</f>
        <v>-</v>
      </c>
      <c r="CH152" s="27">
        <f t="shared" ca="1" si="377"/>
        <v>1</v>
      </c>
      <c r="CI152" s="27">
        <f t="shared" ca="1" si="377"/>
        <v>0</v>
      </c>
      <c r="CJ152" s="27">
        <f t="shared" ca="1" si="377"/>
        <v>1</v>
      </c>
      <c r="CK152" s="27">
        <f t="shared" ca="1" si="377"/>
        <v>1</v>
      </c>
      <c r="CL152" s="27">
        <f t="shared" ca="1" si="377"/>
        <v>1</v>
      </c>
      <c r="CM152" s="27">
        <f t="shared" ca="1" si="377"/>
        <v>0</v>
      </c>
      <c r="CN152" s="27">
        <f t="shared" ca="1" si="377"/>
        <v>0</v>
      </c>
      <c r="CO152" s="27">
        <f t="shared" ca="1" si="377"/>
        <v>0</v>
      </c>
      <c r="CP152" s="27">
        <f t="shared" ca="1" si="353"/>
        <v>0</v>
      </c>
      <c r="CQ152" s="26">
        <v>1.2</v>
      </c>
      <c r="CR152" s="27">
        <f t="shared" ca="1" si="340"/>
        <v>0</v>
      </c>
      <c r="CS152" s="27">
        <f t="shared" ca="1" si="365"/>
        <v>0</v>
      </c>
      <c r="CT152" s="27">
        <f t="shared" ca="1" si="323"/>
        <v>0</v>
      </c>
      <c r="CU152" s="27">
        <f t="shared" ca="1" si="339"/>
        <v>0</v>
      </c>
      <c r="CV152" s="27">
        <f t="shared" ca="1" si="354"/>
        <v>0</v>
      </c>
      <c r="CW152" s="27">
        <f t="shared" ca="1" si="354"/>
        <v>1</v>
      </c>
      <c r="CX152" s="27">
        <f t="shared" ca="1" si="354"/>
        <v>0</v>
      </c>
      <c r="CY152" s="27">
        <f t="shared" ca="1" si="360"/>
        <v>0</v>
      </c>
      <c r="CZ152" s="27">
        <f t="shared" ca="1" si="360"/>
        <v>0</v>
      </c>
      <c r="DA152" s="27">
        <f t="shared" ca="1" si="370"/>
        <v>0</v>
      </c>
      <c r="DB152" s="27">
        <f t="shared" ca="1" si="370"/>
        <v>0</v>
      </c>
      <c r="DC152" s="27">
        <f t="shared" ca="1" si="370"/>
        <v>0</v>
      </c>
      <c r="DD152" s="27">
        <f t="shared" ca="1" si="370"/>
        <v>0</v>
      </c>
      <c r="DE152" s="27" t="str">
        <f t="shared" ca="1" si="370"/>
        <v>-</v>
      </c>
      <c r="DF152" s="27" t="str">
        <f t="shared" ca="1" si="370"/>
        <v>-</v>
      </c>
      <c r="DG152" s="27" t="str">
        <f t="shared" ca="1" si="370"/>
        <v>-</v>
      </c>
      <c r="DH152" s="27" t="str">
        <f t="shared" ca="1" si="370"/>
        <v>-</v>
      </c>
      <c r="DI152" s="27" t="str">
        <f t="shared" ca="1" si="370"/>
        <v>-</v>
      </c>
      <c r="DJ152" s="27" t="str">
        <f t="shared" ca="1" si="370"/>
        <v>-</v>
      </c>
      <c r="DK152" s="27" t="b">
        <f t="shared" ca="1" si="371"/>
        <v>0</v>
      </c>
      <c r="DL152" s="27" t="b">
        <f t="shared" ca="1" si="371"/>
        <v>0</v>
      </c>
      <c r="DM152" s="27" t="b">
        <f t="shared" ca="1" si="371"/>
        <v>1</v>
      </c>
      <c r="DN152" s="27">
        <f t="shared" ca="1" si="371"/>
        <v>2</v>
      </c>
      <c r="DO152" s="27" t="str">
        <f t="shared" ca="1" si="371"/>
        <v>-</v>
      </c>
      <c r="DP152" s="27" t="b">
        <f t="shared" ca="1" si="371"/>
        <v>1</v>
      </c>
      <c r="DQ152" s="27" t="str">
        <f t="shared" ca="1" si="371"/>
        <v>-</v>
      </c>
      <c r="DR152" s="27" t="str">
        <f t="shared" ca="1" si="371"/>
        <v>-</v>
      </c>
      <c r="DS152" s="27" t="str">
        <f t="shared" ca="1" si="371"/>
        <v>-</v>
      </c>
      <c r="DT152" s="27" t="b">
        <f t="shared" ca="1" si="371"/>
        <v>1</v>
      </c>
      <c r="DU152" s="27" t="str">
        <f t="shared" ca="1" si="372"/>
        <v>-</v>
      </c>
      <c r="DV152" s="27">
        <f t="shared" ca="1" si="372"/>
        <v>0.99</v>
      </c>
      <c r="DW152" s="27">
        <f t="shared" ca="1" si="372"/>
        <v>1</v>
      </c>
      <c r="DX152" s="27" t="str">
        <f t="shared" ca="1" si="372"/>
        <v>-</v>
      </c>
      <c r="DY152" s="27" t="str">
        <f t="shared" ca="1" si="372"/>
        <v>-</v>
      </c>
      <c r="DZ152" s="27" t="str">
        <f t="shared" ca="1" si="372"/>
        <v>-</v>
      </c>
      <c r="EA152" s="27">
        <f t="shared" ca="1" si="372"/>
        <v>1</v>
      </c>
      <c r="EB152" s="27">
        <f t="shared" ca="1" si="372"/>
        <v>0</v>
      </c>
      <c r="EC152" s="27">
        <f t="shared" ca="1" si="372"/>
        <v>1</v>
      </c>
      <c r="ED152" s="27">
        <f t="shared" ca="1" si="372"/>
        <v>1</v>
      </c>
      <c r="EE152" s="27">
        <f t="shared" ca="1" si="373"/>
        <v>0</v>
      </c>
      <c r="EF152" s="27">
        <f t="shared" ca="1" si="373"/>
        <v>70</v>
      </c>
      <c r="EG152" s="27">
        <f t="shared" ca="1" si="373"/>
        <v>50</v>
      </c>
      <c r="EH152" s="27">
        <f t="shared" ca="1" si="373"/>
        <v>70</v>
      </c>
      <c r="EI152" s="27">
        <f t="shared" ca="1" si="373"/>
        <v>50</v>
      </c>
      <c r="EJ152" s="27">
        <f t="shared" ca="1" si="373"/>
        <v>1</v>
      </c>
      <c r="EK152" s="27">
        <f t="shared" ca="1" si="373"/>
        <v>1</v>
      </c>
      <c r="EL152" s="27">
        <f t="shared" ca="1" si="373"/>
        <v>1</v>
      </c>
      <c r="EM152" s="27">
        <f t="shared" ca="1" si="373"/>
        <v>0</v>
      </c>
      <c r="EN152" s="27" t="str">
        <f t="shared" ca="1" si="373"/>
        <v>-</v>
      </c>
      <c r="EO152" s="27" t="str">
        <f t="shared" ca="1" si="373"/>
        <v>-</v>
      </c>
      <c r="EP152" s="27">
        <f t="shared" ca="1" si="373"/>
        <v>0</v>
      </c>
      <c r="EQ152" s="27">
        <f t="shared" ca="1" si="373"/>
        <v>0</v>
      </c>
      <c r="ER152" s="34">
        <v>0</v>
      </c>
    </row>
    <row r="153" spans="1:148" outlineLevel="3">
      <c r="A153" s="31">
        <f t="shared" si="361"/>
        <v>148</v>
      </c>
      <c r="B153" s="38">
        <f t="shared" ca="1" si="366"/>
        <v>138</v>
      </c>
      <c r="C153">
        <f t="shared" ca="1" si="355"/>
        <v>32</v>
      </c>
      <c r="D153" t="b">
        <v>1</v>
      </c>
      <c r="E153" t="b">
        <v>0</v>
      </c>
      <c r="F153" t="b">
        <v>1</v>
      </c>
      <c r="H153" s="3" t="str">
        <f t="shared" ca="1" si="362"/>
        <v>010 sfw1.25_sfd00000_conc00000_prlf00000_era00000Mat-mate EL Spr Scan 2 (F33N11)</v>
      </c>
      <c r="I153" s="13" t="str">
        <f ca="1">IF(MATCH(H153,H$5:H153,0)=(COUNTA(H$5:H153)),"-","Dup")</f>
        <v>-</v>
      </c>
      <c r="J153" s="27" t="str">
        <f t="shared" ca="1" si="363"/>
        <v>-</v>
      </c>
      <c r="K153" s="27" t="b">
        <f t="shared" ref="K153:O162" ca="1" si="378">OFFSET(K$5,$B153,0)</f>
        <v>1</v>
      </c>
      <c r="L153" s="27" t="b">
        <f t="shared" ca="1" si="378"/>
        <v>1</v>
      </c>
      <c r="M153" s="27" t="b">
        <f t="shared" ca="1" si="378"/>
        <v>1</v>
      </c>
      <c r="N153" s="27" t="b">
        <f t="shared" ca="1" si="378"/>
        <v>1</v>
      </c>
      <c r="O153" s="27" t="b">
        <f t="shared" ca="1" si="378"/>
        <v>1</v>
      </c>
      <c r="P153" s="27">
        <f t="shared" ca="1" si="367"/>
        <v>1</v>
      </c>
      <c r="Q153" s="27">
        <f t="shared" ca="1" si="367"/>
        <v>1</v>
      </c>
      <c r="R153" s="27">
        <f t="shared" ca="1" si="367"/>
        <v>1</v>
      </c>
      <c r="S153" s="27">
        <f t="shared" ca="1" si="367"/>
        <v>1</v>
      </c>
      <c r="T153" s="27">
        <f t="shared" ca="1" si="367"/>
        <v>1</v>
      </c>
      <c r="U153" s="27">
        <f t="shared" ca="1" si="367"/>
        <v>1</v>
      </c>
      <c r="V153" s="27">
        <f t="shared" ca="1" si="367"/>
        <v>1</v>
      </c>
      <c r="W153" s="27">
        <f t="shared" ca="1" si="367"/>
        <v>1</v>
      </c>
      <c r="X153" s="27">
        <f t="shared" ca="1" si="367"/>
        <v>1</v>
      </c>
      <c r="Y153" s="27">
        <f t="shared" ca="1" si="367"/>
        <v>1</v>
      </c>
      <c r="Z153" s="27" t="str">
        <f t="shared" ca="1" si="357"/>
        <v>-</v>
      </c>
      <c r="AA153" s="27" t="str">
        <f t="shared" ca="1" si="364"/>
        <v>-</v>
      </c>
      <c r="AB153" s="27" t="str">
        <f t="shared" ca="1" si="368"/>
        <v>-</v>
      </c>
      <c r="AC153" s="27" t="str">
        <f t="shared" ca="1" si="368"/>
        <v>-</v>
      </c>
      <c r="AD153" s="27" t="str">
        <f t="shared" ca="1" si="368"/>
        <v>-</v>
      </c>
      <c r="AE153" s="27" t="str">
        <f t="shared" ca="1" si="368"/>
        <v>-</v>
      </c>
      <c r="AF153" s="27" t="str">
        <f t="shared" ca="1" si="368"/>
        <v>-</v>
      </c>
      <c r="AG153" s="27" t="str">
        <f t="shared" ca="1" si="368"/>
        <v>-</v>
      </c>
      <c r="AH153" s="27" t="str">
        <f t="shared" ca="1" si="368"/>
        <v>-</v>
      </c>
      <c r="AI153" s="27" t="str">
        <f t="shared" ca="1" si="368"/>
        <v>-</v>
      </c>
      <c r="AJ153" s="27" t="str">
        <f t="shared" ca="1" si="368"/>
        <v>-</v>
      </c>
      <c r="AK153" s="27" t="str">
        <f t="shared" ca="1" si="368"/>
        <v>-</v>
      </c>
      <c r="AL153" s="27" t="str">
        <f t="shared" ca="1" si="368"/>
        <v>-</v>
      </c>
      <c r="AM153" s="27" t="str">
        <f t="shared" ca="1" si="368"/>
        <v>-</v>
      </c>
      <c r="AN153" s="27" t="str">
        <f t="shared" ca="1" si="368"/>
        <v>-</v>
      </c>
      <c r="AO153" s="27" t="str">
        <f t="shared" ca="1" si="368"/>
        <v>-</v>
      </c>
      <c r="AP153" s="27" t="str">
        <f t="shared" ca="1" si="368"/>
        <v>-</v>
      </c>
      <c r="AQ153" s="27" t="str">
        <f t="shared" ca="1" si="368"/>
        <v>-</v>
      </c>
      <c r="AR153" s="27" t="str">
        <f t="shared" ca="1" si="368"/>
        <v>-</v>
      </c>
      <c r="AS153" s="27">
        <f t="shared" ca="1" si="358"/>
        <v>1</v>
      </c>
      <c r="AT153" s="27">
        <f t="shared" ca="1" si="358"/>
        <v>1</v>
      </c>
      <c r="AU153" s="27">
        <f t="shared" ca="1" si="358"/>
        <v>0</v>
      </c>
      <c r="AV153" s="27">
        <f t="shared" ca="1" si="369"/>
        <v>0.7</v>
      </c>
      <c r="AW153" s="27">
        <f t="shared" ca="1" si="369"/>
        <v>-0.7</v>
      </c>
      <c r="AX153" s="27" t="str">
        <f t="shared" ca="1" si="369"/>
        <v>-</v>
      </c>
      <c r="AY153" s="27" t="str">
        <f t="shared" ca="1" si="369"/>
        <v>-</v>
      </c>
      <c r="AZ153" s="27" t="str">
        <f t="shared" ca="1" si="369"/>
        <v>-</v>
      </c>
      <c r="BA153" s="27" t="str">
        <f t="shared" ca="1" si="369"/>
        <v>-</v>
      </c>
      <c r="BB153" s="27" t="str">
        <f t="shared" ca="1" si="369"/>
        <v>-</v>
      </c>
      <c r="BC153" s="27">
        <f t="shared" ca="1" si="359"/>
        <v>0.3</v>
      </c>
      <c r="BD153" s="27">
        <f t="shared" ca="1" si="374"/>
        <v>0.7</v>
      </c>
      <c r="BE153" s="27">
        <f t="shared" ca="1" si="374"/>
        <v>-0.2</v>
      </c>
      <c r="BF153" s="27">
        <f t="shared" ca="1" si="374"/>
        <v>1.2</v>
      </c>
      <c r="BG153" s="27" t="str">
        <f t="shared" ca="1" si="374"/>
        <v>-</v>
      </c>
      <c r="BH153" s="27" t="str">
        <f t="shared" ca="1" si="374"/>
        <v>-</v>
      </c>
      <c r="BI153" s="27">
        <f t="shared" ca="1" si="374"/>
        <v>0</v>
      </c>
      <c r="BJ153" s="27">
        <f t="shared" ca="1" si="374"/>
        <v>0</v>
      </c>
      <c r="BK153" s="27">
        <f t="shared" ca="1" si="374"/>
        <v>0</v>
      </c>
      <c r="BL153" s="27">
        <f t="shared" ca="1" si="374"/>
        <v>0</v>
      </c>
      <c r="BM153" s="27">
        <f t="shared" ca="1" si="374"/>
        <v>0</v>
      </c>
      <c r="BN153" s="27">
        <f t="shared" ca="1" si="375"/>
        <v>12</v>
      </c>
      <c r="BO153" s="27">
        <f t="shared" ca="1" si="375"/>
        <v>12</v>
      </c>
      <c r="BP153" s="27" t="str">
        <f t="shared" ca="1" si="375"/>
        <v>-</v>
      </c>
      <c r="BQ153" s="27" t="str">
        <f t="shared" ca="1" si="375"/>
        <v>-</v>
      </c>
      <c r="BR153" s="27" t="str">
        <f t="shared" ca="1" si="375"/>
        <v>-</v>
      </c>
      <c r="BS153" s="27" t="str">
        <f t="shared" ca="1" si="375"/>
        <v>-</v>
      </c>
      <c r="BT153" s="27" t="str">
        <f t="shared" ca="1" si="375"/>
        <v>-</v>
      </c>
      <c r="BU153" s="27" t="str">
        <f t="shared" ca="1" si="376"/>
        <v>-</v>
      </c>
      <c r="BV153" s="27" t="str">
        <f t="shared" ca="1" si="376"/>
        <v>-</v>
      </c>
      <c r="BW153" s="27" t="str">
        <f t="shared" ca="1" si="376"/>
        <v>-</v>
      </c>
      <c r="BX153" s="27" t="str">
        <f t="shared" ca="1" si="376"/>
        <v>-</v>
      </c>
      <c r="BY153" s="27">
        <f t="shared" ca="1" si="376"/>
        <v>5</v>
      </c>
      <c r="BZ153" s="27" t="str">
        <f t="shared" ca="1" si="376"/>
        <v>-</v>
      </c>
      <c r="CA153" s="27" t="str">
        <f t="shared" ca="1" si="376"/>
        <v>-</v>
      </c>
      <c r="CB153" s="27" t="str">
        <f t="shared" ca="1" si="376"/>
        <v>-</v>
      </c>
      <c r="CC153" s="27" t="str">
        <f t="shared" ca="1" si="376"/>
        <v>-</v>
      </c>
      <c r="CD153" s="27" t="str">
        <f t="shared" ca="1" si="376"/>
        <v>-</v>
      </c>
      <c r="CE153" s="27" t="str">
        <f t="shared" ca="1" si="376"/>
        <v>-</v>
      </c>
      <c r="CF153" s="27">
        <f t="shared" ca="1" si="376"/>
        <v>0</v>
      </c>
      <c r="CG153" s="27" t="str">
        <f t="shared" ca="1" si="377"/>
        <v>-</v>
      </c>
      <c r="CH153" s="27">
        <f t="shared" ca="1" si="377"/>
        <v>1</v>
      </c>
      <c r="CI153" s="27">
        <f t="shared" ca="1" si="377"/>
        <v>0</v>
      </c>
      <c r="CJ153" s="27">
        <f t="shared" ca="1" si="377"/>
        <v>1</v>
      </c>
      <c r="CK153" s="27">
        <f t="shared" ca="1" si="377"/>
        <v>1</v>
      </c>
      <c r="CL153" s="27">
        <f t="shared" ca="1" si="377"/>
        <v>1</v>
      </c>
      <c r="CM153" s="27">
        <f t="shared" ca="1" si="377"/>
        <v>0</v>
      </c>
      <c r="CN153" s="27">
        <f t="shared" ca="1" si="377"/>
        <v>0</v>
      </c>
      <c r="CO153" s="27">
        <f t="shared" ca="1" si="377"/>
        <v>0</v>
      </c>
      <c r="CP153" s="27">
        <f t="shared" ca="1" si="353"/>
        <v>0</v>
      </c>
      <c r="CQ153" s="26">
        <v>1.25</v>
      </c>
      <c r="CR153" s="27">
        <f t="shared" ca="1" si="340"/>
        <v>0</v>
      </c>
      <c r="CS153" s="27">
        <f t="shared" ca="1" si="365"/>
        <v>0</v>
      </c>
      <c r="CT153" s="27">
        <f t="shared" ca="1" si="323"/>
        <v>0</v>
      </c>
      <c r="CU153" s="27">
        <f t="shared" ca="1" si="339"/>
        <v>0</v>
      </c>
      <c r="CV153" s="27">
        <f t="shared" ca="1" si="354"/>
        <v>0</v>
      </c>
      <c r="CW153" s="27">
        <f t="shared" ca="1" si="354"/>
        <v>1</v>
      </c>
      <c r="CX153" s="27">
        <f t="shared" ca="1" si="354"/>
        <v>0</v>
      </c>
      <c r="CY153" s="27">
        <f t="shared" ca="1" si="360"/>
        <v>0</v>
      </c>
      <c r="CZ153" s="27">
        <f t="shared" ca="1" si="360"/>
        <v>0</v>
      </c>
      <c r="DA153" s="27">
        <f t="shared" ca="1" si="370"/>
        <v>0</v>
      </c>
      <c r="DB153" s="27">
        <f t="shared" ca="1" si="370"/>
        <v>0</v>
      </c>
      <c r="DC153" s="27">
        <f t="shared" ca="1" si="370"/>
        <v>0</v>
      </c>
      <c r="DD153" s="27">
        <f t="shared" ca="1" si="370"/>
        <v>0</v>
      </c>
      <c r="DE153" s="27" t="str">
        <f t="shared" ca="1" si="370"/>
        <v>-</v>
      </c>
      <c r="DF153" s="27" t="str">
        <f t="shared" ca="1" si="370"/>
        <v>-</v>
      </c>
      <c r="DG153" s="27" t="str">
        <f t="shared" ca="1" si="370"/>
        <v>-</v>
      </c>
      <c r="DH153" s="27" t="str">
        <f t="shared" ca="1" si="370"/>
        <v>-</v>
      </c>
      <c r="DI153" s="27" t="str">
        <f t="shared" ca="1" si="370"/>
        <v>-</v>
      </c>
      <c r="DJ153" s="27" t="str">
        <f t="shared" ca="1" si="370"/>
        <v>-</v>
      </c>
      <c r="DK153" s="27" t="b">
        <f t="shared" ca="1" si="371"/>
        <v>0</v>
      </c>
      <c r="DL153" s="27" t="b">
        <f t="shared" ca="1" si="371"/>
        <v>0</v>
      </c>
      <c r="DM153" s="27" t="b">
        <f t="shared" ca="1" si="371"/>
        <v>1</v>
      </c>
      <c r="DN153" s="27">
        <f t="shared" ca="1" si="371"/>
        <v>2</v>
      </c>
      <c r="DO153" s="27" t="str">
        <f t="shared" ca="1" si="371"/>
        <v>-</v>
      </c>
      <c r="DP153" s="27" t="b">
        <f t="shared" ca="1" si="371"/>
        <v>1</v>
      </c>
      <c r="DQ153" s="27" t="str">
        <f t="shared" ca="1" si="371"/>
        <v>-</v>
      </c>
      <c r="DR153" s="27" t="str">
        <f t="shared" ca="1" si="371"/>
        <v>-</v>
      </c>
      <c r="DS153" s="27" t="str">
        <f t="shared" ca="1" si="371"/>
        <v>-</v>
      </c>
      <c r="DT153" s="27" t="b">
        <f t="shared" ca="1" si="371"/>
        <v>1</v>
      </c>
      <c r="DU153" s="27" t="str">
        <f t="shared" ca="1" si="372"/>
        <v>-</v>
      </c>
      <c r="DV153" s="27">
        <f t="shared" ca="1" si="372"/>
        <v>0.99</v>
      </c>
      <c r="DW153" s="27">
        <f t="shared" ca="1" si="372"/>
        <v>1</v>
      </c>
      <c r="DX153" s="27" t="str">
        <f t="shared" ca="1" si="372"/>
        <v>-</v>
      </c>
      <c r="DY153" s="27" t="str">
        <f t="shared" ca="1" si="372"/>
        <v>-</v>
      </c>
      <c r="DZ153" s="27" t="str">
        <f t="shared" ca="1" si="372"/>
        <v>-</v>
      </c>
      <c r="EA153" s="27">
        <f t="shared" ca="1" si="372"/>
        <v>1</v>
      </c>
      <c r="EB153" s="27">
        <f t="shared" ca="1" si="372"/>
        <v>0</v>
      </c>
      <c r="EC153" s="27">
        <f t="shared" ca="1" si="372"/>
        <v>1</v>
      </c>
      <c r="ED153" s="27">
        <f t="shared" ca="1" si="372"/>
        <v>1</v>
      </c>
      <c r="EE153" s="27">
        <f t="shared" ca="1" si="373"/>
        <v>0</v>
      </c>
      <c r="EF153" s="27">
        <f t="shared" ca="1" si="373"/>
        <v>70</v>
      </c>
      <c r="EG153" s="27">
        <f t="shared" ca="1" si="373"/>
        <v>50</v>
      </c>
      <c r="EH153" s="27">
        <f t="shared" ca="1" si="373"/>
        <v>70</v>
      </c>
      <c r="EI153" s="27">
        <f t="shared" ca="1" si="373"/>
        <v>50</v>
      </c>
      <c r="EJ153" s="27">
        <f t="shared" ca="1" si="373"/>
        <v>1</v>
      </c>
      <c r="EK153" s="27">
        <f t="shared" ca="1" si="373"/>
        <v>1</v>
      </c>
      <c r="EL153" s="27">
        <f t="shared" ca="1" si="373"/>
        <v>1</v>
      </c>
      <c r="EM153" s="27">
        <f t="shared" ca="1" si="373"/>
        <v>0</v>
      </c>
      <c r="EN153" s="27" t="str">
        <f t="shared" ca="1" si="373"/>
        <v>-</v>
      </c>
      <c r="EO153" s="27" t="str">
        <f t="shared" ca="1" si="373"/>
        <v>-</v>
      </c>
      <c r="EP153" s="27">
        <f t="shared" ca="1" si="373"/>
        <v>0</v>
      </c>
      <c r="EQ153" s="27">
        <f t="shared" ca="1" si="373"/>
        <v>0</v>
      </c>
      <c r="ER153" s="34">
        <v>0</v>
      </c>
    </row>
    <row r="154" spans="1:148" outlineLevel="3">
      <c r="A154" s="31">
        <f t="shared" si="361"/>
        <v>149</v>
      </c>
      <c r="B154" s="38">
        <f t="shared" ca="1" si="366"/>
        <v>138</v>
      </c>
      <c r="C154">
        <f t="shared" ca="1" si="355"/>
        <v>32</v>
      </c>
      <c r="D154" t="b">
        <v>1</v>
      </c>
      <c r="E154" t="b">
        <v>0</v>
      </c>
      <c r="F154" t="b">
        <v>1</v>
      </c>
      <c r="H154" s="3" t="str">
        <f t="shared" ca="1" si="362"/>
        <v>011 sfw1.00_sfd-2.00_conc00000_prlf00000_era00000Mat-mate EL Spr Scan 2 (F33N11)</v>
      </c>
      <c r="I154" s="13" t="str">
        <f ca="1">IF(MATCH(H154,H$5:H154,0)=(COUNTA(H$5:H154)),"-","Dup")</f>
        <v>-</v>
      </c>
      <c r="J154" s="27" t="str">
        <f t="shared" ca="1" si="363"/>
        <v>-</v>
      </c>
      <c r="K154" s="27" t="b">
        <f t="shared" ca="1" si="378"/>
        <v>1</v>
      </c>
      <c r="L154" s="27" t="b">
        <f t="shared" ca="1" si="378"/>
        <v>1</v>
      </c>
      <c r="M154" s="27" t="b">
        <f t="shared" ca="1" si="378"/>
        <v>1</v>
      </c>
      <c r="N154" s="27" t="b">
        <f t="shared" ca="1" si="378"/>
        <v>1</v>
      </c>
      <c r="O154" s="27" t="b">
        <f t="shared" ca="1" si="378"/>
        <v>1</v>
      </c>
      <c r="P154" s="27">
        <f t="shared" ca="1" si="367"/>
        <v>1</v>
      </c>
      <c r="Q154" s="27">
        <f t="shared" ca="1" si="367"/>
        <v>1</v>
      </c>
      <c r="R154" s="27">
        <f t="shared" ca="1" si="367"/>
        <v>1</v>
      </c>
      <c r="S154" s="27">
        <f t="shared" ca="1" si="367"/>
        <v>1</v>
      </c>
      <c r="T154" s="27">
        <f t="shared" ca="1" si="367"/>
        <v>1</v>
      </c>
      <c r="U154" s="27">
        <f t="shared" ca="1" si="367"/>
        <v>1</v>
      </c>
      <c r="V154" s="27">
        <f t="shared" ca="1" si="367"/>
        <v>1</v>
      </c>
      <c r="W154" s="27">
        <f t="shared" ca="1" si="367"/>
        <v>1</v>
      </c>
      <c r="X154" s="27">
        <f t="shared" ca="1" si="367"/>
        <v>1</v>
      </c>
      <c r="Y154" s="27">
        <f t="shared" ca="1" si="367"/>
        <v>1</v>
      </c>
      <c r="Z154" s="27" t="str">
        <f t="shared" ca="1" si="357"/>
        <v>-</v>
      </c>
      <c r="AA154" s="27" t="str">
        <f t="shared" ca="1" si="364"/>
        <v>-</v>
      </c>
      <c r="AB154" s="27" t="str">
        <f t="shared" ca="1" si="368"/>
        <v>-</v>
      </c>
      <c r="AC154" s="27" t="str">
        <f t="shared" ca="1" si="368"/>
        <v>-</v>
      </c>
      <c r="AD154" s="27" t="str">
        <f t="shared" ca="1" si="368"/>
        <v>-</v>
      </c>
      <c r="AE154" s="27" t="str">
        <f t="shared" ca="1" si="368"/>
        <v>-</v>
      </c>
      <c r="AF154" s="27" t="str">
        <f t="shared" ca="1" si="368"/>
        <v>-</v>
      </c>
      <c r="AG154" s="27" t="str">
        <f t="shared" ca="1" si="368"/>
        <v>-</v>
      </c>
      <c r="AH154" s="27" t="str">
        <f t="shared" ca="1" si="368"/>
        <v>-</v>
      </c>
      <c r="AI154" s="27" t="str">
        <f t="shared" ca="1" si="368"/>
        <v>-</v>
      </c>
      <c r="AJ154" s="27" t="str">
        <f t="shared" ca="1" si="368"/>
        <v>-</v>
      </c>
      <c r="AK154" s="27" t="str">
        <f t="shared" ca="1" si="368"/>
        <v>-</v>
      </c>
      <c r="AL154" s="27" t="str">
        <f t="shared" ca="1" si="368"/>
        <v>-</v>
      </c>
      <c r="AM154" s="27" t="str">
        <f t="shared" ca="1" si="368"/>
        <v>-</v>
      </c>
      <c r="AN154" s="27" t="str">
        <f t="shared" ca="1" si="368"/>
        <v>-</v>
      </c>
      <c r="AO154" s="27" t="str">
        <f t="shared" ca="1" si="368"/>
        <v>-</v>
      </c>
      <c r="AP154" s="27" t="str">
        <f t="shared" ca="1" si="368"/>
        <v>-</v>
      </c>
      <c r="AQ154" s="27" t="str">
        <f t="shared" ca="1" si="368"/>
        <v>-</v>
      </c>
      <c r="AR154" s="27" t="str">
        <f t="shared" ca="1" si="368"/>
        <v>-</v>
      </c>
      <c r="AS154" s="27">
        <f t="shared" ca="1" si="358"/>
        <v>1</v>
      </c>
      <c r="AT154" s="27">
        <f t="shared" ca="1" si="358"/>
        <v>1</v>
      </c>
      <c r="AU154" s="27">
        <f t="shared" ca="1" si="358"/>
        <v>0</v>
      </c>
      <c r="AV154" s="27">
        <f t="shared" ca="1" si="369"/>
        <v>0.7</v>
      </c>
      <c r="AW154" s="27">
        <f t="shared" ca="1" si="369"/>
        <v>-0.7</v>
      </c>
      <c r="AX154" s="27" t="str">
        <f t="shared" ca="1" si="369"/>
        <v>-</v>
      </c>
      <c r="AY154" s="27" t="str">
        <f t="shared" ca="1" si="369"/>
        <v>-</v>
      </c>
      <c r="AZ154" s="27" t="str">
        <f t="shared" ca="1" si="369"/>
        <v>-</v>
      </c>
      <c r="BA154" s="27" t="str">
        <f t="shared" ca="1" si="369"/>
        <v>-</v>
      </c>
      <c r="BB154" s="27" t="str">
        <f t="shared" ca="1" si="369"/>
        <v>-</v>
      </c>
      <c r="BC154" s="27">
        <f t="shared" ca="1" si="359"/>
        <v>0.3</v>
      </c>
      <c r="BD154" s="27">
        <f t="shared" ca="1" si="374"/>
        <v>0.7</v>
      </c>
      <c r="BE154" s="27">
        <f t="shared" ca="1" si="374"/>
        <v>-0.2</v>
      </c>
      <c r="BF154" s="27">
        <f t="shared" ca="1" si="374"/>
        <v>1.2</v>
      </c>
      <c r="BG154" s="27" t="str">
        <f t="shared" ca="1" si="374"/>
        <v>-</v>
      </c>
      <c r="BH154" s="27" t="str">
        <f t="shared" ca="1" si="374"/>
        <v>-</v>
      </c>
      <c r="BI154" s="27">
        <f t="shared" ca="1" si="374"/>
        <v>0</v>
      </c>
      <c r="BJ154" s="27">
        <f t="shared" ca="1" si="374"/>
        <v>0</v>
      </c>
      <c r="BK154" s="27">
        <f t="shared" ca="1" si="374"/>
        <v>0</v>
      </c>
      <c r="BL154" s="27">
        <f t="shared" ca="1" si="374"/>
        <v>0</v>
      </c>
      <c r="BM154" s="27">
        <f t="shared" ca="1" si="374"/>
        <v>0</v>
      </c>
      <c r="BN154" s="27">
        <f t="shared" ca="1" si="375"/>
        <v>12</v>
      </c>
      <c r="BO154" s="27">
        <f t="shared" ca="1" si="375"/>
        <v>12</v>
      </c>
      <c r="BP154" s="27" t="str">
        <f t="shared" ca="1" si="375"/>
        <v>-</v>
      </c>
      <c r="BQ154" s="27" t="str">
        <f t="shared" ca="1" si="375"/>
        <v>-</v>
      </c>
      <c r="BR154" s="27" t="str">
        <f t="shared" ca="1" si="375"/>
        <v>-</v>
      </c>
      <c r="BS154" s="27" t="str">
        <f t="shared" ca="1" si="375"/>
        <v>-</v>
      </c>
      <c r="BT154" s="27" t="str">
        <f t="shared" ca="1" si="375"/>
        <v>-</v>
      </c>
      <c r="BU154" s="27" t="str">
        <f t="shared" ca="1" si="376"/>
        <v>-</v>
      </c>
      <c r="BV154" s="27" t="str">
        <f t="shared" ca="1" si="376"/>
        <v>-</v>
      </c>
      <c r="BW154" s="27" t="str">
        <f t="shared" ca="1" si="376"/>
        <v>-</v>
      </c>
      <c r="BX154" s="27" t="str">
        <f t="shared" ca="1" si="376"/>
        <v>-</v>
      </c>
      <c r="BY154" s="27">
        <f t="shared" ca="1" si="376"/>
        <v>5</v>
      </c>
      <c r="BZ154" s="27" t="str">
        <f t="shared" ca="1" si="376"/>
        <v>-</v>
      </c>
      <c r="CA154" s="27" t="str">
        <f t="shared" ca="1" si="376"/>
        <v>-</v>
      </c>
      <c r="CB154" s="27" t="str">
        <f t="shared" ca="1" si="376"/>
        <v>-</v>
      </c>
      <c r="CC154" s="27" t="str">
        <f t="shared" ca="1" si="376"/>
        <v>-</v>
      </c>
      <c r="CD154" s="27" t="str">
        <f t="shared" ca="1" si="376"/>
        <v>-</v>
      </c>
      <c r="CE154" s="27" t="str">
        <f t="shared" ca="1" si="376"/>
        <v>-</v>
      </c>
      <c r="CF154" s="27">
        <f t="shared" ca="1" si="376"/>
        <v>0</v>
      </c>
      <c r="CG154" s="27" t="str">
        <f t="shared" ca="1" si="377"/>
        <v>-</v>
      </c>
      <c r="CH154" s="27">
        <f t="shared" ca="1" si="377"/>
        <v>1</v>
      </c>
      <c r="CI154" s="27">
        <f t="shared" ca="1" si="377"/>
        <v>0</v>
      </c>
      <c r="CJ154" s="27">
        <f t="shared" ca="1" si="377"/>
        <v>1</v>
      </c>
      <c r="CK154" s="27">
        <f t="shared" ca="1" si="377"/>
        <v>1</v>
      </c>
      <c r="CL154" s="27">
        <f t="shared" ca="1" si="377"/>
        <v>1</v>
      </c>
      <c r="CM154" s="27">
        <f t="shared" ca="1" si="377"/>
        <v>0</v>
      </c>
      <c r="CN154" s="27">
        <f t="shared" ca="1" si="377"/>
        <v>0</v>
      </c>
      <c r="CO154" s="27">
        <f t="shared" ca="1" si="377"/>
        <v>0</v>
      </c>
      <c r="CP154" s="27">
        <f t="shared" ca="1" si="353"/>
        <v>0</v>
      </c>
      <c r="CQ154" s="27">
        <f t="shared" ref="CQ154:CQ185" ca="1" si="379">OFFSET(CQ$5,$B154,0)</f>
        <v>1</v>
      </c>
      <c r="CR154" s="26">
        <v>-2</v>
      </c>
      <c r="CS154" s="27">
        <f t="shared" ca="1" si="365"/>
        <v>0</v>
      </c>
      <c r="CT154" s="27">
        <f t="shared" ref="CT154:CT173" ca="1" si="380">OFFSET(CT$5,$B154,0)</f>
        <v>0</v>
      </c>
      <c r="CU154" s="27">
        <f t="shared" ca="1" si="339"/>
        <v>0</v>
      </c>
      <c r="CV154" s="27">
        <f t="shared" ca="1" si="354"/>
        <v>0</v>
      </c>
      <c r="CW154" s="27">
        <f t="shared" ca="1" si="354"/>
        <v>1</v>
      </c>
      <c r="CX154" s="27">
        <f t="shared" ca="1" si="354"/>
        <v>0</v>
      </c>
      <c r="CY154" s="27">
        <f t="shared" ca="1" si="360"/>
        <v>0</v>
      </c>
      <c r="CZ154" s="27">
        <f t="shared" ca="1" si="360"/>
        <v>0</v>
      </c>
      <c r="DA154" s="27">
        <f t="shared" ca="1" si="370"/>
        <v>0</v>
      </c>
      <c r="DB154" s="27">
        <f t="shared" ca="1" si="370"/>
        <v>0</v>
      </c>
      <c r="DC154" s="27">
        <f t="shared" ca="1" si="370"/>
        <v>0</v>
      </c>
      <c r="DD154" s="27">
        <f t="shared" ca="1" si="370"/>
        <v>0</v>
      </c>
      <c r="DE154" s="27" t="str">
        <f t="shared" ca="1" si="370"/>
        <v>-</v>
      </c>
      <c r="DF154" s="27" t="str">
        <f t="shared" ca="1" si="370"/>
        <v>-</v>
      </c>
      <c r="DG154" s="27" t="str">
        <f t="shared" ca="1" si="370"/>
        <v>-</v>
      </c>
      <c r="DH154" s="27" t="str">
        <f t="shared" ca="1" si="370"/>
        <v>-</v>
      </c>
      <c r="DI154" s="27" t="str">
        <f t="shared" ca="1" si="370"/>
        <v>-</v>
      </c>
      <c r="DJ154" s="27" t="str">
        <f t="shared" ca="1" si="370"/>
        <v>-</v>
      </c>
      <c r="DK154" s="27" t="b">
        <f t="shared" ca="1" si="371"/>
        <v>0</v>
      </c>
      <c r="DL154" s="27" t="b">
        <f t="shared" ca="1" si="371"/>
        <v>0</v>
      </c>
      <c r="DM154" s="27" t="b">
        <f t="shared" ca="1" si="371"/>
        <v>1</v>
      </c>
      <c r="DN154" s="27">
        <f t="shared" ca="1" si="371"/>
        <v>2</v>
      </c>
      <c r="DO154" s="27" t="str">
        <f t="shared" ca="1" si="371"/>
        <v>-</v>
      </c>
      <c r="DP154" s="27" t="b">
        <f t="shared" ca="1" si="371"/>
        <v>1</v>
      </c>
      <c r="DQ154" s="27" t="str">
        <f t="shared" ca="1" si="371"/>
        <v>-</v>
      </c>
      <c r="DR154" s="27" t="str">
        <f t="shared" ca="1" si="371"/>
        <v>-</v>
      </c>
      <c r="DS154" s="27" t="str">
        <f t="shared" ca="1" si="371"/>
        <v>-</v>
      </c>
      <c r="DT154" s="27" t="b">
        <f t="shared" ca="1" si="371"/>
        <v>1</v>
      </c>
      <c r="DU154" s="27" t="str">
        <f t="shared" ca="1" si="372"/>
        <v>-</v>
      </c>
      <c r="DV154" s="27">
        <f t="shared" ca="1" si="372"/>
        <v>0.99</v>
      </c>
      <c r="DW154" s="27">
        <f t="shared" ca="1" si="372"/>
        <v>1</v>
      </c>
      <c r="DX154" s="27" t="str">
        <f t="shared" ca="1" si="372"/>
        <v>-</v>
      </c>
      <c r="DY154" s="27" t="str">
        <f t="shared" ca="1" si="372"/>
        <v>-</v>
      </c>
      <c r="DZ154" s="27" t="str">
        <f t="shared" ca="1" si="372"/>
        <v>-</v>
      </c>
      <c r="EA154" s="27">
        <f t="shared" ca="1" si="372"/>
        <v>1</v>
      </c>
      <c r="EB154" s="27">
        <f t="shared" ca="1" si="372"/>
        <v>0</v>
      </c>
      <c r="EC154" s="27">
        <f t="shared" ca="1" si="372"/>
        <v>1</v>
      </c>
      <c r="ED154" s="27">
        <f t="shared" ca="1" si="372"/>
        <v>1</v>
      </c>
      <c r="EE154" s="27">
        <f t="shared" ca="1" si="373"/>
        <v>0</v>
      </c>
      <c r="EF154" s="27">
        <f t="shared" ca="1" si="373"/>
        <v>70</v>
      </c>
      <c r="EG154" s="27">
        <f t="shared" ca="1" si="373"/>
        <v>50</v>
      </c>
      <c r="EH154" s="27">
        <f t="shared" ca="1" si="373"/>
        <v>70</v>
      </c>
      <c r="EI154" s="27">
        <f t="shared" ca="1" si="373"/>
        <v>50</v>
      </c>
      <c r="EJ154" s="27">
        <f t="shared" ca="1" si="373"/>
        <v>1</v>
      </c>
      <c r="EK154" s="27">
        <f t="shared" ca="1" si="373"/>
        <v>1</v>
      </c>
      <c r="EL154" s="27">
        <f t="shared" ca="1" si="373"/>
        <v>1</v>
      </c>
      <c r="EM154" s="27">
        <f t="shared" ca="1" si="373"/>
        <v>0</v>
      </c>
      <c r="EN154" s="27" t="str">
        <f t="shared" ca="1" si="373"/>
        <v>-</v>
      </c>
      <c r="EO154" s="27" t="str">
        <f t="shared" ca="1" si="373"/>
        <v>-</v>
      </c>
      <c r="EP154" s="27">
        <f t="shared" ca="1" si="373"/>
        <v>0</v>
      </c>
      <c r="EQ154" s="27">
        <f t="shared" ca="1" si="373"/>
        <v>0</v>
      </c>
      <c r="ER154" s="34">
        <v>0</v>
      </c>
    </row>
    <row r="155" spans="1:148" outlineLevel="3">
      <c r="A155" s="31">
        <f t="shared" si="361"/>
        <v>150</v>
      </c>
      <c r="B155" s="38">
        <f t="shared" ca="1" si="366"/>
        <v>138</v>
      </c>
      <c r="C155">
        <f t="shared" ca="1" si="355"/>
        <v>32</v>
      </c>
      <c r="D155" t="b">
        <v>1</v>
      </c>
      <c r="E155" t="b">
        <v>0</v>
      </c>
      <c r="F155" t="b">
        <v>1</v>
      </c>
      <c r="H155" s="3" t="str">
        <f t="shared" ca="1" si="362"/>
        <v>012 sfw1.00_sfd-1.50_conc00000_prlf00000_era00000Mat-mate EL Spr Scan 2 (F33N11)</v>
      </c>
      <c r="I155" s="13" t="str">
        <f ca="1">IF(MATCH(H155,H$5:H155,0)=(COUNTA(H$5:H155)),"-","Dup")</f>
        <v>-</v>
      </c>
      <c r="J155" s="27" t="str">
        <f t="shared" ca="1" si="363"/>
        <v>-</v>
      </c>
      <c r="K155" s="27" t="b">
        <f t="shared" ca="1" si="378"/>
        <v>1</v>
      </c>
      <c r="L155" s="27" t="b">
        <f t="shared" ca="1" si="378"/>
        <v>1</v>
      </c>
      <c r="M155" s="27" t="b">
        <f t="shared" ca="1" si="378"/>
        <v>1</v>
      </c>
      <c r="N155" s="27" t="b">
        <f t="shared" ca="1" si="378"/>
        <v>1</v>
      </c>
      <c r="O155" s="27" t="b">
        <f t="shared" ca="1" si="378"/>
        <v>1</v>
      </c>
      <c r="P155" s="27">
        <f t="shared" ca="1" si="367"/>
        <v>1</v>
      </c>
      <c r="Q155" s="27">
        <f t="shared" ca="1" si="367"/>
        <v>1</v>
      </c>
      <c r="R155" s="27">
        <f t="shared" ca="1" si="367"/>
        <v>1</v>
      </c>
      <c r="S155" s="27">
        <f t="shared" ca="1" si="367"/>
        <v>1</v>
      </c>
      <c r="T155" s="27">
        <f t="shared" ca="1" si="367"/>
        <v>1</v>
      </c>
      <c r="U155" s="27">
        <f t="shared" ca="1" si="367"/>
        <v>1</v>
      </c>
      <c r="V155" s="27">
        <f t="shared" ca="1" si="367"/>
        <v>1</v>
      </c>
      <c r="W155" s="27">
        <f t="shared" ca="1" si="367"/>
        <v>1</v>
      </c>
      <c r="X155" s="27">
        <f t="shared" ca="1" si="367"/>
        <v>1</v>
      </c>
      <c r="Y155" s="27">
        <f t="shared" ca="1" si="367"/>
        <v>1</v>
      </c>
      <c r="Z155" s="27" t="str">
        <f t="shared" ca="1" si="357"/>
        <v>-</v>
      </c>
      <c r="AA155" s="27" t="str">
        <f t="shared" ca="1" si="364"/>
        <v>-</v>
      </c>
      <c r="AB155" s="27" t="str">
        <f t="shared" ca="1" si="368"/>
        <v>-</v>
      </c>
      <c r="AC155" s="27" t="str">
        <f t="shared" ca="1" si="368"/>
        <v>-</v>
      </c>
      <c r="AD155" s="27" t="str">
        <f t="shared" ca="1" si="368"/>
        <v>-</v>
      </c>
      <c r="AE155" s="27" t="str">
        <f t="shared" ca="1" si="368"/>
        <v>-</v>
      </c>
      <c r="AF155" s="27" t="str">
        <f t="shared" ca="1" si="368"/>
        <v>-</v>
      </c>
      <c r="AG155" s="27" t="str">
        <f t="shared" ca="1" si="368"/>
        <v>-</v>
      </c>
      <c r="AH155" s="27" t="str">
        <f t="shared" ca="1" si="368"/>
        <v>-</v>
      </c>
      <c r="AI155" s="27" t="str">
        <f t="shared" ca="1" si="368"/>
        <v>-</v>
      </c>
      <c r="AJ155" s="27" t="str">
        <f t="shared" ca="1" si="368"/>
        <v>-</v>
      </c>
      <c r="AK155" s="27" t="str">
        <f t="shared" ca="1" si="368"/>
        <v>-</v>
      </c>
      <c r="AL155" s="27" t="str">
        <f t="shared" ca="1" si="368"/>
        <v>-</v>
      </c>
      <c r="AM155" s="27" t="str">
        <f t="shared" ca="1" si="368"/>
        <v>-</v>
      </c>
      <c r="AN155" s="27" t="str">
        <f t="shared" ca="1" si="368"/>
        <v>-</v>
      </c>
      <c r="AO155" s="27" t="str">
        <f t="shared" ca="1" si="368"/>
        <v>-</v>
      </c>
      <c r="AP155" s="27" t="str">
        <f t="shared" ca="1" si="368"/>
        <v>-</v>
      </c>
      <c r="AQ155" s="27" t="str">
        <f t="shared" ca="1" si="368"/>
        <v>-</v>
      </c>
      <c r="AR155" s="27" t="str">
        <f t="shared" ca="1" si="368"/>
        <v>-</v>
      </c>
      <c r="AS155" s="27">
        <f t="shared" ca="1" si="358"/>
        <v>1</v>
      </c>
      <c r="AT155" s="27">
        <f t="shared" ca="1" si="358"/>
        <v>1</v>
      </c>
      <c r="AU155" s="27">
        <f t="shared" ca="1" si="358"/>
        <v>0</v>
      </c>
      <c r="AV155" s="27">
        <f t="shared" ca="1" si="369"/>
        <v>0.7</v>
      </c>
      <c r="AW155" s="27">
        <f t="shared" ca="1" si="369"/>
        <v>-0.7</v>
      </c>
      <c r="AX155" s="27" t="str">
        <f t="shared" ca="1" si="369"/>
        <v>-</v>
      </c>
      <c r="AY155" s="27" t="str">
        <f t="shared" ca="1" si="369"/>
        <v>-</v>
      </c>
      <c r="AZ155" s="27" t="str">
        <f t="shared" ca="1" si="369"/>
        <v>-</v>
      </c>
      <c r="BA155" s="27" t="str">
        <f t="shared" ca="1" si="369"/>
        <v>-</v>
      </c>
      <c r="BB155" s="27" t="str">
        <f t="shared" ca="1" si="369"/>
        <v>-</v>
      </c>
      <c r="BC155" s="27">
        <f t="shared" ca="1" si="359"/>
        <v>0.3</v>
      </c>
      <c r="BD155" s="27">
        <f t="shared" ca="1" si="374"/>
        <v>0.7</v>
      </c>
      <c r="BE155" s="27">
        <f t="shared" ca="1" si="374"/>
        <v>-0.2</v>
      </c>
      <c r="BF155" s="27">
        <f t="shared" ca="1" si="374"/>
        <v>1.2</v>
      </c>
      <c r="BG155" s="27" t="str">
        <f t="shared" ca="1" si="374"/>
        <v>-</v>
      </c>
      <c r="BH155" s="27" t="str">
        <f t="shared" ca="1" si="374"/>
        <v>-</v>
      </c>
      <c r="BI155" s="27">
        <f t="shared" ca="1" si="374"/>
        <v>0</v>
      </c>
      <c r="BJ155" s="27">
        <f t="shared" ca="1" si="374"/>
        <v>0</v>
      </c>
      <c r="BK155" s="27">
        <f t="shared" ca="1" si="374"/>
        <v>0</v>
      </c>
      <c r="BL155" s="27">
        <f t="shared" ca="1" si="374"/>
        <v>0</v>
      </c>
      <c r="BM155" s="27">
        <f t="shared" ca="1" si="374"/>
        <v>0</v>
      </c>
      <c r="BN155" s="27">
        <f t="shared" ca="1" si="375"/>
        <v>12</v>
      </c>
      <c r="BO155" s="27">
        <f t="shared" ca="1" si="375"/>
        <v>12</v>
      </c>
      <c r="BP155" s="27" t="str">
        <f t="shared" ca="1" si="375"/>
        <v>-</v>
      </c>
      <c r="BQ155" s="27" t="str">
        <f t="shared" ca="1" si="375"/>
        <v>-</v>
      </c>
      <c r="BR155" s="27" t="str">
        <f t="shared" ca="1" si="375"/>
        <v>-</v>
      </c>
      <c r="BS155" s="27" t="str">
        <f t="shared" ca="1" si="375"/>
        <v>-</v>
      </c>
      <c r="BT155" s="27" t="str">
        <f t="shared" ca="1" si="375"/>
        <v>-</v>
      </c>
      <c r="BU155" s="27" t="str">
        <f t="shared" ca="1" si="376"/>
        <v>-</v>
      </c>
      <c r="BV155" s="27" t="str">
        <f t="shared" ca="1" si="376"/>
        <v>-</v>
      </c>
      <c r="BW155" s="27" t="str">
        <f t="shared" ca="1" si="376"/>
        <v>-</v>
      </c>
      <c r="BX155" s="27" t="str">
        <f t="shared" ca="1" si="376"/>
        <v>-</v>
      </c>
      <c r="BY155" s="27">
        <f t="shared" ca="1" si="376"/>
        <v>5</v>
      </c>
      <c r="BZ155" s="27" t="str">
        <f t="shared" ca="1" si="376"/>
        <v>-</v>
      </c>
      <c r="CA155" s="27" t="str">
        <f t="shared" ca="1" si="376"/>
        <v>-</v>
      </c>
      <c r="CB155" s="27" t="str">
        <f t="shared" ca="1" si="376"/>
        <v>-</v>
      </c>
      <c r="CC155" s="27" t="str">
        <f t="shared" ca="1" si="376"/>
        <v>-</v>
      </c>
      <c r="CD155" s="27" t="str">
        <f t="shared" ca="1" si="376"/>
        <v>-</v>
      </c>
      <c r="CE155" s="27" t="str">
        <f t="shared" ca="1" si="376"/>
        <v>-</v>
      </c>
      <c r="CF155" s="27">
        <f t="shared" ca="1" si="376"/>
        <v>0</v>
      </c>
      <c r="CG155" s="27" t="str">
        <f t="shared" ca="1" si="377"/>
        <v>-</v>
      </c>
      <c r="CH155" s="27">
        <f t="shared" ca="1" si="377"/>
        <v>1</v>
      </c>
      <c r="CI155" s="27">
        <f t="shared" ca="1" si="377"/>
        <v>0</v>
      </c>
      <c r="CJ155" s="27">
        <f t="shared" ca="1" si="377"/>
        <v>1</v>
      </c>
      <c r="CK155" s="27">
        <f t="shared" ca="1" si="377"/>
        <v>1</v>
      </c>
      <c r="CL155" s="27">
        <f t="shared" ca="1" si="377"/>
        <v>1</v>
      </c>
      <c r="CM155" s="27">
        <f t="shared" ca="1" si="377"/>
        <v>0</v>
      </c>
      <c r="CN155" s="27">
        <f t="shared" ca="1" si="377"/>
        <v>0</v>
      </c>
      <c r="CO155" s="27">
        <f t="shared" ca="1" si="377"/>
        <v>0</v>
      </c>
      <c r="CP155" s="27">
        <f t="shared" ca="1" si="353"/>
        <v>0</v>
      </c>
      <c r="CQ155" s="27">
        <f t="shared" ca="1" si="379"/>
        <v>1</v>
      </c>
      <c r="CR155" s="26">
        <v>-1.5</v>
      </c>
      <c r="CS155" s="27">
        <f t="shared" ca="1" si="365"/>
        <v>0</v>
      </c>
      <c r="CT155" s="27">
        <f t="shared" ca="1" si="380"/>
        <v>0</v>
      </c>
      <c r="CU155" s="27">
        <f t="shared" ca="1" si="339"/>
        <v>0</v>
      </c>
      <c r="CV155" s="27">
        <f t="shared" ca="1" si="354"/>
        <v>0</v>
      </c>
      <c r="CW155" s="27">
        <f t="shared" ca="1" si="354"/>
        <v>1</v>
      </c>
      <c r="CX155" s="27">
        <f t="shared" ca="1" si="354"/>
        <v>0</v>
      </c>
      <c r="CY155" s="27">
        <f t="shared" ca="1" si="360"/>
        <v>0</v>
      </c>
      <c r="CZ155" s="27">
        <f t="shared" ca="1" si="360"/>
        <v>0</v>
      </c>
      <c r="DA155" s="27">
        <f t="shared" ca="1" si="370"/>
        <v>0</v>
      </c>
      <c r="DB155" s="27">
        <f t="shared" ca="1" si="370"/>
        <v>0</v>
      </c>
      <c r="DC155" s="27">
        <f t="shared" ca="1" si="370"/>
        <v>0</v>
      </c>
      <c r="DD155" s="27">
        <f t="shared" ca="1" si="370"/>
        <v>0</v>
      </c>
      <c r="DE155" s="27" t="str">
        <f t="shared" ca="1" si="370"/>
        <v>-</v>
      </c>
      <c r="DF155" s="27" t="str">
        <f t="shared" ca="1" si="370"/>
        <v>-</v>
      </c>
      <c r="DG155" s="27" t="str">
        <f t="shared" ca="1" si="370"/>
        <v>-</v>
      </c>
      <c r="DH155" s="27" t="str">
        <f t="shared" ca="1" si="370"/>
        <v>-</v>
      </c>
      <c r="DI155" s="27" t="str">
        <f t="shared" ca="1" si="370"/>
        <v>-</v>
      </c>
      <c r="DJ155" s="27" t="str">
        <f t="shared" ca="1" si="370"/>
        <v>-</v>
      </c>
      <c r="DK155" s="27" t="b">
        <f t="shared" ca="1" si="371"/>
        <v>0</v>
      </c>
      <c r="DL155" s="27" t="b">
        <f t="shared" ca="1" si="371"/>
        <v>0</v>
      </c>
      <c r="DM155" s="27" t="b">
        <f t="shared" ca="1" si="371"/>
        <v>1</v>
      </c>
      <c r="DN155" s="27">
        <f t="shared" ca="1" si="371"/>
        <v>2</v>
      </c>
      <c r="DO155" s="27" t="str">
        <f t="shared" ca="1" si="371"/>
        <v>-</v>
      </c>
      <c r="DP155" s="27" t="b">
        <f t="shared" ca="1" si="371"/>
        <v>1</v>
      </c>
      <c r="DQ155" s="27" t="str">
        <f t="shared" ca="1" si="371"/>
        <v>-</v>
      </c>
      <c r="DR155" s="27" t="str">
        <f t="shared" ca="1" si="371"/>
        <v>-</v>
      </c>
      <c r="DS155" s="27" t="str">
        <f t="shared" ca="1" si="371"/>
        <v>-</v>
      </c>
      <c r="DT155" s="27" t="b">
        <f t="shared" ca="1" si="371"/>
        <v>1</v>
      </c>
      <c r="DU155" s="27" t="str">
        <f t="shared" ca="1" si="372"/>
        <v>-</v>
      </c>
      <c r="DV155" s="27">
        <f t="shared" ca="1" si="372"/>
        <v>0.99</v>
      </c>
      <c r="DW155" s="27">
        <f t="shared" ca="1" si="372"/>
        <v>1</v>
      </c>
      <c r="DX155" s="27" t="str">
        <f t="shared" ca="1" si="372"/>
        <v>-</v>
      </c>
      <c r="DY155" s="27" t="str">
        <f t="shared" ca="1" si="372"/>
        <v>-</v>
      </c>
      <c r="DZ155" s="27" t="str">
        <f t="shared" ca="1" si="372"/>
        <v>-</v>
      </c>
      <c r="EA155" s="27">
        <f t="shared" ca="1" si="372"/>
        <v>1</v>
      </c>
      <c r="EB155" s="27">
        <f t="shared" ca="1" si="372"/>
        <v>0</v>
      </c>
      <c r="EC155" s="27">
        <f t="shared" ca="1" si="372"/>
        <v>1</v>
      </c>
      <c r="ED155" s="27">
        <f t="shared" ca="1" si="372"/>
        <v>1</v>
      </c>
      <c r="EE155" s="27">
        <f t="shared" ca="1" si="373"/>
        <v>0</v>
      </c>
      <c r="EF155" s="27">
        <f t="shared" ca="1" si="373"/>
        <v>70</v>
      </c>
      <c r="EG155" s="27">
        <f t="shared" ca="1" si="373"/>
        <v>50</v>
      </c>
      <c r="EH155" s="27">
        <f t="shared" ca="1" si="373"/>
        <v>70</v>
      </c>
      <c r="EI155" s="27">
        <f t="shared" ca="1" si="373"/>
        <v>50</v>
      </c>
      <c r="EJ155" s="27">
        <f t="shared" ca="1" si="373"/>
        <v>1</v>
      </c>
      <c r="EK155" s="27">
        <f t="shared" ca="1" si="373"/>
        <v>1</v>
      </c>
      <c r="EL155" s="27">
        <f t="shared" ca="1" si="373"/>
        <v>1</v>
      </c>
      <c r="EM155" s="27">
        <f t="shared" ca="1" si="373"/>
        <v>0</v>
      </c>
      <c r="EN155" s="27" t="str">
        <f t="shared" ca="1" si="373"/>
        <v>-</v>
      </c>
      <c r="EO155" s="27" t="str">
        <f t="shared" ca="1" si="373"/>
        <v>-</v>
      </c>
      <c r="EP155" s="27">
        <f t="shared" ca="1" si="373"/>
        <v>0</v>
      </c>
      <c r="EQ155" s="27">
        <f t="shared" ca="1" si="373"/>
        <v>0</v>
      </c>
      <c r="ER155" s="34">
        <v>0</v>
      </c>
    </row>
    <row r="156" spans="1:148" outlineLevel="3">
      <c r="A156" s="31">
        <f t="shared" si="361"/>
        <v>151</v>
      </c>
      <c r="B156" s="38">
        <f t="shared" ca="1" si="366"/>
        <v>138</v>
      </c>
      <c r="C156">
        <f t="shared" ca="1" si="355"/>
        <v>32</v>
      </c>
      <c r="D156" t="b">
        <v>1</v>
      </c>
      <c r="E156" t="b">
        <v>0</v>
      </c>
      <c r="F156" t="b">
        <v>1</v>
      </c>
      <c r="H156" s="3" t="str">
        <f t="shared" ca="1" si="362"/>
        <v>013 sfw1.00_sfd-1.00_conc00000_prlf00000_era00000Mat-mate EL Spr Scan 2 (F33N11)</v>
      </c>
      <c r="I156" s="13" t="str">
        <f ca="1">IF(MATCH(H156,H$5:H156,0)=(COUNTA(H$5:H156)),"-","Dup")</f>
        <v>-</v>
      </c>
      <c r="J156" s="27" t="str">
        <f t="shared" ca="1" si="363"/>
        <v>-</v>
      </c>
      <c r="K156" s="27" t="b">
        <f t="shared" ca="1" si="378"/>
        <v>1</v>
      </c>
      <c r="L156" s="27" t="b">
        <f t="shared" ca="1" si="378"/>
        <v>1</v>
      </c>
      <c r="M156" s="27" t="b">
        <f t="shared" ca="1" si="378"/>
        <v>1</v>
      </c>
      <c r="N156" s="27" t="b">
        <f t="shared" ca="1" si="378"/>
        <v>1</v>
      </c>
      <c r="O156" s="27" t="b">
        <f t="shared" ca="1" si="378"/>
        <v>1</v>
      </c>
      <c r="P156" s="27">
        <f t="shared" ca="1" si="367"/>
        <v>1</v>
      </c>
      <c r="Q156" s="27">
        <f t="shared" ca="1" si="367"/>
        <v>1</v>
      </c>
      <c r="R156" s="27">
        <f t="shared" ca="1" si="367"/>
        <v>1</v>
      </c>
      <c r="S156" s="27">
        <f t="shared" ca="1" si="367"/>
        <v>1</v>
      </c>
      <c r="T156" s="27">
        <f t="shared" ca="1" si="367"/>
        <v>1</v>
      </c>
      <c r="U156" s="27">
        <f t="shared" ca="1" si="367"/>
        <v>1</v>
      </c>
      <c r="V156" s="27">
        <f t="shared" ca="1" si="367"/>
        <v>1</v>
      </c>
      <c r="W156" s="27">
        <f t="shared" ca="1" si="367"/>
        <v>1</v>
      </c>
      <c r="X156" s="27">
        <f t="shared" ca="1" si="367"/>
        <v>1</v>
      </c>
      <c r="Y156" s="27">
        <f t="shared" ca="1" si="367"/>
        <v>1</v>
      </c>
      <c r="Z156" s="27" t="str">
        <f t="shared" ca="1" si="357"/>
        <v>-</v>
      </c>
      <c r="AA156" s="27" t="str">
        <f t="shared" ca="1" si="364"/>
        <v>-</v>
      </c>
      <c r="AB156" s="27" t="str">
        <f t="shared" ca="1" si="368"/>
        <v>-</v>
      </c>
      <c r="AC156" s="27" t="str">
        <f t="shared" ca="1" si="368"/>
        <v>-</v>
      </c>
      <c r="AD156" s="27" t="str">
        <f t="shared" ca="1" si="368"/>
        <v>-</v>
      </c>
      <c r="AE156" s="27" t="str">
        <f t="shared" ca="1" si="368"/>
        <v>-</v>
      </c>
      <c r="AF156" s="27" t="str">
        <f t="shared" ca="1" si="368"/>
        <v>-</v>
      </c>
      <c r="AG156" s="27" t="str">
        <f t="shared" ca="1" si="368"/>
        <v>-</v>
      </c>
      <c r="AH156" s="27" t="str">
        <f t="shared" ca="1" si="368"/>
        <v>-</v>
      </c>
      <c r="AI156" s="27" t="str">
        <f t="shared" ca="1" si="368"/>
        <v>-</v>
      </c>
      <c r="AJ156" s="27" t="str">
        <f t="shared" ca="1" si="368"/>
        <v>-</v>
      </c>
      <c r="AK156" s="27" t="str">
        <f t="shared" ca="1" si="368"/>
        <v>-</v>
      </c>
      <c r="AL156" s="27" t="str">
        <f t="shared" ca="1" si="368"/>
        <v>-</v>
      </c>
      <c r="AM156" s="27" t="str">
        <f t="shared" ca="1" si="368"/>
        <v>-</v>
      </c>
      <c r="AN156" s="27" t="str">
        <f t="shared" ca="1" si="368"/>
        <v>-</v>
      </c>
      <c r="AO156" s="27" t="str">
        <f t="shared" ca="1" si="368"/>
        <v>-</v>
      </c>
      <c r="AP156" s="27" t="str">
        <f t="shared" ca="1" si="368"/>
        <v>-</v>
      </c>
      <c r="AQ156" s="27" t="str">
        <f t="shared" ca="1" si="368"/>
        <v>-</v>
      </c>
      <c r="AR156" s="27" t="str">
        <f t="shared" ca="1" si="368"/>
        <v>-</v>
      </c>
      <c r="AS156" s="27">
        <f t="shared" ca="1" si="358"/>
        <v>1</v>
      </c>
      <c r="AT156" s="27">
        <f t="shared" ca="1" si="358"/>
        <v>1</v>
      </c>
      <c r="AU156" s="27">
        <f t="shared" ca="1" si="358"/>
        <v>0</v>
      </c>
      <c r="AV156" s="27">
        <f t="shared" ca="1" si="369"/>
        <v>0.7</v>
      </c>
      <c r="AW156" s="27">
        <f t="shared" ca="1" si="369"/>
        <v>-0.7</v>
      </c>
      <c r="AX156" s="27" t="str">
        <f t="shared" ca="1" si="369"/>
        <v>-</v>
      </c>
      <c r="AY156" s="27" t="str">
        <f t="shared" ca="1" si="369"/>
        <v>-</v>
      </c>
      <c r="AZ156" s="27" t="str">
        <f t="shared" ca="1" si="369"/>
        <v>-</v>
      </c>
      <c r="BA156" s="27" t="str">
        <f t="shared" ca="1" si="369"/>
        <v>-</v>
      </c>
      <c r="BB156" s="27" t="str">
        <f t="shared" ca="1" si="369"/>
        <v>-</v>
      </c>
      <c r="BC156" s="27">
        <f t="shared" ca="1" si="359"/>
        <v>0.3</v>
      </c>
      <c r="BD156" s="27">
        <f t="shared" ca="1" si="374"/>
        <v>0.7</v>
      </c>
      <c r="BE156" s="27">
        <f t="shared" ca="1" si="374"/>
        <v>-0.2</v>
      </c>
      <c r="BF156" s="27">
        <f t="shared" ca="1" si="374"/>
        <v>1.2</v>
      </c>
      <c r="BG156" s="27" t="str">
        <f t="shared" ca="1" si="374"/>
        <v>-</v>
      </c>
      <c r="BH156" s="27" t="str">
        <f t="shared" ca="1" si="374"/>
        <v>-</v>
      </c>
      <c r="BI156" s="27">
        <f t="shared" ca="1" si="374"/>
        <v>0</v>
      </c>
      <c r="BJ156" s="27">
        <f t="shared" ca="1" si="374"/>
        <v>0</v>
      </c>
      <c r="BK156" s="27">
        <f t="shared" ca="1" si="374"/>
        <v>0</v>
      </c>
      <c r="BL156" s="27">
        <f t="shared" ca="1" si="374"/>
        <v>0</v>
      </c>
      <c r="BM156" s="27">
        <f t="shared" ca="1" si="374"/>
        <v>0</v>
      </c>
      <c r="BN156" s="27">
        <f t="shared" ca="1" si="375"/>
        <v>12</v>
      </c>
      <c r="BO156" s="27">
        <f t="shared" ca="1" si="375"/>
        <v>12</v>
      </c>
      <c r="BP156" s="27" t="str">
        <f t="shared" ca="1" si="375"/>
        <v>-</v>
      </c>
      <c r="BQ156" s="27" t="str">
        <f t="shared" ca="1" si="375"/>
        <v>-</v>
      </c>
      <c r="BR156" s="27" t="str">
        <f t="shared" ca="1" si="375"/>
        <v>-</v>
      </c>
      <c r="BS156" s="27" t="str">
        <f t="shared" ca="1" si="375"/>
        <v>-</v>
      </c>
      <c r="BT156" s="27" t="str">
        <f t="shared" ca="1" si="375"/>
        <v>-</v>
      </c>
      <c r="BU156" s="27" t="str">
        <f t="shared" ca="1" si="376"/>
        <v>-</v>
      </c>
      <c r="BV156" s="27" t="str">
        <f t="shared" ca="1" si="376"/>
        <v>-</v>
      </c>
      <c r="BW156" s="27" t="str">
        <f t="shared" ca="1" si="376"/>
        <v>-</v>
      </c>
      <c r="BX156" s="27" t="str">
        <f t="shared" ca="1" si="376"/>
        <v>-</v>
      </c>
      <c r="BY156" s="27">
        <f t="shared" ca="1" si="376"/>
        <v>5</v>
      </c>
      <c r="BZ156" s="27" t="str">
        <f t="shared" ca="1" si="376"/>
        <v>-</v>
      </c>
      <c r="CA156" s="27" t="str">
        <f t="shared" ca="1" si="376"/>
        <v>-</v>
      </c>
      <c r="CB156" s="27" t="str">
        <f t="shared" ca="1" si="376"/>
        <v>-</v>
      </c>
      <c r="CC156" s="27" t="str">
        <f t="shared" ca="1" si="376"/>
        <v>-</v>
      </c>
      <c r="CD156" s="27" t="str">
        <f t="shared" ca="1" si="376"/>
        <v>-</v>
      </c>
      <c r="CE156" s="27" t="str">
        <f t="shared" ca="1" si="376"/>
        <v>-</v>
      </c>
      <c r="CF156" s="27">
        <f t="shared" ca="1" si="376"/>
        <v>0</v>
      </c>
      <c r="CG156" s="27" t="str">
        <f t="shared" ca="1" si="377"/>
        <v>-</v>
      </c>
      <c r="CH156" s="27">
        <f t="shared" ca="1" si="377"/>
        <v>1</v>
      </c>
      <c r="CI156" s="27">
        <f t="shared" ca="1" si="377"/>
        <v>0</v>
      </c>
      <c r="CJ156" s="27">
        <f t="shared" ca="1" si="377"/>
        <v>1</v>
      </c>
      <c r="CK156" s="27">
        <f t="shared" ca="1" si="377"/>
        <v>1</v>
      </c>
      <c r="CL156" s="27">
        <f t="shared" ca="1" si="377"/>
        <v>1</v>
      </c>
      <c r="CM156" s="27">
        <f t="shared" ca="1" si="377"/>
        <v>0</v>
      </c>
      <c r="CN156" s="27">
        <f t="shared" ca="1" si="377"/>
        <v>0</v>
      </c>
      <c r="CO156" s="27">
        <f t="shared" ca="1" si="377"/>
        <v>0</v>
      </c>
      <c r="CP156" s="27">
        <f t="shared" ca="1" si="353"/>
        <v>0</v>
      </c>
      <c r="CQ156" s="27">
        <f t="shared" ca="1" si="379"/>
        <v>1</v>
      </c>
      <c r="CR156" s="26">
        <v>-1</v>
      </c>
      <c r="CS156" s="27">
        <f t="shared" ca="1" si="365"/>
        <v>0</v>
      </c>
      <c r="CT156" s="27">
        <f t="shared" ca="1" si="380"/>
        <v>0</v>
      </c>
      <c r="CU156" s="27">
        <f t="shared" ca="1" si="339"/>
        <v>0</v>
      </c>
      <c r="CV156" s="27">
        <f t="shared" ca="1" si="354"/>
        <v>0</v>
      </c>
      <c r="CW156" s="27">
        <f t="shared" ca="1" si="354"/>
        <v>1</v>
      </c>
      <c r="CX156" s="27">
        <f t="shared" ca="1" si="354"/>
        <v>0</v>
      </c>
      <c r="CY156" s="27">
        <f t="shared" ca="1" si="360"/>
        <v>0</v>
      </c>
      <c r="CZ156" s="27">
        <f t="shared" ca="1" si="360"/>
        <v>0</v>
      </c>
      <c r="DA156" s="27">
        <f t="shared" ca="1" si="370"/>
        <v>0</v>
      </c>
      <c r="DB156" s="27">
        <f t="shared" ca="1" si="370"/>
        <v>0</v>
      </c>
      <c r="DC156" s="27">
        <f t="shared" ca="1" si="370"/>
        <v>0</v>
      </c>
      <c r="DD156" s="27">
        <f t="shared" ca="1" si="370"/>
        <v>0</v>
      </c>
      <c r="DE156" s="27" t="str">
        <f t="shared" ca="1" si="370"/>
        <v>-</v>
      </c>
      <c r="DF156" s="27" t="str">
        <f t="shared" ca="1" si="370"/>
        <v>-</v>
      </c>
      <c r="DG156" s="27" t="str">
        <f t="shared" ca="1" si="370"/>
        <v>-</v>
      </c>
      <c r="DH156" s="27" t="str">
        <f t="shared" ca="1" si="370"/>
        <v>-</v>
      </c>
      <c r="DI156" s="27" t="str">
        <f t="shared" ca="1" si="370"/>
        <v>-</v>
      </c>
      <c r="DJ156" s="27" t="str">
        <f t="shared" ca="1" si="370"/>
        <v>-</v>
      </c>
      <c r="DK156" s="27" t="b">
        <f t="shared" ca="1" si="371"/>
        <v>0</v>
      </c>
      <c r="DL156" s="27" t="b">
        <f t="shared" ca="1" si="371"/>
        <v>0</v>
      </c>
      <c r="DM156" s="27" t="b">
        <f t="shared" ca="1" si="371"/>
        <v>1</v>
      </c>
      <c r="DN156" s="27">
        <f t="shared" ca="1" si="371"/>
        <v>2</v>
      </c>
      <c r="DO156" s="27" t="str">
        <f t="shared" ca="1" si="371"/>
        <v>-</v>
      </c>
      <c r="DP156" s="27" t="b">
        <f t="shared" ca="1" si="371"/>
        <v>1</v>
      </c>
      <c r="DQ156" s="27" t="str">
        <f t="shared" ca="1" si="371"/>
        <v>-</v>
      </c>
      <c r="DR156" s="27" t="str">
        <f t="shared" ca="1" si="371"/>
        <v>-</v>
      </c>
      <c r="DS156" s="27" t="str">
        <f t="shared" ca="1" si="371"/>
        <v>-</v>
      </c>
      <c r="DT156" s="27" t="b">
        <f t="shared" ca="1" si="371"/>
        <v>1</v>
      </c>
      <c r="DU156" s="27" t="str">
        <f t="shared" ca="1" si="372"/>
        <v>-</v>
      </c>
      <c r="DV156" s="27">
        <f t="shared" ca="1" si="372"/>
        <v>0.99</v>
      </c>
      <c r="DW156" s="27">
        <f t="shared" ca="1" si="372"/>
        <v>1</v>
      </c>
      <c r="DX156" s="27" t="str">
        <f t="shared" ca="1" si="372"/>
        <v>-</v>
      </c>
      <c r="DY156" s="27" t="str">
        <f t="shared" ca="1" si="372"/>
        <v>-</v>
      </c>
      <c r="DZ156" s="27" t="str">
        <f t="shared" ca="1" si="372"/>
        <v>-</v>
      </c>
      <c r="EA156" s="27">
        <f t="shared" ca="1" si="372"/>
        <v>1</v>
      </c>
      <c r="EB156" s="27">
        <f t="shared" ca="1" si="372"/>
        <v>0</v>
      </c>
      <c r="EC156" s="27">
        <f t="shared" ca="1" si="372"/>
        <v>1</v>
      </c>
      <c r="ED156" s="27">
        <f t="shared" ca="1" si="372"/>
        <v>1</v>
      </c>
      <c r="EE156" s="27">
        <f t="shared" ca="1" si="373"/>
        <v>0</v>
      </c>
      <c r="EF156" s="27">
        <f t="shared" ca="1" si="373"/>
        <v>70</v>
      </c>
      <c r="EG156" s="27">
        <f t="shared" ca="1" si="373"/>
        <v>50</v>
      </c>
      <c r="EH156" s="27">
        <f t="shared" ca="1" si="373"/>
        <v>70</v>
      </c>
      <c r="EI156" s="27">
        <f t="shared" ca="1" si="373"/>
        <v>50</v>
      </c>
      <c r="EJ156" s="27">
        <f t="shared" ca="1" si="373"/>
        <v>1</v>
      </c>
      <c r="EK156" s="27">
        <f t="shared" ca="1" si="373"/>
        <v>1</v>
      </c>
      <c r="EL156" s="27">
        <f t="shared" ca="1" si="373"/>
        <v>1</v>
      </c>
      <c r="EM156" s="27">
        <f t="shared" ca="1" si="373"/>
        <v>0</v>
      </c>
      <c r="EN156" s="27" t="str">
        <f t="shared" ca="1" si="373"/>
        <v>-</v>
      </c>
      <c r="EO156" s="27" t="str">
        <f t="shared" ca="1" si="373"/>
        <v>-</v>
      </c>
      <c r="EP156" s="27">
        <f t="shared" ca="1" si="373"/>
        <v>0</v>
      </c>
      <c r="EQ156" s="27">
        <f t="shared" ca="1" si="373"/>
        <v>0</v>
      </c>
      <c r="ER156" s="34">
        <v>0</v>
      </c>
    </row>
    <row r="157" spans="1:148" outlineLevel="3">
      <c r="A157" s="31">
        <f t="shared" si="361"/>
        <v>152</v>
      </c>
      <c r="B157" s="38">
        <f t="shared" ca="1" si="366"/>
        <v>138</v>
      </c>
      <c r="C157">
        <f t="shared" ca="1" si="355"/>
        <v>32</v>
      </c>
      <c r="D157" t="b">
        <v>1</v>
      </c>
      <c r="E157" t="b">
        <v>0</v>
      </c>
      <c r="F157" t="b">
        <v>1</v>
      </c>
      <c r="H157" s="3" t="str">
        <f t="shared" ca="1" si="362"/>
        <v>014 sfw1.00_sfd-0.50_conc00000_prlf00000_era00000Mat-mate EL Spr Scan 2 (F33N11)</v>
      </c>
      <c r="I157" s="13" t="str">
        <f ca="1">IF(MATCH(H157,H$5:H157,0)=(COUNTA(H$5:H157)),"-","Dup")</f>
        <v>-</v>
      </c>
      <c r="J157" s="27" t="str">
        <f t="shared" ca="1" si="363"/>
        <v>-</v>
      </c>
      <c r="K157" s="27" t="b">
        <f t="shared" ca="1" si="378"/>
        <v>1</v>
      </c>
      <c r="L157" s="27" t="b">
        <f t="shared" ca="1" si="378"/>
        <v>1</v>
      </c>
      <c r="M157" s="27" t="b">
        <f t="shared" ca="1" si="378"/>
        <v>1</v>
      </c>
      <c r="N157" s="27" t="b">
        <f t="shared" ca="1" si="378"/>
        <v>1</v>
      </c>
      <c r="O157" s="27" t="b">
        <f t="shared" ca="1" si="378"/>
        <v>1</v>
      </c>
      <c r="P157" s="27">
        <f t="shared" ca="1" si="367"/>
        <v>1</v>
      </c>
      <c r="Q157" s="27">
        <f t="shared" ca="1" si="367"/>
        <v>1</v>
      </c>
      <c r="R157" s="27">
        <f t="shared" ca="1" si="367"/>
        <v>1</v>
      </c>
      <c r="S157" s="27">
        <f t="shared" ca="1" si="367"/>
        <v>1</v>
      </c>
      <c r="T157" s="27">
        <f t="shared" ca="1" si="367"/>
        <v>1</v>
      </c>
      <c r="U157" s="27">
        <f t="shared" ca="1" si="367"/>
        <v>1</v>
      </c>
      <c r="V157" s="27">
        <f t="shared" ca="1" si="367"/>
        <v>1</v>
      </c>
      <c r="W157" s="27">
        <f t="shared" ca="1" si="367"/>
        <v>1</v>
      </c>
      <c r="X157" s="27">
        <f t="shared" ca="1" si="367"/>
        <v>1</v>
      </c>
      <c r="Y157" s="27">
        <f t="shared" ca="1" si="367"/>
        <v>1</v>
      </c>
      <c r="Z157" s="27" t="str">
        <f t="shared" ca="1" si="357"/>
        <v>-</v>
      </c>
      <c r="AA157" s="27" t="str">
        <f t="shared" ca="1" si="364"/>
        <v>-</v>
      </c>
      <c r="AB157" s="27" t="str">
        <f t="shared" ca="1" si="368"/>
        <v>-</v>
      </c>
      <c r="AC157" s="27" t="str">
        <f t="shared" ca="1" si="368"/>
        <v>-</v>
      </c>
      <c r="AD157" s="27" t="str">
        <f t="shared" ca="1" si="368"/>
        <v>-</v>
      </c>
      <c r="AE157" s="27" t="str">
        <f t="shared" ca="1" si="368"/>
        <v>-</v>
      </c>
      <c r="AF157" s="27" t="str">
        <f t="shared" ca="1" si="368"/>
        <v>-</v>
      </c>
      <c r="AG157" s="27" t="str">
        <f t="shared" ca="1" si="368"/>
        <v>-</v>
      </c>
      <c r="AH157" s="27" t="str">
        <f t="shared" ca="1" si="368"/>
        <v>-</v>
      </c>
      <c r="AI157" s="27" t="str">
        <f t="shared" ca="1" si="368"/>
        <v>-</v>
      </c>
      <c r="AJ157" s="27" t="str">
        <f t="shared" ca="1" si="368"/>
        <v>-</v>
      </c>
      <c r="AK157" s="27" t="str">
        <f t="shared" ca="1" si="368"/>
        <v>-</v>
      </c>
      <c r="AL157" s="27" t="str">
        <f t="shared" ca="1" si="368"/>
        <v>-</v>
      </c>
      <c r="AM157" s="27" t="str">
        <f t="shared" ca="1" si="368"/>
        <v>-</v>
      </c>
      <c r="AN157" s="27" t="str">
        <f t="shared" ca="1" si="368"/>
        <v>-</v>
      </c>
      <c r="AO157" s="27" t="str">
        <f t="shared" ca="1" si="368"/>
        <v>-</v>
      </c>
      <c r="AP157" s="27" t="str">
        <f t="shared" ca="1" si="368"/>
        <v>-</v>
      </c>
      <c r="AQ157" s="27" t="str">
        <f t="shared" ca="1" si="368"/>
        <v>-</v>
      </c>
      <c r="AR157" s="27" t="str">
        <f t="shared" ca="1" si="368"/>
        <v>-</v>
      </c>
      <c r="AS157" s="27">
        <f t="shared" ca="1" si="358"/>
        <v>1</v>
      </c>
      <c r="AT157" s="27">
        <f t="shared" ca="1" si="358"/>
        <v>1</v>
      </c>
      <c r="AU157" s="27">
        <f t="shared" ca="1" si="358"/>
        <v>0</v>
      </c>
      <c r="AV157" s="27">
        <f t="shared" ca="1" si="369"/>
        <v>0.7</v>
      </c>
      <c r="AW157" s="27">
        <f t="shared" ca="1" si="369"/>
        <v>-0.7</v>
      </c>
      <c r="AX157" s="27" t="str">
        <f t="shared" ca="1" si="369"/>
        <v>-</v>
      </c>
      <c r="AY157" s="27" t="str">
        <f t="shared" ca="1" si="369"/>
        <v>-</v>
      </c>
      <c r="AZ157" s="27" t="str">
        <f t="shared" ca="1" si="369"/>
        <v>-</v>
      </c>
      <c r="BA157" s="27" t="str">
        <f t="shared" ca="1" si="369"/>
        <v>-</v>
      </c>
      <c r="BB157" s="27" t="str">
        <f t="shared" ca="1" si="369"/>
        <v>-</v>
      </c>
      <c r="BC157" s="27">
        <f t="shared" ca="1" si="359"/>
        <v>0.3</v>
      </c>
      <c r="BD157" s="27">
        <f t="shared" ca="1" si="374"/>
        <v>0.7</v>
      </c>
      <c r="BE157" s="27">
        <f t="shared" ca="1" si="374"/>
        <v>-0.2</v>
      </c>
      <c r="BF157" s="27">
        <f t="shared" ca="1" si="374"/>
        <v>1.2</v>
      </c>
      <c r="BG157" s="27" t="str">
        <f t="shared" ca="1" si="374"/>
        <v>-</v>
      </c>
      <c r="BH157" s="27" t="str">
        <f t="shared" ca="1" si="374"/>
        <v>-</v>
      </c>
      <c r="BI157" s="27">
        <f t="shared" ca="1" si="374"/>
        <v>0</v>
      </c>
      <c r="BJ157" s="27">
        <f t="shared" ca="1" si="374"/>
        <v>0</v>
      </c>
      <c r="BK157" s="27">
        <f t="shared" ca="1" si="374"/>
        <v>0</v>
      </c>
      <c r="BL157" s="27">
        <f t="shared" ca="1" si="374"/>
        <v>0</v>
      </c>
      <c r="BM157" s="27">
        <f t="shared" ca="1" si="374"/>
        <v>0</v>
      </c>
      <c r="BN157" s="27">
        <f t="shared" ca="1" si="375"/>
        <v>12</v>
      </c>
      <c r="BO157" s="27">
        <f t="shared" ca="1" si="375"/>
        <v>12</v>
      </c>
      <c r="BP157" s="27" t="str">
        <f t="shared" ca="1" si="375"/>
        <v>-</v>
      </c>
      <c r="BQ157" s="27" t="str">
        <f t="shared" ca="1" si="375"/>
        <v>-</v>
      </c>
      <c r="BR157" s="27" t="str">
        <f t="shared" ca="1" si="375"/>
        <v>-</v>
      </c>
      <c r="BS157" s="27" t="str">
        <f t="shared" ca="1" si="375"/>
        <v>-</v>
      </c>
      <c r="BT157" s="27" t="str">
        <f t="shared" ca="1" si="375"/>
        <v>-</v>
      </c>
      <c r="BU157" s="27" t="str">
        <f t="shared" ca="1" si="376"/>
        <v>-</v>
      </c>
      <c r="BV157" s="27" t="str">
        <f t="shared" ca="1" si="376"/>
        <v>-</v>
      </c>
      <c r="BW157" s="27" t="str">
        <f t="shared" ca="1" si="376"/>
        <v>-</v>
      </c>
      <c r="BX157" s="27" t="str">
        <f t="shared" ca="1" si="376"/>
        <v>-</v>
      </c>
      <c r="BY157" s="27">
        <f t="shared" ca="1" si="376"/>
        <v>5</v>
      </c>
      <c r="BZ157" s="27" t="str">
        <f t="shared" ca="1" si="376"/>
        <v>-</v>
      </c>
      <c r="CA157" s="27" t="str">
        <f t="shared" ca="1" si="376"/>
        <v>-</v>
      </c>
      <c r="CB157" s="27" t="str">
        <f t="shared" ca="1" si="376"/>
        <v>-</v>
      </c>
      <c r="CC157" s="27" t="str">
        <f t="shared" ca="1" si="376"/>
        <v>-</v>
      </c>
      <c r="CD157" s="27" t="str">
        <f t="shared" ca="1" si="376"/>
        <v>-</v>
      </c>
      <c r="CE157" s="27" t="str">
        <f t="shared" ca="1" si="376"/>
        <v>-</v>
      </c>
      <c r="CF157" s="27">
        <f t="shared" ca="1" si="376"/>
        <v>0</v>
      </c>
      <c r="CG157" s="27" t="str">
        <f t="shared" ca="1" si="377"/>
        <v>-</v>
      </c>
      <c r="CH157" s="27">
        <f t="shared" ca="1" si="377"/>
        <v>1</v>
      </c>
      <c r="CI157" s="27">
        <f t="shared" ca="1" si="377"/>
        <v>0</v>
      </c>
      <c r="CJ157" s="27">
        <f t="shared" ca="1" si="377"/>
        <v>1</v>
      </c>
      <c r="CK157" s="27">
        <f t="shared" ca="1" si="377"/>
        <v>1</v>
      </c>
      <c r="CL157" s="27">
        <f t="shared" ca="1" si="377"/>
        <v>1</v>
      </c>
      <c r="CM157" s="27">
        <f t="shared" ca="1" si="377"/>
        <v>0</v>
      </c>
      <c r="CN157" s="27">
        <f t="shared" ca="1" si="377"/>
        <v>0</v>
      </c>
      <c r="CO157" s="27">
        <f t="shared" ca="1" si="377"/>
        <v>0</v>
      </c>
      <c r="CP157" s="27">
        <f t="shared" ca="1" si="353"/>
        <v>0</v>
      </c>
      <c r="CQ157" s="27">
        <f t="shared" ca="1" si="379"/>
        <v>1</v>
      </c>
      <c r="CR157" s="26">
        <v>-0.5</v>
      </c>
      <c r="CS157" s="27">
        <f t="shared" ca="1" si="365"/>
        <v>0</v>
      </c>
      <c r="CT157" s="27">
        <f t="shared" ca="1" si="380"/>
        <v>0</v>
      </c>
      <c r="CU157" s="27">
        <f t="shared" ca="1" si="339"/>
        <v>0</v>
      </c>
      <c r="CV157" s="27">
        <f t="shared" ca="1" si="354"/>
        <v>0</v>
      </c>
      <c r="CW157" s="27">
        <f t="shared" ca="1" si="354"/>
        <v>1</v>
      </c>
      <c r="CX157" s="27">
        <f t="shared" ca="1" si="354"/>
        <v>0</v>
      </c>
      <c r="CY157" s="27">
        <f t="shared" ca="1" si="360"/>
        <v>0</v>
      </c>
      <c r="CZ157" s="27">
        <f t="shared" ca="1" si="360"/>
        <v>0</v>
      </c>
      <c r="DA157" s="27">
        <f t="shared" ca="1" si="370"/>
        <v>0</v>
      </c>
      <c r="DB157" s="27">
        <f t="shared" ca="1" si="370"/>
        <v>0</v>
      </c>
      <c r="DC157" s="27">
        <f t="shared" ca="1" si="370"/>
        <v>0</v>
      </c>
      <c r="DD157" s="27">
        <f t="shared" ca="1" si="370"/>
        <v>0</v>
      </c>
      <c r="DE157" s="27" t="str">
        <f t="shared" ca="1" si="370"/>
        <v>-</v>
      </c>
      <c r="DF157" s="27" t="str">
        <f t="shared" ca="1" si="370"/>
        <v>-</v>
      </c>
      <c r="DG157" s="27" t="str">
        <f t="shared" ca="1" si="370"/>
        <v>-</v>
      </c>
      <c r="DH157" s="27" t="str">
        <f t="shared" ca="1" si="370"/>
        <v>-</v>
      </c>
      <c r="DI157" s="27" t="str">
        <f t="shared" ca="1" si="370"/>
        <v>-</v>
      </c>
      <c r="DJ157" s="27" t="str">
        <f t="shared" ca="1" si="370"/>
        <v>-</v>
      </c>
      <c r="DK157" s="27" t="b">
        <f t="shared" ca="1" si="371"/>
        <v>0</v>
      </c>
      <c r="DL157" s="27" t="b">
        <f t="shared" ca="1" si="371"/>
        <v>0</v>
      </c>
      <c r="DM157" s="27" t="b">
        <f t="shared" ca="1" si="371"/>
        <v>1</v>
      </c>
      <c r="DN157" s="27">
        <f t="shared" ca="1" si="371"/>
        <v>2</v>
      </c>
      <c r="DO157" s="27" t="str">
        <f t="shared" ca="1" si="371"/>
        <v>-</v>
      </c>
      <c r="DP157" s="27" t="b">
        <f t="shared" ca="1" si="371"/>
        <v>1</v>
      </c>
      <c r="DQ157" s="27" t="str">
        <f t="shared" ca="1" si="371"/>
        <v>-</v>
      </c>
      <c r="DR157" s="27" t="str">
        <f t="shared" ca="1" si="371"/>
        <v>-</v>
      </c>
      <c r="DS157" s="27" t="str">
        <f t="shared" ca="1" si="371"/>
        <v>-</v>
      </c>
      <c r="DT157" s="27" t="b">
        <f t="shared" ca="1" si="371"/>
        <v>1</v>
      </c>
      <c r="DU157" s="27" t="str">
        <f t="shared" ca="1" si="372"/>
        <v>-</v>
      </c>
      <c r="DV157" s="27">
        <f t="shared" ca="1" si="372"/>
        <v>0.99</v>
      </c>
      <c r="DW157" s="27">
        <f t="shared" ca="1" si="372"/>
        <v>1</v>
      </c>
      <c r="DX157" s="27" t="str">
        <f t="shared" ca="1" si="372"/>
        <v>-</v>
      </c>
      <c r="DY157" s="27" t="str">
        <f t="shared" ca="1" si="372"/>
        <v>-</v>
      </c>
      <c r="DZ157" s="27" t="str">
        <f t="shared" ca="1" si="372"/>
        <v>-</v>
      </c>
      <c r="EA157" s="27">
        <f t="shared" ca="1" si="372"/>
        <v>1</v>
      </c>
      <c r="EB157" s="27">
        <f t="shared" ca="1" si="372"/>
        <v>0</v>
      </c>
      <c r="EC157" s="27">
        <f t="shared" ca="1" si="372"/>
        <v>1</v>
      </c>
      <c r="ED157" s="27">
        <f t="shared" ca="1" si="372"/>
        <v>1</v>
      </c>
      <c r="EE157" s="27">
        <f t="shared" ca="1" si="373"/>
        <v>0</v>
      </c>
      <c r="EF157" s="27">
        <f t="shared" ca="1" si="373"/>
        <v>70</v>
      </c>
      <c r="EG157" s="27">
        <f t="shared" ca="1" si="373"/>
        <v>50</v>
      </c>
      <c r="EH157" s="27">
        <f t="shared" ca="1" si="373"/>
        <v>70</v>
      </c>
      <c r="EI157" s="27">
        <f t="shared" ca="1" si="373"/>
        <v>50</v>
      </c>
      <c r="EJ157" s="27">
        <f t="shared" ca="1" si="373"/>
        <v>1</v>
      </c>
      <c r="EK157" s="27">
        <f t="shared" ca="1" si="373"/>
        <v>1</v>
      </c>
      <c r="EL157" s="27">
        <f t="shared" ca="1" si="373"/>
        <v>1</v>
      </c>
      <c r="EM157" s="27">
        <f t="shared" ca="1" si="373"/>
        <v>0</v>
      </c>
      <c r="EN157" s="27" t="str">
        <f t="shared" ca="1" si="373"/>
        <v>-</v>
      </c>
      <c r="EO157" s="27" t="str">
        <f t="shared" ca="1" si="373"/>
        <v>-</v>
      </c>
      <c r="EP157" s="27">
        <f t="shared" ca="1" si="373"/>
        <v>0</v>
      </c>
      <c r="EQ157" s="27">
        <f t="shared" ca="1" si="373"/>
        <v>0</v>
      </c>
      <c r="ER157" s="34">
        <v>0</v>
      </c>
    </row>
    <row r="158" spans="1:148" outlineLevel="3">
      <c r="A158" s="31">
        <f t="shared" si="361"/>
        <v>153</v>
      </c>
      <c r="B158" s="38">
        <f t="shared" ca="1" si="366"/>
        <v>138</v>
      </c>
      <c r="C158">
        <f t="shared" ca="1" si="355"/>
        <v>32</v>
      </c>
      <c r="D158" t="b">
        <v>1</v>
      </c>
      <c r="E158" t="b">
        <v>0</v>
      </c>
      <c r="F158" t="b">
        <v>1</v>
      </c>
      <c r="H158" s="3" t="str">
        <f t="shared" ca="1" si="362"/>
        <v>015 sfw1.00_sfd+0.50_conc00000_prlf00000_era00000Mat-mate EL Spr Scan 2 (F33N11)</v>
      </c>
      <c r="I158" s="13" t="str">
        <f ca="1">IF(MATCH(H158,H$5:H158,0)=(COUNTA(H$5:H158)),"-","Dup")</f>
        <v>-</v>
      </c>
      <c r="J158" s="27" t="str">
        <f t="shared" ca="1" si="363"/>
        <v>-</v>
      </c>
      <c r="K158" s="27" t="b">
        <f t="shared" ca="1" si="378"/>
        <v>1</v>
      </c>
      <c r="L158" s="27" t="b">
        <f t="shared" ca="1" si="378"/>
        <v>1</v>
      </c>
      <c r="M158" s="27" t="b">
        <f t="shared" ca="1" si="378"/>
        <v>1</v>
      </c>
      <c r="N158" s="27" t="b">
        <f t="shared" ca="1" si="378"/>
        <v>1</v>
      </c>
      <c r="O158" s="27" t="b">
        <f t="shared" ca="1" si="378"/>
        <v>1</v>
      </c>
      <c r="P158" s="27">
        <f t="shared" ca="1" si="367"/>
        <v>1</v>
      </c>
      <c r="Q158" s="27">
        <f t="shared" ca="1" si="367"/>
        <v>1</v>
      </c>
      <c r="R158" s="27">
        <f t="shared" ca="1" si="367"/>
        <v>1</v>
      </c>
      <c r="S158" s="27">
        <f t="shared" ca="1" si="367"/>
        <v>1</v>
      </c>
      <c r="T158" s="27">
        <f t="shared" ca="1" si="367"/>
        <v>1</v>
      </c>
      <c r="U158" s="27">
        <f t="shared" ca="1" si="367"/>
        <v>1</v>
      </c>
      <c r="V158" s="27">
        <f t="shared" ca="1" si="367"/>
        <v>1</v>
      </c>
      <c r="W158" s="27">
        <f t="shared" ca="1" si="367"/>
        <v>1</v>
      </c>
      <c r="X158" s="27">
        <f t="shared" ca="1" si="367"/>
        <v>1</v>
      </c>
      <c r="Y158" s="27">
        <f t="shared" ca="1" si="367"/>
        <v>1</v>
      </c>
      <c r="Z158" s="27" t="str">
        <f t="shared" ca="1" si="357"/>
        <v>-</v>
      </c>
      <c r="AA158" s="27" t="str">
        <f t="shared" ca="1" si="364"/>
        <v>-</v>
      </c>
      <c r="AB158" s="27" t="str">
        <f t="shared" ca="1" si="368"/>
        <v>-</v>
      </c>
      <c r="AC158" s="27" t="str">
        <f t="shared" ca="1" si="368"/>
        <v>-</v>
      </c>
      <c r="AD158" s="27" t="str">
        <f t="shared" ca="1" si="368"/>
        <v>-</v>
      </c>
      <c r="AE158" s="27" t="str">
        <f t="shared" ca="1" si="368"/>
        <v>-</v>
      </c>
      <c r="AF158" s="27" t="str">
        <f t="shared" ca="1" si="368"/>
        <v>-</v>
      </c>
      <c r="AG158" s="27" t="str">
        <f t="shared" ca="1" si="368"/>
        <v>-</v>
      </c>
      <c r="AH158" s="27" t="str">
        <f t="shared" ca="1" si="368"/>
        <v>-</v>
      </c>
      <c r="AI158" s="27" t="str">
        <f t="shared" ca="1" si="368"/>
        <v>-</v>
      </c>
      <c r="AJ158" s="27" t="str">
        <f t="shared" ca="1" si="368"/>
        <v>-</v>
      </c>
      <c r="AK158" s="27" t="str">
        <f t="shared" ca="1" si="368"/>
        <v>-</v>
      </c>
      <c r="AL158" s="27" t="str">
        <f t="shared" ca="1" si="368"/>
        <v>-</v>
      </c>
      <c r="AM158" s="27" t="str">
        <f t="shared" ca="1" si="368"/>
        <v>-</v>
      </c>
      <c r="AN158" s="27" t="str">
        <f t="shared" ca="1" si="368"/>
        <v>-</v>
      </c>
      <c r="AO158" s="27" t="str">
        <f t="shared" ca="1" si="368"/>
        <v>-</v>
      </c>
      <c r="AP158" s="27" t="str">
        <f t="shared" ca="1" si="368"/>
        <v>-</v>
      </c>
      <c r="AQ158" s="27" t="str">
        <f t="shared" ca="1" si="368"/>
        <v>-</v>
      </c>
      <c r="AR158" s="27" t="str">
        <f t="shared" ca="1" si="368"/>
        <v>-</v>
      </c>
      <c r="AS158" s="27">
        <f t="shared" ca="1" si="358"/>
        <v>1</v>
      </c>
      <c r="AT158" s="27">
        <f t="shared" ca="1" si="358"/>
        <v>1</v>
      </c>
      <c r="AU158" s="27">
        <f t="shared" ca="1" si="358"/>
        <v>0</v>
      </c>
      <c r="AV158" s="27">
        <f t="shared" ca="1" si="369"/>
        <v>0.7</v>
      </c>
      <c r="AW158" s="27">
        <f t="shared" ca="1" si="369"/>
        <v>-0.7</v>
      </c>
      <c r="AX158" s="27" t="str">
        <f t="shared" ca="1" si="369"/>
        <v>-</v>
      </c>
      <c r="AY158" s="27" t="str">
        <f t="shared" ca="1" si="369"/>
        <v>-</v>
      </c>
      <c r="AZ158" s="27" t="str">
        <f t="shared" ca="1" si="369"/>
        <v>-</v>
      </c>
      <c r="BA158" s="27" t="str">
        <f t="shared" ca="1" si="369"/>
        <v>-</v>
      </c>
      <c r="BB158" s="27" t="str">
        <f t="shared" ca="1" si="369"/>
        <v>-</v>
      </c>
      <c r="BC158" s="27">
        <f t="shared" ca="1" si="359"/>
        <v>0.3</v>
      </c>
      <c r="BD158" s="27">
        <f t="shared" ca="1" si="374"/>
        <v>0.7</v>
      </c>
      <c r="BE158" s="27">
        <f t="shared" ca="1" si="374"/>
        <v>-0.2</v>
      </c>
      <c r="BF158" s="27">
        <f t="shared" ca="1" si="374"/>
        <v>1.2</v>
      </c>
      <c r="BG158" s="27" t="str">
        <f t="shared" ca="1" si="374"/>
        <v>-</v>
      </c>
      <c r="BH158" s="27" t="str">
        <f t="shared" ca="1" si="374"/>
        <v>-</v>
      </c>
      <c r="BI158" s="27">
        <f t="shared" ca="1" si="374"/>
        <v>0</v>
      </c>
      <c r="BJ158" s="27">
        <f t="shared" ca="1" si="374"/>
        <v>0</v>
      </c>
      <c r="BK158" s="27">
        <f t="shared" ca="1" si="374"/>
        <v>0</v>
      </c>
      <c r="BL158" s="27">
        <f t="shared" ca="1" si="374"/>
        <v>0</v>
      </c>
      <c r="BM158" s="27">
        <f t="shared" ca="1" si="374"/>
        <v>0</v>
      </c>
      <c r="BN158" s="27">
        <f t="shared" ca="1" si="375"/>
        <v>12</v>
      </c>
      <c r="BO158" s="27">
        <f t="shared" ca="1" si="375"/>
        <v>12</v>
      </c>
      <c r="BP158" s="27" t="str">
        <f t="shared" ca="1" si="375"/>
        <v>-</v>
      </c>
      <c r="BQ158" s="27" t="str">
        <f t="shared" ca="1" si="375"/>
        <v>-</v>
      </c>
      <c r="BR158" s="27" t="str">
        <f t="shared" ca="1" si="375"/>
        <v>-</v>
      </c>
      <c r="BS158" s="27" t="str">
        <f t="shared" ca="1" si="375"/>
        <v>-</v>
      </c>
      <c r="BT158" s="27" t="str">
        <f t="shared" ca="1" si="375"/>
        <v>-</v>
      </c>
      <c r="BU158" s="27" t="str">
        <f t="shared" ca="1" si="376"/>
        <v>-</v>
      </c>
      <c r="BV158" s="27" t="str">
        <f t="shared" ca="1" si="376"/>
        <v>-</v>
      </c>
      <c r="BW158" s="27" t="str">
        <f t="shared" ca="1" si="376"/>
        <v>-</v>
      </c>
      <c r="BX158" s="27" t="str">
        <f t="shared" ca="1" si="376"/>
        <v>-</v>
      </c>
      <c r="BY158" s="27">
        <f t="shared" ca="1" si="376"/>
        <v>5</v>
      </c>
      <c r="BZ158" s="27" t="str">
        <f t="shared" ca="1" si="376"/>
        <v>-</v>
      </c>
      <c r="CA158" s="27" t="str">
        <f t="shared" ca="1" si="376"/>
        <v>-</v>
      </c>
      <c r="CB158" s="27" t="str">
        <f t="shared" ca="1" si="376"/>
        <v>-</v>
      </c>
      <c r="CC158" s="27" t="str">
        <f t="shared" ca="1" si="376"/>
        <v>-</v>
      </c>
      <c r="CD158" s="27" t="str">
        <f t="shared" ca="1" si="376"/>
        <v>-</v>
      </c>
      <c r="CE158" s="27" t="str">
        <f t="shared" ca="1" si="376"/>
        <v>-</v>
      </c>
      <c r="CF158" s="27">
        <f t="shared" ca="1" si="376"/>
        <v>0</v>
      </c>
      <c r="CG158" s="27" t="str">
        <f t="shared" ca="1" si="377"/>
        <v>-</v>
      </c>
      <c r="CH158" s="27">
        <f t="shared" ca="1" si="377"/>
        <v>1</v>
      </c>
      <c r="CI158" s="27">
        <f t="shared" ca="1" si="377"/>
        <v>0</v>
      </c>
      <c r="CJ158" s="27">
        <f t="shared" ca="1" si="377"/>
        <v>1</v>
      </c>
      <c r="CK158" s="27">
        <f t="shared" ca="1" si="377"/>
        <v>1</v>
      </c>
      <c r="CL158" s="27">
        <f t="shared" ca="1" si="377"/>
        <v>1</v>
      </c>
      <c r="CM158" s="27">
        <f t="shared" ca="1" si="377"/>
        <v>0</v>
      </c>
      <c r="CN158" s="27">
        <f t="shared" ca="1" si="377"/>
        <v>0</v>
      </c>
      <c r="CO158" s="27">
        <f t="shared" ca="1" si="377"/>
        <v>0</v>
      </c>
      <c r="CP158" s="27">
        <f t="shared" ca="1" si="353"/>
        <v>0</v>
      </c>
      <c r="CQ158" s="27">
        <f t="shared" ca="1" si="379"/>
        <v>1</v>
      </c>
      <c r="CR158" s="26">
        <v>0.5</v>
      </c>
      <c r="CS158" s="27">
        <f t="shared" ca="1" si="365"/>
        <v>0</v>
      </c>
      <c r="CT158" s="27">
        <f t="shared" ca="1" si="380"/>
        <v>0</v>
      </c>
      <c r="CU158" s="27">
        <f t="shared" ca="1" si="339"/>
        <v>0</v>
      </c>
      <c r="CV158" s="27">
        <f t="shared" ca="1" si="354"/>
        <v>0</v>
      </c>
      <c r="CW158" s="27">
        <f t="shared" ca="1" si="354"/>
        <v>1</v>
      </c>
      <c r="CX158" s="27">
        <f t="shared" ca="1" si="354"/>
        <v>0</v>
      </c>
      <c r="CY158" s="27">
        <f t="shared" ca="1" si="360"/>
        <v>0</v>
      </c>
      <c r="CZ158" s="27">
        <f t="shared" ca="1" si="360"/>
        <v>0</v>
      </c>
      <c r="DA158" s="27">
        <f t="shared" ca="1" si="370"/>
        <v>0</v>
      </c>
      <c r="DB158" s="27">
        <f t="shared" ca="1" si="370"/>
        <v>0</v>
      </c>
      <c r="DC158" s="27">
        <f t="shared" ca="1" si="370"/>
        <v>0</v>
      </c>
      <c r="DD158" s="27">
        <f t="shared" ca="1" si="370"/>
        <v>0</v>
      </c>
      <c r="DE158" s="27" t="str">
        <f t="shared" ca="1" si="370"/>
        <v>-</v>
      </c>
      <c r="DF158" s="27" t="str">
        <f t="shared" ca="1" si="370"/>
        <v>-</v>
      </c>
      <c r="DG158" s="27" t="str">
        <f t="shared" ca="1" si="370"/>
        <v>-</v>
      </c>
      <c r="DH158" s="27" t="str">
        <f t="shared" ca="1" si="370"/>
        <v>-</v>
      </c>
      <c r="DI158" s="27" t="str">
        <f t="shared" ca="1" si="370"/>
        <v>-</v>
      </c>
      <c r="DJ158" s="27" t="str">
        <f t="shared" ca="1" si="370"/>
        <v>-</v>
      </c>
      <c r="DK158" s="27" t="b">
        <f t="shared" ca="1" si="371"/>
        <v>0</v>
      </c>
      <c r="DL158" s="27" t="b">
        <f t="shared" ca="1" si="371"/>
        <v>0</v>
      </c>
      <c r="DM158" s="27" t="b">
        <f t="shared" ca="1" si="371"/>
        <v>1</v>
      </c>
      <c r="DN158" s="27">
        <f t="shared" ca="1" si="371"/>
        <v>2</v>
      </c>
      <c r="DO158" s="27" t="str">
        <f t="shared" ca="1" si="371"/>
        <v>-</v>
      </c>
      <c r="DP158" s="27" t="b">
        <f t="shared" ca="1" si="371"/>
        <v>1</v>
      </c>
      <c r="DQ158" s="27" t="str">
        <f t="shared" ca="1" si="371"/>
        <v>-</v>
      </c>
      <c r="DR158" s="27" t="str">
        <f t="shared" ca="1" si="371"/>
        <v>-</v>
      </c>
      <c r="DS158" s="27" t="str">
        <f t="shared" ca="1" si="371"/>
        <v>-</v>
      </c>
      <c r="DT158" s="27" t="b">
        <f t="shared" ca="1" si="371"/>
        <v>1</v>
      </c>
      <c r="DU158" s="27" t="str">
        <f t="shared" ca="1" si="372"/>
        <v>-</v>
      </c>
      <c r="DV158" s="27">
        <f t="shared" ca="1" si="372"/>
        <v>0.99</v>
      </c>
      <c r="DW158" s="27">
        <f t="shared" ca="1" si="372"/>
        <v>1</v>
      </c>
      <c r="DX158" s="27" t="str">
        <f t="shared" ca="1" si="372"/>
        <v>-</v>
      </c>
      <c r="DY158" s="27" t="str">
        <f t="shared" ca="1" si="372"/>
        <v>-</v>
      </c>
      <c r="DZ158" s="27" t="str">
        <f t="shared" ca="1" si="372"/>
        <v>-</v>
      </c>
      <c r="EA158" s="27">
        <f t="shared" ca="1" si="372"/>
        <v>1</v>
      </c>
      <c r="EB158" s="27">
        <f t="shared" ca="1" si="372"/>
        <v>0</v>
      </c>
      <c r="EC158" s="27">
        <f t="shared" ca="1" si="372"/>
        <v>1</v>
      </c>
      <c r="ED158" s="27">
        <f t="shared" ca="1" si="372"/>
        <v>1</v>
      </c>
      <c r="EE158" s="27">
        <f t="shared" ca="1" si="373"/>
        <v>0</v>
      </c>
      <c r="EF158" s="27">
        <f t="shared" ca="1" si="373"/>
        <v>70</v>
      </c>
      <c r="EG158" s="27">
        <f t="shared" ca="1" si="373"/>
        <v>50</v>
      </c>
      <c r="EH158" s="27">
        <f t="shared" ca="1" si="373"/>
        <v>70</v>
      </c>
      <c r="EI158" s="27">
        <f t="shared" ca="1" si="373"/>
        <v>50</v>
      </c>
      <c r="EJ158" s="27">
        <f t="shared" ca="1" si="373"/>
        <v>1</v>
      </c>
      <c r="EK158" s="27">
        <f t="shared" ca="1" si="373"/>
        <v>1</v>
      </c>
      <c r="EL158" s="27">
        <f t="shared" ca="1" si="373"/>
        <v>1</v>
      </c>
      <c r="EM158" s="27">
        <f t="shared" ca="1" si="373"/>
        <v>0</v>
      </c>
      <c r="EN158" s="27" t="str">
        <f t="shared" ca="1" si="373"/>
        <v>-</v>
      </c>
      <c r="EO158" s="27" t="str">
        <f t="shared" ca="1" si="373"/>
        <v>-</v>
      </c>
      <c r="EP158" s="27">
        <f t="shared" ca="1" si="373"/>
        <v>0</v>
      </c>
      <c r="EQ158" s="27">
        <f t="shared" ca="1" si="373"/>
        <v>0</v>
      </c>
      <c r="ER158" s="34">
        <v>0</v>
      </c>
    </row>
    <row r="159" spans="1:148" outlineLevel="3">
      <c r="A159" s="31">
        <f t="shared" si="361"/>
        <v>154</v>
      </c>
      <c r="B159" s="38">
        <f t="shared" ca="1" si="366"/>
        <v>138</v>
      </c>
      <c r="C159">
        <f t="shared" ca="1" si="355"/>
        <v>32</v>
      </c>
      <c r="D159" t="b">
        <v>1</v>
      </c>
      <c r="E159" t="b">
        <v>0</v>
      </c>
      <c r="F159" t="b">
        <v>1</v>
      </c>
      <c r="H159" s="3" t="str">
        <f t="shared" ca="1" si="362"/>
        <v>016 sfw1.00_sfd+1.00_conc00000_prlf00000_era00000Mat-mate EL Spr Scan 2 (F33N11)</v>
      </c>
      <c r="I159" s="13" t="str">
        <f ca="1">IF(MATCH(H159,H$5:H159,0)=(COUNTA(H$5:H159)),"-","Dup")</f>
        <v>-</v>
      </c>
      <c r="J159" s="27" t="str">
        <f t="shared" ca="1" si="363"/>
        <v>-</v>
      </c>
      <c r="K159" s="27" t="b">
        <f t="shared" ca="1" si="378"/>
        <v>1</v>
      </c>
      <c r="L159" s="27" t="b">
        <f t="shared" ca="1" si="378"/>
        <v>1</v>
      </c>
      <c r="M159" s="27" t="b">
        <f t="shared" ca="1" si="378"/>
        <v>1</v>
      </c>
      <c r="N159" s="27" t="b">
        <f t="shared" ca="1" si="378"/>
        <v>1</v>
      </c>
      <c r="O159" s="27" t="b">
        <f t="shared" ca="1" si="378"/>
        <v>1</v>
      </c>
      <c r="P159" s="27">
        <f t="shared" ca="1" si="367"/>
        <v>1</v>
      </c>
      <c r="Q159" s="27">
        <f t="shared" ca="1" si="367"/>
        <v>1</v>
      </c>
      <c r="R159" s="27">
        <f t="shared" ca="1" si="367"/>
        <v>1</v>
      </c>
      <c r="S159" s="27">
        <f t="shared" ca="1" si="367"/>
        <v>1</v>
      </c>
      <c r="T159" s="27">
        <f t="shared" ca="1" si="367"/>
        <v>1</v>
      </c>
      <c r="U159" s="27">
        <f t="shared" ca="1" si="367"/>
        <v>1</v>
      </c>
      <c r="V159" s="27">
        <f t="shared" ca="1" si="367"/>
        <v>1</v>
      </c>
      <c r="W159" s="27">
        <f t="shared" ca="1" si="367"/>
        <v>1</v>
      </c>
      <c r="X159" s="27">
        <f t="shared" ca="1" si="367"/>
        <v>1</v>
      </c>
      <c r="Y159" s="27">
        <f t="shared" ca="1" si="367"/>
        <v>1</v>
      </c>
      <c r="Z159" s="27" t="str">
        <f t="shared" ca="1" si="357"/>
        <v>-</v>
      </c>
      <c r="AA159" s="27" t="str">
        <f t="shared" ca="1" si="364"/>
        <v>-</v>
      </c>
      <c r="AB159" s="27" t="str">
        <f t="shared" ca="1" si="368"/>
        <v>-</v>
      </c>
      <c r="AC159" s="27" t="str">
        <f t="shared" ca="1" si="368"/>
        <v>-</v>
      </c>
      <c r="AD159" s="27" t="str">
        <f t="shared" ca="1" si="368"/>
        <v>-</v>
      </c>
      <c r="AE159" s="27" t="str">
        <f t="shared" ca="1" si="368"/>
        <v>-</v>
      </c>
      <c r="AF159" s="27" t="str">
        <f t="shared" ca="1" si="368"/>
        <v>-</v>
      </c>
      <c r="AG159" s="27" t="str">
        <f t="shared" ca="1" si="368"/>
        <v>-</v>
      </c>
      <c r="AH159" s="27" t="str">
        <f t="shared" ca="1" si="368"/>
        <v>-</v>
      </c>
      <c r="AI159" s="27" t="str">
        <f t="shared" ca="1" si="368"/>
        <v>-</v>
      </c>
      <c r="AJ159" s="27" t="str">
        <f t="shared" ca="1" si="368"/>
        <v>-</v>
      </c>
      <c r="AK159" s="27" t="str">
        <f t="shared" ca="1" si="368"/>
        <v>-</v>
      </c>
      <c r="AL159" s="27" t="str">
        <f t="shared" ca="1" si="368"/>
        <v>-</v>
      </c>
      <c r="AM159" s="27" t="str">
        <f t="shared" ca="1" si="368"/>
        <v>-</v>
      </c>
      <c r="AN159" s="27" t="str">
        <f t="shared" ca="1" si="368"/>
        <v>-</v>
      </c>
      <c r="AO159" s="27" t="str">
        <f t="shared" ca="1" si="368"/>
        <v>-</v>
      </c>
      <c r="AP159" s="27" t="str">
        <f t="shared" ca="1" si="368"/>
        <v>-</v>
      </c>
      <c r="AQ159" s="27" t="str">
        <f t="shared" ca="1" si="368"/>
        <v>-</v>
      </c>
      <c r="AR159" s="27" t="str">
        <f t="shared" ca="1" si="368"/>
        <v>-</v>
      </c>
      <c r="AS159" s="27">
        <f t="shared" ca="1" si="358"/>
        <v>1</v>
      </c>
      <c r="AT159" s="27">
        <f t="shared" ca="1" si="358"/>
        <v>1</v>
      </c>
      <c r="AU159" s="27">
        <f t="shared" ca="1" si="358"/>
        <v>0</v>
      </c>
      <c r="AV159" s="27">
        <f t="shared" ca="1" si="369"/>
        <v>0.7</v>
      </c>
      <c r="AW159" s="27">
        <f t="shared" ca="1" si="369"/>
        <v>-0.7</v>
      </c>
      <c r="AX159" s="27" t="str">
        <f t="shared" ca="1" si="369"/>
        <v>-</v>
      </c>
      <c r="AY159" s="27" t="str">
        <f t="shared" ca="1" si="369"/>
        <v>-</v>
      </c>
      <c r="AZ159" s="27" t="str">
        <f t="shared" ca="1" si="369"/>
        <v>-</v>
      </c>
      <c r="BA159" s="27" t="str">
        <f t="shared" ca="1" si="369"/>
        <v>-</v>
      </c>
      <c r="BB159" s="27" t="str">
        <f t="shared" ca="1" si="369"/>
        <v>-</v>
      </c>
      <c r="BC159" s="27">
        <f t="shared" ca="1" si="359"/>
        <v>0.3</v>
      </c>
      <c r="BD159" s="27">
        <f t="shared" ca="1" si="374"/>
        <v>0.7</v>
      </c>
      <c r="BE159" s="27">
        <f t="shared" ca="1" si="374"/>
        <v>-0.2</v>
      </c>
      <c r="BF159" s="27">
        <f t="shared" ca="1" si="374"/>
        <v>1.2</v>
      </c>
      <c r="BG159" s="27" t="str">
        <f t="shared" ca="1" si="374"/>
        <v>-</v>
      </c>
      <c r="BH159" s="27" t="str">
        <f t="shared" ca="1" si="374"/>
        <v>-</v>
      </c>
      <c r="BI159" s="27">
        <f t="shared" ca="1" si="374"/>
        <v>0</v>
      </c>
      <c r="BJ159" s="27">
        <f t="shared" ca="1" si="374"/>
        <v>0</v>
      </c>
      <c r="BK159" s="27">
        <f t="shared" ca="1" si="374"/>
        <v>0</v>
      </c>
      <c r="BL159" s="27">
        <f t="shared" ca="1" si="374"/>
        <v>0</v>
      </c>
      <c r="BM159" s="27">
        <f t="shared" ca="1" si="374"/>
        <v>0</v>
      </c>
      <c r="BN159" s="27">
        <f t="shared" ca="1" si="375"/>
        <v>12</v>
      </c>
      <c r="BO159" s="27">
        <f t="shared" ca="1" si="375"/>
        <v>12</v>
      </c>
      <c r="BP159" s="27" t="str">
        <f t="shared" ca="1" si="375"/>
        <v>-</v>
      </c>
      <c r="BQ159" s="27" t="str">
        <f t="shared" ca="1" si="375"/>
        <v>-</v>
      </c>
      <c r="BR159" s="27" t="str">
        <f t="shared" ca="1" si="375"/>
        <v>-</v>
      </c>
      <c r="BS159" s="27" t="str">
        <f t="shared" ca="1" si="375"/>
        <v>-</v>
      </c>
      <c r="BT159" s="27" t="str">
        <f t="shared" ca="1" si="375"/>
        <v>-</v>
      </c>
      <c r="BU159" s="27" t="str">
        <f t="shared" ca="1" si="376"/>
        <v>-</v>
      </c>
      <c r="BV159" s="27" t="str">
        <f t="shared" ca="1" si="376"/>
        <v>-</v>
      </c>
      <c r="BW159" s="27" t="str">
        <f t="shared" ca="1" si="376"/>
        <v>-</v>
      </c>
      <c r="BX159" s="27" t="str">
        <f t="shared" ca="1" si="376"/>
        <v>-</v>
      </c>
      <c r="BY159" s="27">
        <f t="shared" ca="1" si="376"/>
        <v>5</v>
      </c>
      <c r="BZ159" s="27" t="str">
        <f t="shared" ca="1" si="376"/>
        <v>-</v>
      </c>
      <c r="CA159" s="27" t="str">
        <f t="shared" ca="1" si="376"/>
        <v>-</v>
      </c>
      <c r="CB159" s="27" t="str">
        <f t="shared" ca="1" si="376"/>
        <v>-</v>
      </c>
      <c r="CC159" s="27" t="str">
        <f t="shared" ca="1" si="376"/>
        <v>-</v>
      </c>
      <c r="CD159" s="27" t="str">
        <f t="shared" ca="1" si="376"/>
        <v>-</v>
      </c>
      <c r="CE159" s="27" t="str">
        <f t="shared" ca="1" si="376"/>
        <v>-</v>
      </c>
      <c r="CF159" s="27">
        <f t="shared" ca="1" si="376"/>
        <v>0</v>
      </c>
      <c r="CG159" s="27" t="str">
        <f t="shared" ca="1" si="377"/>
        <v>-</v>
      </c>
      <c r="CH159" s="27">
        <f t="shared" ca="1" si="377"/>
        <v>1</v>
      </c>
      <c r="CI159" s="27">
        <f t="shared" ca="1" si="377"/>
        <v>0</v>
      </c>
      <c r="CJ159" s="27">
        <f t="shared" ca="1" si="377"/>
        <v>1</v>
      </c>
      <c r="CK159" s="27">
        <f t="shared" ca="1" si="377"/>
        <v>1</v>
      </c>
      <c r="CL159" s="27">
        <f t="shared" ca="1" si="377"/>
        <v>1</v>
      </c>
      <c r="CM159" s="27">
        <f t="shared" ca="1" si="377"/>
        <v>0</v>
      </c>
      <c r="CN159" s="27">
        <f t="shared" ca="1" si="377"/>
        <v>0</v>
      </c>
      <c r="CO159" s="27">
        <f t="shared" ca="1" si="377"/>
        <v>0</v>
      </c>
      <c r="CP159" s="27">
        <f t="shared" ca="1" si="353"/>
        <v>0</v>
      </c>
      <c r="CQ159" s="27">
        <f t="shared" ca="1" si="379"/>
        <v>1</v>
      </c>
      <c r="CR159" s="26">
        <v>1</v>
      </c>
      <c r="CS159" s="27">
        <f t="shared" ca="1" si="365"/>
        <v>0</v>
      </c>
      <c r="CT159" s="27">
        <f t="shared" ca="1" si="380"/>
        <v>0</v>
      </c>
      <c r="CU159" s="27">
        <f t="shared" ca="1" si="339"/>
        <v>0</v>
      </c>
      <c r="CV159" s="27">
        <f t="shared" ca="1" si="354"/>
        <v>0</v>
      </c>
      <c r="CW159" s="27">
        <f t="shared" ca="1" si="354"/>
        <v>1</v>
      </c>
      <c r="CX159" s="27">
        <f t="shared" ca="1" si="354"/>
        <v>0</v>
      </c>
      <c r="CY159" s="27">
        <f t="shared" ca="1" si="360"/>
        <v>0</v>
      </c>
      <c r="CZ159" s="27">
        <f t="shared" ca="1" si="360"/>
        <v>0</v>
      </c>
      <c r="DA159" s="27">
        <f t="shared" ca="1" si="370"/>
        <v>0</v>
      </c>
      <c r="DB159" s="27">
        <f t="shared" ca="1" si="370"/>
        <v>0</v>
      </c>
      <c r="DC159" s="27">
        <f t="shared" ca="1" si="370"/>
        <v>0</v>
      </c>
      <c r="DD159" s="27">
        <f t="shared" ca="1" si="370"/>
        <v>0</v>
      </c>
      <c r="DE159" s="27" t="str">
        <f t="shared" ca="1" si="370"/>
        <v>-</v>
      </c>
      <c r="DF159" s="27" t="str">
        <f t="shared" ca="1" si="370"/>
        <v>-</v>
      </c>
      <c r="DG159" s="27" t="str">
        <f t="shared" ca="1" si="370"/>
        <v>-</v>
      </c>
      <c r="DH159" s="27" t="str">
        <f t="shared" ca="1" si="370"/>
        <v>-</v>
      </c>
      <c r="DI159" s="27" t="str">
        <f t="shared" ca="1" si="370"/>
        <v>-</v>
      </c>
      <c r="DJ159" s="27" t="str">
        <f t="shared" ca="1" si="370"/>
        <v>-</v>
      </c>
      <c r="DK159" s="27" t="b">
        <f t="shared" ca="1" si="371"/>
        <v>0</v>
      </c>
      <c r="DL159" s="27" t="b">
        <f t="shared" ca="1" si="371"/>
        <v>0</v>
      </c>
      <c r="DM159" s="27" t="b">
        <f t="shared" ca="1" si="371"/>
        <v>1</v>
      </c>
      <c r="DN159" s="27">
        <f t="shared" ca="1" si="371"/>
        <v>2</v>
      </c>
      <c r="DO159" s="27" t="str">
        <f t="shared" ca="1" si="371"/>
        <v>-</v>
      </c>
      <c r="DP159" s="27" t="b">
        <f t="shared" ca="1" si="371"/>
        <v>1</v>
      </c>
      <c r="DQ159" s="27" t="str">
        <f t="shared" ca="1" si="371"/>
        <v>-</v>
      </c>
      <c r="DR159" s="27" t="str">
        <f t="shared" ca="1" si="371"/>
        <v>-</v>
      </c>
      <c r="DS159" s="27" t="str">
        <f t="shared" ca="1" si="371"/>
        <v>-</v>
      </c>
      <c r="DT159" s="27" t="b">
        <f t="shared" ca="1" si="371"/>
        <v>1</v>
      </c>
      <c r="DU159" s="27" t="str">
        <f t="shared" ca="1" si="372"/>
        <v>-</v>
      </c>
      <c r="DV159" s="27">
        <f t="shared" ca="1" si="372"/>
        <v>0.99</v>
      </c>
      <c r="DW159" s="27">
        <f t="shared" ca="1" si="372"/>
        <v>1</v>
      </c>
      <c r="DX159" s="27" t="str">
        <f t="shared" ca="1" si="372"/>
        <v>-</v>
      </c>
      <c r="DY159" s="27" t="str">
        <f t="shared" ca="1" si="372"/>
        <v>-</v>
      </c>
      <c r="DZ159" s="27" t="str">
        <f t="shared" ca="1" si="372"/>
        <v>-</v>
      </c>
      <c r="EA159" s="27">
        <f t="shared" ca="1" si="372"/>
        <v>1</v>
      </c>
      <c r="EB159" s="27">
        <f t="shared" ca="1" si="372"/>
        <v>0</v>
      </c>
      <c r="EC159" s="27">
        <f t="shared" ca="1" si="372"/>
        <v>1</v>
      </c>
      <c r="ED159" s="27">
        <f t="shared" ca="1" si="372"/>
        <v>1</v>
      </c>
      <c r="EE159" s="27">
        <f t="shared" ca="1" si="373"/>
        <v>0</v>
      </c>
      <c r="EF159" s="27">
        <f t="shared" ca="1" si="373"/>
        <v>70</v>
      </c>
      <c r="EG159" s="27">
        <f t="shared" ca="1" si="373"/>
        <v>50</v>
      </c>
      <c r="EH159" s="27">
        <f t="shared" ca="1" si="373"/>
        <v>70</v>
      </c>
      <c r="EI159" s="27">
        <f t="shared" ca="1" si="373"/>
        <v>50</v>
      </c>
      <c r="EJ159" s="27">
        <f t="shared" ca="1" si="373"/>
        <v>1</v>
      </c>
      <c r="EK159" s="27">
        <f t="shared" ca="1" si="373"/>
        <v>1</v>
      </c>
      <c r="EL159" s="27">
        <f t="shared" ca="1" si="373"/>
        <v>1</v>
      </c>
      <c r="EM159" s="27">
        <f t="shared" ca="1" si="373"/>
        <v>0</v>
      </c>
      <c r="EN159" s="27" t="str">
        <f t="shared" ca="1" si="373"/>
        <v>-</v>
      </c>
      <c r="EO159" s="27" t="str">
        <f t="shared" ca="1" si="373"/>
        <v>-</v>
      </c>
      <c r="EP159" s="27">
        <f t="shared" ca="1" si="373"/>
        <v>0</v>
      </c>
      <c r="EQ159" s="27">
        <f t="shared" ca="1" si="373"/>
        <v>0</v>
      </c>
      <c r="ER159" s="34">
        <v>0</v>
      </c>
    </row>
    <row r="160" spans="1:148" outlineLevel="3">
      <c r="A160" s="31">
        <f t="shared" si="361"/>
        <v>155</v>
      </c>
      <c r="B160" s="38">
        <f t="shared" ca="1" si="366"/>
        <v>138</v>
      </c>
      <c r="C160">
        <f t="shared" ca="1" si="355"/>
        <v>32</v>
      </c>
      <c r="D160" t="b">
        <v>1</v>
      </c>
      <c r="E160" t="b">
        <v>0</v>
      </c>
      <c r="F160" t="b">
        <v>1</v>
      </c>
      <c r="H160" s="3" t="str">
        <f t="shared" ca="1" si="362"/>
        <v>017 sfw1.00_sfd+1.50_conc00000_prlf00000_era00000Mat-mate EL Spr Scan 2 (F33N11)</v>
      </c>
      <c r="I160" s="13" t="str">
        <f ca="1">IF(MATCH(H160,H$5:H160,0)=(COUNTA(H$5:H160)),"-","Dup")</f>
        <v>-</v>
      </c>
      <c r="J160" s="27" t="str">
        <f t="shared" ca="1" si="363"/>
        <v>-</v>
      </c>
      <c r="K160" s="27" t="b">
        <f t="shared" ca="1" si="378"/>
        <v>1</v>
      </c>
      <c r="L160" s="27" t="b">
        <f t="shared" ca="1" si="378"/>
        <v>1</v>
      </c>
      <c r="M160" s="27" t="b">
        <f t="shared" ca="1" si="378"/>
        <v>1</v>
      </c>
      <c r="N160" s="27" t="b">
        <f t="shared" ca="1" si="378"/>
        <v>1</v>
      </c>
      <c r="O160" s="27" t="b">
        <f t="shared" ca="1" si="378"/>
        <v>1</v>
      </c>
      <c r="P160" s="27">
        <f t="shared" ref="P160:Y169" ca="1" si="381">OFFSET(P$5,$B160,0)</f>
        <v>1</v>
      </c>
      <c r="Q160" s="27">
        <f t="shared" ca="1" si="381"/>
        <v>1</v>
      </c>
      <c r="R160" s="27">
        <f t="shared" ca="1" si="381"/>
        <v>1</v>
      </c>
      <c r="S160" s="27">
        <f t="shared" ca="1" si="381"/>
        <v>1</v>
      </c>
      <c r="T160" s="27">
        <f t="shared" ca="1" si="381"/>
        <v>1</v>
      </c>
      <c r="U160" s="27">
        <f t="shared" ca="1" si="381"/>
        <v>1</v>
      </c>
      <c r="V160" s="27">
        <f t="shared" ca="1" si="381"/>
        <v>1</v>
      </c>
      <c r="W160" s="27">
        <f t="shared" ca="1" si="381"/>
        <v>1</v>
      </c>
      <c r="X160" s="27">
        <f t="shared" ca="1" si="381"/>
        <v>1</v>
      </c>
      <c r="Y160" s="27">
        <f t="shared" ca="1" si="381"/>
        <v>1</v>
      </c>
      <c r="Z160" s="27" t="str">
        <f t="shared" ca="1" si="357"/>
        <v>-</v>
      </c>
      <c r="AA160" s="27" t="str">
        <f t="shared" ca="1" si="364"/>
        <v>-</v>
      </c>
      <c r="AB160" s="27" t="str">
        <f t="shared" ref="AB160:AR169" ca="1" si="382">OFFSET(AB$5,$B160,0)</f>
        <v>-</v>
      </c>
      <c r="AC160" s="27" t="str">
        <f t="shared" ca="1" si="382"/>
        <v>-</v>
      </c>
      <c r="AD160" s="27" t="str">
        <f t="shared" ca="1" si="382"/>
        <v>-</v>
      </c>
      <c r="AE160" s="27" t="str">
        <f t="shared" ca="1" si="382"/>
        <v>-</v>
      </c>
      <c r="AF160" s="27" t="str">
        <f t="shared" ca="1" si="382"/>
        <v>-</v>
      </c>
      <c r="AG160" s="27" t="str">
        <f t="shared" ca="1" si="382"/>
        <v>-</v>
      </c>
      <c r="AH160" s="27" t="str">
        <f t="shared" ca="1" si="382"/>
        <v>-</v>
      </c>
      <c r="AI160" s="27" t="str">
        <f t="shared" ca="1" si="382"/>
        <v>-</v>
      </c>
      <c r="AJ160" s="27" t="str">
        <f t="shared" ca="1" si="382"/>
        <v>-</v>
      </c>
      <c r="AK160" s="27" t="str">
        <f t="shared" ca="1" si="382"/>
        <v>-</v>
      </c>
      <c r="AL160" s="27" t="str">
        <f t="shared" ca="1" si="382"/>
        <v>-</v>
      </c>
      <c r="AM160" s="27" t="str">
        <f t="shared" ca="1" si="382"/>
        <v>-</v>
      </c>
      <c r="AN160" s="27" t="str">
        <f t="shared" ca="1" si="382"/>
        <v>-</v>
      </c>
      <c r="AO160" s="27" t="str">
        <f t="shared" ca="1" si="382"/>
        <v>-</v>
      </c>
      <c r="AP160" s="27" t="str">
        <f t="shared" ca="1" si="382"/>
        <v>-</v>
      </c>
      <c r="AQ160" s="27" t="str">
        <f t="shared" ca="1" si="382"/>
        <v>-</v>
      </c>
      <c r="AR160" s="27" t="str">
        <f t="shared" ca="1" si="382"/>
        <v>-</v>
      </c>
      <c r="AS160" s="27">
        <f t="shared" ca="1" si="358"/>
        <v>1</v>
      </c>
      <c r="AT160" s="27">
        <f t="shared" ca="1" si="358"/>
        <v>1</v>
      </c>
      <c r="AU160" s="27">
        <f t="shared" ca="1" si="358"/>
        <v>0</v>
      </c>
      <c r="AV160" s="27">
        <f t="shared" ref="AV160:BB169" ca="1" si="383">OFFSET(AV$5,$B160,0)</f>
        <v>0.7</v>
      </c>
      <c r="AW160" s="27">
        <f t="shared" ca="1" si="383"/>
        <v>-0.7</v>
      </c>
      <c r="AX160" s="27" t="str">
        <f t="shared" ca="1" si="383"/>
        <v>-</v>
      </c>
      <c r="AY160" s="27" t="str">
        <f t="shared" ca="1" si="383"/>
        <v>-</v>
      </c>
      <c r="AZ160" s="27" t="str">
        <f t="shared" ca="1" si="383"/>
        <v>-</v>
      </c>
      <c r="BA160" s="27" t="str">
        <f t="shared" ca="1" si="383"/>
        <v>-</v>
      </c>
      <c r="BB160" s="27" t="str">
        <f t="shared" ca="1" si="383"/>
        <v>-</v>
      </c>
      <c r="BC160" s="27">
        <f t="shared" ca="1" si="359"/>
        <v>0.3</v>
      </c>
      <c r="BD160" s="27">
        <f t="shared" ca="1" si="374"/>
        <v>0.7</v>
      </c>
      <c r="BE160" s="27">
        <f t="shared" ca="1" si="374"/>
        <v>-0.2</v>
      </c>
      <c r="BF160" s="27">
        <f t="shared" ca="1" si="374"/>
        <v>1.2</v>
      </c>
      <c r="BG160" s="27" t="str">
        <f t="shared" ca="1" si="374"/>
        <v>-</v>
      </c>
      <c r="BH160" s="27" t="str">
        <f t="shared" ca="1" si="374"/>
        <v>-</v>
      </c>
      <c r="BI160" s="27">
        <f t="shared" ca="1" si="374"/>
        <v>0</v>
      </c>
      <c r="BJ160" s="27">
        <f t="shared" ca="1" si="374"/>
        <v>0</v>
      </c>
      <c r="BK160" s="27">
        <f t="shared" ca="1" si="374"/>
        <v>0</v>
      </c>
      <c r="BL160" s="27">
        <f t="shared" ca="1" si="374"/>
        <v>0</v>
      </c>
      <c r="BM160" s="27">
        <f t="shared" ca="1" si="374"/>
        <v>0</v>
      </c>
      <c r="BN160" s="27">
        <f t="shared" ca="1" si="375"/>
        <v>12</v>
      </c>
      <c r="BO160" s="27">
        <f t="shared" ca="1" si="375"/>
        <v>12</v>
      </c>
      <c r="BP160" s="27" t="str">
        <f t="shared" ca="1" si="375"/>
        <v>-</v>
      </c>
      <c r="BQ160" s="27" t="str">
        <f t="shared" ca="1" si="375"/>
        <v>-</v>
      </c>
      <c r="BR160" s="27" t="str">
        <f t="shared" ca="1" si="375"/>
        <v>-</v>
      </c>
      <c r="BS160" s="27" t="str">
        <f t="shared" ca="1" si="375"/>
        <v>-</v>
      </c>
      <c r="BT160" s="27" t="str">
        <f t="shared" ca="1" si="375"/>
        <v>-</v>
      </c>
      <c r="BU160" s="27" t="str">
        <f t="shared" ca="1" si="376"/>
        <v>-</v>
      </c>
      <c r="BV160" s="27" t="str">
        <f t="shared" ca="1" si="376"/>
        <v>-</v>
      </c>
      <c r="BW160" s="27" t="str">
        <f t="shared" ca="1" si="376"/>
        <v>-</v>
      </c>
      <c r="BX160" s="27" t="str">
        <f t="shared" ca="1" si="376"/>
        <v>-</v>
      </c>
      <c r="BY160" s="27">
        <f t="shared" ca="1" si="376"/>
        <v>5</v>
      </c>
      <c r="BZ160" s="27" t="str">
        <f t="shared" ca="1" si="376"/>
        <v>-</v>
      </c>
      <c r="CA160" s="27" t="str">
        <f t="shared" ca="1" si="376"/>
        <v>-</v>
      </c>
      <c r="CB160" s="27" t="str">
        <f t="shared" ca="1" si="376"/>
        <v>-</v>
      </c>
      <c r="CC160" s="27" t="str">
        <f t="shared" ca="1" si="376"/>
        <v>-</v>
      </c>
      <c r="CD160" s="27" t="str">
        <f t="shared" ca="1" si="376"/>
        <v>-</v>
      </c>
      <c r="CE160" s="27" t="str">
        <f t="shared" ca="1" si="376"/>
        <v>-</v>
      </c>
      <c r="CF160" s="27">
        <f t="shared" ca="1" si="376"/>
        <v>0</v>
      </c>
      <c r="CG160" s="27" t="str">
        <f t="shared" ca="1" si="377"/>
        <v>-</v>
      </c>
      <c r="CH160" s="27">
        <f t="shared" ca="1" si="377"/>
        <v>1</v>
      </c>
      <c r="CI160" s="27">
        <f t="shared" ca="1" si="377"/>
        <v>0</v>
      </c>
      <c r="CJ160" s="27">
        <f t="shared" ca="1" si="377"/>
        <v>1</v>
      </c>
      <c r="CK160" s="27">
        <f t="shared" ca="1" si="377"/>
        <v>1</v>
      </c>
      <c r="CL160" s="27">
        <f t="shared" ca="1" si="377"/>
        <v>1</v>
      </c>
      <c r="CM160" s="27">
        <f t="shared" ca="1" si="377"/>
        <v>0</v>
      </c>
      <c r="CN160" s="27">
        <f t="shared" ca="1" si="377"/>
        <v>0</v>
      </c>
      <c r="CO160" s="27">
        <f t="shared" ca="1" si="377"/>
        <v>0</v>
      </c>
      <c r="CP160" s="27">
        <f t="shared" ca="1" si="353"/>
        <v>0</v>
      </c>
      <c r="CQ160" s="27">
        <f t="shared" ca="1" si="379"/>
        <v>1</v>
      </c>
      <c r="CR160" s="26">
        <v>1.5</v>
      </c>
      <c r="CS160" s="27">
        <f t="shared" ca="1" si="365"/>
        <v>0</v>
      </c>
      <c r="CT160" s="27">
        <f t="shared" ca="1" si="380"/>
        <v>0</v>
      </c>
      <c r="CU160" s="27">
        <f t="shared" ca="1" si="339"/>
        <v>0</v>
      </c>
      <c r="CV160" s="27">
        <f t="shared" ca="1" si="354"/>
        <v>0</v>
      </c>
      <c r="CW160" s="27">
        <f t="shared" ca="1" si="354"/>
        <v>1</v>
      </c>
      <c r="CX160" s="27">
        <f t="shared" ca="1" si="354"/>
        <v>0</v>
      </c>
      <c r="CY160" s="27">
        <f t="shared" ca="1" si="360"/>
        <v>0</v>
      </c>
      <c r="CZ160" s="27">
        <f t="shared" ca="1" si="360"/>
        <v>0</v>
      </c>
      <c r="DA160" s="27">
        <f t="shared" ref="DA160:DJ169" ca="1" si="384">OFFSET(DA$5,$B160,0)</f>
        <v>0</v>
      </c>
      <c r="DB160" s="27">
        <f t="shared" ca="1" si="384"/>
        <v>0</v>
      </c>
      <c r="DC160" s="27">
        <f t="shared" ca="1" si="384"/>
        <v>0</v>
      </c>
      <c r="DD160" s="27">
        <f t="shared" ca="1" si="384"/>
        <v>0</v>
      </c>
      <c r="DE160" s="27" t="str">
        <f t="shared" ca="1" si="384"/>
        <v>-</v>
      </c>
      <c r="DF160" s="27" t="str">
        <f t="shared" ca="1" si="384"/>
        <v>-</v>
      </c>
      <c r="DG160" s="27" t="str">
        <f t="shared" ca="1" si="384"/>
        <v>-</v>
      </c>
      <c r="DH160" s="27" t="str">
        <f t="shared" ca="1" si="384"/>
        <v>-</v>
      </c>
      <c r="DI160" s="27" t="str">
        <f t="shared" ca="1" si="384"/>
        <v>-</v>
      </c>
      <c r="DJ160" s="27" t="str">
        <f t="shared" ca="1" si="384"/>
        <v>-</v>
      </c>
      <c r="DK160" s="27" t="b">
        <f t="shared" ref="DK160:DT169" ca="1" si="385">OFFSET(DK$5,$B160,0)</f>
        <v>0</v>
      </c>
      <c r="DL160" s="27" t="b">
        <f t="shared" ca="1" si="385"/>
        <v>0</v>
      </c>
      <c r="DM160" s="27" t="b">
        <f t="shared" ca="1" si="385"/>
        <v>1</v>
      </c>
      <c r="DN160" s="27">
        <f t="shared" ca="1" si="385"/>
        <v>2</v>
      </c>
      <c r="DO160" s="27" t="str">
        <f t="shared" ca="1" si="385"/>
        <v>-</v>
      </c>
      <c r="DP160" s="27" t="b">
        <f t="shared" ca="1" si="385"/>
        <v>1</v>
      </c>
      <c r="DQ160" s="27" t="str">
        <f t="shared" ca="1" si="385"/>
        <v>-</v>
      </c>
      <c r="DR160" s="27" t="str">
        <f t="shared" ca="1" si="385"/>
        <v>-</v>
      </c>
      <c r="DS160" s="27" t="str">
        <f t="shared" ca="1" si="385"/>
        <v>-</v>
      </c>
      <c r="DT160" s="27" t="b">
        <f t="shared" ca="1" si="385"/>
        <v>1</v>
      </c>
      <c r="DU160" s="27" t="str">
        <f t="shared" ref="DU160:ED169" ca="1" si="386">OFFSET(DU$5,$B160,0)</f>
        <v>-</v>
      </c>
      <c r="DV160" s="27">
        <f t="shared" ca="1" si="386"/>
        <v>0.99</v>
      </c>
      <c r="DW160" s="27">
        <f t="shared" ca="1" si="386"/>
        <v>1</v>
      </c>
      <c r="DX160" s="27" t="str">
        <f t="shared" ca="1" si="386"/>
        <v>-</v>
      </c>
      <c r="DY160" s="27" t="str">
        <f t="shared" ca="1" si="386"/>
        <v>-</v>
      </c>
      <c r="DZ160" s="27" t="str">
        <f t="shared" ca="1" si="386"/>
        <v>-</v>
      </c>
      <c r="EA160" s="27">
        <f t="shared" ca="1" si="386"/>
        <v>1</v>
      </c>
      <c r="EB160" s="27">
        <f t="shared" ca="1" si="386"/>
        <v>0</v>
      </c>
      <c r="EC160" s="27">
        <f t="shared" ca="1" si="386"/>
        <v>1</v>
      </c>
      <c r="ED160" s="27">
        <f t="shared" ca="1" si="386"/>
        <v>1</v>
      </c>
      <c r="EE160" s="27">
        <f t="shared" ref="EE160:EQ169" ca="1" si="387">OFFSET(EE$5,$B160,0)</f>
        <v>0</v>
      </c>
      <c r="EF160" s="27">
        <f t="shared" ca="1" si="387"/>
        <v>70</v>
      </c>
      <c r="EG160" s="27">
        <f t="shared" ca="1" si="387"/>
        <v>50</v>
      </c>
      <c r="EH160" s="27">
        <f t="shared" ca="1" si="387"/>
        <v>70</v>
      </c>
      <c r="EI160" s="27">
        <f t="shared" ca="1" si="387"/>
        <v>50</v>
      </c>
      <c r="EJ160" s="27">
        <f t="shared" ca="1" si="387"/>
        <v>1</v>
      </c>
      <c r="EK160" s="27">
        <f t="shared" ca="1" si="387"/>
        <v>1</v>
      </c>
      <c r="EL160" s="27">
        <f t="shared" ca="1" si="387"/>
        <v>1</v>
      </c>
      <c r="EM160" s="27">
        <f t="shared" ca="1" si="387"/>
        <v>0</v>
      </c>
      <c r="EN160" s="27" t="str">
        <f t="shared" ca="1" si="387"/>
        <v>-</v>
      </c>
      <c r="EO160" s="27" t="str">
        <f t="shared" ca="1" si="387"/>
        <v>-</v>
      </c>
      <c r="EP160" s="27">
        <f t="shared" ca="1" si="387"/>
        <v>0</v>
      </c>
      <c r="EQ160" s="27">
        <f t="shared" ca="1" si="387"/>
        <v>0</v>
      </c>
      <c r="ER160" s="34">
        <v>0</v>
      </c>
    </row>
    <row r="161" spans="1:148" outlineLevel="3">
      <c r="A161" s="31">
        <f t="shared" si="361"/>
        <v>156</v>
      </c>
      <c r="B161" s="38">
        <f t="shared" ca="1" si="366"/>
        <v>138</v>
      </c>
      <c r="C161">
        <f t="shared" ca="1" si="355"/>
        <v>32</v>
      </c>
      <c r="D161" t="b">
        <v>1</v>
      </c>
      <c r="E161" t="b">
        <v>0</v>
      </c>
      <c r="F161" t="b">
        <v>1</v>
      </c>
      <c r="H161" s="3" t="str">
        <f t="shared" ca="1" si="362"/>
        <v>018 sfw1.00_sfd+2.00_conc00000_prlf00000_era00000Mat-mate EL Spr Scan 2 (F33N11)</v>
      </c>
      <c r="I161" s="13" t="str">
        <f ca="1">IF(MATCH(H161,H$5:H161,0)=(COUNTA(H$5:H161)),"-","Dup")</f>
        <v>-</v>
      </c>
      <c r="J161" s="27" t="str">
        <f t="shared" ca="1" si="363"/>
        <v>-</v>
      </c>
      <c r="K161" s="27" t="b">
        <f t="shared" ca="1" si="378"/>
        <v>1</v>
      </c>
      <c r="L161" s="27" t="b">
        <f t="shared" ca="1" si="378"/>
        <v>1</v>
      </c>
      <c r="M161" s="27" t="b">
        <f t="shared" ca="1" si="378"/>
        <v>1</v>
      </c>
      <c r="N161" s="27" t="b">
        <f t="shared" ca="1" si="378"/>
        <v>1</v>
      </c>
      <c r="O161" s="27" t="b">
        <f t="shared" ca="1" si="378"/>
        <v>1</v>
      </c>
      <c r="P161" s="27">
        <f t="shared" ca="1" si="381"/>
        <v>1</v>
      </c>
      <c r="Q161" s="27">
        <f t="shared" ca="1" si="381"/>
        <v>1</v>
      </c>
      <c r="R161" s="27">
        <f t="shared" ca="1" si="381"/>
        <v>1</v>
      </c>
      <c r="S161" s="27">
        <f t="shared" ca="1" si="381"/>
        <v>1</v>
      </c>
      <c r="T161" s="27">
        <f t="shared" ca="1" si="381"/>
        <v>1</v>
      </c>
      <c r="U161" s="27">
        <f t="shared" ca="1" si="381"/>
        <v>1</v>
      </c>
      <c r="V161" s="27">
        <f t="shared" ca="1" si="381"/>
        <v>1</v>
      </c>
      <c r="W161" s="27">
        <f t="shared" ca="1" si="381"/>
        <v>1</v>
      </c>
      <c r="X161" s="27">
        <f t="shared" ca="1" si="381"/>
        <v>1</v>
      </c>
      <c r="Y161" s="27">
        <f t="shared" ca="1" si="381"/>
        <v>1</v>
      </c>
      <c r="Z161" s="27" t="str">
        <f t="shared" ca="1" si="357"/>
        <v>-</v>
      </c>
      <c r="AA161" s="27" t="str">
        <f t="shared" ca="1" si="364"/>
        <v>-</v>
      </c>
      <c r="AB161" s="27" t="str">
        <f t="shared" ca="1" si="382"/>
        <v>-</v>
      </c>
      <c r="AC161" s="27" t="str">
        <f t="shared" ca="1" si="382"/>
        <v>-</v>
      </c>
      <c r="AD161" s="27" t="str">
        <f t="shared" ca="1" si="382"/>
        <v>-</v>
      </c>
      <c r="AE161" s="27" t="str">
        <f t="shared" ca="1" si="382"/>
        <v>-</v>
      </c>
      <c r="AF161" s="27" t="str">
        <f t="shared" ca="1" si="382"/>
        <v>-</v>
      </c>
      <c r="AG161" s="27" t="str">
        <f t="shared" ca="1" si="382"/>
        <v>-</v>
      </c>
      <c r="AH161" s="27" t="str">
        <f t="shared" ca="1" si="382"/>
        <v>-</v>
      </c>
      <c r="AI161" s="27" t="str">
        <f t="shared" ca="1" si="382"/>
        <v>-</v>
      </c>
      <c r="AJ161" s="27" t="str">
        <f t="shared" ca="1" si="382"/>
        <v>-</v>
      </c>
      <c r="AK161" s="27" t="str">
        <f t="shared" ca="1" si="382"/>
        <v>-</v>
      </c>
      <c r="AL161" s="27" t="str">
        <f t="shared" ca="1" si="382"/>
        <v>-</v>
      </c>
      <c r="AM161" s="27" t="str">
        <f t="shared" ca="1" si="382"/>
        <v>-</v>
      </c>
      <c r="AN161" s="27" t="str">
        <f t="shared" ca="1" si="382"/>
        <v>-</v>
      </c>
      <c r="AO161" s="27" t="str">
        <f t="shared" ca="1" si="382"/>
        <v>-</v>
      </c>
      <c r="AP161" s="27" t="str">
        <f t="shared" ca="1" si="382"/>
        <v>-</v>
      </c>
      <c r="AQ161" s="27" t="str">
        <f t="shared" ca="1" si="382"/>
        <v>-</v>
      </c>
      <c r="AR161" s="27" t="str">
        <f t="shared" ca="1" si="382"/>
        <v>-</v>
      </c>
      <c r="AS161" s="27">
        <f t="shared" ca="1" si="358"/>
        <v>1</v>
      </c>
      <c r="AT161" s="27">
        <f t="shared" ca="1" si="358"/>
        <v>1</v>
      </c>
      <c r="AU161" s="27">
        <f t="shared" ca="1" si="358"/>
        <v>0</v>
      </c>
      <c r="AV161" s="27">
        <f t="shared" ca="1" si="383"/>
        <v>0.7</v>
      </c>
      <c r="AW161" s="27">
        <f t="shared" ca="1" si="383"/>
        <v>-0.7</v>
      </c>
      <c r="AX161" s="27" t="str">
        <f t="shared" ca="1" si="383"/>
        <v>-</v>
      </c>
      <c r="AY161" s="27" t="str">
        <f t="shared" ca="1" si="383"/>
        <v>-</v>
      </c>
      <c r="AZ161" s="27" t="str">
        <f t="shared" ca="1" si="383"/>
        <v>-</v>
      </c>
      <c r="BA161" s="27" t="str">
        <f t="shared" ca="1" si="383"/>
        <v>-</v>
      </c>
      <c r="BB161" s="27" t="str">
        <f t="shared" ca="1" si="383"/>
        <v>-</v>
      </c>
      <c r="BC161" s="27">
        <f t="shared" ca="1" si="359"/>
        <v>0.3</v>
      </c>
      <c r="BD161" s="27">
        <f t="shared" ca="1" si="374"/>
        <v>0.7</v>
      </c>
      <c r="BE161" s="27">
        <f t="shared" ca="1" si="374"/>
        <v>-0.2</v>
      </c>
      <c r="BF161" s="27">
        <f t="shared" ca="1" si="374"/>
        <v>1.2</v>
      </c>
      <c r="BG161" s="27" t="str">
        <f t="shared" ca="1" si="374"/>
        <v>-</v>
      </c>
      <c r="BH161" s="27" t="str">
        <f t="shared" ca="1" si="374"/>
        <v>-</v>
      </c>
      <c r="BI161" s="27">
        <f t="shared" ca="1" si="374"/>
        <v>0</v>
      </c>
      <c r="BJ161" s="27">
        <f t="shared" ca="1" si="374"/>
        <v>0</v>
      </c>
      <c r="BK161" s="27">
        <f t="shared" ca="1" si="374"/>
        <v>0</v>
      </c>
      <c r="BL161" s="27">
        <f t="shared" ca="1" si="374"/>
        <v>0</v>
      </c>
      <c r="BM161" s="27">
        <f t="shared" ca="1" si="374"/>
        <v>0</v>
      </c>
      <c r="BN161" s="27">
        <f t="shared" ca="1" si="375"/>
        <v>12</v>
      </c>
      <c r="BO161" s="27">
        <f t="shared" ca="1" si="375"/>
        <v>12</v>
      </c>
      <c r="BP161" s="27" t="str">
        <f t="shared" ca="1" si="375"/>
        <v>-</v>
      </c>
      <c r="BQ161" s="27" t="str">
        <f t="shared" ca="1" si="375"/>
        <v>-</v>
      </c>
      <c r="BR161" s="27" t="str">
        <f t="shared" ca="1" si="375"/>
        <v>-</v>
      </c>
      <c r="BS161" s="27" t="str">
        <f t="shared" ca="1" si="375"/>
        <v>-</v>
      </c>
      <c r="BT161" s="27" t="str">
        <f t="shared" ca="1" si="375"/>
        <v>-</v>
      </c>
      <c r="BU161" s="27" t="str">
        <f t="shared" ca="1" si="376"/>
        <v>-</v>
      </c>
      <c r="BV161" s="27" t="str">
        <f t="shared" ca="1" si="376"/>
        <v>-</v>
      </c>
      <c r="BW161" s="27" t="str">
        <f t="shared" ca="1" si="376"/>
        <v>-</v>
      </c>
      <c r="BX161" s="27" t="str">
        <f t="shared" ca="1" si="376"/>
        <v>-</v>
      </c>
      <c r="BY161" s="27">
        <f t="shared" ca="1" si="376"/>
        <v>5</v>
      </c>
      <c r="BZ161" s="27" t="str">
        <f t="shared" ca="1" si="376"/>
        <v>-</v>
      </c>
      <c r="CA161" s="27" t="str">
        <f t="shared" ca="1" si="376"/>
        <v>-</v>
      </c>
      <c r="CB161" s="27" t="str">
        <f t="shared" ca="1" si="376"/>
        <v>-</v>
      </c>
      <c r="CC161" s="27" t="str">
        <f t="shared" ca="1" si="376"/>
        <v>-</v>
      </c>
      <c r="CD161" s="27" t="str">
        <f t="shared" ca="1" si="376"/>
        <v>-</v>
      </c>
      <c r="CE161" s="27" t="str">
        <f t="shared" ca="1" si="376"/>
        <v>-</v>
      </c>
      <c r="CF161" s="27">
        <f t="shared" ca="1" si="376"/>
        <v>0</v>
      </c>
      <c r="CG161" s="27" t="str">
        <f t="shared" ca="1" si="377"/>
        <v>-</v>
      </c>
      <c r="CH161" s="27">
        <f t="shared" ca="1" si="377"/>
        <v>1</v>
      </c>
      <c r="CI161" s="27">
        <f t="shared" ca="1" si="377"/>
        <v>0</v>
      </c>
      <c r="CJ161" s="27">
        <f t="shared" ca="1" si="377"/>
        <v>1</v>
      </c>
      <c r="CK161" s="27">
        <f t="shared" ca="1" si="377"/>
        <v>1</v>
      </c>
      <c r="CL161" s="27">
        <f t="shared" ca="1" si="377"/>
        <v>1</v>
      </c>
      <c r="CM161" s="27">
        <f t="shared" ca="1" si="377"/>
        <v>0</v>
      </c>
      <c r="CN161" s="27">
        <f t="shared" ca="1" si="377"/>
        <v>0</v>
      </c>
      <c r="CO161" s="27">
        <f t="shared" ca="1" si="377"/>
        <v>0</v>
      </c>
      <c r="CP161" s="27">
        <f t="shared" ca="1" si="353"/>
        <v>0</v>
      </c>
      <c r="CQ161" s="27">
        <f t="shared" ca="1" si="379"/>
        <v>1</v>
      </c>
      <c r="CR161" s="26">
        <v>2</v>
      </c>
      <c r="CS161" s="27">
        <f t="shared" ca="1" si="365"/>
        <v>0</v>
      </c>
      <c r="CT161" s="27">
        <f t="shared" ca="1" si="380"/>
        <v>0</v>
      </c>
      <c r="CU161" s="27">
        <f t="shared" ca="1" si="339"/>
        <v>0</v>
      </c>
      <c r="CV161" s="27">
        <f t="shared" ca="1" si="354"/>
        <v>0</v>
      </c>
      <c r="CW161" s="27">
        <f t="shared" ca="1" si="354"/>
        <v>1</v>
      </c>
      <c r="CX161" s="27">
        <f t="shared" ca="1" si="354"/>
        <v>0</v>
      </c>
      <c r="CY161" s="27">
        <f t="shared" ref="CY161:CZ180" ca="1" si="388">OFFSET(CY$5,$B161,0)</f>
        <v>0</v>
      </c>
      <c r="CZ161" s="27">
        <f t="shared" ca="1" si="388"/>
        <v>0</v>
      </c>
      <c r="DA161" s="27">
        <f t="shared" ca="1" si="384"/>
        <v>0</v>
      </c>
      <c r="DB161" s="27">
        <f t="shared" ca="1" si="384"/>
        <v>0</v>
      </c>
      <c r="DC161" s="27">
        <f t="shared" ca="1" si="384"/>
        <v>0</v>
      </c>
      <c r="DD161" s="27">
        <f t="shared" ca="1" si="384"/>
        <v>0</v>
      </c>
      <c r="DE161" s="27" t="str">
        <f t="shared" ca="1" si="384"/>
        <v>-</v>
      </c>
      <c r="DF161" s="27" t="str">
        <f t="shared" ca="1" si="384"/>
        <v>-</v>
      </c>
      <c r="DG161" s="27" t="str">
        <f t="shared" ca="1" si="384"/>
        <v>-</v>
      </c>
      <c r="DH161" s="27" t="str">
        <f t="shared" ca="1" si="384"/>
        <v>-</v>
      </c>
      <c r="DI161" s="27" t="str">
        <f t="shared" ca="1" si="384"/>
        <v>-</v>
      </c>
      <c r="DJ161" s="27" t="str">
        <f t="shared" ca="1" si="384"/>
        <v>-</v>
      </c>
      <c r="DK161" s="27" t="b">
        <f t="shared" ca="1" si="385"/>
        <v>0</v>
      </c>
      <c r="DL161" s="27" t="b">
        <f t="shared" ca="1" si="385"/>
        <v>0</v>
      </c>
      <c r="DM161" s="27" t="b">
        <f t="shared" ca="1" si="385"/>
        <v>1</v>
      </c>
      <c r="DN161" s="27">
        <f t="shared" ca="1" si="385"/>
        <v>2</v>
      </c>
      <c r="DO161" s="27" t="str">
        <f t="shared" ca="1" si="385"/>
        <v>-</v>
      </c>
      <c r="DP161" s="27" t="b">
        <f t="shared" ca="1" si="385"/>
        <v>1</v>
      </c>
      <c r="DQ161" s="27" t="str">
        <f t="shared" ca="1" si="385"/>
        <v>-</v>
      </c>
      <c r="DR161" s="27" t="str">
        <f t="shared" ca="1" si="385"/>
        <v>-</v>
      </c>
      <c r="DS161" s="27" t="str">
        <f t="shared" ca="1" si="385"/>
        <v>-</v>
      </c>
      <c r="DT161" s="27" t="b">
        <f t="shared" ca="1" si="385"/>
        <v>1</v>
      </c>
      <c r="DU161" s="27" t="str">
        <f t="shared" ca="1" si="386"/>
        <v>-</v>
      </c>
      <c r="DV161" s="27">
        <f t="shared" ca="1" si="386"/>
        <v>0.99</v>
      </c>
      <c r="DW161" s="27">
        <f t="shared" ca="1" si="386"/>
        <v>1</v>
      </c>
      <c r="DX161" s="27" t="str">
        <f t="shared" ca="1" si="386"/>
        <v>-</v>
      </c>
      <c r="DY161" s="27" t="str">
        <f t="shared" ca="1" si="386"/>
        <v>-</v>
      </c>
      <c r="DZ161" s="27" t="str">
        <f t="shared" ca="1" si="386"/>
        <v>-</v>
      </c>
      <c r="EA161" s="27">
        <f t="shared" ca="1" si="386"/>
        <v>1</v>
      </c>
      <c r="EB161" s="27">
        <f t="shared" ca="1" si="386"/>
        <v>0</v>
      </c>
      <c r="EC161" s="27">
        <f t="shared" ca="1" si="386"/>
        <v>1</v>
      </c>
      <c r="ED161" s="27">
        <f t="shared" ca="1" si="386"/>
        <v>1</v>
      </c>
      <c r="EE161" s="27">
        <f t="shared" ca="1" si="387"/>
        <v>0</v>
      </c>
      <c r="EF161" s="27">
        <f t="shared" ca="1" si="387"/>
        <v>70</v>
      </c>
      <c r="EG161" s="27">
        <f t="shared" ca="1" si="387"/>
        <v>50</v>
      </c>
      <c r="EH161" s="27">
        <f t="shared" ca="1" si="387"/>
        <v>70</v>
      </c>
      <c r="EI161" s="27">
        <f t="shared" ca="1" si="387"/>
        <v>50</v>
      </c>
      <c r="EJ161" s="27">
        <f t="shared" ca="1" si="387"/>
        <v>1</v>
      </c>
      <c r="EK161" s="27">
        <f t="shared" ca="1" si="387"/>
        <v>1</v>
      </c>
      <c r="EL161" s="27">
        <f t="shared" ca="1" si="387"/>
        <v>1</v>
      </c>
      <c r="EM161" s="27">
        <f t="shared" ca="1" si="387"/>
        <v>0</v>
      </c>
      <c r="EN161" s="27" t="str">
        <f t="shared" ca="1" si="387"/>
        <v>-</v>
      </c>
      <c r="EO161" s="27" t="str">
        <f t="shared" ca="1" si="387"/>
        <v>-</v>
      </c>
      <c r="EP161" s="27">
        <f t="shared" ca="1" si="387"/>
        <v>0</v>
      </c>
      <c r="EQ161" s="27">
        <f t="shared" ca="1" si="387"/>
        <v>0</v>
      </c>
      <c r="ER161" s="34">
        <v>0</v>
      </c>
    </row>
    <row r="162" spans="1:148" outlineLevel="3">
      <c r="A162" s="31">
        <f t="shared" si="361"/>
        <v>157</v>
      </c>
      <c r="B162" s="38">
        <f t="shared" ca="1" si="366"/>
        <v>138</v>
      </c>
      <c r="C162">
        <f t="shared" ca="1" si="355"/>
        <v>32</v>
      </c>
      <c r="D162" t="b">
        <v>1</v>
      </c>
      <c r="E162" t="b">
        <v>0</v>
      </c>
      <c r="F162" t="b">
        <v>1</v>
      </c>
      <c r="H162" s="3" t="str">
        <f t="shared" ca="1" si="362"/>
        <v>019 sfw1.00_sfd+3.75_conc00000_prlf00000_era00000Mat-mate EL Spr Scan 2 (F33N11)</v>
      </c>
      <c r="I162" s="13" t="str">
        <f ca="1">IF(MATCH(H162,H$5:H162,0)=(COUNTA(H$5:H162)),"-","Dup")</f>
        <v>-</v>
      </c>
      <c r="J162" s="27" t="str">
        <f t="shared" ca="1" si="363"/>
        <v>-</v>
      </c>
      <c r="K162" s="27" t="b">
        <f t="shared" ca="1" si="378"/>
        <v>1</v>
      </c>
      <c r="L162" s="27" t="b">
        <f t="shared" ca="1" si="378"/>
        <v>1</v>
      </c>
      <c r="M162" s="27" t="b">
        <f t="shared" ca="1" si="378"/>
        <v>1</v>
      </c>
      <c r="N162" s="27" t="b">
        <f t="shared" ca="1" si="378"/>
        <v>1</v>
      </c>
      <c r="O162" s="27" t="b">
        <f t="shared" ca="1" si="378"/>
        <v>1</v>
      </c>
      <c r="P162" s="27">
        <f t="shared" ca="1" si="381"/>
        <v>1</v>
      </c>
      <c r="Q162" s="27">
        <f t="shared" ca="1" si="381"/>
        <v>1</v>
      </c>
      <c r="R162" s="27">
        <f t="shared" ca="1" si="381"/>
        <v>1</v>
      </c>
      <c r="S162" s="27">
        <f t="shared" ca="1" si="381"/>
        <v>1</v>
      </c>
      <c r="T162" s="27">
        <f t="shared" ca="1" si="381"/>
        <v>1</v>
      </c>
      <c r="U162" s="27">
        <f t="shared" ca="1" si="381"/>
        <v>1</v>
      </c>
      <c r="V162" s="27">
        <f t="shared" ca="1" si="381"/>
        <v>1</v>
      </c>
      <c r="W162" s="27">
        <f t="shared" ca="1" si="381"/>
        <v>1</v>
      </c>
      <c r="X162" s="27">
        <f t="shared" ca="1" si="381"/>
        <v>1</v>
      </c>
      <c r="Y162" s="27">
        <f t="shared" ca="1" si="381"/>
        <v>1</v>
      </c>
      <c r="Z162" s="27" t="str">
        <f t="shared" ca="1" si="357"/>
        <v>-</v>
      </c>
      <c r="AA162" s="27" t="str">
        <f t="shared" ca="1" si="364"/>
        <v>-</v>
      </c>
      <c r="AB162" s="27" t="str">
        <f t="shared" ca="1" si="382"/>
        <v>-</v>
      </c>
      <c r="AC162" s="27" t="str">
        <f t="shared" ca="1" si="382"/>
        <v>-</v>
      </c>
      <c r="AD162" s="27" t="str">
        <f t="shared" ca="1" si="382"/>
        <v>-</v>
      </c>
      <c r="AE162" s="27" t="str">
        <f t="shared" ca="1" si="382"/>
        <v>-</v>
      </c>
      <c r="AF162" s="27" t="str">
        <f t="shared" ca="1" si="382"/>
        <v>-</v>
      </c>
      <c r="AG162" s="27" t="str">
        <f t="shared" ca="1" si="382"/>
        <v>-</v>
      </c>
      <c r="AH162" s="27" t="str">
        <f t="shared" ca="1" si="382"/>
        <v>-</v>
      </c>
      <c r="AI162" s="27" t="str">
        <f t="shared" ca="1" si="382"/>
        <v>-</v>
      </c>
      <c r="AJ162" s="27" t="str">
        <f t="shared" ca="1" si="382"/>
        <v>-</v>
      </c>
      <c r="AK162" s="27" t="str">
        <f t="shared" ca="1" si="382"/>
        <v>-</v>
      </c>
      <c r="AL162" s="27" t="str">
        <f t="shared" ca="1" si="382"/>
        <v>-</v>
      </c>
      <c r="AM162" s="27" t="str">
        <f t="shared" ca="1" si="382"/>
        <v>-</v>
      </c>
      <c r="AN162" s="27" t="str">
        <f t="shared" ca="1" si="382"/>
        <v>-</v>
      </c>
      <c r="AO162" s="27" t="str">
        <f t="shared" ca="1" si="382"/>
        <v>-</v>
      </c>
      <c r="AP162" s="27" t="str">
        <f t="shared" ca="1" si="382"/>
        <v>-</v>
      </c>
      <c r="AQ162" s="27" t="str">
        <f t="shared" ca="1" si="382"/>
        <v>-</v>
      </c>
      <c r="AR162" s="27" t="str">
        <f t="shared" ca="1" si="382"/>
        <v>-</v>
      </c>
      <c r="AS162" s="27">
        <f t="shared" ca="1" si="358"/>
        <v>1</v>
      </c>
      <c r="AT162" s="27">
        <f t="shared" ca="1" si="358"/>
        <v>1</v>
      </c>
      <c r="AU162" s="27">
        <f t="shared" ca="1" si="358"/>
        <v>0</v>
      </c>
      <c r="AV162" s="27">
        <f t="shared" ca="1" si="383"/>
        <v>0.7</v>
      </c>
      <c r="AW162" s="27">
        <f t="shared" ca="1" si="383"/>
        <v>-0.7</v>
      </c>
      <c r="AX162" s="27" t="str">
        <f t="shared" ca="1" si="383"/>
        <v>-</v>
      </c>
      <c r="AY162" s="27" t="str">
        <f t="shared" ca="1" si="383"/>
        <v>-</v>
      </c>
      <c r="AZ162" s="27" t="str">
        <f t="shared" ca="1" si="383"/>
        <v>-</v>
      </c>
      <c r="BA162" s="27" t="str">
        <f t="shared" ca="1" si="383"/>
        <v>-</v>
      </c>
      <c r="BB162" s="27" t="str">
        <f t="shared" ca="1" si="383"/>
        <v>-</v>
      </c>
      <c r="BC162" s="27">
        <f t="shared" ca="1" si="359"/>
        <v>0.3</v>
      </c>
      <c r="BD162" s="27">
        <f t="shared" ref="BD162:BM171" ca="1" si="389">OFFSET(BD$5,$B162,0)</f>
        <v>0.7</v>
      </c>
      <c r="BE162" s="27">
        <f t="shared" ca="1" si="389"/>
        <v>-0.2</v>
      </c>
      <c r="BF162" s="27">
        <f t="shared" ca="1" si="389"/>
        <v>1.2</v>
      </c>
      <c r="BG162" s="27" t="str">
        <f t="shared" ca="1" si="389"/>
        <v>-</v>
      </c>
      <c r="BH162" s="27" t="str">
        <f t="shared" ca="1" si="389"/>
        <v>-</v>
      </c>
      <c r="BI162" s="27">
        <f t="shared" ca="1" si="389"/>
        <v>0</v>
      </c>
      <c r="BJ162" s="27">
        <f t="shared" ca="1" si="389"/>
        <v>0</v>
      </c>
      <c r="BK162" s="27">
        <f t="shared" ca="1" si="389"/>
        <v>0</v>
      </c>
      <c r="BL162" s="27">
        <f t="shared" ca="1" si="389"/>
        <v>0</v>
      </c>
      <c r="BM162" s="27">
        <f t="shared" ca="1" si="389"/>
        <v>0</v>
      </c>
      <c r="BN162" s="27">
        <f t="shared" ref="BN162:BT171" ca="1" si="390">OFFSET(BN$5,$B162,0)</f>
        <v>12</v>
      </c>
      <c r="BO162" s="27">
        <f t="shared" ca="1" si="390"/>
        <v>12</v>
      </c>
      <c r="BP162" s="27" t="str">
        <f t="shared" ca="1" si="390"/>
        <v>-</v>
      </c>
      <c r="BQ162" s="27" t="str">
        <f t="shared" ca="1" si="390"/>
        <v>-</v>
      </c>
      <c r="BR162" s="27" t="str">
        <f t="shared" ca="1" si="390"/>
        <v>-</v>
      </c>
      <c r="BS162" s="27" t="str">
        <f t="shared" ca="1" si="390"/>
        <v>-</v>
      </c>
      <c r="BT162" s="27" t="str">
        <f t="shared" ca="1" si="390"/>
        <v>-</v>
      </c>
      <c r="BU162" s="27" t="str">
        <f t="shared" ref="BU162:CF171" ca="1" si="391">OFFSET(BU$5,$B162,0)</f>
        <v>-</v>
      </c>
      <c r="BV162" s="27" t="str">
        <f t="shared" ca="1" si="391"/>
        <v>-</v>
      </c>
      <c r="BW162" s="27" t="str">
        <f t="shared" ca="1" si="391"/>
        <v>-</v>
      </c>
      <c r="BX162" s="27" t="str">
        <f t="shared" ca="1" si="391"/>
        <v>-</v>
      </c>
      <c r="BY162" s="27">
        <f t="shared" ca="1" si="391"/>
        <v>5</v>
      </c>
      <c r="BZ162" s="27" t="str">
        <f t="shared" ca="1" si="391"/>
        <v>-</v>
      </c>
      <c r="CA162" s="27" t="str">
        <f t="shared" ca="1" si="391"/>
        <v>-</v>
      </c>
      <c r="CB162" s="27" t="str">
        <f t="shared" ca="1" si="391"/>
        <v>-</v>
      </c>
      <c r="CC162" s="27" t="str">
        <f t="shared" ca="1" si="391"/>
        <v>-</v>
      </c>
      <c r="CD162" s="27" t="str">
        <f t="shared" ca="1" si="391"/>
        <v>-</v>
      </c>
      <c r="CE162" s="27" t="str">
        <f t="shared" ca="1" si="391"/>
        <v>-</v>
      </c>
      <c r="CF162" s="27">
        <f t="shared" ca="1" si="391"/>
        <v>0</v>
      </c>
      <c r="CG162" s="27" t="str">
        <f t="shared" ref="CG162:CO171" ca="1" si="392">OFFSET(CG$5,$B162,0)</f>
        <v>-</v>
      </c>
      <c r="CH162" s="27">
        <f t="shared" ca="1" si="392"/>
        <v>1</v>
      </c>
      <c r="CI162" s="27">
        <f t="shared" ca="1" si="392"/>
        <v>0</v>
      </c>
      <c r="CJ162" s="27">
        <f t="shared" ca="1" si="392"/>
        <v>1</v>
      </c>
      <c r="CK162" s="27">
        <f t="shared" ca="1" si="392"/>
        <v>1</v>
      </c>
      <c r="CL162" s="27">
        <f t="shared" ca="1" si="392"/>
        <v>1</v>
      </c>
      <c r="CM162" s="27">
        <f t="shared" ca="1" si="392"/>
        <v>0</v>
      </c>
      <c r="CN162" s="27">
        <f t="shared" ca="1" si="392"/>
        <v>0</v>
      </c>
      <c r="CO162" s="27">
        <f t="shared" ca="1" si="392"/>
        <v>0</v>
      </c>
      <c r="CP162" s="27">
        <f t="shared" ca="1" si="353"/>
        <v>0</v>
      </c>
      <c r="CQ162" s="27">
        <f t="shared" ca="1" si="379"/>
        <v>1</v>
      </c>
      <c r="CR162" s="26">
        <v>3.75</v>
      </c>
      <c r="CS162" s="27">
        <f t="shared" ca="1" si="365"/>
        <v>0</v>
      </c>
      <c r="CT162" s="27">
        <f t="shared" ca="1" si="380"/>
        <v>0</v>
      </c>
      <c r="CU162" s="27">
        <f t="shared" ca="1" si="339"/>
        <v>0</v>
      </c>
      <c r="CV162" s="27">
        <f t="shared" ref="CV162:CX181" ca="1" si="393">OFFSET(CV$5,$B162,0)</f>
        <v>0</v>
      </c>
      <c r="CW162" s="27">
        <f t="shared" ca="1" si="393"/>
        <v>1</v>
      </c>
      <c r="CX162" s="27">
        <f t="shared" ca="1" si="393"/>
        <v>0</v>
      </c>
      <c r="CY162" s="27">
        <f t="shared" ca="1" si="388"/>
        <v>0</v>
      </c>
      <c r="CZ162" s="27">
        <f t="shared" ca="1" si="388"/>
        <v>0</v>
      </c>
      <c r="DA162" s="27">
        <f t="shared" ca="1" si="384"/>
        <v>0</v>
      </c>
      <c r="DB162" s="27">
        <f t="shared" ca="1" si="384"/>
        <v>0</v>
      </c>
      <c r="DC162" s="27">
        <f t="shared" ca="1" si="384"/>
        <v>0</v>
      </c>
      <c r="DD162" s="27">
        <f t="shared" ca="1" si="384"/>
        <v>0</v>
      </c>
      <c r="DE162" s="27" t="str">
        <f t="shared" ca="1" si="384"/>
        <v>-</v>
      </c>
      <c r="DF162" s="27" t="str">
        <f t="shared" ca="1" si="384"/>
        <v>-</v>
      </c>
      <c r="DG162" s="27" t="str">
        <f t="shared" ca="1" si="384"/>
        <v>-</v>
      </c>
      <c r="DH162" s="27" t="str">
        <f t="shared" ca="1" si="384"/>
        <v>-</v>
      </c>
      <c r="DI162" s="27" t="str">
        <f t="shared" ca="1" si="384"/>
        <v>-</v>
      </c>
      <c r="DJ162" s="27" t="str">
        <f t="shared" ca="1" si="384"/>
        <v>-</v>
      </c>
      <c r="DK162" s="27" t="b">
        <f t="shared" ca="1" si="385"/>
        <v>0</v>
      </c>
      <c r="DL162" s="27" t="b">
        <f t="shared" ca="1" si="385"/>
        <v>0</v>
      </c>
      <c r="DM162" s="27" t="b">
        <f t="shared" ca="1" si="385"/>
        <v>1</v>
      </c>
      <c r="DN162" s="27">
        <f t="shared" ca="1" si="385"/>
        <v>2</v>
      </c>
      <c r="DO162" s="27" t="str">
        <f t="shared" ca="1" si="385"/>
        <v>-</v>
      </c>
      <c r="DP162" s="27" t="b">
        <f t="shared" ca="1" si="385"/>
        <v>1</v>
      </c>
      <c r="DQ162" s="27" t="str">
        <f t="shared" ca="1" si="385"/>
        <v>-</v>
      </c>
      <c r="DR162" s="27" t="str">
        <f t="shared" ca="1" si="385"/>
        <v>-</v>
      </c>
      <c r="DS162" s="27" t="str">
        <f t="shared" ca="1" si="385"/>
        <v>-</v>
      </c>
      <c r="DT162" s="27" t="b">
        <f t="shared" ca="1" si="385"/>
        <v>1</v>
      </c>
      <c r="DU162" s="27" t="str">
        <f t="shared" ca="1" si="386"/>
        <v>-</v>
      </c>
      <c r="DV162" s="27">
        <f t="shared" ca="1" si="386"/>
        <v>0.99</v>
      </c>
      <c r="DW162" s="27">
        <f t="shared" ca="1" si="386"/>
        <v>1</v>
      </c>
      <c r="DX162" s="27" t="str">
        <f t="shared" ca="1" si="386"/>
        <v>-</v>
      </c>
      <c r="DY162" s="27" t="str">
        <f t="shared" ca="1" si="386"/>
        <v>-</v>
      </c>
      <c r="DZ162" s="27" t="str">
        <f t="shared" ca="1" si="386"/>
        <v>-</v>
      </c>
      <c r="EA162" s="27">
        <f t="shared" ca="1" si="386"/>
        <v>1</v>
      </c>
      <c r="EB162" s="27">
        <f t="shared" ca="1" si="386"/>
        <v>0</v>
      </c>
      <c r="EC162" s="27">
        <f t="shared" ca="1" si="386"/>
        <v>1</v>
      </c>
      <c r="ED162" s="27">
        <f t="shared" ca="1" si="386"/>
        <v>1</v>
      </c>
      <c r="EE162" s="27">
        <f t="shared" ca="1" si="387"/>
        <v>0</v>
      </c>
      <c r="EF162" s="27">
        <f t="shared" ca="1" si="387"/>
        <v>70</v>
      </c>
      <c r="EG162" s="27">
        <f t="shared" ca="1" si="387"/>
        <v>50</v>
      </c>
      <c r="EH162" s="27">
        <f t="shared" ca="1" si="387"/>
        <v>70</v>
      </c>
      <c r="EI162" s="27">
        <f t="shared" ca="1" si="387"/>
        <v>50</v>
      </c>
      <c r="EJ162" s="27">
        <f t="shared" ca="1" si="387"/>
        <v>1</v>
      </c>
      <c r="EK162" s="27">
        <f t="shared" ca="1" si="387"/>
        <v>1</v>
      </c>
      <c r="EL162" s="27">
        <f t="shared" ca="1" si="387"/>
        <v>1</v>
      </c>
      <c r="EM162" s="27">
        <f t="shared" ca="1" si="387"/>
        <v>0</v>
      </c>
      <c r="EN162" s="27" t="str">
        <f t="shared" ca="1" si="387"/>
        <v>-</v>
      </c>
      <c r="EO162" s="27" t="str">
        <f t="shared" ca="1" si="387"/>
        <v>-</v>
      </c>
      <c r="EP162" s="27">
        <f t="shared" ca="1" si="387"/>
        <v>0</v>
      </c>
      <c r="EQ162" s="27">
        <f t="shared" ca="1" si="387"/>
        <v>0</v>
      </c>
      <c r="ER162" s="34">
        <v>0</v>
      </c>
    </row>
    <row r="163" spans="1:148" outlineLevel="3">
      <c r="A163" s="31">
        <f t="shared" si="361"/>
        <v>158</v>
      </c>
      <c r="B163" s="38">
        <f t="shared" ca="1" si="366"/>
        <v>138</v>
      </c>
      <c r="C163">
        <f t="shared" ca="1" si="355"/>
        <v>32</v>
      </c>
      <c r="D163" t="b">
        <v>1</v>
      </c>
      <c r="E163" t="b">
        <v>0</v>
      </c>
      <c r="F163" t="b">
        <v>1</v>
      </c>
      <c r="H163" s="3" t="str">
        <f t="shared" ca="1" si="362"/>
        <v>020 sfw1.00_sfd+4.25_conc00000_prlf00000_era00000Mat-mate EL Spr Scan 2 (F33N11)</v>
      </c>
      <c r="I163" s="13" t="str">
        <f ca="1">IF(MATCH(H163,H$5:H163,0)=(COUNTA(H$5:H163)),"-","Dup")</f>
        <v>-</v>
      </c>
      <c r="J163" s="27" t="str">
        <f t="shared" ca="1" si="363"/>
        <v>-</v>
      </c>
      <c r="K163" s="27" t="b">
        <f t="shared" ref="K163:O172" ca="1" si="394">OFFSET(K$5,$B163,0)</f>
        <v>1</v>
      </c>
      <c r="L163" s="27" t="b">
        <f t="shared" ca="1" si="394"/>
        <v>1</v>
      </c>
      <c r="M163" s="27" t="b">
        <f t="shared" ca="1" si="394"/>
        <v>1</v>
      </c>
      <c r="N163" s="27" t="b">
        <f t="shared" ca="1" si="394"/>
        <v>1</v>
      </c>
      <c r="O163" s="27" t="b">
        <f t="shared" ca="1" si="394"/>
        <v>1</v>
      </c>
      <c r="P163" s="27">
        <f t="shared" ca="1" si="381"/>
        <v>1</v>
      </c>
      <c r="Q163" s="27">
        <f t="shared" ca="1" si="381"/>
        <v>1</v>
      </c>
      <c r="R163" s="27">
        <f t="shared" ca="1" si="381"/>
        <v>1</v>
      </c>
      <c r="S163" s="27">
        <f t="shared" ca="1" si="381"/>
        <v>1</v>
      </c>
      <c r="T163" s="27">
        <f t="shared" ca="1" si="381"/>
        <v>1</v>
      </c>
      <c r="U163" s="27">
        <f t="shared" ca="1" si="381"/>
        <v>1</v>
      </c>
      <c r="V163" s="27">
        <f t="shared" ca="1" si="381"/>
        <v>1</v>
      </c>
      <c r="W163" s="27">
        <f t="shared" ca="1" si="381"/>
        <v>1</v>
      </c>
      <c r="X163" s="27">
        <f t="shared" ca="1" si="381"/>
        <v>1</v>
      </c>
      <c r="Y163" s="27">
        <f t="shared" ca="1" si="381"/>
        <v>1</v>
      </c>
      <c r="Z163" s="27" t="str">
        <f t="shared" ca="1" si="357"/>
        <v>-</v>
      </c>
      <c r="AA163" s="27" t="str">
        <f t="shared" ca="1" si="364"/>
        <v>-</v>
      </c>
      <c r="AB163" s="27" t="str">
        <f t="shared" ca="1" si="382"/>
        <v>-</v>
      </c>
      <c r="AC163" s="27" t="str">
        <f t="shared" ca="1" si="382"/>
        <v>-</v>
      </c>
      <c r="AD163" s="27" t="str">
        <f t="shared" ca="1" si="382"/>
        <v>-</v>
      </c>
      <c r="AE163" s="27" t="str">
        <f t="shared" ca="1" si="382"/>
        <v>-</v>
      </c>
      <c r="AF163" s="27" t="str">
        <f t="shared" ca="1" si="382"/>
        <v>-</v>
      </c>
      <c r="AG163" s="27" t="str">
        <f t="shared" ca="1" si="382"/>
        <v>-</v>
      </c>
      <c r="AH163" s="27" t="str">
        <f t="shared" ca="1" si="382"/>
        <v>-</v>
      </c>
      <c r="AI163" s="27" t="str">
        <f t="shared" ca="1" si="382"/>
        <v>-</v>
      </c>
      <c r="AJ163" s="27" t="str">
        <f t="shared" ca="1" si="382"/>
        <v>-</v>
      </c>
      <c r="AK163" s="27" t="str">
        <f t="shared" ca="1" si="382"/>
        <v>-</v>
      </c>
      <c r="AL163" s="27" t="str">
        <f t="shared" ca="1" si="382"/>
        <v>-</v>
      </c>
      <c r="AM163" s="27" t="str">
        <f t="shared" ca="1" si="382"/>
        <v>-</v>
      </c>
      <c r="AN163" s="27" t="str">
        <f t="shared" ca="1" si="382"/>
        <v>-</v>
      </c>
      <c r="AO163" s="27" t="str">
        <f t="shared" ca="1" si="382"/>
        <v>-</v>
      </c>
      <c r="AP163" s="27" t="str">
        <f t="shared" ca="1" si="382"/>
        <v>-</v>
      </c>
      <c r="AQ163" s="27" t="str">
        <f t="shared" ca="1" si="382"/>
        <v>-</v>
      </c>
      <c r="AR163" s="27" t="str">
        <f t="shared" ca="1" si="382"/>
        <v>-</v>
      </c>
      <c r="AS163" s="27">
        <f t="shared" ref="AS163:AU182" ca="1" si="395">OFFSET(AS$5,$B163,0)</f>
        <v>1</v>
      </c>
      <c r="AT163" s="27">
        <f t="shared" ca="1" si="395"/>
        <v>1</v>
      </c>
      <c r="AU163" s="27">
        <f t="shared" ca="1" si="395"/>
        <v>0</v>
      </c>
      <c r="AV163" s="27">
        <f t="shared" ca="1" si="383"/>
        <v>0.7</v>
      </c>
      <c r="AW163" s="27">
        <f t="shared" ca="1" si="383"/>
        <v>-0.7</v>
      </c>
      <c r="AX163" s="27" t="str">
        <f t="shared" ca="1" si="383"/>
        <v>-</v>
      </c>
      <c r="AY163" s="27" t="str">
        <f t="shared" ca="1" si="383"/>
        <v>-</v>
      </c>
      <c r="AZ163" s="27" t="str">
        <f t="shared" ca="1" si="383"/>
        <v>-</v>
      </c>
      <c r="BA163" s="27" t="str">
        <f t="shared" ca="1" si="383"/>
        <v>-</v>
      </c>
      <c r="BB163" s="27" t="str">
        <f t="shared" ca="1" si="383"/>
        <v>-</v>
      </c>
      <c r="BC163" s="27">
        <f t="shared" ca="1" si="359"/>
        <v>0.3</v>
      </c>
      <c r="BD163" s="27">
        <f t="shared" ca="1" si="389"/>
        <v>0.7</v>
      </c>
      <c r="BE163" s="27">
        <f t="shared" ca="1" si="389"/>
        <v>-0.2</v>
      </c>
      <c r="BF163" s="27">
        <f t="shared" ca="1" si="389"/>
        <v>1.2</v>
      </c>
      <c r="BG163" s="27" t="str">
        <f t="shared" ca="1" si="389"/>
        <v>-</v>
      </c>
      <c r="BH163" s="27" t="str">
        <f t="shared" ca="1" si="389"/>
        <v>-</v>
      </c>
      <c r="BI163" s="27">
        <f t="shared" ca="1" si="389"/>
        <v>0</v>
      </c>
      <c r="BJ163" s="27">
        <f t="shared" ca="1" si="389"/>
        <v>0</v>
      </c>
      <c r="BK163" s="27">
        <f t="shared" ca="1" si="389"/>
        <v>0</v>
      </c>
      <c r="BL163" s="27">
        <f t="shared" ca="1" si="389"/>
        <v>0</v>
      </c>
      <c r="BM163" s="27">
        <f t="shared" ca="1" si="389"/>
        <v>0</v>
      </c>
      <c r="BN163" s="27">
        <f t="shared" ca="1" si="390"/>
        <v>12</v>
      </c>
      <c r="BO163" s="27">
        <f t="shared" ca="1" si="390"/>
        <v>12</v>
      </c>
      <c r="BP163" s="27" t="str">
        <f t="shared" ca="1" si="390"/>
        <v>-</v>
      </c>
      <c r="BQ163" s="27" t="str">
        <f t="shared" ca="1" si="390"/>
        <v>-</v>
      </c>
      <c r="BR163" s="27" t="str">
        <f t="shared" ca="1" si="390"/>
        <v>-</v>
      </c>
      <c r="BS163" s="27" t="str">
        <f t="shared" ca="1" si="390"/>
        <v>-</v>
      </c>
      <c r="BT163" s="27" t="str">
        <f t="shared" ca="1" si="390"/>
        <v>-</v>
      </c>
      <c r="BU163" s="27" t="str">
        <f t="shared" ca="1" si="391"/>
        <v>-</v>
      </c>
      <c r="BV163" s="27" t="str">
        <f t="shared" ca="1" si="391"/>
        <v>-</v>
      </c>
      <c r="BW163" s="27" t="str">
        <f t="shared" ca="1" si="391"/>
        <v>-</v>
      </c>
      <c r="BX163" s="27" t="str">
        <f t="shared" ca="1" si="391"/>
        <v>-</v>
      </c>
      <c r="BY163" s="27">
        <f t="shared" ca="1" si="391"/>
        <v>5</v>
      </c>
      <c r="BZ163" s="27" t="str">
        <f t="shared" ca="1" si="391"/>
        <v>-</v>
      </c>
      <c r="CA163" s="27" t="str">
        <f t="shared" ca="1" si="391"/>
        <v>-</v>
      </c>
      <c r="CB163" s="27" t="str">
        <f t="shared" ca="1" si="391"/>
        <v>-</v>
      </c>
      <c r="CC163" s="27" t="str">
        <f t="shared" ca="1" si="391"/>
        <v>-</v>
      </c>
      <c r="CD163" s="27" t="str">
        <f t="shared" ca="1" si="391"/>
        <v>-</v>
      </c>
      <c r="CE163" s="27" t="str">
        <f t="shared" ca="1" si="391"/>
        <v>-</v>
      </c>
      <c r="CF163" s="27">
        <f t="shared" ca="1" si="391"/>
        <v>0</v>
      </c>
      <c r="CG163" s="27" t="str">
        <f t="shared" ca="1" si="392"/>
        <v>-</v>
      </c>
      <c r="CH163" s="27">
        <f t="shared" ca="1" si="392"/>
        <v>1</v>
      </c>
      <c r="CI163" s="27">
        <f t="shared" ca="1" si="392"/>
        <v>0</v>
      </c>
      <c r="CJ163" s="27">
        <f t="shared" ca="1" si="392"/>
        <v>1</v>
      </c>
      <c r="CK163" s="27">
        <f t="shared" ca="1" si="392"/>
        <v>1</v>
      </c>
      <c r="CL163" s="27">
        <f t="shared" ca="1" si="392"/>
        <v>1</v>
      </c>
      <c r="CM163" s="27">
        <f t="shared" ca="1" si="392"/>
        <v>0</v>
      </c>
      <c r="CN163" s="27">
        <f t="shared" ca="1" si="392"/>
        <v>0</v>
      </c>
      <c r="CO163" s="27">
        <f t="shared" ca="1" si="392"/>
        <v>0</v>
      </c>
      <c r="CP163" s="27">
        <f t="shared" ca="1" si="353"/>
        <v>0</v>
      </c>
      <c r="CQ163" s="27">
        <f t="shared" ca="1" si="379"/>
        <v>1</v>
      </c>
      <c r="CR163" s="26">
        <v>4.25</v>
      </c>
      <c r="CS163" s="27">
        <f t="shared" ca="1" si="365"/>
        <v>0</v>
      </c>
      <c r="CT163" s="27">
        <f t="shared" ca="1" si="380"/>
        <v>0</v>
      </c>
      <c r="CU163" s="27">
        <f t="shared" ca="1" si="339"/>
        <v>0</v>
      </c>
      <c r="CV163" s="27">
        <f t="shared" ca="1" si="393"/>
        <v>0</v>
      </c>
      <c r="CW163" s="27">
        <f t="shared" ca="1" si="393"/>
        <v>1</v>
      </c>
      <c r="CX163" s="27">
        <f t="shared" ca="1" si="393"/>
        <v>0</v>
      </c>
      <c r="CY163" s="27">
        <f t="shared" ca="1" si="388"/>
        <v>0</v>
      </c>
      <c r="CZ163" s="27">
        <f t="shared" ca="1" si="388"/>
        <v>0</v>
      </c>
      <c r="DA163" s="27">
        <f t="shared" ca="1" si="384"/>
        <v>0</v>
      </c>
      <c r="DB163" s="27">
        <f t="shared" ca="1" si="384"/>
        <v>0</v>
      </c>
      <c r="DC163" s="27">
        <f t="shared" ca="1" si="384"/>
        <v>0</v>
      </c>
      <c r="DD163" s="27">
        <f t="shared" ca="1" si="384"/>
        <v>0</v>
      </c>
      <c r="DE163" s="27" t="str">
        <f t="shared" ca="1" si="384"/>
        <v>-</v>
      </c>
      <c r="DF163" s="27" t="str">
        <f t="shared" ca="1" si="384"/>
        <v>-</v>
      </c>
      <c r="DG163" s="27" t="str">
        <f t="shared" ca="1" si="384"/>
        <v>-</v>
      </c>
      <c r="DH163" s="27" t="str">
        <f t="shared" ca="1" si="384"/>
        <v>-</v>
      </c>
      <c r="DI163" s="27" t="str">
        <f t="shared" ca="1" si="384"/>
        <v>-</v>
      </c>
      <c r="DJ163" s="27" t="str">
        <f t="shared" ca="1" si="384"/>
        <v>-</v>
      </c>
      <c r="DK163" s="27" t="b">
        <f t="shared" ca="1" si="385"/>
        <v>0</v>
      </c>
      <c r="DL163" s="27" t="b">
        <f t="shared" ca="1" si="385"/>
        <v>0</v>
      </c>
      <c r="DM163" s="27" t="b">
        <f t="shared" ca="1" si="385"/>
        <v>1</v>
      </c>
      <c r="DN163" s="27">
        <f t="shared" ca="1" si="385"/>
        <v>2</v>
      </c>
      <c r="DO163" s="27" t="str">
        <f t="shared" ca="1" si="385"/>
        <v>-</v>
      </c>
      <c r="DP163" s="27" t="b">
        <f t="shared" ca="1" si="385"/>
        <v>1</v>
      </c>
      <c r="DQ163" s="27" t="str">
        <f t="shared" ca="1" si="385"/>
        <v>-</v>
      </c>
      <c r="DR163" s="27" t="str">
        <f t="shared" ca="1" si="385"/>
        <v>-</v>
      </c>
      <c r="DS163" s="27" t="str">
        <f t="shared" ca="1" si="385"/>
        <v>-</v>
      </c>
      <c r="DT163" s="27" t="b">
        <f t="shared" ca="1" si="385"/>
        <v>1</v>
      </c>
      <c r="DU163" s="27" t="str">
        <f t="shared" ca="1" si="386"/>
        <v>-</v>
      </c>
      <c r="DV163" s="27">
        <f t="shared" ca="1" si="386"/>
        <v>0.99</v>
      </c>
      <c r="DW163" s="27">
        <f t="shared" ca="1" si="386"/>
        <v>1</v>
      </c>
      <c r="DX163" s="27" t="str">
        <f t="shared" ca="1" si="386"/>
        <v>-</v>
      </c>
      <c r="DY163" s="27" t="str">
        <f t="shared" ca="1" si="386"/>
        <v>-</v>
      </c>
      <c r="DZ163" s="27" t="str">
        <f t="shared" ca="1" si="386"/>
        <v>-</v>
      </c>
      <c r="EA163" s="27">
        <f t="shared" ca="1" si="386"/>
        <v>1</v>
      </c>
      <c r="EB163" s="27">
        <f t="shared" ca="1" si="386"/>
        <v>0</v>
      </c>
      <c r="EC163" s="27">
        <f t="shared" ca="1" si="386"/>
        <v>1</v>
      </c>
      <c r="ED163" s="27">
        <f t="shared" ca="1" si="386"/>
        <v>1</v>
      </c>
      <c r="EE163" s="27">
        <f t="shared" ca="1" si="387"/>
        <v>0</v>
      </c>
      <c r="EF163" s="27">
        <f t="shared" ca="1" si="387"/>
        <v>70</v>
      </c>
      <c r="EG163" s="27">
        <f t="shared" ca="1" si="387"/>
        <v>50</v>
      </c>
      <c r="EH163" s="27">
        <f t="shared" ca="1" si="387"/>
        <v>70</v>
      </c>
      <c r="EI163" s="27">
        <f t="shared" ca="1" si="387"/>
        <v>50</v>
      </c>
      <c r="EJ163" s="27">
        <f t="shared" ca="1" si="387"/>
        <v>1</v>
      </c>
      <c r="EK163" s="27">
        <f t="shared" ca="1" si="387"/>
        <v>1</v>
      </c>
      <c r="EL163" s="27">
        <f t="shared" ca="1" si="387"/>
        <v>1</v>
      </c>
      <c r="EM163" s="27">
        <f t="shared" ca="1" si="387"/>
        <v>0</v>
      </c>
      <c r="EN163" s="27" t="str">
        <f t="shared" ca="1" si="387"/>
        <v>-</v>
      </c>
      <c r="EO163" s="27" t="str">
        <f t="shared" ca="1" si="387"/>
        <v>-</v>
      </c>
      <c r="EP163" s="27">
        <f t="shared" ca="1" si="387"/>
        <v>0</v>
      </c>
      <c r="EQ163" s="27">
        <f t="shared" ca="1" si="387"/>
        <v>0</v>
      </c>
      <c r="ER163" s="34">
        <v>0</v>
      </c>
    </row>
    <row r="164" spans="1:148" outlineLevel="3">
      <c r="A164" s="31">
        <f t="shared" si="361"/>
        <v>159</v>
      </c>
      <c r="B164" s="38">
        <f t="shared" ca="1" si="366"/>
        <v>138</v>
      </c>
      <c r="C164">
        <f t="shared" ca="1" si="355"/>
        <v>32</v>
      </c>
      <c r="D164" t="b">
        <v>1</v>
      </c>
      <c r="E164" t="b">
        <v>0</v>
      </c>
      <c r="F164" t="b">
        <v>1</v>
      </c>
      <c r="H164" s="3" t="str">
        <f t="shared" ca="1" si="362"/>
        <v>021 sfw1.00_sfd00000_conc+0.50_prlf00000_era00000Mat-mate EL Spr Scan 2 (F33N11)</v>
      </c>
      <c r="I164" s="13" t="str">
        <f ca="1">IF(MATCH(H164,H$5:H164,0)=(COUNTA(H$5:H164)),"-","Dup")</f>
        <v>-</v>
      </c>
      <c r="J164" s="27" t="str">
        <f t="shared" ca="1" si="363"/>
        <v>-</v>
      </c>
      <c r="K164" s="27" t="b">
        <f t="shared" ca="1" si="394"/>
        <v>1</v>
      </c>
      <c r="L164" s="27" t="b">
        <f t="shared" ca="1" si="394"/>
        <v>1</v>
      </c>
      <c r="M164" s="27" t="b">
        <f t="shared" ca="1" si="394"/>
        <v>1</v>
      </c>
      <c r="N164" s="27" t="b">
        <f t="shared" ca="1" si="394"/>
        <v>1</v>
      </c>
      <c r="O164" s="27" t="b">
        <f t="shared" ca="1" si="394"/>
        <v>1</v>
      </c>
      <c r="P164" s="27">
        <f t="shared" ca="1" si="381"/>
        <v>1</v>
      </c>
      <c r="Q164" s="27">
        <f t="shared" ca="1" si="381"/>
        <v>1</v>
      </c>
      <c r="R164" s="27">
        <f t="shared" ca="1" si="381"/>
        <v>1</v>
      </c>
      <c r="S164" s="27">
        <f t="shared" ca="1" si="381"/>
        <v>1</v>
      </c>
      <c r="T164" s="27">
        <f t="shared" ca="1" si="381"/>
        <v>1</v>
      </c>
      <c r="U164" s="27">
        <f t="shared" ca="1" si="381"/>
        <v>1</v>
      </c>
      <c r="V164" s="27">
        <f t="shared" ca="1" si="381"/>
        <v>1</v>
      </c>
      <c r="W164" s="27">
        <f t="shared" ca="1" si="381"/>
        <v>1</v>
      </c>
      <c r="X164" s="27">
        <f t="shared" ca="1" si="381"/>
        <v>1</v>
      </c>
      <c r="Y164" s="27">
        <f t="shared" ca="1" si="381"/>
        <v>1</v>
      </c>
      <c r="Z164" s="27" t="str">
        <f t="shared" ca="1" si="357"/>
        <v>-</v>
      </c>
      <c r="AA164" s="27" t="str">
        <f t="shared" ca="1" si="364"/>
        <v>-</v>
      </c>
      <c r="AB164" s="27" t="str">
        <f t="shared" ca="1" si="382"/>
        <v>-</v>
      </c>
      <c r="AC164" s="27" t="str">
        <f t="shared" ca="1" si="382"/>
        <v>-</v>
      </c>
      <c r="AD164" s="27" t="str">
        <f t="shared" ca="1" si="382"/>
        <v>-</v>
      </c>
      <c r="AE164" s="27" t="str">
        <f t="shared" ca="1" si="382"/>
        <v>-</v>
      </c>
      <c r="AF164" s="27" t="str">
        <f t="shared" ca="1" si="382"/>
        <v>-</v>
      </c>
      <c r="AG164" s="27" t="str">
        <f t="shared" ca="1" si="382"/>
        <v>-</v>
      </c>
      <c r="AH164" s="27" t="str">
        <f t="shared" ca="1" si="382"/>
        <v>-</v>
      </c>
      <c r="AI164" s="27" t="str">
        <f t="shared" ca="1" si="382"/>
        <v>-</v>
      </c>
      <c r="AJ164" s="27" t="str">
        <f t="shared" ca="1" si="382"/>
        <v>-</v>
      </c>
      <c r="AK164" s="27" t="str">
        <f t="shared" ca="1" si="382"/>
        <v>-</v>
      </c>
      <c r="AL164" s="27" t="str">
        <f t="shared" ca="1" si="382"/>
        <v>-</v>
      </c>
      <c r="AM164" s="27" t="str">
        <f t="shared" ca="1" si="382"/>
        <v>-</v>
      </c>
      <c r="AN164" s="27" t="str">
        <f t="shared" ca="1" si="382"/>
        <v>-</v>
      </c>
      <c r="AO164" s="27" t="str">
        <f t="shared" ca="1" si="382"/>
        <v>-</v>
      </c>
      <c r="AP164" s="27" t="str">
        <f t="shared" ca="1" si="382"/>
        <v>-</v>
      </c>
      <c r="AQ164" s="27" t="str">
        <f t="shared" ca="1" si="382"/>
        <v>-</v>
      </c>
      <c r="AR164" s="27" t="str">
        <f t="shared" ca="1" si="382"/>
        <v>-</v>
      </c>
      <c r="AS164" s="27">
        <f t="shared" ca="1" si="395"/>
        <v>1</v>
      </c>
      <c r="AT164" s="27">
        <f t="shared" ca="1" si="395"/>
        <v>1</v>
      </c>
      <c r="AU164" s="27">
        <f t="shared" ca="1" si="395"/>
        <v>0</v>
      </c>
      <c r="AV164" s="27">
        <f t="shared" ca="1" si="383"/>
        <v>0.7</v>
      </c>
      <c r="AW164" s="27">
        <f t="shared" ca="1" si="383"/>
        <v>-0.7</v>
      </c>
      <c r="AX164" s="27" t="str">
        <f t="shared" ca="1" si="383"/>
        <v>-</v>
      </c>
      <c r="AY164" s="27" t="str">
        <f t="shared" ca="1" si="383"/>
        <v>-</v>
      </c>
      <c r="AZ164" s="27" t="str">
        <f t="shared" ca="1" si="383"/>
        <v>-</v>
      </c>
      <c r="BA164" s="27" t="str">
        <f t="shared" ca="1" si="383"/>
        <v>-</v>
      </c>
      <c r="BB164" s="27" t="str">
        <f t="shared" ca="1" si="383"/>
        <v>-</v>
      </c>
      <c r="BC164" s="27">
        <f t="shared" ca="1" si="359"/>
        <v>0.3</v>
      </c>
      <c r="BD164" s="27">
        <f t="shared" ca="1" si="389"/>
        <v>0.7</v>
      </c>
      <c r="BE164" s="27">
        <f t="shared" ca="1" si="389"/>
        <v>-0.2</v>
      </c>
      <c r="BF164" s="27">
        <f t="shared" ca="1" si="389"/>
        <v>1.2</v>
      </c>
      <c r="BG164" s="27" t="str">
        <f t="shared" ca="1" si="389"/>
        <v>-</v>
      </c>
      <c r="BH164" s="27" t="str">
        <f t="shared" ca="1" si="389"/>
        <v>-</v>
      </c>
      <c r="BI164" s="27">
        <f t="shared" ca="1" si="389"/>
        <v>0</v>
      </c>
      <c r="BJ164" s="27">
        <f t="shared" ca="1" si="389"/>
        <v>0</v>
      </c>
      <c r="BK164" s="27">
        <f t="shared" ca="1" si="389"/>
        <v>0</v>
      </c>
      <c r="BL164" s="27">
        <f t="shared" ca="1" si="389"/>
        <v>0</v>
      </c>
      <c r="BM164" s="27">
        <f t="shared" ca="1" si="389"/>
        <v>0</v>
      </c>
      <c r="BN164" s="27">
        <f t="shared" ca="1" si="390"/>
        <v>12</v>
      </c>
      <c r="BO164" s="27">
        <f t="shared" ca="1" si="390"/>
        <v>12</v>
      </c>
      <c r="BP164" s="27" t="str">
        <f t="shared" ca="1" si="390"/>
        <v>-</v>
      </c>
      <c r="BQ164" s="27" t="str">
        <f t="shared" ca="1" si="390"/>
        <v>-</v>
      </c>
      <c r="BR164" s="27" t="str">
        <f t="shared" ca="1" si="390"/>
        <v>-</v>
      </c>
      <c r="BS164" s="27" t="str">
        <f t="shared" ca="1" si="390"/>
        <v>-</v>
      </c>
      <c r="BT164" s="27" t="str">
        <f t="shared" ca="1" si="390"/>
        <v>-</v>
      </c>
      <c r="BU164" s="27" t="str">
        <f t="shared" ca="1" si="391"/>
        <v>-</v>
      </c>
      <c r="BV164" s="27" t="str">
        <f t="shared" ca="1" si="391"/>
        <v>-</v>
      </c>
      <c r="BW164" s="27" t="str">
        <f t="shared" ca="1" si="391"/>
        <v>-</v>
      </c>
      <c r="BX164" s="27" t="str">
        <f t="shared" ca="1" si="391"/>
        <v>-</v>
      </c>
      <c r="BY164" s="27">
        <f t="shared" ca="1" si="391"/>
        <v>5</v>
      </c>
      <c r="BZ164" s="27" t="str">
        <f t="shared" ca="1" si="391"/>
        <v>-</v>
      </c>
      <c r="CA164" s="27" t="str">
        <f t="shared" ca="1" si="391"/>
        <v>-</v>
      </c>
      <c r="CB164" s="27" t="str">
        <f t="shared" ca="1" si="391"/>
        <v>-</v>
      </c>
      <c r="CC164" s="27" t="str">
        <f t="shared" ca="1" si="391"/>
        <v>-</v>
      </c>
      <c r="CD164" s="27" t="str">
        <f t="shared" ca="1" si="391"/>
        <v>-</v>
      </c>
      <c r="CE164" s="27" t="str">
        <f t="shared" ca="1" si="391"/>
        <v>-</v>
      </c>
      <c r="CF164" s="27">
        <f t="shared" ca="1" si="391"/>
        <v>0</v>
      </c>
      <c r="CG164" s="27" t="str">
        <f t="shared" ca="1" si="392"/>
        <v>-</v>
      </c>
      <c r="CH164" s="27">
        <f t="shared" ca="1" si="392"/>
        <v>1</v>
      </c>
      <c r="CI164" s="27">
        <f t="shared" ca="1" si="392"/>
        <v>0</v>
      </c>
      <c r="CJ164" s="27">
        <f t="shared" ca="1" si="392"/>
        <v>1</v>
      </c>
      <c r="CK164" s="27">
        <f t="shared" ca="1" si="392"/>
        <v>1</v>
      </c>
      <c r="CL164" s="27">
        <f t="shared" ca="1" si="392"/>
        <v>1</v>
      </c>
      <c r="CM164" s="27">
        <f t="shared" ca="1" si="392"/>
        <v>0</v>
      </c>
      <c r="CN164" s="27">
        <f t="shared" ca="1" si="392"/>
        <v>0</v>
      </c>
      <c r="CO164" s="27">
        <f t="shared" ca="1" si="392"/>
        <v>0</v>
      </c>
      <c r="CP164" s="27">
        <f t="shared" ca="1" si="353"/>
        <v>0</v>
      </c>
      <c r="CQ164" s="27">
        <f t="shared" ca="1" si="379"/>
        <v>1</v>
      </c>
      <c r="CR164" s="27">
        <f t="shared" ref="CR164:CR203" ca="1" si="396">OFFSET(CR$5,$B164,0)</f>
        <v>0</v>
      </c>
      <c r="CS164" s="26">
        <v>0.5</v>
      </c>
      <c r="CT164" s="27">
        <f t="shared" ca="1" si="380"/>
        <v>0</v>
      </c>
      <c r="CU164" s="27">
        <f t="shared" ref="CU164:CU183" ca="1" si="397">OFFSET(CU$5,$B164,0)</f>
        <v>0</v>
      </c>
      <c r="CV164" s="27">
        <f t="shared" ca="1" si="393"/>
        <v>0</v>
      </c>
      <c r="CW164" s="27">
        <f t="shared" ca="1" si="393"/>
        <v>1</v>
      </c>
      <c r="CX164" s="27">
        <f t="shared" ca="1" si="393"/>
        <v>0</v>
      </c>
      <c r="CY164" s="27">
        <f t="shared" ca="1" si="388"/>
        <v>0</v>
      </c>
      <c r="CZ164" s="27">
        <f t="shared" ca="1" si="388"/>
        <v>0</v>
      </c>
      <c r="DA164" s="27">
        <f t="shared" ca="1" si="384"/>
        <v>0</v>
      </c>
      <c r="DB164" s="27">
        <f t="shared" ca="1" si="384"/>
        <v>0</v>
      </c>
      <c r="DC164" s="27">
        <f t="shared" ca="1" si="384"/>
        <v>0</v>
      </c>
      <c r="DD164" s="27">
        <f t="shared" ca="1" si="384"/>
        <v>0</v>
      </c>
      <c r="DE164" s="27" t="str">
        <f t="shared" ca="1" si="384"/>
        <v>-</v>
      </c>
      <c r="DF164" s="27" t="str">
        <f t="shared" ca="1" si="384"/>
        <v>-</v>
      </c>
      <c r="DG164" s="27" t="str">
        <f t="shared" ca="1" si="384"/>
        <v>-</v>
      </c>
      <c r="DH164" s="27" t="str">
        <f t="shared" ca="1" si="384"/>
        <v>-</v>
      </c>
      <c r="DI164" s="27" t="str">
        <f t="shared" ca="1" si="384"/>
        <v>-</v>
      </c>
      <c r="DJ164" s="27" t="str">
        <f t="shared" ca="1" si="384"/>
        <v>-</v>
      </c>
      <c r="DK164" s="27" t="b">
        <f t="shared" ca="1" si="385"/>
        <v>0</v>
      </c>
      <c r="DL164" s="27" t="b">
        <f t="shared" ca="1" si="385"/>
        <v>0</v>
      </c>
      <c r="DM164" s="27" t="b">
        <f t="shared" ca="1" si="385"/>
        <v>1</v>
      </c>
      <c r="DN164" s="27">
        <f t="shared" ca="1" si="385"/>
        <v>2</v>
      </c>
      <c r="DO164" s="27" t="str">
        <f t="shared" ca="1" si="385"/>
        <v>-</v>
      </c>
      <c r="DP164" s="27" t="b">
        <f t="shared" ca="1" si="385"/>
        <v>1</v>
      </c>
      <c r="DQ164" s="27" t="str">
        <f t="shared" ca="1" si="385"/>
        <v>-</v>
      </c>
      <c r="DR164" s="27" t="str">
        <f t="shared" ca="1" si="385"/>
        <v>-</v>
      </c>
      <c r="DS164" s="27" t="str">
        <f t="shared" ca="1" si="385"/>
        <v>-</v>
      </c>
      <c r="DT164" s="27" t="b">
        <f t="shared" ca="1" si="385"/>
        <v>1</v>
      </c>
      <c r="DU164" s="27" t="str">
        <f t="shared" ca="1" si="386"/>
        <v>-</v>
      </c>
      <c r="DV164" s="27">
        <f t="shared" ca="1" si="386"/>
        <v>0.99</v>
      </c>
      <c r="DW164" s="27">
        <f t="shared" ca="1" si="386"/>
        <v>1</v>
      </c>
      <c r="DX164" s="27" t="str">
        <f t="shared" ca="1" si="386"/>
        <v>-</v>
      </c>
      <c r="DY164" s="27" t="str">
        <f t="shared" ca="1" si="386"/>
        <v>-</v>
      </c>
      <c r="DZ164" s="27" t="str">
        <f t="shared" ca="1" si="386"/>
        <v>-</v>
      </c>
      <c r="EA164" s="27">
        <f t="shared" ca="1" si="386"/>
        <v>1</v>
      </c>
      <c r="EB164" s="27">
        <f t="shared" ca="1" si="386"/>
        <v>0</v>
      </c>
      <c r="EC164" s="27">
        <f t="shared" ca="1" si="386"/>
        <v>1</v>
      </c>
      <c r="ED164" s="27">
        <f t="shared" ca="1" si="386"/>
        <v>1</v>
      </c>
      <c r="EE164" s="27">
        <f t="shared" ca="1" si="387"/>
        <v>0</v>
      </c>
      <c r="EF164" s="27">
        <f t="shared" ca="1" si="387"/>
        <v>70</v>
      </c>
      <c r="EG164" s="27">
        <f t="shared" ca="1" si="387"/>
        <v>50</v>
      </c>
      <c r="EH164" s="27">
        <f t="shared" ca="1" si="387"/>
        <v>70</v>
      </c>
      <c r="EI164" s="27">
        <f t="shared" ca="1" si="387"/>
        <v>50</v>
      </c>
      <c r="EJ164" s="27">
        <f t="shared" ca="1" si="387"/>
        <v>1</v>
      </c>
      <c r="EK164" s="27">
        <f t="shared" ca="1" si="387"/>
        <v>1</v>
      </c>
      <c r="EL164" s="27">
        <f t="shared" ca="1" si="387"/>
        <v>1</v>
      </c>
      <c r="EM164" s="27">
        <f t="shared" ca="1" si="387"/>
        <v>0</v>
      </c>
      <c r="EN164" s="27" t="str">
        <f t="shared" ca="1" si="387"/>
        <v>-</v>
      </c>
      <c r="EO164" s="27" t="str">
        <f t="shared" ca="1" si="387"/>
        <v>-</v>
      </c>
      <c r="EP164" s="27">
        <f t="shared" ca="1" si="387"/>
        <v>0</v>
      </c>
      <c r="EQ164" s="27">
        <f t="shared" ca="1" si="387"/>
        <v>0</v>
      </c>
      <c r="ER164" s="34">
        <v>0</v>
      </c>
    </row>
    <row r="165" spans="1:148" outlineLevel="3">
      <c r="A165" s="31">
        <f t="shared" si="361"/>
        <v>160</v>
      </c>
      <c r="B165" s="38">
        <f t="shared" ca="1" si="366"/>
        <v>138</v>
      </c>
      <c r="C165">
        <f t="shared" ca="1" si="355"/>
        <v>32</v>
      </c>
      <c r="D165" t="b">
        <v>1</v>
      </c>
      <c r="E165" t="b">
        <v>0</v>
      </c>
      <c r="F165" t="b">
        <v>1</v>
      </c>
      <c r="H165" s="3" t="str">
        <f t="shared" ca="1" si="362"/>
        <v>022 sfw1.00_sfd00000_conc+0.40_prlf00000_era00000Mat-mate EL Spr Scan 2 (F33N11)</v>
      </c>
      <c r="I165" s="13" t="str">
        <f ca="1">IF(MATCH(H165,H$5:H165,0)=(COUNTA(H$5:H165)),"-","Dup")</f>
        <v>-</v>
      </c>
      <c r="J165" s="27" t="str">
        <f t="shared" ca="1" si="363"/>
        <v>-</v>
      </c>
      <c r="K165" s="27" t="b">
        <f t="shared" ca="1" si="394"/>
        <v>1</v>
      </c>
      <c r="L165" s="27" t="b">
        <f t="shared" ca="1" si="394"/>
        <v>1</v>
      </c>
      <c r="M165" s="27" t="b">
        <f t="shared" ca="1" si="394"/>
        <v>1</v>
      </c>
      <c r="N165" s="27" t="b">
        <f t="shared" ca="1" si="394"/>
        <v>1</v>
      </c>
      <c r="O165" s="27" t="b">
        <f t="shared" ca="1" si="394"/>
        <v>1</v>
      </c>
      <c r="P165" s="27">
        <f t="shared" ca="1" si="381"/>
        <v>1</v>
      </c>
      <c r="Q165" s="27">
        <f t="shared" ca="1" si="381"/>
        <v>1</v>
      </c>
      <c r="R165" s="27">
        <f t="shared" ca="1" si="381"/>
        <v>1</v>
      </c>
      <c r="S165" s="27">
        <f t="shared" ca="1" si="381"/>
        <v>1</v>
      </c>
      <c r="T165" s="27">
        <f t="shared" ca="1" si="381"/>
        <v>1</v>
      </c>
      <c r="U165" s="27">
        <f t="shared" ca="1" si="381"/>
        <v>1</v>
      </c>
      <c r="V165" s="27">
        <f t="shared" ca="1" si="381"/>
        <v>1</v>
      </c>
      <c r="W165" s="27">
        <f t="shared" ca="1" si="381"/>
        <v>1</v>
      </c>
      <c r="X165" s="27">
        <f t="shared" ca="1" si="381"/>
        <v>1</v>
      </c>
      <c r="Y165" s="27">
        <f t="shared" ca="1" si="381"/>
        <v>1</v>
      </c>
      <c r="Z165" s="27" t="str">
        <f t="shared" ca="1" si="357"/>
        <v>-</v>
      </c>
      <c r="AA165" s="27" t="str">
        <f t="shared" ca="1" si="364"/>
        <v>-</v>
      </c>
      <c r="AB165" s="27" t="str">
        <f t="shared" ca="1" si="382"/>
        <v>-</v>
      </c>
      <c r="AC165" s="27" t="str">
        <f t="shared" ca="1" si="382"/>
        <v>-</v>
      </c>
      <c r="AD165" s="27" t="str">
        <f t="shared" ca="1" si="382"/>
        <v>-</v>
      </c>
      <c r="AE165" s="27" t="str">
        <f t="shared" ca="1" si="382"/>
        <v>-</v>
      </c>
      <c r="AF165" s="27" t="str">
        <f t="shared" ca="1" si="382"/>
        <v>-</v>
      </c>
      <c r="AG165" s="27" t="str">
        <f t="shared" ca="1" si="382"/>
        <v>-</v>
      </c>
      <c r="AH165" s="27" t="str">
        <f t="shared" ca="1" si="382"/>
        <v>-</v>
      </c>
      <c r="AI165" s="27" t="str">
        <f t="shared" ca="1" si="382"/>
        <v>-</v>
      </c>
      <c r="AJ165" s="27" t="str">
        <f t="shared" ca="1" si="382"/>
        <v>-</v>
      </c>
      <c r="AK165" s="27" t="str">
        <f t="shared" ca="1" si="382"/>
        <v>-</v>
      </c>
      <c r="AL165" s="27" t="str">
        <f t="shared" ca="1" si="382"/>
        <v>-</v>
      </c>
      <c r="AM165" s="27" t="str">
        <f t="shared" ca="1" si="382"/>
        <v>-</v>
      </c>
      <c r="AN165" s="27" t="str">
        <f t="shared" ca="1" si="382"/>
        <v>-</v>
      </c>
      <c r="AO165" s="27" t="str">
        <f t="shared" ca="1" si="382"/>
        <v>-</v>
      </c>
      <c r="AP165" s="27" t="str">
        <f t="shared" ca="1" si="382"/>
        <v>-</v>
      </c>
      <c r="AQ165" s="27" t="str">
        <f t="shared" ca="1" si="382"/>
        <v>-</v>
      </c>
      <c r="AR165" s="27" t="str">
        <f t="shared" ca="1" si="382"/>
        <v>-</v>
      </c>
      <c r="AS165" s="27">
        <f t="shared" ca="1" si="395"/>
        <v>1</v>
      </c>
      <c r="AT165" s="27">
        <f t="shared" ca="1" si="395"/>
        <v>1</v>
      </c>
      <c r="AU165" s="27">
        <f t="shared" ca="1" si="395"/>
        <v>0</v>
      </c>
      <c r="AV165" s="27">
        <f t="shared" ca="1" si="383"/>
        <v>0.7</v>
      </c>
      <c r="AW165" s="27">
        <f t="shared" ca="1" si="383"/>
        <v>-0.7</v>
      </c>
      <c r="AX165" s="27" t="str">
        <f t="shared" ca="1" si="383"/>
        <v>-</v>
      </c>
      <c r="AY165" s="27" t="str">
        <f t="shared" ca="1" si="383"/>
        <v>-</v>
      </c>
      <c r="AZ165" s="27" t="str">
        <f t="shared" ca="1" si="383"/>
        <v>-</v>
      </c>
      <c r="BA165" s="27" t="str">
        <f t="shared" ca="1" si="383"/>
        <v>-</v>
      </c>
      <c r="BB165" s="27" t="str">
        <f t="shared" ca="1" si="383"/>
        <v>-</v>
      </c>
      <c r="BC165" s="27">
        <f t="shared" ca="1" si="359"/>
        <v>0.3</v>
      </c>
      <c r="BD165" s="27">
        <f t="shared" ca="1" si="389"/>
        <v>0.7</v>
      </c>
      <c r="BE165" s="27">
        <f t="shared" ca="1" si="389"/>
        <v>-0.2</v>
      </c>
      <c r="BF165" s="27">
        <f t="shared" ca="1" si="389"/>
        <v>1.2</v>
      </c>
      <c r="BG165" s="27" t="str">
        <f t="shared" ca="1" si="389"/>
        <v>-</v>
      </c>
      <c r="BH165" s="27" t="str">
        <f t="shared" ca="1" si="389"/>
        <v>-</v>
      </c>
      <c r="BI165" s="27">
        <f t="shared" ca="1" si="389"/>
        <v>0</v>
      </c>
      <c r="BJ165" s="27">
        <f t="shared" ca="1" si="389"/>
        <v>0</v>
      </c>
      <c r="BK165" s="27">
        <f t="shared" ca="1" si="389"/>
        <v>0</v>
      </c>
      <c r="BL165" s="27">
        <f t="shared" ca="1" si="389"/>
        <v>0</v>
      </c>
      <c r="BM165" s="27">
        <f t="shared" ca="1" si="389"/>
        <v>0</v>
      </c>
      <c r="BN165" s="27">
        <f t="shared" ca="1" si="390"/>
        <v>12</v>
      </c>
      <c r="BO165" s="27">
        <f t="shared" ca="1" si="390"/>
        <v>12</v>
      </c>
      <c r="BP165" s="27" t="str">
        <f t="shared" ca="1" si="390"/>
        <v>-</v>
      </c>
      <c r="BQ165" s="27" t="str">
        <f t="shared" ca="1" si="390"/>
        <v>-</v>
      </c>
      <c r="BR165" s="27" t="str">
        <f t="shared" ca="1" si="390"/>
        <v>-</v>
      </c>
      <c r="BS165" s="27" t="str">
        <f t="shared" ca="1" si="390"/>
        <v>-</v>
      </c>
      <c r="BT165" s="27" t="str">
        <f t="shared" ca="1" si="390"/>
        <v>-</v>
      </c>
      <c r="BU165" s="27" t="str">
        <f t="shared" ca="1" si="391"/>
        <v>-</v>
      </c>
      <c r="BV165" s="27" t="str">
        <f t="shared" ca="1" si="391"/>
        <v>-</v>
      </c>
      <c r="BW165" s="27" t="str">
        <f t="shared" ca="1" si="391"/>
        <v>-</v>
      </c>
      <c r="BX165" s="27" t="str">
        <f t="shared" ca="1" si="391"/>
        <v>-</v>
      </c>
      <c r="BY165" s="27">
        <f t="shared" ca="1" si="391"/>
        <v>5</v>
      </c>
      <c r="BZ165" s="27" t="str">
        <f t="shared" ca="1" si="391"/>
        <v>-</v>
      </c>
      <c r="CA165" s="27" t="str">
        <f t="shared" ca="1" si="391"/>
        <v>-</v>
      </c>
      <c r="CB165" s="27" t="str">
        <f t="shared" ca="1" si="391"/>
        <v>-</v>
      </c>
      <c r="CC165" s="27" t="str">
        <f t="shared" ca="1" si="391"/>
        <v>-</v>
      </c>
      <c r="CD165" s="27" t="str">
        <f t="shared" ca="1" si="391"/>
        <v>-</v>
      </c>
      <c r="CE165" s="27" t="str">
        <f t="shared" ca="1" si="391"/>
        <v>-</v>
      </c>
      <c r="CF165" s="27">
        <f t="shared" ca="1" si="391"/>
        <v>0</v>
      </c>
      <c r="CG165" s="27" t="str">
        <f t="shared" ca="1" si="392"/>
        <v>-</v>
      </c>
      <c r="CH165" s="27">
        <f t="shared" ca="1" si="392"/>
        <v>1</v>
      </c>
      <c r="CI165" s="27">
        <f t="shared" ca="1" si="392"/>
        <v>0</v>
      </c>
      <c r="CJ165" s="27">
        <f t="shared" ca="1" si="392"/>
        <v>1</v>
      </c>
      <c r="CK165" s="27">
        <f t="shared" ca="1" si="392"/>
        <v>1</v>
      </c>
      <c r="CL165" s="27">
        <f t="shared" ca="1" si="392"/>
        <v>1</v>
      </c>
      <c r="CM165" s="27">
        <f t="shared" ca="1" si="392"/>
        <v>0</v>
      </c>
      <c r="CN165" s="27">
        <f t="shared" ca="1" si="392"/>
        <v>0</v>
      </c>
      <c r="CO165" s="27">
        <f t="shared" ca="1" si="392"/>
        <v>0</v>
      </c>
      <c r="CP165" s="27">
        <f t="shared" ca="1" si="353"/>
        <v>0</v>
      </c>
      <c r="CQ165" s="27">
        <f t="shared" ca="1" si="379"/>
        <v>1</v>
      </c>
      <c r="CR165" s="27">
        <f t="shared" ca="1" si="396"/>
        <v>0</v>
      </c>
      <c r="CS165" s="26">
        <v>0.4</v>
      </c>
      <c r="CT165" s="27">
        <f t="shared" ca="1" si="380"/>
        <v>0</v>
      </c>
      <c r="CU165" s="27">
        <f t="shared" ca="1" si="397"/>
        <v>0</v>
      </c>
      <c r="CV165" s="27">
        <f t="shared" ca="1" si="393"/>
        <v>0</v>
      </c>
      <c r="CW165" s="27">
        <f t="shared" ca="1" si="393"/>
        <v>1</v>
      </c>
      <c r="CX165" s="27">
        <f t="shared" ca="1" si="393"/>
        <v>0</v>
      </c>
      <c r="CY165" s="27">
        <f t="shared" ca="1" si="388"/>
        <v>0</v>
      </c>
      <c r="CZ165" s="27">
        <f t="shared" ca="1" si="388"/>
        <v>0</v>
      </c>
      <c r="DA165" s="27">
        <f t="shared" ca="1" si="384"/>
        <v>0</v>
      </c>
      <c r="DB165" s="27">
        <f t="shared" ca="1" si="384"/>
        <v>0</v>
      </c>
      <c r="DC165" s="27">
        <f t="shared" ca="1" si="384"/>
        <v>0</v>
      </c>
      <c r="DD165" s="27">
        <f t="shared" ca="1" si="384"/>
        <v>0</v>
      </c>
      <c r="DE165" s="27" t="str">
        <f t="shared" ca="1" si="384"/>
        <v>-</v>
      </c>
      <c r="DF165" s="27" t="str">
        <f t="shared" ca="1" si="384"/>
        <v>-</v>
      </c>
      <c r="DG165" s="27" t="str">
        <f t="shared" ca="1" si="384"/>
        <v>-</v>
      </c>
      <c r="DH165" s="27" t="str">
        <f t="shared" ca="1" si="384"/>
        <v>-</v>
      </c>
      <c r="DI165" s="27" t="str">
        <f t="shared" ca="1" si="384"/>
        <v>-</v>
      </c>
      <c r="DJ165" s="27" t="str">
        <f t="shared" ca="1" si="384"/>
        <v>-</v>
      </c>
      <c r="DK165" s="27" t="b">
        <f t="shared" ca="1" si="385"/>
        <v>0</v>
      </c>
      <c r="DL165" s="27" t="b">
        <f t="shared" ca="1" si="385"/>
        <v>0</v>
      </c>
      <c r="DM165" s="27" t="b">
        <f t="shared" ca="1" si="385"/>
        <v>1</v>
      </c>
      <c r="DN165" s="27">
        <f t="shared" ca="1" si="385"/>
        <v>2</v>
      </c>
      <c r="DO165" s="27" t="str">
        <f t="shared" ca="1" si="385"/>
        <v>-</v>
      </c>
      <c r="DP165" s="27" t="b">
        <f t="shared" ca="1" si="385"/>
        <v>1</v>
      </c>
      <c r="DQ165" s="27" t="str">
        <f t="shared" ca="1" si="385"/>
        <v>-</v>
      </c>
      <c r="DR165" s="27" t="str">
        <f t="shared" ca="1" si="385"/>
        <v>-</v>
      </c>
      <c r="DS165" s="27" t="str">
        <f t="shared" ca="1" si="385"/>
        <v>-</v>
      </c>
      <c r="DT165" s="27" t="b">
        <f t="shared" ca="1" si="385"/>
        <v>1</v>
      </c>
      <c r="DU165" s="27" t="str">
        <f t="shared" ca="1" si="386"/>
        <v>-</v>
      </c>
      <c r="DV165" s="27">
        <f t="shared" ca="1" si="386"/>
        <v>0.99</v>
      </c>
      <c r="DW165" s="27">
        <f t="shared" ca="1" si="386"/>
        <v>1</v>
      </c>
      <c r="DX165" s="27" t="str">
        <f t="shared" ca="1" si="386"/>
        <v>-</v>
      </c>
      <c r="DY165" s="27" t="str">
        <f t="shared" ca="1" si="386"/>
        <v>-</v>
      </c>
      <c r="DZ165" s="27" t="str">
        <f t="shared" ca="1" si="386"/>
        <v>-</v>
      </c>
      <c r="EA165" s="27">
        <f t="shared" ca="1" si="386"/>
        <v>1</v>
      </c>
      <c r="EB165" s="27">
        <f t="shared" ca="1" si="386"/>
        <v>0</v>
      </c>
      <c r="EC165" s="27">
        <f t="shared" ca="1" si="386"/>
        <v>1</v>
      </c>
      <c r="ED165" s="27">
        <f t="shared" ca="1" si="386"/>
        <v>1</v>
      </c>
      <c r="EE165" s="27">
        <f t="shared" ca="1" si="387"/>
        <v>0</v>
      </c>
      <c r="EF165" s="27">
        <f t="shared" ca="1" si="387"/>
        <v>70</v>
      </c>
      <c r="EG165" s="27">
        <f t="shared" ca="1" si="387"/>
        <v>50</v>
      </c>
      <c r="EH165" s="27">
        <f t="shared" ca="1" si="387"/>
        <v>70</v>
      </c>
      <c r="EI165" s="27">
        <f t="shared" ca="1" si="387"/>
        <v>50</v>
      </c>
      <c r="EJ165" s="27">
        <f t="shared" ca="1" si="387"/>
        <v>1</v>
      </c>
      <c r="EK165" s="27">
        <f t="shared" ca="1" si="387"/>
        <v>1</v>
      </c>
      <c r="EL165" s="27">
        <f t="shared" ca="1" si="387"/>
        <v>1</v>
      </c>
      <c r="EM165" s="27">
        <f t="shared" ca="1" si="387"/>
        <v>0</v>
      </c>
      <c r="EN165" s="27" t="str">
        <f t="shared" ca="1" si="387"/>
        <v>-</v>
      </c>
      <c r="EO165" s="27" t="str">
        <f t="shared" ca="1" si="387"/>
        <v>-</v>
      </c>
      <c r="EP165" s="27">
        <f t="shared" ca="1" si="387"/>
        <v>0</v>
      </c>
      <c r="EQ165" s="27">
        <f t="shared" ca="1" si="387"/>
        <v>0</v>
      </c>
      <c r="ER165" s="34">
        <v>0</v>
      </c>
    </row>
    <row r="166" spans="1:148" outlineLevel="3">
      <c r="A166" s="31">
        <f t="shared" si="361"/>
        <v>161</v>
      </c>
      <c r="B166" s="38">
        <f t="shared" ca="1" si="366"/>
        <v>138</v>
      </c>
      <c r="C166">
        <f t="shared" ca="1" si="355"/>
        <v>32</v>
      </c>
      <c r="D166" t="b">
        <v>1</v>
      </c>
      <c r="E166" t="b">
        <v>0</v>
      </c>
      <c r="F166" t="b">
        <v>1</v>
      </c>
      <c r="H166" s="3" t="str">
        <f t="shared" ca="1" si="362"/>
        <v>023 sfw1.00_sfd00000_conc+0.30_prlf00000_era00000Mat-mate EL Spr Scan 2 (F33N11)</v>
      </c>
      <c r="I166" s="13" t="str">
        <f ca="1">IF(MATCH(H166,H$5:H166,0)=(COUNTA(H$5:H166)),"-","Dup")</f>
        <v>-</v>
      </c>
      <c r="J166" s="27" t="str">
        <f t="shared" ca="1" si="363"/>
        <v>-</v>
      </c>
      <c r="K166" s="27" t="b">
        <f t="shared" ca="1" si="394"/>
        <v>1</v>
      </c>
      <c r="L166" s="27" t="b">
        <f t="shared" ca="1" si="394"/>
        <v>1</v>
      </c>
      <c r="M166" s="27" t="b">
        <f t="shared" ca="1" si="394"/>
        <v>1</v>
      </c>
      <c r="N166" s="27" t="b">
        <f t="shared" ca="1" si="394"/>
        <v>1</v>
      </c>
      <c r="O166" s="27" t="b">
        <f t="shared" ca="1" si="394"/>
        <v>1</v>
      </c>
      <c r="P166" s="27">
        <f t="shared" ca="1" si="381"/>
        <v>1</v>
      </c>
      <c r="Q166" s="27">
        <f t="shared" ca="1" si="381"/>
        <v>1</v>
      </c>
      <c r="R166" s="27">
        <f t="shared" ca="1" si="381"/>
        <v>1</v>
      </c>
      <c r="S166" s="27">
        <f t="shared" ca="1" si="381"/>
        <v>1</v>
      </c>
      <c r="T166" s="27">
        <f t="shared" ca="1" si="381"/>
        <v>1</v>
      </c>
      <c r="U166" s="27">
        <f t="shared" ca="1" si="381"/>
        <v>1</v>
      </c>
      <c r="V166" s="27">
        <f t="shared" ca="1" si="381"/>
        <v>1</v>
      </c>
      <c r="W166" s="27">
        <f t="shared" ca="1" si="381"/>
        <v>1</v>
      </c>
      <c r="X166" s="27">
        <f t="shared" ca="1" si="381"/>
        <v>1</v>
      </c>
      <c r="Y166" s="27">
        <f t="shared" ca="1" si="381"/>
        <v>1</v>
      </c>
      <c r="Z166" s="27" t="str">
        <f t="shared" ca="1" si="357"/>
        <v>-</v>
      </c>
      <c r="AA166" s="27" t="str">
        <f t="shared" ca="1" si="364"/>
        <v>-</v>
      </c>
      <c r="AB166" s="27" t="str">
        <f t="shared" ca="1" si="382"/>
        <v>-</v>
      </c>
      <c r="AC166" s="27" t="str">
        <f t="shared" ca="1" si="382"/>
        <v>-</v>
      </c>
      <c r="AD166" s="27" t="str">
        <f t="shared" ca="1" si="382"/>
        <v>-</v>
      </c>
      <c r="AE166" s="27" t="str">
        <f t="shared" ca="1" si="382"/>
        <v>-</v>
      </c>
      <c r="AF166" s="27" t="str">
        <f t="shared" ca="1" si="382"/>
        <v>-</v>
      </c>
      <c r="AG166" s="27" t="str">
        <f t="shared" ca="1" si="382"/>
        <v>-</v>
      </c>
      <c r="AH166" s="27" t="str">
        <f t="shared" ca="1" si="382"/>
        <v>-</v>
      </c>
      <c r="AI166" s="27" t="str">
        <f t="shared" ca="1" si="382"/>
        <v>-</v>
      </c>
      <c r="AJ166" s="27" t="str">
        <f t="shared" ca="1" si="382"/>
        <v>-</v>
      </c>
      <c r="AK166" s="27" t="str">
        <f t="shared" ca="1" si="382"/>
        <v>-</v>
      </c>
      <c r="AL166" s="27" t="str">
        <f t="shared" ca="1" si="382"/>
        <v>-</v>
      </c>
      <c r="AM166" s="27" t="str">
        <f t="shared" ca="1" si="382"/>
        <v>-</v>
      </c>
      <c r="AN166" s="27" t="str">
        <f t="shared" ca="1" si="382"/>
        <v>-</v>
      </c>
      <c r="AO166" s="27" t="str">
        <f t="shared" ca="1" si="382"/>
        <v>-</v>
      </c>
      <c r="AP166" s="27" t="str">
        <f t="shared" ca="1" si="382"/>
        <v>-</v>
      </c>
      <c r="AQ166" s="27" t="str">
        <f t="shared" ca="1" si="382"/>
        <v>-</v>
      </c>
      <c r="AR166" s="27" t="str">
        <f t="shared" ca="1" si="382"/>
        <v>-</v>
      </c>
      <c r="AS166" s="27">
        <f t="shared" ca="1" si="395"/>
        <v>1</v>
      </c>
      <c r="AT166" s="27">
        <f t="shared" ca="1" si="395"/>
        <v>1</v>
      </c>
      <c r="AU166" s="27">
        <f t="shared" ca="1" si="395"/>
        <v>0</v>
      </c>
      <c r="AV166" s="27">
        <f t="shared" ca="1" si="383"/>
        <v>0.7</v>
      </c>
      <c r="AW166" s="27">
        <f t="shared" ca="1" si="383"/>
        <v>-0.7</v>
      </c>
      <c r="AX166" s="27" t="str">
        <f t="shared" ca="1" si="383"/>
        <v>-</v>
      </c>
      <c r="AY166" s="27" t="str">
        <f t="shared" ca="1" si="383"/>
        <v>-</v>
      </c>
      <c r="AZ166" s="27" t="str">
        <f t="shared" ca="1" si="383"/>
        <v>-</v>
      </c>
      <c r="BA166" s="27" t="str">
        <f t="shared" ca="1" si="383"/>
        <v>-</v>
      </c>
      <c r="BB166" s="27" t="str">
        <f t="shared" ca="1" si="383"/>
        <v>-</v>
      </c>
      <c r="BC166" s="27">
        <f t="shared" ca="1" si="359"/>
        <v>0.3</v>
      </c>
      <c r="BD166" s="27">
        <f t="shared" ca="1" si="389"/>
        <v>0.7</v>
      </c>
      <c r="BE166" s="27">
        <f t="shared" ca="1" si="389"/>
        <v>-0.2</v>
      </c>
      <c r="BF166" s="27">
        <f t="shared" ca="1" si="389"/>
        <v>1.2</v>
      </c>
      <c r="BG166" s="27" t="str">
        <f t="shared" ca="1" si="389"/>
        <v>-</v>
      </c>
      <c r="BH166" s="27" t="str">
        <f t="shared" ca="1" si="389"/>
        <v>-</v>
      </c>
      <c r="BI166" s="27">
        <f t="shared" ca="1" si="389"/>
        <v>0</v>
      </c>
      <c r="BJ166" s="27">
        <f t="shared" ca="1" si="389"/>
        <v>0</v>
      </c>
      <c r="BK166" s="27">
        <f t="shared" ca="1" si="389"/>
        <v>0</v>
      </c>
      <c r="BL166" s="27">
        <f t="shared" ca="1" si="389"/>
        <v>0</v>
      </c>
      <c r="BM166" s="27">
        <f t="shared" ca="1" si="389"/>
        <v>0</v>
      </c>
      <c r="BN166" s="27">
        <f t="shared" ca="1" si="390"/>
        <v>12</v>
      </c>
      <c r="BO166" s="27">
        <f t="shared" ca="1" si="390"/>
        <v>12</v>
      </c>
      <c r="BP166" s="27" t="str">
        <f t="shared" ca="1" si="390"/>
        <v>-</v>
      </c>
      <c r="BQ166" s="27" t="str">
        <f t="shared" ca="1" si="390"/>
        <v>-</v>
      </c>
      <c r="BR166" s="27" t="str">
        <f t="shared" ca="1" si="390"/>
        <v>-</v>
      </c>
      <c r="BS166" s="27" t="str">
        <f t="shared" ca="1" si="390"/>
        <v>-</v>
      </c>
      <c r="BT166" s="27" t="str">
        <f t="shared" ca="1" si="390"/>
        <v>-</v>
      </c>
      <c r="BU166" s="27" t="str">
        <f t="shared" ca="1" si="391"/>
        <v>-</v>
      </c>
      <c r="BV166" s="27" t="str">
        <f t="shared" ca="1" si="391"/>
        <v>-</v>
      </c>
      <c r="BW166" s="27" t="str">
        <f t="shared" ca="1" si="391"/>
        <v>-</v>
      </c>
      <c r="BX166" s="27" t="str">
        <f t="shared" ca="1" si="391"/>
        <v>-</v>
      </c>
      <c r="BY166" s="27">
        <f t="shared" ca="1" si="391"/>
        <v>5</v>
      </c>
      <c r="BZ166" s="27" t="str">
        <f t="shared" ca="1" si="391"/>
        <v>-</v>
      </c>
      <c r="CA166" s="27" t="str">
        <f t="shared" ca="1" si="391"/>
        <v>-</v>
      </c>
      <c r="CB166" s="27" t="str">
        <f t="shared" ca="1" si="391"/>
        <v>-</v>
      </c>
      <c r="CC166" s="27" t="str">
        <f t="shared" ca="1" si="391"/>
        <v>-</v>
      </c>
      <c r="CD166" s="27" t="str">
        <f t="shared" ca="1" si="391"/>
        <v>-</v>
      </c>
      <c r="CE166" s="27" t="str">
        <f t="shared" ca="1" si="391"/>
        <v>-</v>
      </c>
      <c r="CF166" s="27">
        <f t="shared" ca="1" si="391"/>
        <v>0</v>
      </c>
      <c r="CG166" s="27" t="str">
        <f t="shared" ca="1" si="392"/>
        <v>-</v>
      </c>
      <c r="CH166" s="27">
        <f t="shared" ca="1" si="392"/>
        <v>1</v>
      </c>
      <c r="CI166" s="27">
        <f t="shared" ca="1" si="392"/>
        <v>0</v>
      </c>
      <c r="CJ166" s="27">
        <f t="shared" ca="1" si="392"/>
        <v>1</v>
      </c>
      <c r="CK166" s="27">
        <f t="shared" ca="1" si="392"/>
        <v>1</v>
      </c>
      <c r="CL166" s="27">
        <f t="shared" ca="1" si="392"/>
        <v>1</v>
      </c>
      <c r="CM166" s="27">
        <f t="shared" ca="1" si="392"/>
        <v>0</v>
      </c>
      <c r="CN166" s="27">
        <f t="shared" ca="1" si="392"/>
        <v>0</v>
      </c>
      <c r="CO166" s="27">
        <f t="shared" ca="1" si="392"/>
        <v>0</v>
      </c>
      <c r="CP166" s="27">
        <f t="shared" ca="1" si="353"/>
        <v>0</v>
      </c>
      <c r="CQ166" s="27">
        <f t="shared" ca="1" si="379"/>
        <v>1</v>
      </c>
      <c r="CR166" s="27">
        <f t="shared" ca="1" si="396"/>
        <v>0</v>
      </c>
      <c r="CS166" s="26">
        <v>0.3</v>
      </c>
      <c r="CT166" s="27">
        <f t="shared" ca="1" si="380"/>
        <v>0</v>
      </c>
      <c r="CU166" s="27">
        <f t="shared" ca="1" si="397"/>
        <v>0</v>
      </c>
      <c r="CV166" s="27">
        <f t="shared" ca="1" si="393"/>
        <v>0</v>
      </c>
      <c r="CW166" s="27">
        <f t="shared" ca="1" si="393"/>
        <v>1</v>
      </c>
      <c r="CX166" s="27">
        <f t="shared" ca="1" si="393"/>
        <v>0</v>
      </c>
      <c r="CY166" s="27">
        <f t="shared" ca="1" si="388"/>
        <v>0</v>
      </c>
      <c r="CZ166" s="27">
        <f t="shared" ca="1" si="388"/>
        <v>0</v>
      </c>
      <c r="DA166" s="27">
        <f t="shared" ca="1" si="384"/>
        <v>0</v>
      </c>
      <c r="DB166" s="27">
        <f t="shared" ca="1" si="384"/>
        <v>0</v>
      </c>
      <c r="DC166" s="27">
        <f t="shared" ca="1" si="384"/>
        <v>0</v>
      </c>
      <c r="DD166" s="27">
        <f t="shared" ca="1" si="384"/>
        <v>0</v>
      </c>
      <c r="DE166" s="27" t="str">
        <f t="shared" ca="1" si="384"/>
        <v>-</v>
      </c>
      <c r="DF166" s="27" t="str">
        <f t="shared" ca="1" si="384"/>
        <v>-</v>
      </c>
      <c r="DG166" s="27" t="str">
        <f t="shared" ca="1" si="384"/>
        <v>-</v>
      </c>
      <c r="DH166" s="27" t="str">
        <f t="shared" ca="1" si="384"/>
        <v>-</v>
      </c>
      <c r="DI166" s="27" t="str">
        <f t="shared" ca="1" si="384"/>
        <v>-</v>
      </c>
      <c r="DJ166" s="27" t="str">
        <f t="shared" ca="1" si="384"/>
        <v>-</v>
      </c>
      <c r="DK166" s="27" t="b">
        <f t="shared" ca="1" si="385"/>
        <v>0</v>
      </c>
      <c r="DL166" s="27" t="b">
        <f t="shared" ca="1" si="385"/>
        <v>0</v>
      </c>
      <c r="DM166" s="27" t="b">
        <f t="shared" ca="1" si="385"/>
        <v>1</v>
      </c>
      <c r="DN166" s="27">
        <f t="shared" ca="1" si="385"/>
        <v>2</v>
      </c>
      <c r="DO166" s="27" t="str">
        <f t="shared" ca="1" si="385"/>
        <v>-</v>
      </c>
      <c r="DP166" s="27" t="b">
        <f t="shared" ca="1" si="385"/>
        <v>1</v>
      </c>
      <c r="DQ166" s="27" t="str">
        <f t="shared" ca="1" si="385"/>
        <v>-</v>
      </c>
      <c r="DR166" s="27" t="str">
        <f t="shared" ca="1" si="385"/>
        <v>-</v>
      </c>
      <c r="DS166" s="27" t="str">
        <f t="shared" ca="1" si="385"/>
        <v>-</v>
      </c>
      <c r="DT166" s="27" t="b">
        <f t="shared" ca="1" si="385"/>
        <v>1</v>
      </c>
      <c r="DU166" s="27" t="str">
        <f t="shared" ca="1" si="386"/>
        <v>-</v>
      </c>
      <c r="DV166" s="27">
        <f t="shared" ca="1" si="386"/>
        <v>0.99</v>
      </c>
      <c r="DW166" s="27">
        <f t="shared" ca="1" si="386"/>
        <v>1</v>
      </c>
      <c r="DX166" s="27" t="str">
        <f t="shared" ca="1" si="386"/>
        <v>-</v>
      </c>
      <c r="DY166" s="27" t="str">
        <f t="shared" ca="1" si="386"/>
        <v>-</v>
      </c>
      <c r="DZ166" s="27" t="str">
        <f t="shared" ca="1" si="386"/>
        <v>-</v>
      </c>
      <c r="EA166" s="27">
        <f t="shared" ca="1" si="386"/>
        <v>1</v>
      </c>
      <c r="EB166" s="27">
        <f t="shared" ca="1" si="386"/>
        <v>0</v>
      </c>
      <c r="EC166" s="27">
        <f t="shared" ca="1" si="386"/>
        <v>1</v>
      </c>
      <c r="ED166" s="27">
        <f t="shared" ca="1" si="386"/>
        <v>1</v>
      </c>
      <c r="EE166" s="27">
        <f t="shared" ca="1" si="387"/>
        <v>0</v>
      </c>
      <c r="EF166" s="27">
        <f t="shared" ca="1" si="387"/>
        <v>70</v>
      </c>
      <c r="EG166" s="27">
        <f t="shared" ca="1" si="387"/>
        <v>50</v>
      </c>
      <c r="EH166" s="27">
        <f t="shared" ca="1" si="387"/>
        <v>70</v>
      </c>
      <c r="EI166" s="27">
        <f t="shared" ca="1" si="387"/>
        <v>50</v>
      </c>
      <c r="EJ166" s="27">
        <f t="shared" ca="1" si="387"/>
        <v>1</v>
      </c>
      <c r="EK166" s="27">
        <f t="shared" ca="1" si="387"/>
        <v>1</v>
      </c>
      <c r="EL166" s="27">
        <f t="shared" ca="1" si="387"/>
        <v>1</v>
      </c>
      <c r="EM166" s="27">
        <f t="shared" ca="1" si="387"/>
        <v>0</v>
      </c>
      <c r="EN166" s="27" t="str">
        <f t="shared" ca="1" si="387"/>
        <v>-</v>
      </c>
      <c r="EO166" s="27" t="str">
        <f t="shared" ca="1" si="387"/>
        <v>-</v>
      </c>
      <c r="EP166" s="27">
        <f t="shared" ca="1" si="387"/>
        <v>0</v>
      </c>
      <c r="EQ166" s="27">
        <f t="shared" ca="1" si="387"/>
        <v>0</v>
      </c>
      <c r="ER166" s="34">
        <v>0</v>
      </c>
    </row>
    <row r="167" spans="1:148" outlineLevel="3">
      <c r="A167" s="31">
        <f t="shared" si="361"/>
        <v>162</v>
      </c>
      <c r="B167" s="38">
        <f t="shared" ca="1" si="366"/>
        <v>138</v>
      </c>
      <c r="C167">
        <f t="shared" ca="1" si="355"/>
        <v>32</v>
      </c>
      <c r="D167" t="b">
        <v>1</v>
      </c>
      <c r="E167" t="b">
        <v>0</v>
      </c>
      <c r="F167" t="b">
        <v>1</v>
      </c>
      <c r="H167" s="3" t="str">
        <f t="shared" ca="1" si="362"/>
        <v>024 sfw1.00_sfd00000_conc+0.20_prlf00000_era00000Mat-mate EL Spr Scan 2 (F33N11)</v>
      </c>
      <c r="I167" s="13" t="str">
        <f ca="1">IF(MATCH(H167,H$5:H167,0)=(COUNTA(H$5:H167)),"-","Dup")</f>
        <v>-</v>
      </c>
      <c r="J167" s="27" t="str">
        <f t="shared" ca="1" si="363"/>
        <v>-</v>
      </c>
      <c r="K167" s="27" t="b">
        <f t="shared" ca="1" si="394"/>
        <v>1</v>
      </c>
      <c r="L167" s="27" t="b">
        <f t="shared" ca="1" si="394"/>
        <v>1</v>
      </c>
      <c r="M167" s="27" t="b">
        <f t="shared" ca="1" si="394"/>
        <v>1</v>
      </c>
      <c r="N167" s="27" t="b">
        <f t="shared" ca="1" si="394"/>
        <v>1</v>
      </c>
      <c r="O167" s="27" t="b">
        <f t="shared" ca="1" si="394"/>
        <v>1</v>
      </c>
      <c r="P167" s="27">
        <f t="shared" ca="1" si="381"/>
        <v>1</v>
      </c>
      <c r="Q167" s="27">
        <f t="shared" ca="1" si="381"/>
        <v>1</v>
      </c>
      <c r="R167" s="27">
        <f t="shared" ca="1" si="381"/>
        <v>1</v>
      </c>
      <c r="S167" s="27">
        <f t="shared" ca="1" si="381"/>
        <v>1</v>
      </c>
      <c r="T167" s="27">
        <f t="shared" ca="1" si="381"/>
        <v>1</v>
      </c>
      <c r="U167" s="27">
        <f t="shared" ca="1" si="381"/>
        <v>1</v>
      </c>
      <c r="V167" s="27">
        <f t="shared" ca="1" si="381"/>
        <v>1</v>
      </c>
      <c r="W167" s="27">
        <f t="shared" ca="1" si="381"/>
        <v>1</v>
      </c>
      <c r="X167" s="27">
        <f t="shared" ca="1" si="381"/>
        <v>1</v>
      </c>
      <c r="Y167" s="27">
        <f t="shared" ca="1" si="381"/>
        <v>1</v>
      </c>
      <c r="Z167" s="27" t="str">
        <f t="shared" ca="1" si="357"/>
        <v>-</v>
      </c>
      <c r="AA167" s="27" t="str">
        <f t="shared" ca="1" si="364"/>
        <v>-</v>
      </c>
      <c r="AB167" s="27" t="str">
        <f t="shared" ca="1" si="382"/>
        <v>-</v>
      </c>
      <c r="AC167" s="27" t="str">
        <f t="shared" ca="1" si="382"/>
        <v>-</v>
      </c>
      <c r="AD167" s="27" t="str">
        <f t="shared" ca="1" si="382"/>
        <v>-</v>
      </c>
      <c r="AE167" s="27" t="str">
        <f t="shared" ca="1" si="382"/>
        <v>-</v>
      </c>
      <c r="AF167" s="27" t="str">
        <f t="shared" ca="1" si="382"/>
        <v>-</v>
      </c>
      <c r="AG167" s="27" t="str">
        <f t="shared" ca="1" si="382"/>
        <v>-</v>
      </c>
      <c r="AH167" s="27" t="str">
        <f t="shared" ca="1" si="382"/>
        <v>-</v>
      </c>
      <c r="AI167" s="27" t="str">
        <f t="shared" ca="1" si="382"/>
        <v>-</v>
      </c>
      <c r="AJ167" s="27" t="str">
        <f t="shared" ca="1" si="382"/>
        <v>-</v>
      </c>
      <c r="AK167" s="27" t="str">
        <f t="shared" ca="1" si="382"/>
        <v>-</v>
      </c>
      <c r="AL167" s="27" t="str">
        <f t="shared" ca="1" si="382"/>
        <v>-</v>
      </c>
      <c r="AM167" s="27" t="str">
        <f t="shared" ca="1" si="382"/>
        <v>-</v>
      </c>
      <c r="AN167" s="27" t="str">
        <f t="shared" ca="1" si="382"/>
        <v>-</v>
      </c>
      <c r="AO167" s="27" t="str">
        <f t="shared" ca="1" si="382"/>
        <v>-</v>
      </c>
      <c r="AP167" s="27" t="str">
        <f t="shared" ca="1" si="382"/>
        <v>-</v>
      </c>
      <c r="AQ167" s="27" t="str">
        <f t="shared" ca="1" si="382"/>
        <v>-</v>
      </c>
      <c r="AR167" s="27" t="str">
        <f t="shared" ca="1" si="382"/>
        <v>-</v>
      </c>
      <c r="AS167" s="27">
        <f t="shared" ca="1" si="395"/>
        <v>1</v>
      </c>
      <c r="AT167" s="27">
        <f t="shared" ca="1" si="395"/>
        <v>1</v>
      </c>
      <c r="AU167" s="27">
        <f t="shared" ca="1" si="395"/>
        <v>0</v>
      </c>
      <c r="AV167" s="27">
        <f t="shared" ca="1" si="383"/>
        <v>0.7</v>
      </c>
      <c r="AW167" s="27">
        <f t="shared" ca="1" si="383"/>
        <v>-0.7</v>
      </c>
      <c r="AX167" s="27" t="str">
        <f t="shared" ca="1" si="383"/>
        <v>-</v>
      </c>
      <c r="AY167" s="27" t="str">
        <f t="shared" ca="1" si="383"/>
        <v>-</v>
      </c>
      <c r="AZ167" s="27" t="str">
        <f t="shared" ca="1" si="383"/>
        <v>-</v>
      </c>
      <c r="BA167" s="27" t="str">
        <f t="shared" ca="1" si="383"/>
        <v>-</v>
      </c>
      <c r="BB167" s="27" t="str">
        <f t="shared" ca="1" si="383"/>
        <v>-</v>
      </c>
      <c r="BC167" s="27">
        <f t="shared" ca="1" si="359"/>
        <v>0.3</v>
      </c>
      <c r="BD167" s="27">
        <f t="shared" ca="1" si="389"/>
        <v>0.7</v>
      </c>
      <c r="BE167" s="27">
        <f t="shared" ca="1" si="389"/>
        <v>-0.2</v>
      </c>
      <c r="BF167" s="27">
        <f t="shared" ca="1" si="389"/>
        <v>1.2</v>
      </c>
      <c r="BG167" s="27" t="str">
        <f t="shared" ca="1" si="389"/>
        <v>-</v>
      </c>
      <c r="BH167" s="27" t="str">
        <f t="shared" ca="1" si="389"/>
        <v>-</v>
      </c>
      <c r="BI167" s="27">
        <f t="shared" ca="1" si="389"/>
        <v>0</v>
      </c>
      <c r="BJ167" s="27">
        <f t="shared" ca="1" si="389"/>
        <v>0</v>
      </c>
      <c r="BK167" s="27">
        <f t="shared" ca="1" si="389"/>
        <v>0</v>
      </c>
      <c r="BL167" s="27">
        <f t="shared" ca="1" si="389"/>
        <v>0</v>
      </c>
      <c r="BM167" s="27">
        <f t="shared" ca="1" si="389"/>
        <v>0</v>
      </c>
      <c r="BN167" s="27">
        <f t="shared" ca="1" si="390"/>
        <v>12</v>
      </c>
      <c r="BO167" s="27">
        <f t="shared" ca="1" si="390"/>
        <v>12</v>
      </c>
      <c r="BP167" s="27" t="str">
        <f t="shared" ca="1" si="390"/>
        <v>-</v>
      </c>
      <c r="BQ167" s="27" t="str">
        <f t="shared" ca="1" si="390"/>
        <v>-</v>
      </c>
      <c r="BR167" s="27" t="str">
        <f t="shared" ca="1" si="390"/>
        <v>-</v>
      </c>
      <c r="BS167" s="27" t="str">
        <f t="shared" ca="1" si="390"/>
        <v>-</v>
      </c>
      <c r="BT167" s="27" t="str">
        <f t="shared" ca="1" si="390"/>
        <v>-</v>
      </c>
      <c r="BU167" s="27" t="str">
        <f t="shared" ca="1" si="391"/>
        <v>-</v>
      </c>
      <c r="BV167" s="27" t="str">
        <f t="shared" ca="1" si="391"/>
        <v>-</v>
      </c>
      <c r="BW167" s="27" t="str">
        <f t="shared" ca="1" si="391"/>
        <v>-</v>
      </c>
      <c r="BX167" s="27" t="str">
        <f t="shared" ca="1" si="391"/>
        <v>-</v>
      </c>
      <c r="BY167" s="27">
        <f t="shared" ca="1" si="391"/>
        <v>5</v>
      </c>
      <c r="BZ167" s="27" t="str">
        <f t="shared" ca="1" si="391"/>
        <v>-</v>
      </c>
      <c r="CA167" s="27" t="str">
        <f t="shared" ca="1" si="391"/>
        <v>-</v>
      </c>
      <c r="CB167" s="27" t="str">
        <f t="shared" ca="1" si="391"/>
        <v>-</v>
      </c>
      <c r="CC167" s="27" t="str">
        <f t="shared" ca="1" si="391"/>
        <v>-</v>
      </c>
      <c r="CD167" s="27" t="str">
        <f t="shared" ca="1" si="391"/>
        <v>-</v>
      </c>
      <c r="CE167" s="27" t="str">
        <f t="shared" ca="1" si="391"/>
        <v>-</v>
      </c>
      <c r="CF167" s="27">
        <f t="shared" ca="1" si="391"/>
        <v>0</v>
      </c>
      <c r="CG167" s="27" t="str">
        <f t="shared" ca="1" si="392"/>
        <v>-</v>
      </c>
      <c r="CH167" s="27">
        <f t="shared" ca="1" si="392"/>
        <v>1</v>
      </c>
      <c r="CI167" s="27">
        <f t="shared" ca="1" si="392"/>
        <v>0</v>
      </c>
      <c r="CJ167" s="27">
        <f t="shared" ca="1" si="392"/>
        <v>1</v>
      </c>
      <c r="CK167" s="27">
        <f t="shared" ca="1" si="392"/>
        <v>1</v>
      </c>
      <c r="CL167" s="27">
        <f t="shared" ca="1" si="392"/>
        <v>1</v>
      </c>
      <c r="CM167" s="27">
        <f t="shared" ca="1" si="392"/>
        <v>0</v>
      </c>
      <c r="CN167" s="27">
        <f t="shared" ca="1" si="392"/>
        <v>0</v>
      </c>
      <c r="CO167" s="27">
        <f t="shared" ca="1" si="392"/>
        <v>0</v>
      </c>
      <c r="CP167" s="27">
        <f t="shared" ca="1" si="353"/>
        <v>0</v>
      </c>
      <c r="CQ167" s="27">
        <f t="shared" ca="1" si="379"/>
        <v>1</v>
      </c>
      <c r="CR167" s="27">
        <f t="shared" ca="1" si="396"/>
        <v>0</v>
      </c>
      <c r="CS167" s="26">
        <v>0.2</v>
      </c>
      <c r="CT167" s="27">
        <f t="shared" ca="1" si="380"/>
        <v>0</v>
      </c>
      <c r="CU167" s="27">
        <f t="shared" ca="1" si="397"/>
        <v>0</v>
      </c>
      <c r="CV167" s="27">
        <f t="shared" ca="1" si="393"/>
        <v>0</v>
      </c>
      <c r="CW167" s="27">
        <f t="shared" ca="1" si="393"/>
        <v>1</v>
      </c>
      <c r="CX167" s="27">
        <f t="shared" ca="1" si="393"/>
        <v>0</v>
      </c>
      <c r="CY167" s="27">
        <f t="shared" ca="1" si="388"/>
        <v>0</v>
      </c>
      <c r="CZ167" s="27">
        <f t="shared" ca="1" si="388"/>
        <v>0</v>
      </c>
      <c r="DA167" s="27">
        <f t="shared" ca="1" si="384"/>
        <v>0</v>
      </c>
      <c r="DB167" s="27">
        <f t="shared" ca="1" si="384"/>
        <v>0</v>
      </c>
      <c r="DC167" s="27">
        <f t="shared" ca="1" si="384"/>
        <v>0</v>
      </c>
      <c r="DD167" s="27">
        <f t="shared" ca="1" si="384"/>
        <v>0</v>
      </c>
      <c r="DE167" s="27" t="str">
        <f t="shared" ca="1" si="384"/>
        <v>-</v>
      </c>
      <c r="DF167" s="27" t="str">
        <f t="shared" ca="1" si="384"/>
        <v>-</v>
      </c>
      <c r="DG167" s="27" t="str">
        <f t="shared" ca="1" si="384"/>
        <v>-</v>
      </c>
      <c r="DH167" s="27" t="str">
        <f t="shared" ca="1" si="384"/>
        <v>-</v>
      </c>
      <c r="DI167" s="27" t="str">
        <f t="shared" ca="1" si="384"/>
        <v>-</v>
      </c>
      <c r="DJ167" s="27" t="str">
        <f t="shared" ca="1" si="384"/>
        <v>-</v>
      </c>
      <c r="DK167" s="27" t="b">
        <f t="shared" ca="1" si="385"/>
        <v>0</v>
      </c>
      <c r="DL167" s="27" t="b">
        <f t="shared" ca="1" si="385"/>
        <v>0</v>
      </c>
      <c r="DM167" s="27" t="b">
        <f t="shared" ca="1" si="385"/>
        <v>1</v>
      </c>
      <c r="DN167" s="27">
        <f t="shared" ca="1" si="385"/>
        <v>2</v>
      </c>
      <c r="DO167" s="27" t="str">
        <f t="shared" ca="1" si="385"/>
        <v>-</v>
      </c>
      <c r="DP167" s="27" t="b">
        <f t="shared" ca="1" si="385"/>
        <v>1</v>
      </c>
      <c r="DQ167" s="27" t="str">
        <f t="shared" ca="1" si="385"/>
        <v>-</v>
      </c>
      <c r="DR167" s="27" t="str">
        <f t="shared" ca="1" si="385"/>
        <v>-</v>
      </c>
      <c r="DS167" s="27" t="str">
        <f t="shared" ca="1" si="385"/>
        <v>-</v>
      </c>
      <c r="DT167" s="27" t="b">
        <f t="shared" ca="1" si="385"/>
        <v>1</v>
      </c>
      <c r="DU167" s="27" t="str">
        <f t="shared" ca="1" si="386"/>
        <v>-</v>
      </c>
      <c r="DV167" s="27">
        <f t="shared" ca="1" si="386"/>
        <v>0.99</v>
      </c>
      <c r="DW167" s="27">
        <f t="shared" ca="1" si="386"/>
        <v>1</v>
      </c>
      <c r="DX167" s="27" t="str">
        <f t="shared" ca="1" si="386"/>
        <v>-</v>
      </c>
      <c r="DY167" s="27" t="str">
        <f t="shared" ca="1" si="386"/>
        <v>-</v>
      </c>
      <c r="DZ167" s="27" t="str">
        <f t="shared" ca="1" si="386"/>
        <v>-</v>
      </c>
      <c r="EA167" s="27">
        <f t="shared" ca="1" si="386"/>
        <v>1</v>
      </c>
      <c r="EB167" s="27">
        <f t="shared" ca="1" si="386"/>
        <v>0</v>
      </c>
      <c r="EC167" s="27">
        <f t="shared" ca="1" si="386"/>
        <v>1</v>
      </c>
      <c r="ED167" s="27">
        <f t="shared" ca="1" si="386"/>
        <v>1</v>
      </c>
      <c r="EE167" s="27">
        <f t="shared" ca="1" si="387"/>
        <v>0</v>
      </c>
      <c r="EF167" s="27">
        <f t="shared" ca="1" si="387"/>
        <v>70</v>
      </c>
      <c r="EG167" s="27">
        <f t="shared" ca="1" si="387"/>
        <v>50</v>
      </c>
      <c r="EH167" s="27">
        <f t="shared" ca="1" si="387"/>
        <v>70</v>
      </c>
      <c r="EI167" s="27">
        <f t="shared" ca="1" si="387"/>
        <v>50</v>
      </c>
      <c r="EJ167" s="27">
        <f t="shared" ca="1" si="387"/>
        <v>1</v>
      </c>
      <c r="EK167" s="27">
        <f t="shared" ca="1" si="387"/>
        <v>1</v>
      </c>
      <c r="EL167" s="27">
        <f t="shared" ca="1" si="387"/>
        <v>1</v>
      </c>
      <c r="EM167" s="27">
        <f t="shared" ca="1" si="387"/>
        <v>0</v>
      </c>
      <c r="EN167" s="27" t="str">
        <f t="shared" ca="1" si="387"/>
        <v>-</v>
      </c>
      <c r="EO167" s="27" t="str">
        <f t="shared" ca="1" si="387"/>
        <v>-</v>
      </c>
      <c r="EP167" s="27">
        <f t="shared" ca="1" si="387"/>
        <v>0</v>
      </c>
      <c r="EQ167" s="27">
        <f t="shared" ca="1" si="387"/>
        <v>0</v>
      </c>
      <c r="ER167" s="34">
        <v>0</v>
      </c>
    </row>
    <row r="168" spans="1:148" outlineLevel="3">
      <c r="A168" s="31">
        <f t="shared" si="361"/>
        <v>163</v>
      </c>
      <c r="B168" s="38">
        <f t="shared" ca="1" si="366"/>
        <v>138</v>
      </c>
      <c r="C168">
        <f t="shared" ca="1" si="355"/>
        <v>32</v>
      </c>
      <c r="D168" t="b">
        <v>1</v>
      </c>
      <c r="E168" t="b">
        <v>0</v>
      </c>
      <c r="F168" t="b">
        <v>1</v>
      </c>
      <c r="H168" s="3" t="str">
        <f t="shared" ca="1" si="362"/>
        <v>025 sfw1.00_sfd00000_conc+0.10_prlf00000_era00000Mat-mate EL Spr Scan 2 (F33N11)</v>
      </c>
      <c r="I168" s="13" t="str">
        <f ca="1">IF(MATCH(H168,H$5:H168,0)=(COUNTA(H$5:H168)),"-","Dup")</f>
        <v>-</v>
      </c>
      <c r="J168" s="27" t="str">
        <f t="shared" ca="1" si="363"/>
        <v>-</v>
      </c>
      <c r="K168" s="27" t="b">
        <f t="shared" ca="1" si="394"/>
        <v>1</v>
      </c>
      <c r="L168" s="27" t="b">
        <f t="shared" ca="1" si="394"/>
        <v>1</v>
      </c>
      <c r="M168" s="27" t="b">
        <f t="shared" ca="1" si="394"/>
        <v>1</v>
      </c>
      <c r="N168" s="27" t="b">
        <f t="shared" ca="1" si="394"/>
        <v>1</v>
      </c>
      <c r="O168" s="27" t="b">
        <f t="shared" ca="1" si="394"/>
        <v>1</v>
      </c>
      <c r="P168" s="27">
        <f t="shared" ca="1" si="381"/>
        <v>1</v>
      </c>
      <c r="Q168" s="27">
        <f t="shared" ca="1" si="381"/>
        <v>1</v>
      </c>
      <c r="R168" s="27">
        <f t="shared" ca="1" si="381"/>
        <v>1</v>
      </c>
      <c r="S168" s="27">
        <f t="shared" ca="1" si="381"/>
        <v>1</v>
      </c>
      <c r="T168" s="27">
        <f t="shared" ca="1" si="381"/>
        <v>1</v>
      </c>
      <c r="U168" s="27">
        <f t="shared" ca="1" si="381"/>
        <v>1</v>
      </c>
      <c r="V168" s="27">
        <f t="shared" ca="1" si="381"/>
        <v>1</v>
      </c>
      <c r="W168" s="27">
        <f t="shared" ca="1" si="381"/>
        <v>1</v>
      </c>
      <c r="X168" s="27">
        <f t="shared" ca="1" si="381"/>
        <v>1</v>
      </c>
      <c r="Y168" s="27">
        <f t="shared" ca="1" si="381"/>
        <v>1</v>
      </c>
      <c r="Z168" s="27" t="str">
        <f t="shared" ca="1" si="357"/>
        <v>-</v>
      </c>
      <c r="AA168" s="27" t="str">
        <f t="shared" ca="1" si="364"/>
        <v>-</v>
      </c>
      <c r="AB168" s="27" t="str">
        <f t="shared" ca="1" si="382"/>
        <v>-</v>
      </c>
      <c r="AC168" s="27" t="str">
        <f t="shared" ca="1" si="382"/>
        <v>-</v>
      </c>
      <c r="AD168" s="27" t="str">
        <f t="shared" ca="1" si="382"/>
        <v>-</v>
      </c>
      <c r="AE168" s="27" t="str">
        <f t="shared" ca="1" si="382"/>
        <v>-</v>
      </c>
      <c r="AF168" s="27" t="str">
        <f t="shared" ca="1" si="382"/>
        <v>-</v>
      </c>
      <c r="AG168" s="27" t="str">
        <f t="shared" ca="1" si="382"/>
        <v>-</v>
      </c>
      <c r="AH168" s="27" t="str">
        <f t="shared" ca="1" si="382"/>
        <v>-</v>
      </c>
      <c r="AI168" s="27" t="str">
        <f t="shared" ca="1" si="382"/>
        <v>-</v>
      </c>
      <c r="AJ168" s="27" t="str">
        <f t="shared" ca="1" si="382"/>
        <v>-</v>
      </c>
      <c r="AK168" s="27" t="str">
        <f t="shared" ca="1" si="382"/>
        <v>-</v>
      </c>
      <c r="AL168" s="27" t="str">
        <f t="shared" ca="1" si="382"/>
        <v>-</v>
      </c>
      <c r="AM168" s="27" t="str">
        <f t="shared" ca="1" si="382"/>
        <v>-</v>
      </c>
      <c r="AN168" s="27" t="str">
        <f t="shared" ca="1" si="382"/>
        <v>-</v>
      </c>
      <c r="AO168" s="27" t="str">
        <f t="shared" ca="1" si="382"/>
        <v>-</v>
      </c>
      <c r="AP168" s="27" t="str">
        <f t="shared" ca="1" si="382"/>
        <v>-</v>
      </c>
      <c r="AQ168" s="27" t="str">
        <f t="shared" ca="1" si="382"/>
        <v>-</v>
      </c>
      <c r="AR168" s="27" t="str">
        <f t="shared" ca="1" si="382"/>
        <v>-</v>
      </c>
      <c r="AS168" s="27">
        <f t="shared" ca="1" si="395"/>
        <v>1</v>
      </c>
      <c r="AT168" s="27">
        <f t="shared" ca="1" si="395"/>
        <v>1</v>
      </c>
      <c r="AU168" s="27">
        <f t="shared" ca="1" si="395"/>
        <v>0</v>
      </c>
      <c r="AV168" s="27">
        <f t="shared" ca="1" si="383"/>
        <v>0.7</v>
      </c>
      <c r="AW168" s="27">
        <f t="shared" ca="1" si="383"/>
        <v>-0.7</v>
      </c>
      <c r="AX168" s="27" t="str">
        <f t="shared" ca="1" si="383"/>
        <v>-</v>
      </c>
      <c r="AY168" s="27" t="str">
        <f t="shared" ca="1" si="383"/>
        <v>-</v>
      </c>
      <c r="AZ168" s="27" t="str">
        <f t="shared" ca="1" si="383"/>
        <v>-</v>
      </c>
      <c r="BA168" s="27" t="str">
        <f t="shared" ca="1" si="383"/>
        <v>-</v>
      </c>
      <c r="BB168" s="27" t="str">
        <f t="shared" ca="1" si="383"/>
        <v>-</v>
      </c>
      <c r="BC168" s="27">
        <f t="shared" ca="1" si="359"/>
        <v>0.3</v>
      </c>
      <c r="BD168" s="27">
        <f t="shared" ca="1" si="389"/>
        <v>0.7</v>
      </c>
      <c r="BE168" s="27">
        <f t="shared" ca="1" si="389"/>
        <v>-0.2</v>
      </c>
      <c r="BF168" s="27">
        <f t="shared" ca="1" si="389"/>
        <v>1.2</v>
      </c>
      <c r="BG168" s="27" t="str">
        <f t="shared" ca="1" si="389"/>
        <v>-</v>
      </c>
      <c r="BH168" s="27" t="str">
        <f t="shared" ca="1" si="389"/>
        <v>-</v>
      </c>
      <c r="BI168" s="27">
        <f t="shared" ca="1" si="389"/>
        <v>0</v>
      </c>
      <c r="BJ168" s="27">
        <f t="shared" ca="1" si="389"/>
        <v>0</v>
      </c>
      <c r="BK168" s="27">
        <f t="shared" ca="1" si="389"/>
        <v>0</v>
      </c>
      <c r="BL168" s="27">
        <f t="shared" ca="1" si="389"/>
        <v>0</v>
      </c>
      <c r="BM168" s="27">
        <f t="shared" ca="1" si="389"/>
        <v>0</v>
      </c>
      <c r="BN168" s="27">
        <f t="shared" ca="1" si="390"/>
        <v>12</v>
      </c>
      <c r="BO168" s="27">
        <f t="shared" ca="1" si="390"/>
        <v>12</v>
      </c>
      <c r="BP168" s="27" t="str">
        <f t="shared" ca="1" si="390"/>
        <v>-</v>
      </c>
      <c r="BQ168" s="27" t="str">
        <f t="shared" ca="1" si="390"/>
        <v>-</v>
      </c>
      <c r="BR168" s="27" t="str">
        <f t="shared" ca="1" si="390"/>
        <v>-</v>
      </c>
      <c r="BS168" s="27" t="str">
        <f t="shared" ca="1" si="390"/>
        <v>-</v>
      </c>
      <c r="BT168" s="27" t="str">
        <f t="shared" ca="1" si="390"/>
        <v>-</v>
      </c>
      <c r="BU168" s="27" t="str">
        <f t="shared" ca="1" si="391"/>
        <v>-</v>
      </c>
      <c r="BV168" s="27" t="str">
        <f t="shared" ca="1" si="391"/>
        <v>-</v>
      </c>
      <c r="BW168" s="27" t="str">
        <f t="shared" ca="1" si="391"/>
        <v>-</v>
      </c>
      <c r="BX168" s="27" t="str">
        <f t="shared" ca="1" si="391"/>
        <v>-</v>
      </c>
      <c r="BY168" s="27">
        <f t="shared" ca="1" si="391"/>
        <v>5</v>
      </c>
      <c r="BZ168" s="27" t="str">
        <f t="shared" ca="1" si="391"/>
        <v>-</v>
      </c>
      <c r="CA168" s="27" t="str">
        <f t="shared" ca="1" si="391"/>
        <v>-</v>
      </c>
      <c r="CB168" s="27" t="str">
        <f t="shared" ca="1" si="391"/>
        <v>-</v>
      </c>
      <c r="CC168" s="27" t="str">
        <f t="shared" ca="1" si="391"/>
        <v>-</v>
      </c>
      <c r="CD168" s="27" t="str">
        <f t="shared" ca="1" si="391"/>
        <v>-</v>
      </c>
      <c r="CE168" s="27" t="str">
        <f t="shared" ca="1" si="391"/>
        <v>-</v>
      </c>
      <c r="CF168" s="27">
        <f t="shared" ca="1" si="391"/>
        <v>0</v>
      </c>
      <c r="CG168" s="27" t="str">
        <f t="shared" ca="1" si="392"/>
        <v>-</v>
      </c>
      <c r="CH168" s="27">
        <f t="shared" ca="1" si="392"/>
        <v>1</v>
      </c>
      <c r="CI168" s="27">
        <f t="shared" ca="1" si="392"/>
        <v>0</v>
      </c>
      <c r="CJ168" s="27">
        <f t="shared" ca="1" si="392"/>
        <v>1</v>
      </c>
      <c r="CK168" s="27">
        <f t="shared" ca="1" si="392"/>
        <v>1</v>
      </c>
      <c r="CL168" s="27">
        <f t="shared" ca="1" si="392"/>
        <v>1</v>
      </c>
      <c r="CM168" s="27">
        <f t="shared" ca="1" si="392"/>
        <v>0</v>
      </c>
      <c r="CN168" s="27">
        <f t="shared" ca="1" si="392"/>
        <v>0</v>
      </c>
      <c r="CO168" s="27">
        <f t="shared" ca="1" si="392"/>
        <v>0</v>
      </c>
      <c r="CP168" s="27">
        <f t="shared" ca="1" si="353"/>
        <v>0</v>
      </c>
      <c r="CQ168" s="27">
        <f t="shared" ca="1" si="379"/>
        <v>1</v>
      </c>
      <c r="CR168" s="27">
        <f t="shared" ca="1" si="396"/>
        <v>0</v>
      </c>
      <c r="CS168" s="26">
        <v>0.1</v>
      </c>
      <c r="CT168" s="27">
        <f t="shared" ca="1" si="380"/>
        <v>0</v>
      </c>
      <c r="CU168" s="27">
        <f t="shared" ca="1" si="397"/>
        <v>0</v>
      </c>
      <c r="CV168" s="27">
        <f t="shared" ca="1" si="393"/>
        <v>0</v>
      </c>
      <c r="CW168" s="27">
        <f t="shared" ca="1" si="393"/>
        <v>1</v>
      </c>
      <c r="CX168" s="27">
        <f t="shared" ca="1" si="393"/>
        <v>0</v>
      </c>
      <c r="CY168" s="27">
        <f t="shared" ca="1" si="388"/>
        <v>0</v>
      </c>
      <c r="CZ168" s="27">
        <f t="shared" ca="1" si="388"/>
        <v>0</v>
      </c>
      <c r="DA168" s="27">
        <f t="shared" ca="1" si="384"/>
        <v>0</v>
      </c>
      <c r="DB168" s="27">
        <f t="shared" ca="1" si="384"/>
        <v>0</v>
      </c>
      <c r="DC168" s="27">
        <f t="shared" ca="1" si="384"/>
        <v>0</v>
      </c>
      <c r="DD168" s="27">
        <f t="shared" ca="1" si="384"/>
        <v>0</v>
      </c>
      <c r="DE168" s="27" t="str">
        <f t="shared" ca="1" si="384"/>
        <v>-</v>
      </c>
      <c r="DF168" s="27" t="str">
        <f t="shared" ca="1" si="384"/>
        <v>-</v>
      </c>
      <c r="DG168" s="27" t="str">
        <f t="shared" ca="1" si="384"/>
        <v>-</v>
      </c>
      <c r="DH168" s="27" t="str">
        <f t="shared" ca="1" si="384"/>
        <v>-</v>
      </c>
      <c r="DI168" s="27" t="str">
        <f t="shared" ca="1" si="384"/>
        <v>-</v>
      </c>
      <c r="DJ168" s="27" t="str">
        <f t="shared" ca="1" si="384"/>
        <v>-</v>
      </c>
      <c r="DK168" s="27" t="b">
        <f t="shared" ca="1" si="385"/>
        <v>0</v>
      </c>
      <c r="DL168" s="27" t="b">
        <f t="shared" ca="1" si="385"/>
        <v>0</v>
      </c>
      <c r="DM168" s="27" t="b">
        <f t="shared" ca="1" si="385"/>
        <v>1</v>
      </c>
      <c r="DN168" s="27">
        <f t="shared" ca="1" si="385"/>
        <v>2</v>
      </c>
      <c r="DO168" s="27" t="str">
        <f t="shared" ca="1" si="385"/>
        <v>-</v>
      </c>
      <c r="DP168" s="27" t="b">
        <f t="shared" ca="1" si="385"/>
        <v>1</v>
      </c>
      <c r="DQ168" s="27" t="str">
        <f t="shared" ca="1" si="385"/>
        <v>-</v>
      </c>
      <c r="DR168" s="27" t="str">
        <f t="shared" ca="1" si="385"/>
        <v>-</v>
      </c>
      <c r="DS168" s="27" t="str">
        <f t="shared" ca="1" si="385"/>
        <v>-</v>
      </c>
      <c r="DT168" s="27" t="b">
        <f t="shared" ca="1" si="385"/>
        <v>1</v>
      </c>
      <c r="DU168" s="27" t="str">
        <f t="shared" ca="1" si="386"/>
        <v>-</v>
      </c>
      <c r="DV168" s="27">
        <f t="shared" ca="1" si="386"/>
        <v>0.99</v>
      </c>
      <c r="DW168" s="27">
        <f t="shared" ca="1" si="386"/>
        <v>1</v>
      </c>
      <c r="DX168" s="27" t="str">
        <f t="shared" ca="1" si="386"/>
        <v>-</v>
      </c>
      <c r="DY168" s="27" t="str">
        <f t="shared" ca="1" si="386"/>
        <v>-</v>
      </c>
      <c r="DZ168" s="27" t="str">
        <f t="shared" ca="1" si="386"/>
        <v>-</v>
      </c>
      <c r="EA168" s="27">
        <f t="shared" ca="1" si="386"/>
        <v>1</v>
      </c>
      <c r="EB168" s="27">
        <f t="shared" ca="1" si="386"/>
        <v>0</v>
      </c>
      <c r="EC168" s="27">
        <f t="shared" ca="1" si="386"/>
        <v>1</v>
      </c>
      <c r="ED168" s="27">
        <f t="shared" ca="1" si="386"/>
        <v>1</v>
      </c>
      <c r="EE168" s="27">
        <f t="shared" ca="1" si="387"/>
        <v>0</v>
      </c>
      <c r="EF168" s="27">
        <f t="shared" ca="1" si="387"/>
        <v>70</v>
      </c>
      <c r="EG168" s="27">
        <f t="shared" ca="1" si="387"/>
        <v>50</v>
      </c>
      <c r="EH168" s="27">
        <f t="shared" ca="1" si="387"/>
        <v>70</v>
      </c>
      <c r="EI168" s="27">
        <f t="shared" ca="1" si="387"/>
        <v>50</v>
      </c>
      <c r="EJ168" s="27">
        <f t="shared" ca="1" si="387"/>
        <v>1</v>
      </c>
      <c r="EK168" s="27">
        <f t="shared" ca="1" si="387"/>
        <v>1</v>
      </c>
      <c r="EL168" s="27">
        <f t="shared" ca="1" si="387"/>
        <v>1</v>
      </c>
      <c r="EM168" s="27">
        <f t="shared" ca="1" si="387"/>
        <v>0</v>
      </c>
      <c r="EN168" s="27" t="str">
        <f t="shared" ca="1" si="387"/>
        <v>-</v>
      </c>
      <c r="EO168" s="27" t="str">
        <f t="shared" ca="1" si="387"/>
        <v>-</v>
      </c>
      <c r="EP168" s="27">
        <f t="shared" ca="1" si="387"/>
        <v>0</v>
      </c>
      <c r="EQ168" s="27">
        <f t="shared" ca="1" si="387"/>
        <v>0</v>
      </c>
      <c r="ER168" s="34">
        <v>0</v>
      </c>
    </row>
    <row r="169" spans="1:148" outlineLevel="3">
      <c r="A169" s="31">
        <f t="shared" si="361"/>
        <v>164</v>
      </c>
      <c r="B169" s="38">
        <f t="shared" ca="1" si="366"/>
        <v>138</v>
      </c>
      <c r="C169">
        <f t="shared" ca="1" si="355"/>
        <v>32</v>
      </c>
      <c r="D169" t="b">
        <v>1</v>
      </c>
      <c r="E169" t="b">
        <v>0</v>
      </c>
      <c r="F169" t="b">
        <v>1</v>
      </c>
      <c r="H169" s="3" t="str">
        <f t="shared" ca="1" si="362"/>
        <v>026 sfw1.00_sfd00000_conc-0.15_prlf00000_era00000Mat-mate EL Spr Scan 2 (F33N11)</v>
      </c>
      <c r="I169" s="13" t="str">
        <f ca="1">IF(MATCH(H169,H$5:H169,0)=(COUNTA(H$5:H169)),"-","Dup")</f>
        <v>-</v>
      </c>
      <c r="J169" s="27" t="str">
        <f t="shared" ca="1" si="363"/>
        <v>-</v>
      </c>
      <c r="K169" s="27" t="b">
        <f t="shared" ca="1" si="394"/>
        <v>1</v>
      </c>
      <c r="L169" s="27" t="b">
        <f t="shared" ca="1" si="394"/>
        <v>1</v>
      </c>
      <c r="M169" s="27" t="b">
        <f t="shared" ca="1" si="394"/>
        <v>1</v>
      </c>
      <c r="N169" s="27" t="b">
        <f t="shared" ca="1" si="394"/>
        <v>1</v>
      </c>
      <c r="O169" s="27" t="b">
        <f t="shared" ca="1" si="394"/>
        <v>1</v>
      </c>
      <c r="P169" s="27">
        <f t="shared" ca="1" si="381"/>
        <v>1</v>
      </c>
      <c r="Q169" s="27">
        <f t="shared" ca="1" si="381"/>
        <v>1</v>
      </c>
      <c r="R169" s="27">
        <f t="shared" ca="1" si="381"/>
        <v>1</v>
      </c>
      <c r="S169" s="27">
        <f t="shared" ca="1" si="381"/>
        <v>1</v>
      </c>
      <c r="T169" s="27">
        <f t="shared" ca="1" si="381"/>
        <v>1</v>
      </c>
      <c r="U169" s="27">
        <f t="shared" ca="1" si="381"/>
        <v>1</v>
      </c>
      <c r="V169" s="27">
        <f t="shared" ca="1" si="381"/>
        <v>1</v>
      </c>
      <c r="W169" s="27">
        <f t="shared" ca="1" si="381"/>
        <v>1</v>
      </c>
      <c r="X169" s="27">
        <f t="shared" ca="1" si="381"/>
        <v>1</v>
      </c>
      <c r="Y169" s="27">
        <f t="shared" ca="1" si="381"/>
        <v>1</v>
      </c>
      <c r="Z169" s="27" t="str">
        <f t="shared" ca="1" si="357"/>
        <v>-</v>
      </c>
      <c r="AA169" s="27" t="str">
        <f t="shared" ca="1" si="364"/>
        <v>-</v>
      </c>
      <c r="AB169" s="27" t="str">
        <f t="shared" ca="1" si="382"/>
        <v>-</v>
      </c>
      <c r="AC169" s="27" t="str">
        <f t="shared" ca="1" si="382"/>
        <v>-</v>
      </c>
      <c r="AD169" s="27" t="str">
        <f t="shared" ca="1" si="382"/>
        <v>-</v>
      </c>
      <c r="AE169" s="27" t="str">
        <f t="shared" ca="1" si="382"/>
        <v>-</v>
      </c>
      <c r="AF169" s="27" t="str">
        <f t="shared" ca="1" si="382"/>
        <v>-</v>
      </c>
      <c r="AG169" s="27" t="str">
        <f t="shared" ca="1" si="382"/>
        <v>-</v>
      </c>
      <c r="AH169" s="27" t="str">
        <f t="shared" ca="1" si="382"/>
        <v>-</v>
      </c>
      <c r="AI169" s="27" t="str">
        <f t="shared" ca="1" si="382"/>
        <v>-</v>
      </c>
      <c r="AJ169" s="27" t="str">
        <f t="shared" ca="1" si="382"/>
        <v>-</v>
      </c>
      <c r="AK169" s="27" t="str">
        <f t="shared" ca="1" si="382"/>
        <v>-</v>
      </c>
      <c r="AL169" s="27" t="str">
        <f t="shared" ca="1" si="382"/>
        <v>-</v>
      </c>
      <c r="AM169" s="27" t="str">
        <f t="shared" ca="1" si="382"/>
        <v>-</v>
      </c>
      <c r="AN169" s="27" t="str">
        <f t="shared" ca="1" si="382"/>
        <v>-</v>
      </c>
      <c r="AO169" s="27" t="str">
        <f t="shared" ca="1" si="382"/>
        <v>-</v>
      </c>
      <c r="AP169" s="27" t="str">
        <f t="shared" ca="1" si="382"/>
        <v>-</v>
      </c>
      <c r="AQ169" s="27" t="str">
        <f t="shared" ca="1" si="382"/>
        <v>-</v>
      </c>
      <c r="AR169" s="27" t="str">
        <f t="shared" ca="1" si="382"/>
        <v>-</v>
      </c>
      <c r="AS169" s="27">
        <f t="shared" ca="1" si="395"/>
        <v>1</v>
      </c>
      <c r="AT169" s="27">
        <f t="shared" ca="1" si="395"/>
        <v>1</v>
      </c>
      <c r="AU169" s="27">
        <f t="shared" ca="1" si="395"/>
        <v>0</v>
      </c>
      <c r="AV169" s="27">
        <f t="shared" ca="1" si="383"/>
        <v>0.7</v>
      </c>
      <c r="AW169" s="27">
        <f t="shared" ca="1" si="383"/>
        <v>-0.7</v>
      </c>
      <c r="AX169" s="27" t="str">
        <f t="shared" ca="1" si="383"/>
        <v>-</v>
      </c>
      <c r="AY169" s="27" t="str">
        <f t="shared" ca="1" si="383"/>
        <v>-</v>
      </c>
      <c r="AZ169" s="27" t="str">
        <f t="shared" ca="1" si="383"/>
        <v>-</v>
      </c>
      <c r="BA169" s="27" t="str">
        <f t="shared" ca="1" si="383"/>
        <v>-</v>
      </c>
      <c r="BB169" s="27" t="str">
        <f t="shared" ca="1" si="383"/>
        <v>-</v>
      </c>
      <c r="BC169" s="27">
        <f t="shared" ca="1" si="359"/>
        <v>0.3</v>
      </c>
      <c r="BD169" s="27">
        <f t="shared" ca="1" si="389"/>
        <v>0.7</v>
      </c>
      <c r="BE169" s="27">
        <f t="shared" ca="1" si="389"/>
        <v>-0.2</v>
      </c>
      <c r="BF169" s="27">
        <f t="shared" ca="1" si="389"/>
        <v>1.2</v>
      </c>
      <c r="BG169" s="27" t="str">
        <f t="shared" ca="1" si="389"/>
        <v>-</v>
      </c>
      <c r="BH169" s="27" t="str">
        <f t="shared" ca="1" si="389"/>
        <v>-</v>
      </c>
      <c r="BI169" s="27">
        <f t="shared" ca="1" si="389"/>
        <v>0</v>
      </c>
      <c r="BJ169" s="27">
        <f t="shared" ca="1" si="389"/>
        <v>0</v>
      </c>
      <c r="BK169" s="27">
        <f t="shared" ca="1" si="389"/>
        <v>0</v>
      </c>
      <c r="BL169" s="27">
        <f t="shared" ca="1" si="389"/>
        <v>0</v>
      </c>
      <c r="BM169" s="27">
        <f t="shared" ca="1" si="389"/>
        <v>0</v>
      </c>
      <c r="BN169" s="27">
        <f t="shared" ca="1" si="390"/>
        <v>12</v>
      </c>
      <c r="BO169" s="27">
        <f t="shared" ca="1" si="390"/>
        <v>12</v>
      </c>
      <c r="BP169" s="27" t="str">
        <f t="shared" ca="1" si="390"/>
        <v>-</v>
      </c>
      <c r="BQ169" s="27" t="str">
        <f t="shared" ca="1" si="390"/>
        <v>-</v>
      </c>
      <c r="BR169" s="27" t="str">
        <f t="shared" ca="1" si="390"/>
        <v>-</v>
      </c>
      <c r="BS169" s="27" t="str">
        <f t="shared" ca="1" si="390"/>
        <v>-</v>
      </c>
      <c r="BT169" s="27" t="str">
        <f t="shared" ca="1" si="390"/>
        <v>-</v>
      </c>
      <c r="BU169" s="27" t="str">
        <f t="shared" ca="1" si="391"/>
        <v>-</v>
      </c>
      <c r="BV169" s="27" t="str">
        <f t="shared" ca="1" si="391"/>
        <v>-</v>
      </c>
      <c r="BW169" s="27" t="str">
        <f t="shared" ca="1" si="391"/>
        <v>-</v>
      </c>
      <c r="BX169" s="27" t="str">
        <f t="shared" ca="1" si="391"/>
        <v>-</v>
      </c>
      <c r="BY169" s="27">
        <f t="shared" ca="1" si="391"/>
        <v>5</v>
      </c>
      <c r="BZ169" s="27" t="str">
        <f t="shared" ca="1" si="391"/>
        <v>-</v>
      </c>
      <c r="CA169" s="27" t="str">
        <f t="shared" ca="1" si="391"/>
        <v>-</v>
      </c>
      <c r="CB169" s="27" t="str">
        <f t="shared" ca="1" si="391"/>
        <v>-</v>
      </c>
      <c r="CC169" s="27" t="str">
        <f t="shared" ca="1" si="391"/>
        <v>-</v>
      </c>
      <c r="CD169" s="27" t="str">
        <f t="shared" ca="1" si="391"/>
        <v>-</v>
      </c>
      <c r="CE169" s="27" t="str">
        <f t="shared" ca="1" si="391"/>
        <v>-</v>
      </c>
      <c r="CF169" s="27">
        <f t="shared" ca="1" si="391"/>
        <v>0</v>
      </c>
      <c r="CG169" s="27" t="str">
        <f t="shared" ca="1" si="392"/>
        <v>-</v>
      </c>
      <c r="CH169" s="27">
        <f t="shared" ca="1" si="392"/>
        <v>1</v>
      </c>
      <c r="CI169" s="27">
        <f t="shared" ca="1" si="392"/>
        <v>0</v>
      </c>
      <c r="CJ169" s="27">
        <f t="shared" ca="1" si="392"/>
        <v>1</v>
      </c>
      <c r="CK169" s="27">
        <f t="shared" ca="1" si="392"/>
        <v>1</v>
      </c>
      <c r="CL169" s="27">
        <f t="shared" ca="1" si="392"/>
        <v>1</v>
      </c>
      <c r="CM169" s="27">
        <f t="shared" ca="1" si="392"/>
        <v>0</v>
      </c>
      <c r="CN169" s="27">
        <f t="shared" ca="1" si="392"/>
        <v>0</v>
      </c>
      <c r="CO169" s="27">
        <f t="shared" ca="1" si="392"/>
        <v>0</v>
      </c>
      <c r="CP169" s="27">
        <f t="shared" ca="1" si="353"/>
        <v>0</v>
      </c>
      <c r="CQ169" s="27">
        <f t="shared" ca="1" si="379"/>
        <v>1</v>
      </c>
      <c r="CR169" s="27">
        <f t="shared" ca="1" si="396"/>
        <v>0</v>
      </c>
      <c r="CS169" s="26">
        <v>-0.15</v>
      </c>
      <c r="CT169" s="27">
        <f t="shared" ca="1" si="380"/>
        <v>0</v>
      </c>
      <c r="CU169" s="27">
        <f t="shared" ca="1" si="397"/>
        <v>0</v>
      </c>
      <c r="CV169" s="27">
        <f t="shared" ca="1" si="393"/>
        <v>0</v>
      </c>
      <c r="CW169" s="27">
        <f t="shared" ca="1" si="393"/>
        <v>1</v>
      </c>
      <c r="CX169" s="27">
        <f t="shared" ca="1" si="393"/>
        <v>0</v>
      </c>
      <c r="CY169" s="27">
        <f t="shared" ca="1" si="388"/>
        <v>0</v>
      </c>
      <c r="CZ169" s="27">
        <f t="shared" ca="1" si="388"/>
        <v>0</v>
      </c>
      <c r="DA169" s="27">
        <f t="shared" ca="1" si="384"/>
        <v>0</v>
      </c>
      <c r="DB169" s="27">
        <f t="shared" ca="1" si="384"/>
        <v>0</v>
      </c>
      <c r="DC169" s="27">
        <f t="shared" ca="1" si="384"/>
        <v>0</v>
      </c>
      <c r="DD169" s="27">
        <f t="shared" ca="1" si="384"/>
        <v>0</v>
      </c>
      <c r="DE169" s="27" t="str">
        <f t="shared" ca="1" si="384"/>
        <v>-</v>
      </c>
      <c r="DF169" s="27" t="str">
        <f t="shared" ca="1" si="384"/>
        <v>-</v>
      </c>
      <c r="DG169" s="27" t="str">
        <f t="shared" ca="1" si="384"/>
        <v>-</v>
      </c>
      <c r="DH169" s="27" t="str">
        <f t="shared" ca="1" si="384"/>
        <v>-</v>
      </c>
      <c r="DI169" s="27" t="str">
        <f t="shared" ca="1" si="384"/>
        <v>-</v>
      </c>
      <c r="DJ169" s="27" t="str">
        <f t="shared" ca="1" si="384"/>
        <v>-</v>
      </c>
      <c r="DK169" s="27" t="b">
        <f t="shared" ca="1" si="385"/>
        <v>0</v>
      </c>
      <c r="DL169" s="27" t="b">
        <f t="shared" ca="1" si="385"/>
        <v>0</v>
      </c>
      <c r="DM169" s="27" t="b">
        <f t="shared" ca="1" si="385"/>
        <v>1</v>
      </c>
      <c r="DN169" s="27">
        <f t="shared" ca="1" si="385"/>
        <v>2</v>
      </c>
      <c r="DO169" s="27" t="str">
        <f t="shared" ca="1" si="385"/>
        <v>-</v>
      </c>
      <c r="DP169" s="27" t="b">
        <f t="shared" ca="1" si="385"/>
        <v>1</v>
      </c>
      <c r="DQ169" s="27" t="str">
        <f t="shared" ca="1" si="385"/>
        <v>-</v>
      </c>
      <c r="DR169" s="27" t="str">
        <f t="shared" ca="1" si="385"/>
        <v>-</v>
      </c>
      <c r="DS169" s="27" t="str">
        <f t="shared" ca="1" si="385"/>
        <v>-</v>
      </c>
      <c r="DT169" s="27" t="b">
        <f t="shared" ca="1" si="385"/>
        <v>1</v>
      </c>
      <c r="DU169" s="27" t="str">
        <f t="shared" ca="1" si="386"/>
        <v>-</v>
      </c>
      <c r="DV169" s="27">
        <f t="shared" ca="1" si="386"/>
        <v>0.99</v>
      </c>
      <c r="DW169" s="27">
        <f t="shared" ca="1" si="386"/>
        <v>1</v>
      </c>
      <c r="DX169" s="27" t="str">
        <f t="shared" ca="1" si="386"/>
        <v>-</v>
      </c>
      <c r="DY169" s="27" t="str">
        <f t="shared" ca="1" si="386"/>
        <v>-</v>
      </c>
      <c r="DZ169" s="27" t="str">
        <f t="shared" ca="1" si="386"/>
        <v>-</v>
      </c>
      <c r="EA169" s="27">
        <f t="shared" ca="1" si="386"/>
        <v>1</v>
      </c>
      <c r="EB169" s="27">
        <f t="shared" ca="1" si="386"/>
        <v>0</v>
      </c>
      <c r="EC169" s="27">
        <f t="shared" ca="1" si="386"/>
        <v>1</v>
      </c>
      <c r="ED169" s="27">
        <f t="shared" ca="1" si="386"/>
        <v>1</v>
      </c>
      <c r="EE169" s="27">
        <f t="shared" ca="1" si="387"/>
        <v>0</v>
      </c>
      <c r="EF169" s="27">
        <f t="shared" ca="1" si="387"/>
        <v>70</v>
      </c>
      <c r="EG169" s="27">
        <f t="shared" ca="1" si="387"/>
        <v>50</v>
      </c>
      <c r="EH169" s="27">
        <f t="shared" ca="1" si="387"/>
        <v>70</v>
      </c>
      <c r="EI169" s="27">
        <f t="shared" ca="1" si="387"/>
        <v>50</v>
      </c>
      <c r="EJ169" s="27">
        <f t="shared" ca="1" si="387"/>
        <v>1</v>
      </c>
      <c r="EK169" s="27">
        <f t="shared" ca="1" si="387"/>
        <v>1</v>
      </c>
      <c r="EL169" s="27">
        <f t="shared" ca="1" si="387"/>
        <v>1</v>
      </c>
      <c r="EM169" s="27">
        <f t="shared" ca="1" si="387"/>
        <v>0</v>
      </c>
      <c r="EN169" s="27" t="str">
        <f t="shared" ca="1" si="387"/>
        <v>-</v>
      </c>
      <c r="EO169" s="27" t="str">
        <f t="shared" ca="1" si="387"/>
        <v>-</v>
      </c>
      <c r="EP169" s="27">
        <f t="shared" ca="1" si="387"/>
        <v>0</v>
      </c>
      <c r="EQ169" s="27">
        <f t="shared" ca="1" si="387"/>
        <v>0</v>
      </c>
      <c r="ER169" s="34">
        <v>0</v>
      </c>
    </row>
    <row r="170" spans="1:148" outlineLevel="3">
      <c r="A170" s="31">
        <f t="shared" si="361"/>
        <v>165</v>
      </c>
      <c r="B170" s="38">
        <f t="shared" ca="1" si="366"/>
        <v>138</v>
      </c>
      <c r="C170">
        <f t="shared" ca="1" si="355"/>
        <v>32</v>
      </c>
      <c r="D170" t="b">
        <v>1</v>
      </c>
      <c r="E170" t="b">
        <v>0</v>
      </c>
      <c r="F170" t="b">
        <v>1</v>
      </c>
      <c r="H170" s="3" t="str">
        <f t="shared" ca="1" si="362"/>
        <v>027 sfw1.00_sfd00000_conc-0.30_prlf00000_era00000Mat-mate EL Spr Scan 2 (F33N11)</v>
      </c>
      <c r="I170" s="13" t="str">
        <f ca="1">IF(MATCH(H170,H$5:H170,0)=(COUNTA(H$5:H170)),"-","Dup")</f>
        <v>-</v>
      </c>
      <c r="J170" s="27" t="str">
        <f t="shared" ca="1" si="363"/>
        <v>-</v>
      </c>
      <c r="K170" s="27" t="b">
        <f t="shared" ca="1" si="394"/>
        <v>1</v>
      </c>
      <c r="L170" s="27" t="b">
        <f t="shared" ca="1" si="394"/>
        <v>1</v>
      </c>
      <c r="M170" s="27" t="b">
        <f t="shared" ca="1" si="394"/>
        <v>1</v>
      </c>
      <c r="N170" s="27" t="b">
        <f t="shared" ca="1" si="394"/>
        <v>1</v>
      </c>
      <c r="O170" s="27" t="b">
        <f t="shared" ca="1" si="394"/>
        <v>1</v>
      </c>
      <c r="P170" s="27">
        <f t="shared" ref="P170:Y179" ca="1" si="398">OFFSET(P$5,$B170,0)</f>
        <v>1</v>
      </c>
      <c r="Q170" s="27">
        <f t="shared" ca="1" si="398"/>
        <v>1</v>
      </c>
      <c r="R170" s="27">
        <f t="shared" ca="1" si="398"/>
        <v>1</v>
      </c>
      <c r="S170" s="27">
        <f t="shared" ca="1" si="398"/>
        <v>1</v>
      </c>
      <c r="T170" s="27">
        <f t="shared" ca="1" si="398"/>
        <v>1</v>
      </c>
      <c r="U170" s="27">
        <f t="shared" ca="1" si="398"/>
        <v>1</v>
      </c>
      <c r="V170" s="27">
        <f t="shared" ca="1" si="398"/>
        <v>1</v>
      </c>
      <c r="W170" s="27">
        <f t="shared" ca="1" si="398"/>
        <v>1</v>
      </c>
      <c r="X170" s="27">
        <f t="shared" ca="1" si="398"/>
        <v>1</v>
      </c>
      <c r="Y170" s="27">
        <f t="shared" ca="1" si="398"/>
        <v>1</v>
      </c>
      <c r="Z170" s="27" t="str">
        <f t="shared" ca="1" si="357"/>
        <v>-</v>
      </c>
      <c r="AA170" s="27" t="str">
        <f t="shared" ca="1" si="364"/>
        <v>-</v>
      </c>
      <c r="AB170" s="27" t="str">
        <f t="shared" ref="AB170:AR179" ca="1" si="399">OFFSET(AB$5,$B170,0)</f>
        <v>-</v>
      </c>
      <c r="AC170" s="27" t="str">
        <f t="shared" ca="1" si="399"/>
        <v>-</v>
      </c>
      <c r="AD170" s="27" t="str">
        <f t="shared" ca="1" si="399"/>
        <v>-</v>
      </c>
      <c r="AE170" s="27" t="str">
        <f t="shared" ca="1" si="399"/>
        <v>-</v>
      </c>
      <c r="AF170" s="27" t="str">
        <f t="shared" ca="1" si="399"/>
        <v>-</v>
      </c>
      <c r="AG170" s="27" t="str">
        <f t="shared" ca="1" si="399"/>
        <v>-</v>
      </c>
      <c r="AH170" s="27" t="str">
        <f t="shared" ca="1" si="399"/>
        <v>-</v>
      </c>
      <c r="AI170" s="27" t="str">
        <f t="shared" ca="1" si="399"/>
        <v>-</v>
      </c>
      <c r="AJ170" s="27" t="str">
        <f t="shared" ca="1" si="399"/>
        <v>-</v>
      </c>
      <c r="AK170" s="27" t="str">
        <f t="shared" ca="1" si="399"/>
        <v>-</v>
      </c>
      <c r="AL170" s="27" t="str">
        <f t="shared" ca="1" si="399"/>
        <v>-</v>
      </c>
      <c r="AM170" s="27" t="str">
        <f t="shared" ca="1" si="399"/>
        <v>-</v>
      </c>
      <c r="AN170" s="27" t="str">
        <f t="shared" ca="1" si="399"/>
        <v>-</v>
      </c>
      <c r="AO170" s="27" t="str">
        <f t="shared" ca="1" si="399"/>
        <v>-</v>
      </c>
      <c r="AP170" s="27" t="str">
        <f t="shared" ca="1" si="399"/>
        <v>-</v>
      </c>
      <c r="AQ170" s="27" t="str">
        <f t="shared" ca="1" si="399"/>
        <v>-</v>
      </c>
      <c r="AR170" s="27" t="str">
        <f t="shared" ca="1" si="399"/>
        <v>-</v>
      </c>
      <c r="AS170" s="27">
        <f t="shared" ca="1" si="395"/>
        <v>1</v>
      </c>
      <c r="AT170" s="27">
        <f t="shared" ca="1" si="395"/>
        <v>1</v>
      </c>
      <c r="AU170" s="27">
        <f t="shared" ca="1" si="395"/>
        <v>0</v>
      </c>
      <c r="AV170" s="27">
        <f t="shared" ref="AV170:BB179" ca="1" si="400">OFFSET(AV$5,$B170,0)</f>
        <v>0.7</v>
      </c>
      <c r="AW170" s="27">
        <f t="shared" ca="1" si="400"/>
        <v>-0.7</v>
      </c>
      <c r="AX170" s="27" t="str">
        <f t="shared" ca="1" si="400"/>
        <v>-</v>
      </c>
      <c r="AY170" s="27" t="str">
        <f t="shared" ca="1" si="400"/>
        <v>-</v>
      </c>
      <c r="AZ170" s="27" t="str">
        <f t="shared" ca="1" si="400"/>
        <v>-</v>
      </c>
      <c r="BA170" s="27" t="str">
        <f t="shared" ca="1" si="400"/>
        <v>-</v>
      </c>
      <c r="BB170" s="27" t="str">
        <f t="shared" ca="1" si="400"/>
        <v>-</v>
      </c>
      <c r="BC170" s="27">
        <f t="shared" ca="1" si="359"/>
        <v>0.3</v>
      </c>
      <c r="BD170" s="27">
        <f t="shared" ca="1" si="389"/>
        <v>0.7</v>
      </c>
      <c r="BE170" s="27">
        <f t="shared" ca="1" si="389"/>
        <v>-0.2</v>
      </c>
      <c r="BF170" s="27">
        <f t="shared" ca="1" si="389"/>
        <v>1.2</v>
      </c>
      <c r="BG170" s="27" t="str">
        <f t="shared" ca="1" si="389"/>
        <v>-</v>
      </c>
      <c r="BH170" s="27" t="str">
        <f t="shared" ca="1" si="389"/>
        <v>-</v>
      </c>
      <c r="BI170" s="27">
        <f t="shared" ca="1" si="389"/>
        <v>0</v>
      </c>
      <c r="BJ170" s="27">
        <f t="shared" ca="1" si="389"/>
        <v>0</v>
      </c>
      <c r="BK170" s="27">
        <f t="shared" ca="1" si="389"/>
        <v>0</v>
      </c>
      <c r="BL170" s="27">
        <f t="shared" ca="1" si="389"/>
        <v>0</v>
      </c>
      <c r="BM170" s="27">
        <f t="shared" ca="1" si="389"/>
        <v>0</v>
      </c>
      <c r="BN170" s="27">
        <f t="shared" ca="1" si="390"/>
        <v>12</v>
      </c>
      <c r="BO170" s="27">
        <f t="shared" ca="1" si="390"/>
        <v>12</v>
      </c>
      <c r="BP170" s="27" t="str">
        <f t="shared" ca="1" si="390"/>
        <v>-</v>
      </c>
      <c r="BQ170" s="27" t="str">
        <f t="shared" ca="1" si="390"/>
        <v>-</v>
      </c>
      <c r="BR170" s="27" t="str">
        <f t="shared" ca="1" si="390"/>
        <v>-</v>
      </c>
      <c r="BS170" s="27" t="str">
        <f t="shared" ca="1" si="390"/>
        <v>-</v>
      </c>
      <c r="BT170" s="27" t="str">
        <f t="shared" ca="1" si="390"/>
        <v>-</v>
      </c>
      <c r="BU170" s="27" t="str">
        <f t="shared" ca="1" si="391"/>
        <v>-</v>
      </c>
      <c r="BV170" s="27" t="str">
        <f t="shared" ca="1" si="391"/>
        <v>-</v>
      </c>
      <c r="BW170" s="27" t="str">
        <f t="shared" ca="1" si="391"/>
        <v>-</v>
      </c>
      <c r="BX170" s="27" t="str">
        <f t="shared" ca="1" si="391"/>
        <v>-</v>
      </c>
      <c r="BY170" s="27">
        <f t="shared" ca="1" si="391"/>
        <v>5</v>
      </c>
      <c r="BZ170" s="27" t="str">
        <f t="shared" ca="1" si="391"/>
        <v>-</v>
      </c>
      <c r="CA170" s="27" t="str">
        <f t="shared" ca="1" si="391"/>
        <v>-</v>
      </c>
      <c r="CB170" s="27" t="str">
        <f t="shared" ca="1" si="391"/>
        <v>-</v>
      </c>
      <c r="CC170" s="27" t="str">
        <f t="shared" ca="1" si="391"/>
        <v>-</v>
      </c>
      <c r="CD170" s="27" t="str">
        <f t="shared" ca="1" si="391"/>
        <v>-</v>
      </c>
      <c r="CE170" s="27" t="str">
        <f t="shared" ca="1" si="391"/>
        <v>-</v>
      </c>
      <c r="CF170" s="27">
        <f t="shared" ca="1" si="391"/>
        <v>0</v>
      </c>
      <c r="CG170" s="27" t="str">
        <f t="shared" ca="1" si="392"/>
        <v>-</v>
      </c>
      <c r="CH170" s="27">
        <f t="shared" ca="1" si="392"/>
        <v>1</v>
      </c>
      <c r="CI170" s="27">
        <f t="shared" ca="1" si="392"/>
        <v>0</v>
      </c>
      <c r="CJ170" s="27">
        <f t="shared" ca="1" si="392"/>
        <v>1</v>
      </c>
      <c r="CK170" s="27">
        <f t="shared" ca="1" si="392"/>
        <v>1</v>
      </c>
      <c r="CL170" s="27">
        <f t="shared" ca="1" si="392"/>
        <v>1</v>
      </c>
      <c r="CM170" s="27">
        <f t="shared" ca="1" si="392"/>
        <v>0</v>
      </c>
      <c r="CN170" s="27">
        <f t="shared" ca="1" si="392"/>
        <v>0</v>
      </c>
      <c r="CO170" s="27">
        <f t="shared" ca="1" si="392"/>
        <v>0</v>
      </c>
      <c r="CP170" s="27">
        <f t="shared" ca="1" si="353"/>
        <v>0</v>
      </c>
      <c r="CQ170" s="27">
        <f t="shared" ca="1" si="379"/>
        <v>1</v>
      </c>
      <c r="CR170" s="27">
        <f t="shared" ca="1" si="396"/>
        <v>0</v>
      </c>
      <c r="CS170" s="26">
        <v>-0.3</v>
      </c>
      <c r="CT170" s="27">
        <f t="shared" ca="1" si="380"/>
        <v>0</v>
      </c>
      <c r="CU170" s="27">
        <f t="shared" ca="1" si="397"/>
        <v>0</v>
      </c>
      <c r="CV170" s="27">
        <f t="shared" ca="1" si="393"/>
        <v>0</v>
      </c>
      <c r="CW170" s="27">
        <f t="shared" ca="1" si="393"/>
        <v>1</v>
      </c>
      <c r="CX170" s="27">
        <f t="shared" ca="1" si="393"/>
        <v>0</v>
      </c>
      <c r="CY170" s="27">
        <f t="shared" ca="1" si="388"/>
        <v>0</v>
      </c>
      <c r="CZ170" s="27">
        <f t="shared" ca="1" si="388"/>
        <v>0</v>
      </c>
      <c r="DA170" s="27">
        <f t="shared" ref="DA170:DJ179" ca="1" si="401">OFFSET(DA$5,$B170,0)</f>
        <v>0</v>
      </c>
      <c r="DB170" s="27">
        <f t="shared" ca="1" si="401"/>
        <v>0</v>
      </c>
      <c r="DC170" s="27">
        <f t="shared" ca="1" si="401"/>
        <v>0</v>
      </c>
      <c r="DD170" s="27">
        <f t="shared" ca="1" si="401"/>
        <v>0</v>
      </c>
      <c r="DE170" s="27" t="str">
        <f t="shared" ca="1" si="401"/>
        <v>-</v>
      </c>
      <c r="DF170" s="27" t="str">
        <f t="shared" ca="1" si="401"/>
        <v>-</v>
      </c>
      <c r="DG170" s="27" t="str">
        <f t="shared" ca="1" si="401"/>
        <v>-</v>
      </c>
      <c r="DH170" s="27" t="str">
        <f t="shared" ca="1" si="401"/>
        <v>-</v>
      </c>
      <c r="DI170" s="27" t="str">
        <f t="shared" ca="1" si="401"/>
        <v>-</v>
      </c>
      <c r="DJ170" s="27" t="str">
        <f t="shared" ca="1" si="401"/>
        <v>-</v>
      </c>
      <c r="DK170" s="27" t="b">
        <f t="shared" ref="DK170:DT179" ca="1" si="402">OFFSET(DK$5,$B170,0)</f>
        <v>0</v>
      </c>
      <c r="DL170" s="27" t="b">
        <f t="shared" ca="1" si="402"/>
        <v>0</v>
      </c>
      <c r="DM170" s="27" t="b">
        <f t="shared" ca="1" si="402"/>
        <v>1</v>
      </c>
      <c r="DN170" s="27">
        <f t="shared" ca="1" si="402"/>
        <v>2</v>
      </c>
      <c r="DO170" s="27" t="str">
        <f t="shared" ca="1" si="402"/>
        <v>-</v>
      </c>
      <c r="DP170" s="27" t="b">
        <f t="shared" ca="1" si="402"/>
        <v>1</v>
      </c>
      <c r="DQ170" s="27" t="str">
        <f t="shared" ca="1" si="402"/>
        <v>-</v>
      </c>
      <c r="DR170" s="27" t="str">
        <f t="shared" ca="1" si="402"/>
        <v>-</v>
      </c>
      <c r="DS170" s="27" t="str">
        <f t="shared" ca="1" si="402"/>
        <v>-</v>
      </c>
      <c r="DT170" s="27" t="b">
        <f t="shared" ca="1" si="402"/>
        <v>1</v>
      </c>
      <c r="DU170" s="27" t="str">
        <f t="shared" ref="DU170:ED179" ca="1" si="403">OFFSET(DU$5,$B170,0)</f>
        <v>-</v>
      </c>
      <c r="DV170" s="27">
        <f t="shared" ca="1" si="403"/>
        <v>0.99</v>
      </c>
      <c r="DW170" s="27">
        <f t="shared" ca="1" si="403"/>
        <v>1</v>
      </c>
      <c r="DX170" s="27" t="str">
        <f t="shared" ca="1" si="403"/>
        <v>-</v>
      </c>
      <c r="DY170" s="27" t="str">
        <f t="shared" ca="1" si="403"/>
        <v>-</v>
      </c>
      <c r="DZ170" s="27" t="str">
        <f t="shared" ca="1" si="403"/>
        <v>-</v>
      </c>
      <c r="EA170" s="27">
        <f t="shared" ca="1" si="403"/>
        <v>1</v>
      </c>
      <c r="EB170" s="27">
        <f t="shared" ca="1" si="403"/>
        <v>0</v>
      </c>
      <c r="EC170" s="27">
        <f t="shared" ca="1" si="403"/>
        <v>1</v>
      </c>
      <c r="ED170" s="27">
        <f t="shared" ca="1" si="403"/>
        <v>1</v>
      </c>
      <c r="EE170" s="27">
        <f t="shared" ref="EE170:EQ179" ca="1" si="404">OFFSET(EE$5,$B170,0)</f>
        <v>0</v>
      </c>
      <c r="EF170" s="27">
        <f t="shared" ca="1" si="404"/>
        <v>70</v>
      </c>
      <c r="EG170" s="27">
        <f t="shared" ca="1" si="404"/>
        <v>50</v>
      </c>
      <c r="EH170" s="27">
        <f t="shared" ca="1" si="404"/>
        <v>70</v>
      </c>
      <c r="EI170" s="27">
        <f t="shared" ca="1" si="404"/>
        <v>50</v>
      </c>
      <c r="EJ170" s="27">
        <f t="shared" ca="1" si="404"/>
        <v>1</v>
      </c>
      <c r="EK170" s="27">
        <f t="shared" ca="1" si="404"/>
        <v>1</v>
      </c>
      <c r="EL170" s="27">
        <f t="shared" ca="1" si="404"/>
        <v>1</v>
      </c>
      <c r="EM170" s="27">
        <f t="shared" ca="1" si="404"/>
        <v>0</v>
      </c>
      <c r="EN170" s="27" t="str">
        <f t="shared" ca="1" si="404"/>
        <v>-</v>
      </c>
      <c r="EO170" s="27" t="str">
        <f t="shared" ca="1" si="404"/>
        <v>-</v>
      </c>
      <c r="EP170" s="27">
        <f t="shared" ca="1" si="404"/>
        <v>0</v>
      </c>
      <c r="EQ170" s="27">
        <f t="shared" ca="1" si="404"/>
        <v>0</v>
      </c>
      <c r="ER170" s="34">
        <v>0</v>
      </c>
    </row>
    <row r="171" spans="1:148" outlineLevel="3">
      <c r="A171" s="31">
        <f t="shared" si="361"/>
        <v>166</v>
      </c>
      <c r="B171" s="38">
        <f t="shared" ca="1" si="366"/>
        <v>138</v>
      </c>
      <c r="C171">
        <f t="shared" ca="1" si="355"/>
        <v>32</v>
      </c>
      <c r="D171" t="b">
        <v>1</v>
      </c>
      <c r="E171" t="b">
        <v>0</v>
      </c>
      <c r="F171" t="b">
        <v>1</v>
      </c>
      <c r="H171" s="3" t="str">
        <f t="shared" ca="1" si="362"/>
        <v>028 sfw1.00_sfd00000_conc-0.45_prlf00000_era00000Mat-mate EL Spr Scan 2 (F33N11)</v>
      </c>
      <c r="I171" s="13" t="str">
        <f ca="1">IF(MATCH(H171,H$5:H171,0)=(COUNTA(H$5:H171)),"-","Dup")</f>
        <v>-</v>
      </c>
      <c r="J171" s="27" t="str">
        <f t="shared" ca="1" si="363"/>
        <v>-</v>
      </c>
      <c r="K171" s="27" t="b">
        <f t="shared" ca="1" si="394"/>
        <v>1</v>
      </c>
      <c r="L171" s="27" t="b">
        <f t="shared" ca="1" si="394"/>
        <v>1</v>
      </c>
      <c r="M171" s="27" t="b">
        <f t="shared" ca="1" si="394"/>
        <v>1</v>
      </c>
      <c r="N171" s="27" t="b">
        <f t="shared" ca="1" si="394"/>
        <v>1</v>
      </c>
      <c r="O171" s="27" t="b">
        <f t="shared" ca="1" si="394"/>
        <v>1</v>
      </c>
      <c r="P171" s="27">
        <f t="shared" ca="1" si="398"/>
        <v>1</v>
      </c>
      <c r="Q171" s="27">
        <f t="shared" ca="1" si="398"/>
        <v>1</v>
      </c>
      <c r="R171" s="27">
        <f t="shared" ca="1" si="398"/>
        <v>1</v>
      </c>
      <c r="S171" s="27">
        <f t="shared" ca="1" si="398"/>
        <v>1</v>
      </c>
      <c r="T171" s="27">
        <f t="shared" ca="1" si="398"/>
        <v>1</v>
      </c>
      <c r="U171" s="27">
        <f t="shared" ca="1" si="398"/>
        <v>1</v>
      </c>
      <c r="V171" s="27">
        <f t="shared" ca="1" si="398"/>
        <v>1</v>
      </c>
      <c r="W171" s="27">
        <f t="shared" ca="1" si="398"/>
        <v>1</v>
      </c>
      <c r="X171" s="27">
        <f t="shared" ca="1" si="398"/>
        <v>1</v>
      </c>
      <c r="Y171" s="27">
        <f t="shared" ca="1" si="398"/>
        <v>1</v>
      </c>
      <c r="Z171" s="27" t="str">
        <f t="shared" ca="1" si="357"/>
        <v>-</v>
      </c>
      <c r="AA171" s="27" t="str">
        <f t="shared" ca="1" si="364"/>
        <v>-</v>
      </c>
      <c r="AB171" s="27" t="str">
        <f t="shared" ca="1" si="399"/>
        <v>-</v>
      </c>
      <c r="AC171" s="27" t="str">
        <f t="shared" ca="1" si="399"/>
        <v>-</v>
      </c>
      <c r="AD171" s="27" t="str">
        <f t="shared" ca="1" si="399"/>
        <v>-</v>
      </c>
      <c r="AE171" s="27" t="str">
        <f t="shared" ca="1" si="399"/>
        <v>-</v>
      </c>
      <c r="AF171" s="27" t="str">
        <f t="shared" ca="1" si="399"/>
        <v>-</v>
      </c>
      <c r="AG171" s="27" t="str">
        <f t="shared" ca="1" si="399"/>
        <v>-</v>
      </c>
      <c r="AH171" s="27" t="str">
        <f t="shared" ca="1" si="399"/>
        <v>-</v>
      </c>
      <c r="AI171" s="27" t="str">
        <f t="shared" ca="1" si="399"/>
        <v>-</v>
      </c>
      <c r="AJ171" s="27" t="str">
        <f t="shared" ca="1" si="399"/>
        <v>-</v>
      </c>
      <c r="AK171" s="27" t="str">
        <f t="shared" ca="1" si="399"/>
        <v>-</v>
      </c>
      <c r="AL171" s="27" t="str">
        <f t="shared" ca="1" si="399"/>
        <v>-</v>
      </c>
      <c r="AM171" s="27" t="str">
        <f t="shared" ca="1" si="399"/>
        <v>-</v>
      </c>
      <c r="AN171" s="27" t="str">
        <f t="shared" ca="1" si="399"/>
        <v>-</v>
      </c>
      <c r="AO171" s="27" t="str">
        <f t="shared" ca="1" si="399"/>
        <v>-</v>
      </c>
      <c r="AP171" s="27" t="str">
        <f t="shared" ca="1" si="399"/>
        <v>-</v>
      </c>
      <c r="AQ171" s="27" t="str">
        <f t="shared" ca="1" si="399"/>
        <v>-</v>
      </c>
      <c r="AR171" s="27" t="str">
        <f t="shared" ca="1" si="399"/>
        <v>-</v>
      </c>
      <c r="AS171" s="27">
        <f t="shared" ca="1" si="395"/>
        <v>1</v>
      </c>
      <c r="AT171" s="27">
        <f t="shared" ca="1" si="395"/>
        <v>1</v>
      </c>
      <c r="AU171" s="27">
        <f t="shared" ca="1" si="395"/>
        <v>0</v>
      </c>
      <c r="AV171" s="27">
        <f t="shared" ca="1" si="400"/>
        <v>0.7</v>
      </c>
      <c r="AW171" s="27">
        <f t="shared" ca="1" si="400"/>
        <v>-0.7</v>
      </c>
      <c r="AX171" s="27" t="str">
        <f t="shared" ca="1" si="400"/>
        <v>-</v>
      </c>
      <c r="AY171" s="27" t="str">
        <f t="shared" ca="1" si="400"/>
        <v>-</v>
      </c>
      <c r="AZ171" s="27" t="str">
        <f t="shared" ca="1" si="400"/>
        <v>-</v>
      </c>
      <c r="BA171" s="27" t="str">
        <f t="shared" ca="1" si="400"/>
        <v>-</v>
      </c>
      <c r="BB171" s="27" t="str">
        <f t="shared" ca="1" si="400"/>
        <v>-</v>
      </c>
      <c r="BC171" s="27">
        <f t="shared" ca="1" si="359"/>
        <v>0.3</v>
      </c>
      <c r="BD171" s="27">
        <f t="shared" ca="1" si="389"/>
        <v>0.7</v>
      </c>
      <c r="BE171" s="27">
        <f t="shared" ca="1" si="389"/>
        <v>-0.2</v>
      </c>
      <c r="BF171" s="27">
        <f t="shared" ca="1" si="389"/>
        <v>1.2</v>
      </c>
      <c r="BG171" s="27" t="str">
        <f t="shared" ca="1" si="389"/>
        <v>-</v>
      </c>
      <c r="BH171" s="27" t="str">
        <f t="shared" ca="1" si="389"/>
        <v>-</v>
      </c>
      <c r="BI171" s="27">
        <f t="shared" ca="1" si="389"/>
        <v>0</v>
      </c>
      <c r="BJ171" s="27">
        <f t="shared" ca="1" si="389"/>
        <v>0</v>
      </c>
      <c r="BK171" s="27">
        <f t="shared" ca="1" si="389"/>
        <v>0</v>
      </c>
      <c r="BL171" s="27">
        <f t="shared" ca="1" si="389"/>
        <v>0</v>
      </c>
      <c r="BM171" s="27">
        <f t="shared" ca="1" si="389"/>
        <v>0</v>
      </c>
      <c r="BN171" s="27">
        <f t="shared" ca="1" si="390"/>
        <v>12</v>
      </c>
      <c r="BO171" s="27">
        <f t="shared" ca="1" si="390"/>
        <v>12</v>
      </c>
      <c r="BP171" s="27" t="str">
        <f t="shared" ca="1" si="390"/>
        <v>-</v>
      </c>
      <c r="BQ171" s="27" t="str">
        <f t="shared" ca="1" si="390"/>
        <v>-</v>
      </c>
      <c r="BR171" s="27" t="str">
        <f t="shared" ca="1" si="390"/>
        <v>-</v>
      </c>
      <c r="BS171" s="27" t="str">
        <f t="shared" ca="1" si="390"/>
        <v>-</v>
      </c>
      <c r="BT171" s="27" t="str">
        <f t="shared" ca="1" si="390"/>
        <v>-</v>
      </c>
      <c r="BU171" s="27" t="str">
        <f t="shared" ca="1" si="391"/>
        <v>-</v>
      </c>
      <c r="BV171" s="27" t="str">
        <f t="shared" ca="1" si="391"/>
        <v>-</v>
      </c>
      <c r="BW171" s="27" t="str">
        <f t="shared" ca="1" si="391"/>
        <v>-</v>
      </c>
      <c r="BX171" s="27" t="str">
        <f t="shared" ca="1" si="391"/>
        <v>-</v>
      </c>
      <c r="BY171" s="27">
        <f t="shared" ca="1" si="391"/>
        <v>5</v>
      </c>
      <c r="BZ171" s="27" t="str">
        <f t="shared" ca="1" si="391"/>
        <v>-</v>
      </c>
      <c r="CA171" s="27" t="str">
        <f t="shared" ca="1" si="391"/>
        <v>-</v>
      </c>
      <c r="CB171" s="27" t="str">
        <f t="shared" ca="1" si="391"/>
        <v>-</v>
      </c>
      <c r="CC171" s="27" t="str">
        <f t="shared" ca="1" si="391"/>
        <v>-</v>
      </c>
      <c r="CD171" s="27" t="str">
        <f t="shared" ca="1" si="391"/>
        <v>-</v>
      </c>
      <c r="CE171" s="27" t="str">
        <f t="shared" ca="1" si="391"/>
        <v>-</v>
      </c>
      <c r="CF171" s="27">
        <f t="shared" ca="1" si="391"/>
        <v>0</v>
      </c>
      <c r="CG171" s="27" t="str">
        <f t="shared" ca="1" si="392"/>
        <v>-</v>
      </c>
      <c r="CH171" s="27">
        <f t="shared" ca="1" si="392"/>
        <v>1</v>
      </c>
      <c r="CI171" s="27">
        <f t="shared" ca="1" si="392"/>
        <v>0</v>
      </c>
      <c r="CJ171" s="27">
        <f t="shared" ca="1" si="392"/>
        <v>1</v>
      </c>
      <c r="CK171" s="27">
        <f t="shared" ca="1" si="392"/>
        <v>1</v>
      </c>
      <c r="CL171" s="27">
        <f t="shared" ca="1" si="392"/>
        <v>1</v>
      </c>
      <c r="CM171" s="27">
        <f t="shared" ca="1" si="392"/>
        <v>0</v>
      </c>
      <c r="CN171" s="27">
        <f t="shared" ca="1" si="392"/>
        <v>0</v>
      </c>
      <c r="CO171" s="27">
        <f t="shared" ca="1" si="392"/>
        <v>0</v>
      </c>
      <c r="CP171" s="27">
        <f t="shared" ca="1" si="353"/>
        <v>0</v>
      </c>
      <c r="CQ171" s="27">
        <f t="shared" ca="1" si="379"/>
        <v>1</v>
      </c>
      <c r="CR171" s="27">
        <f t="shared" ca="1" si="396"/>
        <v>0</v>
      </c>
      <c r="CS171" s="26">
        <v>-0.45</v>
      </c>
      <c r="CT171" s="27">
        <f t="shared" ca="1" si="380"/>
        <v>0</v>
      </c>
      <c r="CU171" s="27">
        <f t="shared" ca="1" si="397"/>
        <v>0</v>
      </c>
      <c r="CV171" s="27">
        <f t="shared" ca="1" si="393"/>
        <v>0</v>
      </c>
      <c r="CW171" s="27">
        <f t="shared" ca="1" si="393"/>
        <v>1</v>
      </c>
      <c r="CX171" s="27">
        <f t="shared" ca="1" si="393"/>
        <v>0</v>
      </c>
      <c r="CY171" s="27">
        <f t="shared" ca="1" si="388"/>
        <v>0</v>
      </c>
      <c r="CZ171" s="27">
        <f t="shared" ca="1" si="388"/>
        <v>0</v>
      </c>
      <c r="DA171" s="27">
        <f t="shared" ca="1" si="401"/>
        <v>0</v>
      </c>
      <c r="DB171" s="27">
        <f t="shared" ca="1" si="401"/>
        <v>0</v>
      </c>
      <c r="DC171" s="27">
        <f t="shared" ca="1" si="401"/>
        <v>0</v>
      </c>
      <c r="DD171" s="27">
        <f t="shared" ca="1" si="401"/>
        <v>0</v>
      </c>
      <c r="DE171" s="27" t="str">
        <f t="shared" ca="1" si="401"/>
        <v>-</v>
      </c>
      <c r="DF171" s="27" t="str">
        <f t="shared" ca="1" si="401"/>
        <v>-</v>
      </c>
      <c r="DG171" s="27" t="str">
        <f t="shared" ca="1" si="401"/>
        <v>-</v>
      </c>
      <c r="DH171" s="27" t="str">
        <f t="shared" ca="1" si="401"/>
        <v>-</v>
      </c>
      <c r="DI171" s="27" t="str">
        <f t="shared" ca="1" si="401"/>
        <v>-</v>
      </c>
      <c r="DJ171" s="27" t="str">
        <f t="shared" ca="1" si="401"/>
        <v>-</v>
      </c>
      <c r="DK171" s="27" t="b">
        <f t="shared" ca="1" si="402"/>
        <v>0</v>
      </c>
      <c r="DL171" s="27" t="b">
        <f t="shared" ca="1" si="402"/>
        <v>0</v>
      </c>
      <c r="DM171" s="27" t="b">
        <f t="shared" ca="1" si="402"/>
        <v>1</v>
      </c>
      <c r="DN171" s="27">
        <f t="shared" ca="1" si="402"/>
        <v>2</v>
      </c>
      <c r="DO171" s="27" t="str">
        <f t="shared" ca="1" si="402"/>
        <v>-</v>
      </c>
      <c r="DP171" s="27" t="b">
        <f t="shared" ca="1" si="402"/>
        <v>1</v>
      </c>
      <c r="DQ171" s="27" t="str">
        <f t="shared" ca="1" si="402"/>
        <v>-</v>
      </c>
      <c r="DR171" s="27" t="str">
        <f t="shared" ca="1" si="402"/>
        <v>-</v>
      </c>
      <c r="DS171" s="27" t="str">
        <f t="shared" ca="1" si="402"/>
        <v>-</v>
      </c>
      <c r="DT171" s="27" t="b">
        <f t="shared" ca="1" si="402"/>
        <v>1</v>
      </c>
      <c r="DU171" s="27" t="str">
        <f t="shared" ca="1" si="403"/>
        <v>-</v>
      </c>
      <c r="DV171" s="27">
        <f t="shared" ca="1" si="403"/>
        <v>0.99</v>
      </c>
      <c r="DW171" s="27">
        <f t="shared" ca="1" si="403"/>
        <v>1</v>
      </c>
      <c r="DX171" s="27" t="str">
        <f t="shared" ca="1" si="403"/>
        <v>-</v>
      </c>
      <c r="DY171" s="27" t="str">
        <f t="shared" ca="1" si="403"/>
        <v>-</v>
      </c>
      <c r="DZ171" s="27" t="str">
        <f t="shared" ca="1" si="403"/>
        <v>-</v>
      </c>
      <c r="EA171" s="27">
        <f t="shared" ca="1" si="403"/>
        <v>1</v>
      </c>
      <c r="EB171" s="27">
        <f t="shared" ca="1" si="403"/>
        <v>0</v>
      </c>
      <c r="EC171" s="27">
        <f t="shared" ca="1" si="403"/>
        <v>1</v>
      </c>
      <c r="ED171" s="27">
        <f t="shared" ca="1" si="403"/>
        <v>1</v>
      </c>
      <c r="EE171" s="27">
        <f t="shared" ca="1" si="404"/>
        <v>0</v>
      </c>
      <c r="EF171" s="27">
        <f t="shared" ca="1" si="404"/>
        <v>70</v>
      </c>
      <c r="EG171" s="27">
        <f t="shared" ca="1" si="404"/>
        <v>50</v>
      </c>
      <c r="EH171" s="27">
        <f t="shared" ca="1" si="404"/>
        <v>70</v>
      </c>
      <c r="EI171" s="27">
        <f t="shared" ca="1" si="404"/>
        <v>50</v>
      </c>
      <c r="EJ171" s="27">
        <f t="shared" ca="1" si="404"/>
        <v>1</v>
      </c>
      <c r="EK171" s="27">
        <f t="shared" ca="1" si="404"/>
        <v>1</v>
      </c>
      <c r="EL171" s="27">
        <f t="shared" ca="1" si="404"/>
        <v>1</v>
      </c>
      <c r="EM171" s="27">
        <f t="shared" ca="1" si="404"/>
        <v>0</v>
      </c>
      <c r="EN171" s="27" t="str">
        <f t="shared" ca="1" si="404"/>
        <v>-</v>
      </c>
      <c r="EO171" s="27" t="str">
        <f t="shared" ca="1" si="404"/>
        <v>-</v>
      </c>
      <c r="EP171" s="27">
        <f t="shared" ca="1" si="404"/>
        <v>0</v>
      </c>
      <c r="EQ171" s="27">
        <f t="shared" ca="1" si="404"/>
        <v>0</v>
      </c>
      <c r="ER171" s="34">
        <v>0</v>
      </c>
    </row>
    <row r="172" spans="1:148" outlineLevel="3">
      <c r="A172" s="31">
        <f t="shared" si="361"/>
        <v>167</v>
      </c>
      <c r="B172" s="38">
        <f t="shared" ca="1" si="366"/>
        <v>138</v>
      </c>
      <c r="C172">
        <f t="shared" ca="1" si="355"/>
        <v>32</v>
      </c>
      <c r="D172" t="b">
        <v>1</v>
      </c>
      <c r="E172" t="b">
        <v>0</v>
      </c>
      <c r="F172" t="b">
        <v>1</v>
      </c>
      <c r="H172" s="3" t="str">
        <f t="shared" ca="1" si="362"/>
        <v>029 sfw1.00_sfd00000_conc-0.68_prlf00000_era00000Mat-mate EL Spr Scan 2 (F33N11)</v>
      </c>
      <c r="I172" s="13" t="str">
        <f ca="1">IF(MATCH(H172,H$5:H172,0)=(COUNTA(H$5:H172)),"-","Dup")</f>
        <v>-</v>
      </c>
      <c r="J172" s="27" t="str">
        <f t="shared" ca="1" si="363"/>
        <v>-</v>
      </c>
      <c r="K172" s="27" t="b">
        <f t="shared" ca="1" si="394"/>
        <v>1</v>
      </c>
      <c r="L172" s="27" t="b">
        <f t="shared" ca="1" si="394"/>
        <v>1</v>
      </c>
      <c r="M172" s="27" t="b">
        <f t="shared" ca="1" si="394"/>
        <v>1</v>
      </c>
      <c r="N172" s="27" t="b">
        <f t="shared" ca="1" si="394"/>
        <v>1</v>
      </c>
      <c r="O172" s="27" t="b">
        <f t="shared" ca="1" si="394"/>
        <v>1</v>
      </c>
      <c r="P172" s="27">
        <f t="shared" ca="1" si="398"/>
        <v>1</v>
      </c>
      <c r="Q172" s="27">
        <f t="shared" ca="1" si="398"/>
        <v>1</v>
      </c>
      <c r="R172" s="27">
        <f t="shared" ca="1" si="398"/>
        <v>1</v>
      </c>
      <c r="S172" s="27">
        <f t="shared" ca="1" si="398"/>
        <v>1</v>
      </c>
      <c r="T172" s="27">
        <f t="shared" ca="1" si="398"/>
        <v>1</v>
      </c>
      <c r="U172" s="27">
        <f t="shared" ca="1" si="398"/>
        <v>1</v>
      </c>
      <c r="V172" s="27">
        <f t="shared" ca="1" si="398"/>
        <v>1</v>
      </c>
      <c r="W172" s="27">
        <f t="shared" ca="1" si="398"/>
        <v>1</v>
      </c>
      <c r="X172" s="27">
        <f t="shared" ca="1" si="398"/>
        <v>1</v>
      </c>
      <c r="Y172" s="27">
        <f t="shared" ca="1" si="398"/>
        <v>1</v>
      </c>
      <c r="Z172" s="27" t="str">
        <f t="shared" ca="1" si="357"/>
        <v>-</v>
      </c>
      <c r="AA172" s="27" t="str">
        <f t="shared" ca="1" si="364"/>
        <v>-</v>
      </c>
      <c r="AB172" s="27" t="str">
        <f t="shared" ca="1" si="399"/>
        <v>-</v>
      </c>
      <c r="AC172" s="27" t="str">
        <f t="shared" ca="1" si="399"/>
        <v>-</v>
      </c>
      <c r="AD172" s="27" t="str">
        <f t="shared" ca="1" si="399"/>
        <v>-</v>
      </c>
      <c r="AE172" s="27" t="str">
        <f t="shared" ca="1" si="399"/>
        <v>-</v>
      </c>
      <c r="AF172" s="27" t="str">
        <f t="shared" ca="1" si="399"/>
        <v>-</v>
      </c>
      <c r="AG172" s="27" t="str">
        <f t="shared" ca="1" si="399"/>
        <v>-</v>
      </c>
      <c r="AH172" s="27" t="str">
        <f t="shared" ca="1" si="399"/>
        <v>-</v>
      </c>
      <c r="AI172" s="27" t="str">
        <f t="shared" ca="1" si="399"/>
        <v>-</v>
      </c>
      <c r="AJ172" s="27" t="str">
        <f t="shared" ca="1" si="399"/>
        <v>-</v>
      </c>
      <c r="AK172" s="27" t="str">
        <f t="shared" ca="1" si="399"/>
        <v>-</v>
      </c>
      <c r="AL172" s="27" t="str">
        <f t="shared" ca="1" si="399"/>
        <v>-</v>
      </c>
      <c r="AM172" s="27" t="str">
        <f t="shared" ca="1" si="399"/>
        <v>-</v>
      </c>
      <c r="AN172" s="27" t="str">
        <f t="shared" ca="1" si="399"/>
        <v>-</v>
      </c>
      <c r="AO172" s="27" t="str">
        <f t="shared" ca="1" si="399"/>
        <v>-</v>
      </c>
      <c r="AP172" s="27" t="str">
        <f t="shared" ca="1" si="399"/>
        <v>-</v>
      </c>
      <c r="AQ172" s="27" t="str">
        <f t="shared" ca="1" si="399"/>
        <v>-</v>
      </c>
      <c r="AR172" s="27" t="str">
        <f t="shared" ca="1" si="399"/>
        <v>-</v>
      </c>
      <c r="AS172" s="27">
        <f t="shared" ca="1" si="395"/>
        <v>1</v>
      </c>
      <c r="AT172" s="27">
        <f t="shared" ca="1" si="395"/>
        <v>1</v>
      </c>
      <c r="AU172" s="27">
        <f t="shared" ca="1" si="395"/>
        <v>0</v>
      </c>
      <c r="AV172" s="27">
        <f t="shared" ca="1" si="400"/>
        <v>0.7</v>
      </c>
      <c r="AW172" s="27">
        <f t="shared" ca="1" si="400"/>
        <v>-0.7</v>
      </c>
      <c r="AX172" s="27" t="str">
        <f t="shared" ca="1" si="400"/>
        <v>-</v>
      </c>
      <c r="AY172" s="27" t="str">
        <f t="shared" ca="1" si="400"/>
        <v>-</v>
      </c>
      <c r="AZ172" s="27" t="str">
        <f t="shared" ca="1" si="400"/>
        <v>-</v>
      </c>
      <c r="BA172" s="27" t="str">
        <f t="shared" ca="1" si="400"/>
        <v>-</v>
      </c>
      <c r="BB172" s="27" t="str">
        <f t="shared" ca="1" si="400"/>
        <v>-</v>
      </c>
      <c r="BC172" s="27">
        <f t="shared" ca="1" si="359"/>
        <v>0.3</v>
      </c>
      <c r="BD172" s="27">
        <f t="shared" ref="BD172:BM181" ca="1" si="405">OFFSET(BD$5,$B172,0)</f>
        <v>0.7</v>
      </c>
      <c r="BE172" s="27">
        <f t="shared" ca="1" si="405"/>
        <v>-0.2</v>
      </c>
      <c r="BF172" s="27">
        <f t="shared" ca="1" si="405"/>
        <v>1.2</v>
      </c>
      <c r="BG172" s="27" t="str">
        <f t="shared" ca="1" si="405"/>
        <v>-</v>
      </c>
      <c r="BH172" s="27" t="str">
        <f t="shared" ca="1" si="405"/>
        <v>-</v>
      </c>
      <c r="BI172" s="27">
        <f t="shared" ca="1" si="405"/>
        <v>0</v>
      </c>
      <c r="BJ172" s="27">
        <f t="shared" ca="1" si="405"/>
        <v>0</v>
      </c>
      <c r="BK172" s="27">
        <f t="shared" ca="1" si="405"/>
        <v>0</v>
      </c>
      <c r="BL172" s="27">
        <f t="shared" ca="1" si="405"/>
        <v>0</v>
      </c>
      <c r="BM172" s="27">
        <f t="shared" ca="1" si="405"/>
        <v>0</v>
      </c>
      <c r="BN172" s="27">
        <f t="shared" ref="BN172:BT181" ca="1" si="406">OFFSET(BN$5,$B172,0)</f>
        <v>12</v>
      </c>
      <c r="BO172" s="27">
        <f t="shared" ca="1" si="406"/>
        <v>12</v>
      </c>
      <c r="BP172" s="27" t="str">
        <f t="shared" ca="1" si="406"/>
        <v>-</v>
      </c>
      <c r="BQ172" s="27" t="str">
        <f t="shared" ca="1" si="406"/>
        <v>-</v>
      </c>
      <c r="BR172" s="27" t="str">
        <f t="shared" ca="1" si="406"/>
        <v>-</v>
      </c>
      <c r="BS172" s="27" t="str">
        <f t="shared" ca="1" si="406"/>
        <v>-</v>
      </c>
      <c r="BT172" s="27" t="str">
        <f t="shared" ca="1" si="406"/>
        <v>-</v>
      </c>
      <c r="BU172" s="27" t="str">
        <f t="shared" ref="BU172:CF181" ca="1" si="407">OFFSET(BU$5,$B172,0)</f>
        <v>-</v>
      </c>
      <c r="BV172" s="27" t="str">
        <f t="shared" ca="1" si="407"/>
        <v>-</v>
      </c>
      <c r="BW172" s="27" t="str">
        <f t="shared" ca="1" si="407"/>
        <v>-</v>
      </c>
      <c r="BX172" s="27" t="str">
        <f t="shared" ca="1" si="407"/>
        <v>-</v>
      </c>
      <c r="BY172" s="27">
        <f t="shared" ca="1" si="407"/>
        <v>5</v>
      </c>
      <c r="BZ172" s="27" t="str">
        <f t="shared" ca="1" si="407"/>
        <v>-</v>
      </c>
      <c r="CA172" s="27" t="str">
        <f t="shared" ca="1" si="407"/>
        <v>-</v>
      </c>
      <c r="CB172" s="27" t="str">
        <f t="shared" ca="1" si="407"/>
        <v>-</v>
      </c>
      <c r="CC172" s="27" t="str">
        <f t="shared" ca="1" si="407"/>
        <v>-</v>
      </c>
      <c r="CD172" s="27" t="str">
        <f t="shared" ca="1" si="407"/>
        <v>-</v>
      </c>
      <c r="CE172" s="27" t="str">
        <f t="shared" ca="1" si="407"/>
        <v>-</v>
      </c>
      <c r="CF172" s="27">
        <f t="shared" ca="1" si="407"/>
        <v>0</v>
      </c>
      <c r="CG172" s="27" t="str">
        <f t="shared" ref="CG172:CO181" ca="1" si="408">OFFSET(CG$5,$B172,0)</f>
        <v>-</v>
      </c>
      <c r="CH172" s="27">
        <f t="shared" ca="1" si="408"/>
        <v>1</v>
      </c>
      <c r="CI172" s="27">
        <f t="shared" ca="1" si="408"/>
        <v>0</v>
      </c>
      <c r="CJ172" s="27">
        <f t="shared" ca="1" si="408"/>
        <v>1</v>
      </c>
      <c r="CK172" s="27">
        <f t="shared" ca="1" si="408"/>
        <v>1</v>
      </c>
      <c r="CL172" s="27">
        <f t="shared" ca="1" si="408"/>
        <v>1</v>
      </c>
      <c r="CM172" s="27">
        <f t="shared" ca="1" si="408"/>
        <v>0</v>
      </c>
      <c r="CN172" s="27">
        <f t="shared" ca="1" si="408"/>
        <v>0</v>
      </c>
      <c r="CO172" s="27">
        <f t="shared" ca="1" si="408"/>
        <v>0</v>
      </c>
      <c r="CP172" s="27">
        <f t="shared" ca="1" si="353"/>
        <v>0</v>
      </c>
      <c r="CQ172" s="27">
        <f t="shared" ca="1" si="379"/>
        <v>1</v>
      </c>
      <c r="CR172" s="27">
        <f t="shared" ca="1" si="396"/>
        <v>0</v>
      </c>
      <c r="CS172" s="26">
        <v>-0.67500000000000004</v>
      </c>
      <c r="CT172" s="27">
        <f t="shared" ca="1" si="380"/>
        <v>0</v>
      </c>
      <c r="CU172" s="27">
        <f t="shared" ca="1" si="397"/>
        <v>0</v>
      </c>
      <c r="CV172" s="27">
        <f t="shared" ca="1" si="393"/>
        <v>0</v>
      </c>
      <c r="CW172" s="27">
        <f t="shared" ca="1" si="393"/>
        <v>1</v>
      </c>
      <c r="CX172" s="27">
        <f t="shared" ca="1" si="393"/>
        <v>0</v>
      </c>
      <c r="CY172" s="27">
        <f t="shared" ca="1" si="388"/>
        <v>0</v>
      </c>
      <c r="CZ172" s="27">
        <f t="shared" ca="1" si="388"/>
        <v>0</v>
      </c>
      <c r="DA172" s="27">
        <f t="shared" ca="1" si="401"/>
        <v>0</v>
      </c>
      <c r="DB172" s="27">
        <f t="shared" ca="1" si="401"/>
        <v>0</v>
      </c>
      <c r="DC172" s="27">
        <f t="shared" ca="1" si="401"/>
        <v>0</v>
      </c>
      <c r="DD172" s="27">
        <f t="shared" ca="1" si="401"/>
        <v>0</v>
      </c>
      <c r="DE172" s="27" t="str">
        <f t="shared" ca="1" si="401"/>
        <v>-</v>
      </c>
      <c r="DF172" s="27" t="str">
        <f t="shared" ca="1" si="401"/>
        <v>-</v>
      </c>
      <c r="DG172" s="27" t="str">
        <f t="shared" ca="1" si="401"/>
        <v>-</v>
      </c>
      <c r="DH172" s="27" t="str">
        <f t="shared" ca="1" si="401"/>
        <v>-</v>
      </c>
      <c r="DI172" s="27" t="str">
        <f t="shared" ca="1" si="401"/>
        <v>-</v>
      </c>
      <c r="DJ172" s="27" t="str">
        <f t="shared" ca="1" si="401"/>
        <v>-</v>
      </c>
      <c r="DK172" s="27" t="b">
        <f t="shared" ca="1" si="402"/>
        <v>0</v>
      </c>
      <c r="DL172" s="27" t="b">
        <f t="shared" ca="1" si="402"/>
        <v>0</v>
      </c>
      <c r="DM172" s="27" t="b">
        <f t="shared" ca="1" si="402"/>
        <v>1</v>
      </c>
      <c r="DN172" s="27">
        <f t="shared" ca="1" si="402"/>
        <v>2</v>
      </c>
      <c r="DO172" s="27" t="str">
        <f t="shared" ca="1" si="402"/>
        <v>-</v>
      </c>
      <c r="DP172" s="27" t="b">
        <f t="shared" ca="1" si="402"/>
        <v>1</v>
      </c>
      <c r="DQ172" s="27" t="str">
        <f t="shared" ca="1" si="402"/>
        <v>-</v>
      </c>
      <c r="DR172" s="27" t="str">
        <f t="shared" ca="1" si="402"/>
        <v>-</v>
      </c>
      <c r="DS172" s="27" t="str">
        <f t="shared" ca="1" si="402"/>
        <v>-</v>
      </c>
      <c r="DT172" s="27" t="b">
        <f t="shared" ca="1" si="402"/>
        <v>1</v>
      </c>
      <c r="DU172" s="27" t="str">
        <f t="shared" ca="1" si="403"/>
        <v>-</v>
      </c>
      <c r="DV172" s="27">
        <f t="shared" ca="1" si="403"/>
        <v>0.99</v>
      </c>
      <c r="DW172" s="27">
        <f t="shared" ca="1" si="403"/>
        <v>1</v>
      </c>
      <c r="DX172" s="27" t="str">
        <f t="shared" ca="1" si="403"/>
        <v>-</v>
      </c>
      <c r="DY172" s="27" t="str">
        <f t="shared" ca="1" si="403"/>
        <v>-</v>
      </c>
      <c r="DZ172" s="27" t="str">
        <f t="shared" ca="1" si="403"/>
        <v>-</v>
      </c>
      <c r="EA172" s="27">
        <f t="shared" ca="1" si="403"/>
        <v>1</v>
      </c>
      <c r="EB172" s="27">
        <f t="shared" ca="1" si="403"/>
        <v>0</v>
      </c>
      <c r="EC172" s="27">
        <f t="shared" ca="1" si="403"/>
        <v>1</v>
      </c>
      <c r="ED172" s="27">
        <f t="shared" ca="1" si="403"/>
        <v>1</v>
      </c>
      <c r="EE172" s="27">
        <f t="shared" ca="1" si="404"/>
        <v>0</v>
      </c>
      <c r="EF172" s="27">
        <f t="shared" ca="1" si="404"/>
        <v>70</v>
      </c>
      <c r="EG172" s="27">
        <f t="shared" ca="1" si="404"/>
        <v>50</v>
      </c>
      <c r="EH172" s="27">
        <f t="shared" ca="1" si="404"/>
        <v>70</v>
      </c>
      <c r="EI172" s="27">
        <f t="shared" ca="1" si="404"/>
        <v>50</v>
      </c>
      <c r="EJ172" s="27">
        <f t="shared" ca="1" si="404"/>
        <v>1</v>
      </c>
      <c r="EK172" s="27">
        <f t="shared" ca="1" si="404"/>
        <v>1</v>
      </c>
      <c r="EL172" s="27">
        <f t="shared" ca="1" si="404"/>
        <v>1</v>
      </c>
      <c r="EM172" s="27">
        <f t="shared" ca="1" si="404"/>
        <v>0</v>
      </c>
      <c r="EN172" s="27" t="str">
        <f t="shared" ca="1" si="404"/>
        <v>-</v>
      </c>
      <c r="EO172" s="27" t="str">
        <f t="shared" ca="1" si="404"/>
        <v>-</v>
      </c>
      <c r="EP172" s="27">
        <f t="shared" ca="1" si="404"/>
        <v>0</v>
      </c>
      <c r="EQ172" s="27">
        <f t="shared" ca="1" si="404"/>
        <v>0</v>
      </c>
      <c r="ER172" s="34">
        <v>0</v>
      </c>
    </row>
    <row r="173" spans="1:148" outlineLevel="3">
      <c r="A173" s="31">
        <f t="shared" si="361"/>
        <v>168</v>
      </c>
      <c r="B173" s="38">
        <f t="shared" ca="1" si="366"/>
        <v>138</v>
      </c>
      <c r="C173">
        <f t="shared" ca="1" si="355"/>
        <v>32</v>
      </c>
      <c r="D173" t="b">
        <v>1</v>
      </c>
      <c r="E173" t="b">
        <v>0</v>
      </c>
      <c r="F173" t="b">
        <v>1</v>
      </c>
      <c r="H173" s="3" t="str">
        <f t="shared" ca="1" si="362"/>
        <v>030 sfw1.00_sfd00000_conc-0.90_prlf00000_era00000Mat-mate EL Spr Scan 2 (F33N11)</v>
      </c>
      <c r="I173" s="13" t="str">
        <f ca="1">IF(MATCH(H173,H$5:H173,0)=(COUNTA(H$5:H173)),"-","Dup")</f>
        <v>-</v>
      </c>
      <c r="J173" s="27" t="str">
        <f t="shared" ca="1" si="363"/>
        <v>-</v>
      </c>
      <c r="K173" s="27" t="b">
        <f t="shared" ref="K173:O182" ca="1" si="409">OFFSET(K$5,$B173,0)</f>
        <v>1</v>
      </c>
      <c r="L173" s="27" t="b">
        <f t="shared" ca="1" si="409"/>
        <v>1</v>
      </c>
      <c r="M173" s="27" t="b">
        <f t="shared" ca="1" si="409"/>
        <v>1</v>
      </c>
      <c r="N173" s="27" t="b">
        <f t="shared" ca="1" si="409"/>
        <v>1</v>
      </c>
      <c r="O173" s="27" t="b">
        <f t="shared" ca="1" si="409"/>
        <v>1</v>
      </c>
      <c r="P173" s="27">
        <f t="shared" ca="1" si="398"/>
        <v>1</v>
      </c>
      <c r="Q173" s="27">
        <f t="shared" ca="1" si="398"/>
        <v>1</v>
      </c>
      <c r="R173" s="27">
        <f t="shared" ca="1" si="398"/>
        <v>1</v>
      </c>
      <c r="S173" s="27">
        <f t="shared" ca="1" si="398"/>
        <v>1</v>
      </c>
      <c r="T173" s="27">
        <f t="shared" ca="1" si="398"/>
        <v>1</v>
      </c>
      <c r="U173" s="27">
        <f t="shared" ca="1" si="398"/>
        <v>1</v>
      </c>
      <c r="V173" s="27">
        <f t="shared" ca="1" si="398"/>
        <v>1</v>
      </c>
      <c r="W173" s="27">
        <f t="shared" ca="1" si="398"/>
        <v>1</v>
      </c>
      <c r="X173" s="27">
        <f t="shared" ca="1" si="398"/>
        <v>1</v>
      </c>
      <c r="Y173" s="27">
        <f t="shared" ca="1" si="398"/>
        <v>1</v>
      </c>
      <c r="Z173" s="27" t="str">
        <f t="shared" ca="1" si="357"/>
        <v>-</v>
      </c>
      <c r="AA173" s="27" t="str">
        <f t="shared" ca="1" si="364"/>
        <v>-</v>
      </c>
      <c r="AB173" s="27" t="str">
        <f t="shared" ca="1" si="399"/>
        <v>-</v>
      </c>
      <c r="AC173" s="27" t="str">
        <f t="shared" ca="1" si="399"/>
        <v>-</v>
      </c>
      <c r="AD173" s="27" t="str">
        <f t="shared" ca="1" si="399"/>
        <v>-</v>
      </c>
      <c r="AE173" s="27" t="str">
        <f t="shared" ca="1" si="399"/>
        <v>-</v>
      </c>
      <c r="AF173" s="27" t="str">
        <f t="shared" ca="1" si="399"/>
        <v>-</v>
      </c>
      <c r="AG173" s="27" t="str">
        <f t="shared" ca="1" si="399"/>
        <v>-</v>
      </c>
      <c r="AH173" s="27" t="str">
        <f t="shared" ca="1" si="399"/>
        <v>-</v>
      </c>
      <c r="AI173" s="27" t="str">
        <f t="shared" ca="1" si="399"/>
        <v>-</v>
      </c>
      <c r="AJ173" s="27" t="str">
        <f t="shared" ca="1" si="399"/>
        <v>-</v>
      </c>
      <c r="AK173" s="27" t="str">
        <f t="shared" ca="1" si="399"/>
        <v>-</v>
      </c>
      <c r="AL173" s="27" t="str">
        <f t="shared" ca="1" si="399"/>
        <v>-</v>
      </c>
      <c r="AM173" s="27" t="str">
        <f t="shared" ca="1" si="399"/>
        <v>-</v>
      </c>
      <c r="AN173" s="27" t="str">
        <f t="shared" ca="1" si="399"/>
        <v>-</v>
      </c>
      <c r="AO173" s="27" t="str">
        <f t="shared" ca="1" si="399"/>
        <v>-</v>
      </c>
      <c r="AP173" s="27" t="str">
        <f t="shared" ca="1" si="399"/>
        <v>-</v>
      </c>
      <c r="AQ173" s="27" t="str">
        <f t="shared" ca="1" si="399"/>
        <v>-</v>
      </c>
      <c r="AR173" s="27" t="str">
        <f t="shared" ca="1" si="399"/>
        <v>-</v>
      </c>
      <c r="AS173" s="27">
        <f t="shared" ca="1" si="395"/>
        <v>1</v>
      </c>
      <c r="AT173" s="27">
        <f t="shared" ca="1" si="395"/>
        <v>1</v>
      </c>
      <c r="AU173" s="27">
        <f t="shared" ca="1" si="395"/>
        <v>0</v>
      </c>
      <c r="AV173" s="27">
        <f t="shared" ca="1" si="400"/>
        <v>0.7</v>
      </c>
      <c r="AW173" s="27">
        <f t="shared" ca="1" si="400"/>
        <v>-0.7</v>
      </c>
      <c r="AX173" s="27" t="str">
        <f t="shared" ca="1" si="400"/>
        <v>-</v>
      </c>
      <c r="AY173" s="27" t="str">
        <f t="shared" ca="1" si="400"/>
        <v>-</v>
      </c>
      <c r="AZ173" s="27" t="str">
        <f t="shared" ca="1" si="400"/>
        <v>-</v>
      </c>
      <c r="BA173" s="27" t="str">
        <f t="shared" ca="1" si="400"/>
        <v>-</v>
      </c>
      <c r="BB173" s="27" t="str">
        <f t="shared" ca="1" si="400"/>
        <v>-</v>
      </c>
      <c r="BC173" s="27">
        <f t="shared" ca="1" si="359"/>
        <v>0.3</v>
      </c>
      <c r="BD173" s="27">
        <f t="shared" ca="1" si="405"/>
        <v>0.7</v>
      </c>
      <c r="BE173" s="27">
        <f t="shared" ca="1" si="405"/>
        <v>-0.2</v>
      </c>
      <c r="BF173" s="27">
        <f t="shared" ca="1" si="405"/>
        <v>1.2</v>
      </c>
      <c r="BG173" s="27" t="str">
        <f t="shared" ca="1" si="405"/>
        <v>-</v>
      </c>
      <c r="BH173" s="27" t="str">
        <f t="shared" ca="1" si="405"/>
        <v>-</v>
      </c>
      <c r="BI173" s="27">
        <f t="shared" ca="1" si="405"/>
        <v>0</v>
      </c>
      <c r="BJ173" s="27">
        <f t="shared" ca="1" si="405"/>
        <v>0</v>
      </c>
      <c r="BK173" s="27">
        <f t="shared" ca="1" si="405"/>
        <v>0</v>
      </c>
      <c r="BL173" s="27">
        <f t="shared" ca="1" si="405"/>
        <v>0</v>
      </c>
      <c r="BM173" s="27">
        <f t="shared" ca="1" si="405"/>
        <v>0</v>
      </c>
      <c r="BN173" s="27">
        <f t="shared" ca="1" si="406"/>
        <v>12</v>
      </c>
      <c r="BO173" s="27">
        <f t="shared" ca="1" si="406"/>
        <v>12</v>
      </c>
      <c r="BP173" s="27" t="str">
        <f t="shared" ca="1" si="406"/>
        <v>-</v>
      </c>
      <c r="BQ173" s="27" t="str">
        <f t="shared" ca="1" si="406"/>
        <v>-</v>
      </c>
      <c r="BR173" s="27" t="str">
        <f t="shared" ca="1" si="406"/>
        <v>-</v>
      </c>
      <c r="BS173" s="27" t="str">
        <f t="shared" ca="1" si="406"/>
        <v>-</v>
      </c>
      <c r="BT173" s="27" t="str">
        <f t="shared" ca="1" si="406"/>
        <v>-</v>
      </c>
      <c r="BU173" s="27" t="str">
        <f t="shared" ca="1" si="407"/>
        <v>-</v>
      </c>
      <c r="BV173" s="27" t="str">
        <f t="shared" ca="1" si="407"/>
        <v>-</v>
      </c>
      <c r="BW173" s="27" t="str">
        <f t="shared" ca="1" si="407"/>
        <v>-</v>
      </c>
      <c r="BX173" s="27" t="str">
        <f t="shared" ca="1" si="407"/>
        <v>-</v>
      </c>
      <c r="BY173" s="27">
        <f t="shared" ca="1" si="407"/>
        <v>5</v>
      </c>
      <c r="BZ173" s="27" t="str">
        <f t="shared" ca="1" si="407"/>
        <v>-</v>
      </c>
      <c r="CA173" s="27" t="str">
        <f t="shared" ca="1" si="407"/>
        <v>-</v>
      </c>
      <c r="CB173" s="27" t="str">
        <f t="shared" ca="1" si="407"/>
        <v>-</v>
      </c>
      <c r="CC173" s="27" t="str">
        <f t="shared" ca="1" si="407"/>
        <v>-</v>
      </c>
      <c r="CD173" s="27" t="str">
        <f t="shared" ca="1" si="407"/>
        <v>-</v>
      </c>
      <c r="CE173" s="27" t="str">
        <f t="shared" ca="1" si="407"/>
        <v>-</v>
      </c>
      <c r="CF173" s="27">
        <f t="shared" ca="1" si="407"/>
        <v>0</v>
      </c>
      <c r="CG173" s="27" t="str">
        <f t="shared" ca="1" si="408"/>
        <v>-</v>
      </c>
      <c r="CH173" s="27">
        <f t="shared" ca="1" si="408"/>
        <v>1</v>
      </c>
      <c r="CI173" s="27">
        <f t="shared" ca="1" si="408"/>
        <v>0</v>
      </c>
      <c r="CJ173" s="27">
        <f t="shared" ca="1" si="408"/>
        <v>1</v>
      </c>
      <c r="CK173" s="27">
        <f t="shared" ca="1" si="408"/>
        <v>1</v>
      </c>
      <c r="CL173" s="27">
        <f t="shared" ca="1" si="408"/>
        <v>1</v>
      </c>
      <c r="CM173" s="27">
        <f t="shared" ca="1" si="408"/>
        <v>0</v>
      </c>
      <c r="CN173" s="27">
        <f t="shared" ca="1" si="408"/>
        <v>0</v>
      </c>
      <c r="CO173" s="27">
        <f t="shared" ca="1" si="408"/>
        <v>0</v>
      </c>
      <c r="CP173" s="27">
        <f t="shared" ca="1" si="353"/>
        <v>0</v>
      </c>
      <c r="CQ173" s="27">
        <f t="shared" ca="1" si="379"/>
        <v>1</v>
      </c>
      <c r="CR173" s="27">
        <f t="shared" ca="1" si="396"/>
        <v>0</v>
      </c>
      <c r="CS173" s="26">
        <v>-0.9</v>
      </c>
      <c r="CT173" s="27">
        <f t="shared" ca="1" si="380"/>
        <v>0</v>
      </c>
      <c r="CU173" s="27">
        <f t="shared" ca="1" si="397"/>
        <v>0</v>
      </c>
      <c r="CV173" s="27">
        <f t="shared" ca="1" si="393"/>
        <v>0</v>
      </c>
      <c r="CW173" s="27">
        <f t="shared" ca="1" si="393"/>
        <v>1</v>
      </c>
      <c r="CX173" s="27">
        <f t="shared" ca="1" si="393"/>
        <v>0</v>
      </c>
      <c r="CY173" s="27">
        <f t="shared" ca="1" si="388"/>
        <v>0</v>
      </c>
      <c r="CZ173" s="27">
        <f t="shared" ca="1" si="388"/>
        <v>0</v>
      </c>
      <c r="DA173" s="27">
        <f t="shared" ca="1" si="401"/>
        <v>0</v>
      </c>
      <c r="DB173" s="27">
        <f t="shared" ca="1" si="401"/>
        <v>0</v>
      </c>
      <c r="DC173" s="27">
        <f t="shared" ca="1" si="401"/>
        <v>0</v>
      </c>
      <c r="DD173" s="27">
        <f t="shared" ca="1" si="401"/>
        <v>0</v>
      </c>
      <c r="DE173" s="27" t="str">
        <f t="shared" ca="1" si="401"/>
        <v>-</v>
      </c>
      <c r="DF173" s="27" t="str">
        <f t="shared" ca="1" si="401"/>
        <v>-</v>
      </c>
      <c r="DG173" s="27" t="str">
        <f t="shared" ca="1" si="401"/>
        <v>-</v>
      </c>
      <c r="DH173" s="27" t="str">
        <f t="shared" ca="1" si="401"/>
        <v>-</v>
      </c>
      <c r="DI173" s="27" t="str">
        <f t="shared" ca="1" si="401"/>
        <v>-</v>
      </c>
      <c r="DJ173" s="27" t="str">
        <f t="shared" ca="1" si="401"/>
        <v>-</v>
      </c>
      <c r="DK173" s="27" t="b">
        <f t="shared" ca="1" si="402"/>
        <v>0</v>
      </c>
      <c r="DL173" s="27" t="b">
        <f t="shared" ca="1" si="402"/>
        <v>0</v>
      </c>
      <c r="DM173" s="27" t="b">
        <f t="shared" ca="1" si="402"/>
        <v>1</v>
      </c>
      <c r="DN173" s="27">
        <f t="shared" ca="1" si="402"/>
        <v>2</v>
      </c>
      <c r="DO173" s="27" t="str">
        <f t="shared" ca="1" si="402"/>
        <v>-</v>
      </c>
      <c r="DP173" s="27" t="b">
        <f t="shared" ca="1" si="402"/>
        <v>1</v>
      </c>
      <c r="DQ173" s="27" t="str">
        <f t="shared" ca="1" si="402"/>
        <v>-</v>
      </c>
      <c r="DR173" s="27" t="str">
        <f t="shared" ca="1" si="402"/>
        <v>-</v>
      </c>
      <c r="DS173" s="27" t="str">
        <f t="shared" ca="1" si="402"/>
        <v>-</v>
      </c>
      <c r="DT173" s="27" t="b">
        <f t="shared" ca="1" si="402"/>
        <v>1</v>
      </c>
      <c r="DU173" s="27" t="str">
        <f t="shared" ca="1" si="403"/>
        <v>-</v>
      </c>
      <c r="DV173" s="27">
        <f t="shared" ca="1" si="403"/>
        <v>0.99</v>
      </c>
      <c r="DW173" s="27">
        <f t="shared" ca="1" si="403"/>
        <v>1</v>
      </c>
      <c r="DX173" s="27" t="str">
        <f t="shared" ca="1" si="403"/>
        <v>-</v>
      </c>
      <c r="DY173" s="27" t="str">
        <f t="shared" ca="1" si="403"/>
        <v>-</v>
      </c>
      <c r="DZ173" s="27" t="str">
        <f t="shared" ca="1" si="403"/>
        <v>-</v>
      </c>
      <c r="EA173" s="27">
        <f t="shared" ca="1" si="403"/>
        <v>1</v>
      </c>
      <c r="EB173" s="27">
        <f t="shared" ca="1" si="403"/>
        <v>0</v>
      </c>
      <c r="EC173" s="27">
        <f t="shared" ca="1" si="403"/>
        <v>1</v>
      </c>
      <c r="ED173" s="27">
        <f t="shared" ca="1" si="403"/>
        <v>1</v>
      </c>
      <c r="EE173" s="27">
        <f t="shared" ca="1" si="404"/>
        <v>0</v>
      </c>
      <c r="EF173" s="27">
        <f t="shared" ca="1" si="404"/>
        <v>70</v>
      </c>
      <c r="EG173" s="27">
        <f t="shared" ca="1" si="404"/>
        <v>50</v>
      </c>
      <c r="EH173" s="27">
        <f t="shared" ca="1" si="404"/>
        <v>70</v>
      </c>
      <c r="EI173" s="27">
        <f t="shared" ca="1" si="404"/>
        <v>50</v>
      </c>
      <c r="EJ173" s="27">
        <f t="shared" ca="1" si="404"/>
        <v>1</v>
      </c>
      <c r="EK173" s="27">
        <f t="shared" ca="1" si="404"/>
        <v>1</v>
      </c>
      <c r="EL173" s="27">
        <f t="shared" ca="1" si="404"/>
        <v>1</v>
      </c>
      <c r="EM173" s="27">
        <f t="shared" ca="1" si="404"/>
        <v>0</v>
      </c>
      <c r="EN173" s="27" t="str">
        <f t="shared" ca="1" si="404"/>
        <v>-</v>
      </c>
      <c r="EO173" s="27" t="str">
        <f t="shared" ca="1" si="404"/>
        <v>-</v>
      </c>
      <c r="EP173" s="27">
        <f t="shared" ca="1" si="404"/>
        <v>0</v>
      </c>
      <c r="EQ173" s="27">
        <f t="shared" ca="1" si="404"/>
        <v>0</v>
      </c>
      <c r="ER173" s="34">
        <v>0</v>
      </c>
    </row>
    <row r="174" spans="1:148" outlineLevel="3">
      <c r="A174" s="31">
        <f t="shared" si="361"/>
        <v>169</v>
      </c>
      <c r="B174" s="38">
        <f t="shared" ca="1" si="366"/>
        <v>138</v>
      </c>
      <c r="C174">
        <f t="shared" ca="1" si="355"/>
        <v>32</v>
      </c>
      <c r="D174" t="b">
        <v>1</v>
      </c>
      <c r="E174" t="b">
        <v>0</v>
      </c>
      <c r="F174" t="b">
        <v>1</v>
      </c>
      <c r="H174" s="3" t="str">
        <f t="shared" ca="1" si="362"/>
        <v>031 sfw1.00_sfd00000_conc00000_prlf+0.35_era00000Mat-mate EL Spr Scan 2 (F33N11)</v>
      </c>
      <c r="I174" s="13" t="str">
        <f ca="1">IF(MATCH(H174,H$5:H174,0)=(COUNTA(H$5:H174)),"-","Dup")</f>
        <v>-</v>
      </c>
      <c r="J174" s="27" t="str">
        <f t="shared" ca="1" si="363"/>
        <v>-</v>
      </c>
      <c r="K174" s="27" t="b">
        <f t="shared" ca="1" si="409"/>
        <v>1</v>
      </c>
      <c r="L174" s="27" t="b">
        <f t="shared" ca="1" si="409"/>
        <v>1</v>
      </c>
      <c r="M174" s="27" t="b">
        <f t="shared" ca="1" si="409"/>
        <v>1</v>
      </c>
      <c r="N174" s="27" t="b">
        <f t="shared" ca="1" si="409"/>
        <v>1</v>
      </c>
      <c r="O174" s="27" t="b">
        <f t="shared" ca="1" si="409"/>
        <v>1</v>
      </c>
      <c r="P174" s="27">
        <f t="shared" ca="1" si="398"/>
        <v>1</v>
      </c>
      <c r="Q174" s="27">
        <f t="shared" ca="1" si="398"/>
        <v>1</v>
      </c>
      <c r="R174" s="27">
        <f t="shared" ca="1" si="398"/>
        <v>1</v>
      </c>
      <c r="S174" s="27">
        <f t="shared" ca="1" si="398"/>
        <v>1</v>
      </c>
      <c r="T174" s="27">
        <f t="shared" ca="1" si="398"/>
        <v>1</v>
      </c>
      <c r="U174" s="27">
        <f t="shared" ca="1" si="398"/>
        <v>1</v>
      </c>
      <c r="V174" s="27">
        <f t="shared" ca="1" si="398"/>
        <v>1</v>
      </c>
      <c r="W174" s="27">
        <f t="shared" ca="1" si="398"/>
        <v>1</v>
      </c>
      <c r="X174" s="27">
        <f t="shared" ca="1" si="398"/>
        <v>1</v>
      </c>
      <c r="Y174" s="27">
        <f t="shared" ca="1" si="398"/>
        <v>1</v>
      </c>
      <c r="Z174" s="27" t="str">
        <f t="shared" ca="1" si="357"/>
        <v>-</v>
      </c>
      <c r="AA174" s="27" t="str">
        <f t="shared" ca="1" si="364"/>
        <v>-</v>
      </c>
      <c r="AB174" s="27" t="str">
        <f t="shared" ca="1" si="399"/>
        <v>-</v>
      </c>
      <c r="AC174" s="27" t="str">
        <f t="shared" ca="1" si="399"/>
        <v>-</v>
      </c>
      <c r="AD174" s="27" t="str">
        <f t="shared" ca="1" si="399"/>
        <v>-</v>
      </c>
      <c r="AE174" s="27" t="str">
        <f t="shared" ca="1" si="399"/>
        <v>-</v>
      </c>
      <c r="AF174" s="27" t="str">
        <f t="shared" ca="1" si="399"/>
        <v>-</v>
      </c>
      <c r="AG174" s="27" t="str">
        <f t="shared" ca="1" si="399"/>
        <v>-</v>
      </c>
      <c r="AH174" s="27" t="str">
        <f t="shared" ca="1" si="399"/>
        <v>-</v>
      </c>
      <c r="AI174" s="27" t="str">
        <f t="shared" ca="1" si="399"/>
        <v>-</v>
      </c>
      <c r="AJ174" s="27" t="str">
        <f t="shared" ca="1" si="399"/>
        <v>-</v>
      </c>
      <c r="AK174" s="27" t="str">
        <f t="shared" ca="1" si="399"/>
        <v>-</v>
      </c>
      <c r="AL174" s="27" t="str">
        <f t="shared" ca="1" si="399"/>
        <v>-</v>
      </c>
      <c r="AM174" s="27" t="str">
        <f t="shared" ca="1" si="399"/>
        <v>-</v>
      </c>
      <c r="AN174" s="27" t="str">
        <f t="shared" ca="1" si="399"/>
        <v>-</v>
      </c>
      <c r="AO174" s="27" t="str">
        <f t="shared" ca="1" si="399"/>
        <v>-</v>
      </c>
      <c r="AP174" s="27" t="str">
        <f t="shared" ca="1" si="399"/>
        <v>-</v>
      </c>
      <c r="AQ174" s="27" t="str">
        <f t="shared" ca="1" si="399"/>
        <v>-</v>
      </c>
      <c r="AR174" s="27" t="str">
        <f t="shared" ca="1" si="399"/>
        <v>-</v>
      </c>
      <c r="AS174" s="27">
        <f t="shared" ca="1" si="395"/>
        <v>1</v>
      </c>
      <c r="AT174" s="27">
        <f t="shared" ca="1" si="395"/>
        <v>1</v>
      </c>
      <c r="AU174" s="27">
        <f t="shared" ca="1" si="395"/>
        <v>0</v>
      </c>
      <c r="AV174" s="27">
        <f t="shared" ca="1" si="400"/>
        <v>0.7</v>
      </c>
      <c r="AW174" s="27">
        <f t="shared" ca="1" si="400"/>
        <v>-0.7</v>
      </c>
      <c r="AX174" s="27" t="str">
        <f t="shared" ca="1" si="400"/>
        <v>-</v>
      </c>
      <c r="AY174" s="27" t="str">
        <f t="shared" ca="1" si="400"/>
        <v>-</v>
      </c>
      <c r="AZ174" s="27" t="str">
        <f t="shared" ca="1" si="400"/>
        <v>-</v>
      </c>
      <c r="BA174" s="27" t="str">
        <f t="shared" ca="1" si="400"/>
        <v>-</v>
      </c>
      <c r="BB174" s="27" t="str">
        <f t="shared" ca="1" si="400"/>
        <v>-</v>
      </c>
      <c r="BC174" s="27">
        <f t="shared" ca="1" si="359"/>
        <v>0.3</v>
      </c>
      <c r="BD174" s="27">
        <f t="shared" ca="1" si="405"/>
        <v>0.7</v>
      </c>
      <c r="BE174" s="27">
        <f t="shared" ca="1" si="405"/>
        <v>-0.2</v>
      </c>
      <c r="BF174" s="27">
        <f t="shared" ca="1" si="405"/>
        <v>1.2</v>
      </c>
      <c r="BG174" s="27" t="str">
        <f t="shared" ca="1" si="405"/>
        <v>-</v>
      </c>
      <c r="BH174" s="27" t="str">
        <f t="shared" ca="1" si="405"/>
        <v>-</v>
      </c>
      <c r="BI174" s="27">
        <f t="shared" ca="1" si="405"/>
        <v>0</v>
      </c>
      <c r="BJ174" s="27">
        <f t="shared" ca="1" si="405"/>
        <v>0</v>
      </c>
      <c r="BK174" s="27">
        <f t="shared" ca="1" si="405"/>
        <v>0</v>
      </c>
      <c r="BL174" s="27">
        <f t="shared" ca="1" si="405"/>
        <v>0</v>
      </c>
      <c r="BM174" s="27">
        <f t="shared" ca="1" si="405"/>
        <v>0</v>
      </c>
      <c r="BN174" s="27">
        <f t="shared" ca="1" si="406"/>
        <v>12</v>
      </c>
      <c r="BO174" s="27">
        <f t="shared" ca="1" si="406"/>
        <v>12</v>
      </c>
      <c r="BP174" s="27" t="str">
        <f t="shared" ca="1" si="406"/>
        <v>-</v>
      </c>
      <c r="BQ174" s="27" t="str">
        <f t="shared" ca="1" si="406"/>
        <v>-</v>
      </c>
      <c r="BR174" s="27" t="str">
        <f t="shared" ca="1" si="406"/>
        <v>-</v>
      </c>
      <c r="BS174" s="27" t="str">
        <f t="shared" ca="1" si="406"/>
        <v>-</v>
      </c>
      <c r="BT174" s="27" t="str">
        <f t="shared" ca="1" si="406"/>
        <v>-</v>
      </c>
      <c r="BU174" s="27" t="str">
        <f t="shared" ca="1" si="407"/>
        <v>-</v>
      </c>
      <c r="BV174" s="27" t="str">
        <f t="shared" ca="1" si="407"/>
        <v>-</v>
      </c>
      <c r="BW174" s="27" t="str">
        <f t="shared" ca="1" si="407"/>
        <v>-</v>
      </c>
      <c r="BX174" s="27" t="str">
        <f t="shared" ca="1" si="407"/>
        <v>-</v>
      </c>
      <c r="BY174" s="27">
        <f t="shared" ca="1" si="407"/>
        <v>5</v>
      </c>
      <c r="BZ174" s="27" t="str">
        <f t="shared" ca="1" si="407"/>
        <v>-</v>
      </c>
      <c r="CA174" s="27" t="str">
        <f t="shared" ca="1" si="407"/>
        <v>-</v>
      </c>
      <c r="CB174" s="27" t="str">
        <f t="shared" ca="1" si="407"/>
        <v>-</v>
      </c>
      <c r="CC174" s="27" t="str">
        <f t="shared" ca="1" si="407"/>
        <v>-</v>
      </c>
      <c r="CD174" s="27" t="str">
        <f t="shared" ca="1" si="407"/>
        <v>-</v>
      </c>
      <c r="CE174" s="27" t="str">
        <f t="shared" ca="1" si="407"/>
        <v>-</v>
      </c>
      <c r="CF174" s="27">
        <f t="shared" ca="1" si="407"/>
        <v>0</v>
      </c>
      <c r="CG174" s="27" t="str">
        <f t="shared" ca="1" si="408"/>
        <v>-</v>
      </c>
      <c r="CH174" s="27">
        <f t="shared" ca="1" si="408"/>
        <v>1</v>
      </c>
      <c r="CI174" s="27">
        <f t="shared" ca="1" si="408"/>
        <v>0</v>
      </c>
      <c r="CJ174" s="27">
        <f t="shared" ca="1" si="408"/>
        <v>1</v>
      </c>
      <c r="CK174" s="27">
        <f t="shared" ca="1" si="408"/>
        <v>1</v>
      </c>
      <c r="CL174" s="27">
        <f t="shared" ca="1" si="408"/>
        <v>1</v>
      </c>
      <c r="CM174" s="27">
        <f t="shared" ca="1" si="408"/>
        <v>0</v>
      </c>
      <c r="CN174" s="27">
        <f t="shared" ca="1" si="408"/>
        <v>0</v>
      </c>
      <c r="CO174" s="27">
        <f t="shared" ca="1" si="408"/>
        <v>0</v>
      </c>
      <c r="CP174" s="27">
        <f t="shared" ref="CP174:CP193" ca="1" si="410">OFFSET(CP$5,$B174,0)</f>
        <v>0</v>
      </c>
      <c r="CQ174" s="27">
        <f t="shared" ca="1" si="379"/>
        <v>1</v>
      </c>
      <c r="CR174" s="27">
        <f t="shared" ca="1" si="396"/>
        <v>0</v>
      </c>
      <c r="CS174" s="27">
        <f t="shared" ref="CS174:CS203" ca="1" si="411">OFFSET(CS$5,$B174,0)</f>
        <v>0</v>
      </c>
      <c r="CT174" s="26">
        <v>0.35</v>
      </c>
      <c r="CU174" s="27">
        <f t="shared" ca="1" si="397"/>
        <v>0</v>
      </c>
      <c r="CV174" s="27">
        <f t="shared" ca="1" si="393"/>
        <v>0</v>
      </c>
      <c r="CW174" s="27">
        <f t="shared" ca="1" si="393"/>
        <v>1</v>
      </c>
      <c r="CX174" s="27">
        <f t="shared" ca="1" si="393"/>
        <v>0</v>
      </c>
      <c r="CY174" s="27">
        <f t="shared" ca="1" si="388"/>
        <v>0</v>
      </c>
      <c r="CZ174" s="27">
        <f t="shared" ca="1" si="388"/>
        <v>0</v>
      </c>
      <c r="DA174" s="27">
        <f t="shared" ca="1" si="401"/>
        <v>0</v>
      </c>
      <c r="DB174" s="27">
        <f t="shared" ca="1" si="401"/>
        <v>0</v>
      </c>
      <c r="DC174" s="27">
        <f t="shared" ca="1" si="401"/>
        <v>0</v>
      </c>
      <c r="DD174" s="27">
        <f t="shared" ca="1" si="401"/>
        <v>0</v>
      </c>
      <c r="DE174" s="27" t="str">
        <f t="shared" ca="1" si="401"/>
        <v>-</v>
      </c>
      <c r="DF174" s="27" t="str">
        <f t="shared" ca="1" si="401"/>
        <v>-</v>
      </c>
      <c r="DG174" s="27" t="str">
        <f t="shared" ca="1" si="401"/>
        <v>-</v>
      </c>
      <c r="DH174" s="27" t="str">
        <f t="shared" ca="1" si="401"/>
        <v>-</v>
      </c>
      <c r="DI174" s="27" t="str">
        <f t="shared" ca="1" si="401"/>
        <v>-</v>
      </c>
      <c r="DJ174" s="27" t="str">
        <f t="shared" ca="1" si="401"/>
        <v>-</v>
      </c>
      <c r="DK174" s="27" t="b">
        <f t="shared" ca="1" si="402"/>
        <v>0</v>
      </c>
      <c r="DL174" s="27" t="b">
        <f t="shared" ca="1" si="402"/>
        <v>0</v>
      </c>
      <c r="DM174" s="27" t="b">
        <f t="shared" ca="1" si="402"/>
        <v>1</v>
      </c>
      <c r="DN174" s="27">
        <f t="shared" ca="1" si="402"/>
        <v>2</v>
      </c>
      <c r="DO174" s="27" t="str">
        <f t="shared" ca="1" si="402"/>
        <v>-</v>
      </c>
      <c r="DP174" s="27" t="b">
        <f t="shared" ca="1" si="402"/>
        <v>1</v>
      </c>
      <c r="DQ174" s="27" t="str">
        <f t="shared" ca="1" si="402"/>
        <v>-</v>
      </c>
      <c r="DR174" s="27" t="str">
        <f t="shared" ca="1" si="402"/>
        <v>-</v>
      </c>
      <c r="DS174" s="27" t="str">
        <f t="shared" ca="1" si="402"/>
        <v>-</v>
      </c>
      <c r="DT174" s="27" t="b">
        <f t="shared" ca="1" si="402"/>
        <v>1</v>
      </c>
      <c r="DU174" s="27" t="str">
        <f t="shared" ca="1" si="403"/>
        <v>-</v>
      </c>
      <c r="DV174" s="27">
        <f t="shared" ca="1" si="403"/>
        <v>0.99</v>
      </c>
      <c r="DW174" s="27">
        <f t="shared" ca="1" si="403"/>
        <v>1</v>
      </c>
      <c r="DX174" s="27" t="str">
        <f t="shared" ca="1" si="403"/>
        <v>-</v>
      </c>
      <c r="DY174" s="27" t="str">
        <f t="shared" ca="1" si="403"/>
        <v>-</v>
      </c>
      <c r="DZ174" s="27" t="str">
        <f t="shared" ca="1" si="403"/>
        <v>-</v>
      </c>
      <c r="EA174" s="27">
        <f t="shared" ca="1" si="403"/>
        <v>1</v>
      </c>
      <c r="EB174" s="27">
        <f t="shared" ca="1" si="403"/>
        <v>0</v>
      </c>
      <c r="EC174" s="27">
        <f t="shared" ca="1" si="403"/>
        <v>1</v>
      </c>
      <c r="ED174" s="27">
        <f t="shared" ca="1" si="403"/>
        <v>1</v>
      </c>
      <c r="EE174" s="27">
        <f t="shared" ca="1" si="404"/>
        <v>0</v>
      </c>
      <c r="EF174" s="27">
        <f t="shared" ca="1" si="404"/>
        <v>70</v>
      </c>
      <c r="EG174" s="27">
        <f t="shared" ca="1" si="404"/>
        <v>50</v>
      </c>
      <c r="EH174" s="27">
        <f t="shared" ca="1" si="404"/>
        <v>70</v>
      </c>
      <c r="EI174" s="27">
        <f t="shared" ca="1" si="404"/>
        <v>50</v>
      </c>
      <c r="EJ174" s="27">
        <f t="shared" ca="1" si="404"/>
        <v>1</v>
      </c>
      <c r="EK174" s="27">
        <f t="shared" ca="1" si="404"/>
        <v>1</v>
      </c>
      <c r="EL174" s="27">
        <f t="shared" ca="1" si="404"/>
        <v>1</v>
      </c>
      <c r="EM174" s="27">
        <f t="shared" ca="1" si="404"/>
        <v>0</v>
      </c>
      <c r="EN174" s="27" t="str">
        <f t="shared" ca="1" si="404"/>
        <v>-</v>
      </c>
      <c r="EO174" s="27" t="str">
        <f t="shared" ca="1" si="404"/>
        <v>-</v>
      </c>
      <c r="EP174" s="27">
        <f t="shared" ca="1" si="404"/>
        <v>0</v>
      </c>
      <c r="EQ174" s="27">
        <f t="shared" ca="1" si="404"/>
        <v>0</v>
      </c>
      <c r="ER174" s="34">
        <v>0</v>
      </c>
    </row>
    <row r="175" spans="1:148" outlineLevel="3">
      <c r="A175" s="31">
        <f t="shared" si="361"/>
        <v>170</v>
      </c>
      <c r="B175" s="38">
        <f t="shared" ca="1" si="366"/>
        <v>138</v>
      </c>
      <c r="C175">
        <f t="shared" ref="C175:C203" ca="1" si="412">OFFSET(C175,-1,0)</f>
        <v>32</v>
      </c>
      <c r="D175" t="b">
        <v>1</v>
      </c>
      <c r="E175" t="b">
        <v>0</v>
      </c>
      <c r="F175" t="b">
        <v>1</v>
      </c>
      <c r="H175" s="3" t="str">
        <f t="shared" ca="1" si="362"/>
        <v>032 sfw1.00_sfd00000_conc00000_prlf+0.30_era00000Mat-mate EL Spr Scan 2 (F33N11)</v>
      </c>
      <c r="I175" s="13" t="str">
        <f ca="1">IF(MATCH(H175,H$5:H175,0)=(COUNTA(H$5:H175)),"-","Dup")</f>
        <v>-</v>
      </c>
      <c r="J175" s="27" t="str">
        <f t="shared" ca="1" si="363"/>
        <v>-</v>
      </c>
      <c r="K175" s="27" t="b">
        <f t="shared" ca="1" si="409"/>
        <v>1</v>
      </c>
      <c r="L175" s="27" t="b">
        <f t="shared" ca="1" si="409"/>
        <v>1</v>
      </c>
      <c r="M175" s="27" t="b">
        <f t="shared" ca="1" si="409"/>
        <v>1</v>
      </c>
      <c r="N175" s="27" t="b">
        <f t="shared" ca="1" si="409"/>
        <v>1</v>
      </c>
      <c r="O175" s="27" t="b">
        <f t="shared" ca="1" si="409"/>
        <v>1</v>
      </c>
      <c r="P175" s="27">
        <f t="shared" ca="1" si="398"/>
        <v>1</v>
      </c>
      <c r="Q175" s="27">
        <f t="shared" ca="1" si="398"/>
        <v>1</v>
      </c>
      <c r="R175" s="27">
        <f t="shared" ca="1" si="398"/>
        <v>1</v>
      </c>
      <c r="S175" s="27">
        <f t="shared" ca="1" si="398"/>
        <v>1</v>
      </c>
      <c r="T175" s="27">
        <f t="shared" ca="1" si="398"/>
        <v>1</v>
      </c>
      <c r="U175" s="27">
        <f t="shared" ca="1" si="398"/>
        <v>1</v>
      </c>
      <c r="V175" s="27">
        <f t="shared" ca="1" si="398"/>
        <v>1</v>
      </c>
      <c r="W175" s="27">
        <f t="shared" ca="1" si="398"/>
        <v>1</v>
      </c>
      <c r="X175" s="27">
        <f t="shared" ca="1" si="398"/>
        <v>1</v>
      </c>
      <c r="Y175" s="27">
        <f t="shared" ca="1" si="398"/>
        <v>1</v>
      </c>
      <c r="Z175" s="27" t="str">
        <f t="shared" ref="Z175:Z203" ca="1" si="413">OFFSET(Z$5,$B175,0)</f>
        <v>-</v>
      </c>
      <c r="AA175" s="27" t="str">
        <f t="shared" ca="1" si="364"/>
        <v>-</v>
      </c>
      <c r="AB175" s="27" t="str">
        <f t="shared" ca="1" si="399"/>
        <v>-</v>
      </c>
      <c r="AC175" s="27" t="str">
        <f t="shared" ca="1" si="399"/>
        <v>-</v>
      </c>
      <c r="AD175" s="27" t="str">
        <f t="shared" ca="1" si="399"/>
        <v>-</v>
      </c>
      <c r="AE175" s="27" t="str">
        <f t="shared" ca="1" si="399"/>
        <v>-</v>
      </c>
      <c r="AF175" s="27" t="str">
        <f t="shared" ca="1" si="399"/>
        <v>-</v>
      </c>
      <c r="AG175" s="27" t="str">
        <f t="shared" ca="1" si="399"/>
        <v>-</v>
      </c>
      <c r="AH175" s="27" t="str">
        <f t="shared" ca="1" si="399"/>
        <v>-</v>
      </c>
      <c r="AI175" s="27" t="str">
        <f t="shared" ca="1" si="399"/>
        <v>-</v>
      </c>
      <c r="AJ175" s="27" t="str">
        <f t="shared" ca="1" si="399"/>
        <v>-</v>
      </c>
      <c r="AK175" s="27" t="str">
        <f t="shared" ca="1" si="399"/>
        <v>-</v>
      </c>
      <c r="AL175" s="27" t="str">
        <f t="shared" ca="1" si="399"/>
        <v>-</v>
      </c>
      <c r="AM175" s="27" t="str">
        <f t="shared" ca="1" si="399"/>
        <v>-</v>
      </c>
      <c r="AN175" s="27" t="str">
        <f t="shared" ca="1" si="399"/>
        <v>-</v>
      </c>
      <c r="AO175" s="27" t="str">
        <f t="shared" ca="1" si="399"/>
        <v>-</v>
      </c>
      <c r="AP175" s="27" t="str">
        <f t="shared" ca="1" si="399"/>
        <v>-</v>
      </c>
      <c r="AQ175" s="27" t="str">
        <f t="shared" ca="1" si="399"/>
        <v>-</v>
      </c>
      <c r="AR175" s="27" t="str">
        <f t="shared" ca="1" si="399"/>
        <v>-</v>
      </c>
      <c r="AS175" s="27">
        <f t="shared" ca="1" si="395"/>
        <v>1</v>
      </c>
      <c r="AT175" s="27">
        <f t="shared" ca="1" si="395"/>
        <v>1</v>
      </c>
      <c r="AU175" s="27">
        <f t="shared" ca="1" si="395"/>
        <v>0</v>
      </c>
      <c r="AV175" s="27">
        <f t="shared" ca="1" si="400"/>
        <v>0.7</v>
      </c>
      <c r="AW175" s="27">
        <f t="shared" ca="1" si="400"/>
        <v>-0.7</v>
      </c>
      <c r="AX175" s="27" t="str">
        <f t="shared" ca="1" si="400"/>
        <v>-</v>
      </c>
      <c r="AY175" s="27" t="str">
        <f t="shared" ca="1" si="400"/>
        <v>-</v>
      </c>
      <c r="AZ175" s="27" t="str">
        <f t="shared" ca="1" si="400"/>
        <v>-</v>
      </c>
      <c r="BA175" s="27" t="str">
        <f t="shared" ca="1" si="400"/>
        <v>-</v>
      </c>
      <c r="BB175" s="27" t="str">
        <f t="shared" ca="1" si="400"/>
        <v>-</v>
      </c>
      <c r="BC175" s="27">
        <f t="shared" ref="BC175:BC203" ca="1" si="414">OFFSET(BC$5,$B175,0)</f>
        <v>0.3</v>
      </c>
      <c r="BD175" s="27">
        <f t="shared" ca="1" si="405"/>
        <v>0.7</v>
      </c>
      <c r="BE175" s="27">
        <f t="shared" ca="1" si="405"/>
        <v>-0.2</v>
      </c>
      <c r="BF175" s="27">
        <f t="shared" ca="1" si="405"/>
        <v>1.2</v>
      </c>
      <c r="BG175" s="27" t="str">
        <f t="shared" ca="1" si="405"/>
        <v>-</v>
      </c>
      <c r="BH175" s="27" t="str">
        <f t="shared" ca="1" si="405"/>
        <v>-</v>
      </c>
      <c r="BI175" s="27">
        <f t="shared" ca="1" si="405"/>
        <v>0</v>
      </c>
      <c r="BJ175" s="27">
        <f t="shared" ca="1" si="405"/>
        <v>0</v>
      </c>
      <c r="BK175" s="27">
        <f t="shared" ca="1" si="405"/>
        <v>0</v>
      </c>
      <c r="BL175" s="27">
        <f t="shared" ca="1" si="405"/>
        <v>0</v>
      </c>
      <c r="BM175" s="27">
        <f t="shared" ca="1" si="405"/>
        <v>0</v>
      </c>
      <c r="BN175" s="27">
        <f t="shared" ca="1" si="406"/>
        <v>12</v>
      </c>
      <c r="BO175" s="27">
        <f t="shared" ca="1" si="406"/>
        <v>12</v>
      </c>
      <c r="BP175" s="27" t="str">
        <f t="shared" ca="1" si="406"/>
        <v>-</v>
      </c>
      <c r="BQ175" s="27" t="str">
        <f t="shared" ca="1" si="406"/>
        <v>-</v>
      </c>
      <c r="BR175" s="27" t="str">
        <f t="shared" ca="1" si="406"/>
        <v>-</v>
      </c>
      <c r="BS175" s="27" t="str">
        <f t="shared" ca="1" si="406"/>
        <v>-</v>
      </c>
      <c r="BT175" s="27" t="str">
        <f t="shared" ca="1" si="406"/>
        <v>-</v>
      </c>
      <c r="BU175" s="27" t="str">
        <f t="shared" ca="1" si="407"/>
        <v>-</v>
      </c>
      <c r="BV175" s="27" t="str">
        <f t="shared" ca="1" si="407"/>
        <v>-</v>
      </c>
      <c r="BW175" s="27" t="str">
        <f t="shared" ca="1" si="407"/>
        <v>-</v>
      </c>
      <c r="BX175" s="27" t="str">
        <f t="shared" ca="1" si="407"/>
        <v>-</v>
      </c>
      <c r="BY175" s="27">
        <f t="shared" ca="1" si="407"/>
        <v>5</v>
      </c>
      <c r="BZ175" s="27" t="str">
        <f t="shared" ca="1" si="407"/>
        <v>-</v>
      </c>
      <c r="CA175" s="27" t="str">
        <f t="shared" ca="1" si="407"/>
        <v>-</v>
      </c>
      <c r="CB175" s="27" t="str">
        <f t="shared" ca="1" si="407"/>
        <v>-</v>
      </c>
      <c r="CC175" s="27" t="str">
        <f t="shared" ca="1" si="407"/>
        <v>-</v>
      </c>
      <c r="CD175" s="27" t="str">
        <f t="shared" ca="1" si="407"/>
        <v>-</v>
      </c>
      <c r="CE175" s="27" t="str">
        <f t="shared" ca="1" si="407"/>
        <v>-</v>
      </c>
      <c r="CF175" s="27">
        <f t="shared" ca="1" si="407"/>
        <v>0</v>
      </c>
      <c r="CG175" s="27" t="str">
        <f t="shared" ca="1" si="408"/>
        <v>-</v>
      </c>
      <c r="CH175" s="27">
        <f t="shared" ca="1" si="408"/>
        <v>1</v>
      </c>
      <c r="CI175" s="27">
        <f t="shared" ca="1" si="408"/>
        <v>0</v>
      </c>
      <c r="CJ175" s="27">
        <f t="shared" ca="1" si="408"/>
        <v>1</v>
      </c>
      <c r="CK175" s="27">
        <f t="shared" ca="1" si="408"/>
        <v>1</v>
      </c>
      <c r="CL175" s="27">
        <f t="shared" ca="1" si="408"/>
        <v>1</v>
      </c>
      <c r="CM175" s="27">
        <f t="shared" ca="1" si="408"/>
        <v>0</v>
      </c>
      <c r="CN175" s="27">
        <f t="shared" ca="1" si="408"/>
        <v>0</v>
      </c>
      <c r="CO175" s="27">
        <f t="shared" ca="1" si="408"/>
        <v>0</v>
      </c>
      <c r="CP175" s="27">
        <f t="shared" ca="1" si="410"/>
        <v>0</v>
      </c>
      <c r="CQ175" s="27">
        <f t="shared" ca="1" si="379"/>
        <v>1</v>
      </c>
      <c r="CR175" s="27">
        <f t="shared" ca="1" si="396"/>
        <v>0</v>
      </c>
      <c r="CS175" s="27">
        <f t="shared" ca="1" si="411"/>
        <v>0</v>
      </c>
      <c r="CT175" s="26">
        <v>0.3</v>
      </c>
      <c r="CU175" s="27">
        <f t="shared" ca="1" si="397"/>
        <v>0</v>
      </c>
      <c r="CV175" s="27">
        <f t="shared" ca="1" si="393"/>
        <v>0</v>
      </c>
      <c r="CW175" s="27">
        <f t="shared" ca="1" si="393"/>
        <v>1</v>
      </c>
      <c r="CX175" s="27">
        <f t="shared" ca="1" si="393"/>
        <v>0</v>
      </c>
      <c r="CY175" s="27">
        <f t="shared" ca="1" si="388"/>
        <v>0</v>
      </c>
      <c r="CZ175" s="27">
        <f t="shared" ca="1" si="388"/>
        <v>0</v>
      </c>
      <c r="DA175" s="27">
        <f t="shared" ca="1" si="401"/>
        <v>0</v>
      </c>
      <c r="DB175" s="27">
        <f t="shared" ca="1" si="401"/>
        <v>0</v>
      </c>
      <c r="DC175" s="27">
        <f t="shared" ca="1" si="401"/>
        <v>0</v>
      </c>
      <c r="DD175" s="27">
        <f t="shared" ca="1" si="401"/>
        <v>0</v>
      </c>
      <c r="DE175" s="27" t="str">
        <f t="shared" ca="1" si="401"/>
        <v>-</v>
      </c>
      <c r="DF175" s="27" t="str">
        <f t="shared" ca="1" si="401"/>
        <v>-</v>
      </c>
      <c r="DG175" s="27" t="str">
        <f t="shared" ca="1" si="401"/>
        <v>-</v>
      </c>
      <c r="DH175" s="27" t="str">
        <f t="shared" ca="1" si="401"/>
        <v>-</v>
      </c>
      <c r="DI175" s="27" t="str">
        <f t="shared" ca="1" si="401"/>
        <v>-</v>
      </c>
      <c r="DJ175" s="27" t="str">
        <f t="shared" ca="1" si="401"/>
        <v>-</v>
      </c>
      <c r="DK175" s="27" t="b">
        <f t="shared" ca="1" si="402"/>
        <v>0</v>
      </c>
      <c r="DL175" s="27" t="b">
        <f t="shared" ca="1" si="402"/>
        <v>0</v>
      </c>
      <c r="DM175" s="27" t="b">
        <f t="shared" ca="1" si="402"/>
        <v>1</v>
      </c>
      <c r="DN175" s="27">
        <f t="shared" ca="1" si="402"/>
        <v>2</v>
      </c>
      <c r="DO175" s="27" t="str">
        <f t="shared" ca="1" si="402"/>
        <v>-</v>
      </c>
      <c r="DP175" s="27" t="b">
        <f t="shared" ca="1" si="402"/>
        <v>1</v>
      </c>
      <c r="DQ175" s="27" t="str">
        <f t="shared" ca="1" si="402"/>
        <v>-</v>
      </c>
      <c r="DR175" s="27" t="str">
        <f t="shared" ca="1" si="402"/>
        <v>-</v>
      </c>
      <c r="DS175" s="27" t="str">
        <f t="shared" ca="1" si="402"/>
        <v>-</v>
      </c>
      <c r="DT175" s="27" t="b">
        <f t="shared" ca="1" si="402"/>
        <v>1</v>
      </c>
      <c r="DU175" s="27" t="str">
        <f t="shared" ca="1" si="403"/>
        <v>-</v>
      </c>
      <c r="DV175" s="27">
        <f t="shared" ca="1" si="403"/>
        <v>0.99</v>
      </c>
      <c r="DW175" s="27">
        <f t="shared" ca="1" si="403"/>
        <v>1</v>
      </c>
      <c r="DX175" s="27" t="str">
        <f t="shared" ca="1" si="403"/>
        <v>-</v>
      </c>
      <c r="DY175" s="27" t="str">
        <f t="shared" ca="1" si="403"/>
        <v>-</v>
      </c>
      <c r="DZ175" s="27" t="str">
        <f t="shared" ca="1" si="403"/>
        <v>-</v>
      </c>
      <c r="EA175" s="27">
        <f t="shared" ca="1" si="403"/>
        <v>1</v>
      </c>
      <c r="EB175" s="27">
        <f t="shared" ca="1" si="403"/>
        <v>0</v>
      </c>
      <c r="EC175" s="27">
        <f t="shared" ca="1" si="403"/>
        <v>1</v>
      </c>
      <c r="ED175" s="27">
        <f t="shared" ca="1" si="403"/>
        <v>1</v>
      </c>
      <c r="EE175" s="27">
        <f t="shared" ca="1" si="404"/>
        <v>0</v>
      </c>
      <c r="EF175" s="27">
        <f t="shared" ca="1" si="404"/>
        <v>70</v>
      </c>
      <c r="EG175" s="27">
        <f t="shared" ca="1" si="404"/>
        <v>50</v>
      </c>
      <c r="EH175" s="27">
        <f t="shared" ca="1" si="404"/>
        <v>70</v>
      </c>
      <c r="EI175" s="27">
        <f t="shared" ca="1" si="404"/>
        <v>50</v>
      </c>
      <c r="EJ175" s="27">
        <f t="shared" ca="1" si="404"/>
        <v>1</v>
      </c>
      <c r="EK175" s="27">
        <f t="shared" ca="1" si="404"/>
        <v>1</v>
      </c>
      <c r="EL175" s="27">
        <f t="shared" ca="1" si="404"/>
        <v>1</v>
      </c>
      <c r="EM175" s="27">
        <f t="shared" ca="1" si="404"/>
        <v>0</v>
      </c>
      <c r="EN175" s="27" t="str">
        <f t="shared" ca="1" si="404"/>
        <v>-</v>
      </c>
      <c r="EO175" s="27" t="str">
        <f t="shared" ca="1" si="404"/>
        <v>-</v>
      </c>
      <c r="EP175" s="27">
        <f t="shared" ca="1" si="404"/>
        <v>0</v>
      </c>
      <c r="EQ175" s="27">
        <f t="shared" ca="1" si="404"/>
        <v>0</v>
      </c>
      <c r="ER175" s="34">
        <v>0</v>
      </c>
    </row>
    <row r="176" spans="1:148" outlineLevel="3">
      <c r="A176" s="31">
        <f t="shared" si="361"/>
        <v>171</v>
      </c>
      <c r="B176" s="38">
        <f t="shared" ca="1" si="366"/>
        <v>138</v>
      </c>
      <c r="C176">
        <f t="shared" ca="1" si="412"/>
        <v>32</v>
      </c>
      <c r="D176" t="b">
        <v>1</v>
      </c>
      <c r="E176" t="b">
        <v>0</v>
      </c>
      <c r="F176" t="b">
        <v>1</v>
      </c>
      <c r="H176" s="3" t="str">
        <f t="shared" ref="H176:H193" ca="1" si="415">TEXT(IFERROR(VALUE(LEFT(OFFSET(H176,-1,0),3)),0)+1,"000")&amp;" sfw"&amp;TEXT($CQ176,"0.00")&amp;"_sfd"&amp;TEXT($CR176,"+0.00;-0.00;00000;@")&amp;"_conc"&amp;TEXT($CS176,"+0.00;-0.00;00000;----")&amp;"_prlf"&amp;TEXT($CT176,"+0.00;-0.00;00000;----")&amp;"_era"&amp;TEXT($CU176,"+0.00;-0.00;00000;@")&amp;IF($BY176&lt;3,"M-M","Mat")&amp;IF($CD176=TRUE,"&amp;BBT","")&amp;IF($DV176&lt;&gt;0,"-mate EL","")&amp;IF($DK176," Aut","")&amp;IF($DL176," Win","")&amp;IF($DM176," Spr","")&amp;" Scan "&amp;$DN176&amp;" (F"&amp;3+IFERROR(1*$AK176,0)&amp;3+IFERROR(1*$AN176,0)&amp;"N"&amp;$AS176&amp;$AT176&amp;")"</f>
        <v>033 sfw1.00_sfd00000_conc00000_prlf+0.20_era00000Mat-mate EL Spr Scan 2 (F33N11)</v>
      </c>
      <c r="I176" s="13" t="str">
        <f ca="1">IF(MATCH(H176,H$5:H176,0)=(COUNTA(H$5:H176)),"-","Dup")</f>
        <v>-</v>
      </c>
      <c r="J176" s="27" t="str">
        <f t="shared" ref="J176:J203" ca="1" si="416">OFFSET(J$5,$B176,0)</f>
        <v>-</v>
      </c>
      <c r="K176" s="27" t="b">
        <f t="shared" ca="1" si="409"/>
        <v>1</v>
      </c>
      <c r="L176" s="27" t="b">
        <f t="shared" ca="1" si="409"/>
        <v>1</v>
      </c>
      <c r="M176" s="27" t="b">
        <f t="shared" ca="1" si="409"/>
        <v>1</v>
      </c>
      <c r="N176" s="27" t="b">
        <f t="shared" ca="1" si="409"/>
        <v>1</v>
      </c>
      <c r="O176" s="27" t="b">
        <f t="shared" ca="1" si="409"/>
        <v>1</v>
      </c>
      <c r="P176" s="27">
        <f t="shared" ca="1" si="398"/>
        <v>1</v>
      </c>
      <c r="Q176" s="27">
        <f t="shared" ca="1" si="398"/>
        <v>1</v>
      </c>
      <c r="R176" s="27">
        <f t="shared" ca="1" si="398"/>
        <v>1</v>
      </c>
      <c r="S176" s="27">
        <f t="shared" ca="1" si="398"/>
        <v>1</v>
      </c>
      <c r="T176" s="27">
        <f t="shared" ca="1" si="398"/>
        <v>1</v>
      </c>
      <c r="U176" s="27">
        <f t="shared" ca="1" si="398"/>
        <v>1</v>
      </c>
      <c r="V176" s="27">
        <f t="shared" ca="1" si="398"/>
        <v>1</v>
      </c>
      <c r="W176" s="27">
        <f t="shared" ca="1" si="398"/>
        <v>1</v>
      </c>
      <c r="X176" s="27">
        <f t="shared" ca="1" si="398"/>
        <v>1</v>
      </c>
      <c r="Y176" s="27">
        <f t="shared" ca="1" si="398"/>
        <v>1</v>
      </c>
      <c r="Z176" s="27" t="str">
        <f t="shared" ca="1" si="413"/>
        <v>-</v>
      </c>
      <c r="AA176" s="27" t="str">
        <f t="shared" ref="AA176:AA203" ca="1" si="417">OFFSET(AA$5,$B176,0)</f>
        <v>-</v>
      </c>
      <c r="AB176" s="27" t="str">
        <f t="shared" ca="1" si="399"/>
        <v>-</v>
      </c>
      <c r="AC176" s="27" t="str">
        <f t="shared" ca="1" si="399"/>
        <v>-</v>
      </c>
      <c r="AD176" s="27" t="str">
        <f t="shared" ca="1" si="399"/>
        <v>-</v>
      </c>
      <c r="AE176" s="27" t="str">
        <f t="shared" ca="1" si="399"/>
        <v>-</v>
      </c>
      <c r="AF176" s="27" t="str">
        <f t="shared" ca="1" si="399"/>
        <v>-</v>
      </c>
      <c r="AG176" s="27" t="str">
        <f t="shared" ca="1" si="399"/>
        <v>-</v>
      </c>
      <c r="AH176" s="27" t="str">
        <f t="shared" ca="1" si="399"/>
        <v>-</v>
      </c>
      <c r="AI176" s="27" t="str">
        <f t="shared" ca="1" si="399"/>
        <v>-</v>
      </c>
      <c r="AJ176" s="27" t="str">
        <f t="shared" ca="1" si="399"/>
        <v>-</v>
      </c>
      <c r="AK176" s="27" t="str">
        <f t="shared" ca="1" si="399"/>
        <v>-</v>
      </c>
      <c r="AL176" s="27" t="str">
        <f t="shared" ca="1" si="399"/>
        <v>-</v>
      </c>
      <c r="AM176" s="27" t="str">
        <f t="shared" ca="1" si="399"/>
        <v>-</v>
      </c>
      <c r="AN176" s="27" t="str">
        <f t="shared" ca="1" si="399"/>
        <v>-</v>
      </c>
      <c r="AO176" s="27" t="str">
        <f t="shared" ca="1" si="399"/>
        <v>-</v>
      </c>
      <c r="AP176" s="27" t="str">
        <f t="shared" ca="1" si="399"/>
        <v>-</v>
      </c>
      <c r="AQ176" s="27" t="str">
        <f t="shared" ca="1" si="399"/>
        <v>-</v>
      </c>
      <c r="AR176" s="27" t="str">
        <f t="shared" ca="1" si="399"/>
        <v>-</v>
      </c>
      <c r="AS176" s="27">
        <f t="shared" ca="1" si="395"/>
        <v>1</v>
      </c>
      <c r="AT176" s="27">
        <f t="shared" ca="1" si="395"/>
        <v>1</v>
      </c>
      <c r="AU176" s="27">
        <f t="shared" ca="1" si="395"/>
        <v>0</v>
      </c>
      <c r="AV176" s="27">
        <f t="shared" ca="1" si="400"/>
        <v>0.7</v>
      </c>
      <c r="AW176" s="27">
        <f t="shared" ca="1" si="400"/>
        <v>-0.7</v>
      </c>
      <c r="AX176" s="27" t="str">
        <f t="shared" ca="1" si="400"/>
        <v>-</v>
      </c>
      <c r="AY176" s="27" t="str">
        <f t="shared" ca="1" si="400"/>
        <v>-</v>
      </c>
      <c r="AZ176" s="27" t="str">
        <f t="shared" ca="1" si="400"/>
        <v>-</v>
      </c>
      <c r="BA176" s="27" t="str">
        <f t="shared" ca="1" si="400"/>
        <v>-</v>
      </c>
      <c r="BB176" s="27" t="str">
        <f t="shared" ca="1" si="400"/>
        <v>-</v>
      </c>
      <c r="BC176" s="27">
        <f t="shared" ca="1" si="414"/>
        <v>0.3</v>
      </c>
      <c r="BD176" s="27">
        <f t="shared" ca="1" si="405"/>
        <v>0.7</v>
      </c>
      <c r="BE176" s="27">
        <f t="shared" ca="1" si="405"/>
        <v>-0.2</v>
      </c>
      <c r="BF176" s="27">
        <f t="shared" ca="1" si="405"/>
        <v>1.2</v>
      </c>
      <c r="BG176" s="27" t="str">
        <f t="shared" ca="1" si="405"/>
        <v>-</v>
      </c>
      <c r="BH176" s="27" t="str">
        <f t="shared" ca="1" si="405"/>
        <v>-</v>
      </c>
      <c r="BI176" s="27">
        <f t="shared" ca="1" si="405"/>
        <v>0</v>
      </c>
      <c r="BJ176" s="27">
        <f t="shared" ca="1" si="405"/>
        <v>0</v>
      </c>
      <c r="BK176" s="27">
        <f t="shared" ca="1" si="405"/>
        <v>0</v>
      </c>
      <c r="BL176" s="27">
        <f t="shared" ca="1" si="405"/>
        <v>0</v>
      </c>
      <c r="BM176" s="27">
        <f t="shared" ca="1" si="405"/>
        <v>0</v>
      </c>
      <c r="BN176" s="27">
        <f t="shared" ca="1" si="406"/>
        <v>12</v>
      </c>
      <c r="BO176" s="27">
        <f t="shared" ca="1" si="406"/>
        <v>12</v>
      </c>
      <c r="BP176" s="27" t="str">
        <f t="shared" ca="1" si="406"/>
        <v>-</v>
      </c>
      <c r="BQ176" s="27" t="str">
        <f t="shared" ca="1" si="406"/>
        <v>-</v>
      </c>
      <c r="BR176" s="27" t="str">
        <f t="shared" ca="1" si="406"/>
        <v>-</v>
      </c>
      <c r="BS176" s="27" t="str">
        <f t="shared" ca="1" si="406"/>
        <v>-</v>
      </c>
      <c r="BT176" s="27" t="str">
        <f t="shared" ca="1" si="406"/>
        <v>-</v>
      </c>
      <c r="BU176" s="27" t="str">
        <f t="shared" ca="1" si="407"/>
        <v>-</v>
      </c>
      <c r="BV176" s="27" t="str">
        <f t="shared" ca="1" si="407"/>
        <v>-</v>
      </c>
      <c r="BW176" s="27" t="str">
        <f t="shared" ca="1" si="407"/>
        <v>-</v>
      </c>
      <c r="BX176" s="27" t="str">
        <f t="shared" ca="1" si="407"/>
        <v>-</v>
      </c>
      <c r="BY176" s="27">
        <f t="shared" ca="1" si="407"/>
        <v>5</v>
      </c>
      <c r="BZ176" s="27" t="str">
        <f t="shared" ca="1" si="407"/>
        <v>-</v>
      </c>
      <c r="CA176" s="27" t="str">
        <f t="shared" ca="1" si="407"/>
        <v>-</v>
      </c>
      <c r="CB176" s="27" t="str">
        <f t="shared" ca="1" si="407"/>
        <v>-</v>
      </c>
      <c r="CC176" s="27" t="str">
        <f t="shared" ca="1" si="407"/>
        <v>-</v>
      </c>
      <c r="CD176" s="27" t="str">
        <f t="shared" ca="1" si="407"/>
        <v>-</v>
      </c>
      <c r="CE176" s="27" t="str">
        <f t="shared" ca="1" si="407"/>
        <v>-</v>
      </c>
      <c r="CF176" s="27">
        <f t="shared" ca="1" si="407"/>
        <v>0</v>
      </c>
      <c r="CG176" s="27" t="str">
        <f t="shared" ca="1" si="408"/>
        <v>-</v>
      </c>
      <c r="CH176" s="27">
        <f t="shared" ca="1" si="408"/>
        <v>1</v>
      </c>
      <c r="CI176" s="27">
        <f t="shared" ca="1" si="408"/>
        <v>0</v>
      </c>
      <c r="CJ176" s="27">
        <f t="shared" ca="1" si="408"/>
        <v>1</v>
      </c>
      <c r="CK176" s="27">
        <f t="shared" ca="1" si="408"/>
        <v>1</v>
      </c>
      <c r="CL176" s="27">
        <f t="shared" ca="1" si="408"/>
        <v>1</v>
      </c>
      <c r="CM176" s="27">
        <f t="shared" ca="1" si="408"/>
        <v>0</v>
      </c>
      <c r="CN176" s="27">
        <f t="shared" ca="1" si="408"/>
        <v>0</v>
      </c>
      <c r="CO176" s="27">
        <f t="shared" ca="1" si="408"/>
        <v>0</v>
      </c>
      <c r="CP176" s="27">
        <f t="shared" ca="1" si="410"/>
        <v>0</v>
      </c>
      <c r="CQ176" s="27">
        <f t="shared" ca="1" si="379"/>
        <v>1</v>
      </c>
      <c r="CR176" s="27">
        <f t="shared" ca="1" si="396"/>
        <v>0</v>
      </c>
      <c r="CS176" s="27">
        <f t="shared" ca="1" si="411"/>
        <v>0</v>
      </c>
      <c r="CT176" s="26">
        <v>0.2</v>
      </c>
      <c r="CU176" s="27">
        <f t="shared" ca="1" si="397"/>
        <v>0</v>
      </c>
      <c r="CV176" s="27">
        <f t="shared" ca="1" si="393"/>
        <v>0</v>
      </c>
      <c r="CW176" s="27">
        <f t="shared" ca="1" si="393"/>
        <v>1</v>
      </c>
      <c r="CX176" s="27">
        <f t="shared" ca="1" si="393"/>
        <v>0</v>
      </c>
      <c r="CY176" s="27">
        <f t="shared" ca="1" si="388"/>
        <v>0</v>
      </c>
      <c r="CZ176" s="27">
        <f t="shared" ca="1" si="388"/>
        <v>0</v>
      </c>
      <c r="DA176" s="27">
        <f t="shared" ca="1" si="401"/>
        <v>0</v>
      </c>
      <c r="DB176" s="27">
        <f t="shared" ca="1" si="401"/>
        <v>0</v>
      </c>
      <c r="DC176" s="27">
        <f t="shared" ca="1" si="401"/>
        <v>0</v>
      </c>
      <c r="DD176" s="27">
        <f t="shared" ca="1" si="401"/>
        <v>0</v>
      </c>
      <c r="DE176" s="27" t="str">
        <f t="shared" ca="1" si="401"/>
        <v>-</v>
      </c>
      <c r="DF176" s="27" t="str">
        <f t="shared" ca="1" si="401"/>
        <v>-</v>
      </c>
      <c r="DG176" s="27" t="str">
        <f t="shared" ca="1" si="401"/>
        <v>-</v>
      </c>
      <c r="DH176" s="27" t="str">
        <f t="shared" ca="1" si="401"/>
        <v>-</v>
      </c>
      <c r="DI176" s="27" t="str">
        <f t="shared" ca="1" si="401"/>
        <v>-</v>
      </c>
      <c r="DJ176" s="27" t="str">
        <f t="shared" ca="1" si="401"/>
        <v>-</v>
      </c>
      <c r="DK176" s="27" t="b">
        <f t="shared" ca="1" si="402"/>
        <v>0</v>
      </c>
      <c r="DL176" s="27" t="b">
        <f t="shared" ca="1" si="402"/>
        <v>0</v>
      </c>
      <c r="DM176" s="27" t="b">
        <f t="shared" ca="1" si="402"/>
        <v>1</v>
      </c>
      <c r="DN176" s="27">
        <f t="shared" ca="1" si="402"/>
        <v>2</v>
      </c>
      <c r="DO176" s="27" t="str">
        <f t="shared" ca="1" si="402"/>
        <v>-</v>
      </c>
      <c r="DP176" s="27" t="b">
        <f t="shared" ca="1" si="402"/>
        <v>1</v>
      </c>
      <c r="DQ176" s="27" t="str">
        <f t="shared" ca="1" si="402"/>
        <v>-</v>
      </c>
      <c r="DR176" s="27" t="str">
        <f t="shared" ca="1" si="402"/>
        <v>-</v>
      </c>
      <c r="DS176" s="27" t="str">
        <f t="shared" ca="1" si="402"/>
        <v>-</v>
      </c>
      <c r="DT176" s="27" t="b">
        <f t="shared" ca="1" si="402"/>
        <v>1</v>
      </c>
      <c r="DU176" s="27" t="str">
        <f t="shared" ca="1" si="403"/>
        <v>-</v>
      </c>
      <c r="DV176" s="27">
        <f t="shared" ca="1" si="403"/>
        <v>0.99</v>
      </c>
      <c r="DW176" s="27">
        <f t="shared" ca="1" si="403"/>
        <v>1</v>
      </c>
      <c r="DX176" s="27" t="str">
        <f t="shared" ca="1" si="403"/>
        <v>-</v>
      </c>
      <c r="DY176" s="27" t="str">
        <f t="shared" ca="1" si="403"/>
        <v>-</v>
      </c>
      <c r="DZ176" s="27" t="str">
        <f t="shared" ca="1" si="403"/>
        <v>-</v>
      </c>
      <c r="EA176" s="27">
        <f t="shared" ca="1" si="403"/>
        <v>1</v>
      </c>
      <c r="EB176" s="27">
        <f t="shared" ca="1" si="403"/>
        <v>0</v>
      </c>
      <c r="EC176" s="27">
        <f t="shared" ca="1" si="403"/>
        <v>1</v>
      </c>
      <c r="ED176" s="27">
        <f t="shared" ca="1" si="403"/>
        <v>1</v>
      </c>
      <c r="EE176" s="27">
        <f t="shared" ca="1" si="404"/>
        <v>0</v>
      </c>
      <c r="EF176" s="27">
        <f t="shared" ca="1" si="404"/>
        <v>70</v>
      </c>
      <c r="EG176" s="27">
        <f t="shared" ca="1" si="404"/>
        <v>50</v>
      </c>
      <c r="EH176" s="27">
        <f t="shared" ca="1" si="404"/>
        <v>70</v>
      </c>
      <c r="EI176" s="27">
        <f t="shared" ca="1" si="404"/>
        <v>50</v>
      </c>
      <c r="EJ176" s="27">
        <f t="shared" ca="1" si="404"/>
        <v>1</v>
      </c>
      <c r="EK176" s="27">
        <f t="shared" ca="1" si="404"/>
        <v>1</v>
      </c>
      <c r="EL176" s="27">
        <f t="shared" ca="1" si="404"/>
        <v>1</v>
      </c>
      <c r="EM176" s="27">
        <f t="shared" ca="1" si="404"/>
        <v>0</v>
      </c>
      <c r="EN176" s="27" t="str">
        <f t="shared" ca="1" si="404"/>
        <v>-</v>
      </c>
      <c r="EO176" s="27" t="str">
        <f t="shared" ca="1" si="404"/>
        <v>-</v>
      </c>
      <c r="EP176" s="27">
        <f t="shared" ca="1" si="404"/>
        <v>0</v>
      </c>
      <c r="EQ176" s="27">
        <f t="shared" ca="1" si="404"/>
        <v>0</v>
      </c>
      <c r="ER176" s="34">
        <v>0</v>
      </c>
    </row>
    <row r="177" spans="1:148" outlineLevel="3">
      <c r="A177" s="31">
        <f t="shared" si="361"/>
        <v>172</v>
      </c>
      <c r="B177" s="38">
        <f t="shared" ref="B177:B203" ca="1" si="418">OFFSET(B177,-1,0)</f>
        <v>138</v>
      </c>
      <c r="C177">
        <f t="shared" ca="1" si="412"/>
        <v>32</v>
      </c>
      <c r="D177" t="b">
        <v>1</v>
      </c>
      <c r="E177" t="b">
        <v>0</v>
      </c>
      <c r="F177" t="b">
        <v>1</v>
      </c>
      <c r="H177" s="3" t="str">
        <f t="shared" ca="1" si="415"/>
        <v>034 sfw1.00_sfd00000_conc00000_prlf+0.10_era00000Mat-mate EL Spr Scan 2 (F33N11)</v>
      </c>
      <c r="I177" s="13" t="str">
        <f ca="1">IF(MATCH(H177,H$5:H177,0)=(COUNTA(H$5:H177)),"-","Dup")</f>
        <v>-</v>
      </c>
      <c r="J177" s="27" t="str">
        <f t="shared" ca="1" si="416"/>
        <v>-</v>
      </c>
      <c r="K177" s="27" t="b">
        <f t="shared" ca="1" si="409"/>
        <v>1</v>
      </c>
      <c r="L177" s="27" t="b">
        <f t="shared" ca="1" si="409"/>
        <v>1</v>
      </c>
      <c r="M177" s="27" t="b">
        <f t="shared" ca="1" si="409"/>
        <v>1</v>
      </c>
      <c r="N177" s="27" t="b">
        <f t="shared" ca="1" si="409"/>
        <v>1</v>
      </c>
      <c r="O177" s="27" t="b">
        <f t="shared" ca="1" si="409"/>
        <v>1</v>
      </c>
      <c r="P177" s="27">
        <f t="shared" ca="1" si="398"/>
        <v>1</v>
      </c>
      <c r="Q177" s="27">
        <f t="shared" ca="1" si="398"/>
        <v>1</v>
      </c>
      <c r="R177" s="27">
        <f t="shared" ca="1" si="398"/>
        <v>1</v>
      </c>
      <c r="S177" s="27">
        <f t="shared" ca="1" si="398"/>
        <v>1</v>
      </c>
      <c r="T177" s="27">
        <f t="shared" ca="1" si="398"/>
        <v>1</v>
      </c>
      <c r="U177" s="27">
        <f t="shared" ca="1" si="398"/>
        <v>1</v>
      </c>
      <c r="V177" s="27">
        <f t="shared" ca="1" si="398"/>
        <v>1</v>
      </c>
      <c r="W177" s="27">
        <f t="shared" ca="1" si="398"/>
        <v>1</v>
      </c>
      <c r="X177" s="27">
        <f t="shared" ca="1" si="398"/>
        <v>1</v>
      </c>
      <c r="Y177" s="27">
        <f t="shared" ca="1" si="398"/>
        <v>1</v>
      </c>
      <c r="Z177" s="27" t="str">
        <f t="shared" ca="1" si="413"/>
        <v>-</v>
      </c>
      <c r="AA177" s="27" t="str">
        <f t="shared" ca="1" si="417"/>
        <v>-</v>
      </c>
      <c r="AB177" s="27" t="str">
        <f t="shared" ca="1" si="399"/>
        <v>-</v>
      </c>
      <c r="AC177" s="27" t="str">
        <f t="shared" ca="1" si="399"/>
        <v>-</v>
      </c>
      <c r="AD177" s="27" t="str">
        <f t="shared" ca="1" si="399"/>
        <v>-</v>
      </c>
      <c r="AE177" s="27" t="str">
        <f t="shared" ca="1" si="399"/>
        <v>-</v>
      </c>
      <c r="AF177" s="27" t="str">
        <f t="shared" ca="1" si="399"/>
        <v>-</v>
      </c>
      <c r="AG177" s="27" t="str">
        <f t="shared" ca="1" si="399"/>
        <v>-</v>
      </c>
      <c r="AH177" s="27" t="str">
        <f t="shared" ca="1" si="399"/>
        <v>-</v>
      </c>
      <c r="AI177" s="27" t="str">
        <f t="shared" ca="1" si="399"/>
        <v>-</v>
      </c>
      <c r="AJ177" s="27" t="str">
        <f t="shared" ca="1" si="399"/>
        <v>-</v>
      </c>
      <c r="AK177" s="27" t="str">
        <f t="shared" ca="1" si="399"/>
        <v>-</v>
      </c>
      <c r="AL177" s="27" t="str">
        <f t="shared" ca="1" si="399"/>
        <v>-</v>
      </c>
      <c r="AM177" s="27" t="str">
        <f t="shared" ca="1" si="399"/>
        <v>-</v>
      </c>
      <c r="AN177" s="27" t="str">
        <f t="shared" ca="1" si="399"/>
        <v>-</v>
      </c>
      <c r="AO177" s="27" t="str">
        <f t="shared" ca="1" si="399"/>
        <v>-</v>
      </c>
      <c r="AP177" s="27" t="str">
        <f t="shared" ca="1" si="399"/>
        <v>-</v>
      </c>
      <c r="AQ177" s="27" t="str">
        <f t="shared" ca="1" si="399"/>
        <v>-</v>
      </c>
      <c r="AR177" s="27" t="str">
        <f t="shared" ca="1" si="399"/>
        <v>-</v>
      </c>
      <c r="AS177" s="27">
        <f t="shared" ca="1" si="395"/>
        <v>1</v>
      </c>
      <c r="AT177" s="27">
        <f t="shared" ca="1" si="395"/>
        <v>1</v>
      </c>
      <c r="AU177" s="27">
        <f t="shared" ca="1" si="395"/>
        <v>0</v>
      </c>
      <c r="AV177" s="27">
        <f t="shared" ca="1" si="400"/>
        <v>0.7</v>
      </c>
      <c r="AW177" s="27">
        <f t="shared" ca="1" si="400"/>
        <v>-0.7</v>
      </c>
      <c r="AX177" s="27" t="str">
        <f t="shared" ca="1" si="400"/>
        <v>-</v>
      </c>
      <c r="AY177" s="27" t="str">
        <f t="shared" ca="1" si="400"/>
        <v>-</v>
      </c>
      <c r="AZ177" s="27" t="str">
        <f t="shared" ca="1" si="400"/>
        <v>-</v>
      </c>
      <c r="BA177" s="27" t="str">
        <f t="shared" ca="1" si="400"/>
        <v>-</v>
      </c>
      <c r="BB177" s="27" t="str">
        <f t="shared" ca="1" si="400"/>
        <v>-</v>
      </c>
      <c r="BC177" s="27">
        <f t="shared" ca="1" si="414"/>
        <v>0.3</v>
      </c>
      <c r="BD177" s="27">
        <f t="shared" ca="1" si="405"/>
        <v>0.7</v>
      </c>
      <c r="BE177" s="27">
        <f t="shared" ca="1" si="405"/>
        <v>-0.2</v>
      </c>
      <c r="BF177" s="27">
        <f t="shared" ca="1" si="405"/>
        <v>1.2</v>
      </c>
      <c r="BG177" s="27" t="str">
        <f t="shared" ca="1" si="405"/>
        <v>-</v>
      </c>
      <c r="BH177" s="27" t="str">
        <f t="shared" ca="1" si="405"/>
        <v>-</v>
      </c>
      <c r="BI177" s="27">
        <f t="shared" ca="1" si="405"/>
        <v>0</v>
      </c>
      <c r="BJ177" s="27">
        <f t="shared" ca="1" si="405"/>
        <v>0</v>
      </c>
      <c r="BK177" s="27">
        <f t="shared" ca="1" si="405"/>
        <v>0</v>
      </c>
      <c r="BL177" s="27">
        <f t="shared" ca="1" si="405"/>
        <v>0</v>
      </c>
      <c r="BM177" s="27">
        <f t="shared" ca="1" si="405"/>
        <v>0</v>
      </c>
      <c r="BN177" s="27">
        <f t="shared" ca="1" si="406"/>
        <v>12</v>
      </c>
      <c r="BO177" s="27">
        <f t="shared" ca="1" si="406"/>
        <v>12</v>
      </c>
      <c r="BP177" s="27" t="str">
        <f t="shared" ca="1" si="406"/>
        <v>-</v>
      </c>
      <c r="BQ177" s="27" t="str">
        <f t="shared" ca="1" si="406"/>
        <v>-</v>
      </c>
      <c r="BR177" s="27" t="str">
        <f t="shared" ca="1" si="406"/>
        <v>-</v>
      </c>
      <c r="BS177" s="27" t="str">
        <f t="shared" ca="1" si="406"/>
        <v>-</v>
      </c>
      <c r="BT177" s="27" t="str">
        <f t="shared" ca="1" si="406"/>
        <v>-</v>
      </c>
      <c r="BU177" s="27" t="str">
        <f t="shared" ca="1" si="407"/>
        <v>-</v>
      </c>
      <c r="BV177" s="27" t="str">
        <f t="shared" ca="1" si="407"/>
        <v>-</v>
      </c>
      <c r="BW177" s="27" t="str">
        <f t="shared" ca="1" si="407"/>
        <v>-</v>
      </c>
      <c r="BX177" s="27" t="str">
        <f t="shared" ca="1" si="407"/>
        <v>-</v>
      </c>
      <c r="BY177" s="27">
        <f t="shared" ca="1" si="407"/>
        <v>5</v>
      </c>
      <c r="BZ177" s="27" t="str">
        <f t="shared" ca="1" si="407"/>
        <v>-</v>
      </c>
      <c r="CA177" s="27" t="str">
        <f t="shared" ca="1" si="407"/>
        <v>-</v>
      </c>
      <c r="CB177" s="27" t="str">
        <f t="shared" ca="1" si="407"/>
        <v>-</v>
      </c>
      <c r="CC177" s="27" t="str">
        <f t="shared" ca="1" si="407"/>
        <v>-</v>
      </c>
      <c r="CD177" s="27" t="str">
        <f t="shared" ca="1" si="407"/>
        <v>-</v>
      </c>
      <c r="CE177" s="27" t="str">
        <f t="shared" ca="1" si="407"/>
        <v>-</v>
      </c>
      <c r="CF177" s="27">
        <f t="shared" ca="1" si="407"/>
        <v>0</v>
      </c>
      <c r="CG177" s="27" t="str">
        <f t="shared" ca="1" si="408"/>
        <v>-</v>
      </c>
      <c r="CH177" s="27">
        <f t="shared" ca="1" si="408"/>
        <v>1</v>
      </c>
      <c r="CI177" s="27">
        <f t="shared" ca="1" si="408"/>
        <v>0</v>
      </c>
      <c r="CJ177" s="27">
        <f t="shared" ca="1" si="408"/>
        <v>1</v>
      </c>
      <c r="CK177" s="27">
        <f t="shared" ca="1" si="408"/>
        <v>1</v>
      </c>
      <c r="CL177" s="27">
        <f t="shared" ca="1" si="408"/>
        <v>1</v>
      </c>
      <c r="CM177" s="27">
        <f t="shared" ca="1" si="408"/>
        <v>0</v>
      </c>
      <c r="CN177" s="27">
        <f t="shared" ca="1" si="408"/>
        <v>0</v>
      </c>
      <c r="CO177" s="27">
        <f t="shared" ca="1" si="408"/>
        <v>0</v>
      </c>
      <c r="CP177" s="27">
        <f t="shared" ca="1" si="410"/>
        <v>0</v>
      </c>
      <c r="CQ177" s="27">
        <f t="shared" ca="1" si="379"/>
        <v>1</v>
      </c>
      <c r="CR177" s="27">
        <f t="shared" ca="1" si="396"/>
        <v>0</v>
      </c>
      <c r="CS177" s="27">
        <f t="shared" ca="1" si="411"/>
        <v>0</v>
      </c>
      <c r="CT177" s="26">
        <v>0.1</v>
      </c>
      <c r="CU177" s="27">
        <f t="shared" ca="1" si="397"/>
        <v>0</v>
      </c>
      <c r="CV177" s="27">
        <f t="shared" ca="1" si="393"/>
        <v>0</v>
      </c>
      <c r="CW177" s="27">
        <f t="shared" ca="1" si="393"/>
        <v>1</v>
      </c>
      <c r="CX177" s="27">
        <f t="shared" ca="1" si="393"/>
        <v>0</v>
      </c>
      <c r="CY177" s="27">
        <f t="shared" ca="1" si="388"/>
        <v>0</v>
      </c>
      <c r="CZ177" s="27">
        <f t="shared" ca="1" si="388"/>
        <v>0</v>
      </c>
      <c r="DA177" s="27">
        <f t="shared" ca="1" si="401"/>
        <v>0</v>
      </c>
      <c r="DB177" s="27">
        <f t="shared" ca="1" si="401"/>
        <v>0</v>
      </c>
      <c r="DC177" s="27">
        <f t="shared" ca="1" si="401"/>
        <v>0</v>
      </c>
      <c r="DD177" s="27">
        <f t="shared" ca="1" si="401"/>
        <v>0</v>
      </c>
      <c r="DE177" s="27" t="str">
        <f t="shared" ca="1" si="401"/>
        <v>-</v>
      </c>
      <c r="DF177" s="27" t="str">
        <f t="shared" ca="1" si="401"/>
        <v>-</v>
      </c>
      <c r="DG177" s="27" t="str">
        <f t="shared" ca="1" si="401"/>
        <v>-</v>
      </c>
      <c r="DH177" s="27" t="str">
        <f t="shared" ca="1" si="401"/>
        <v>-</v>
      </c>
      <c r="DI177" s="27" t="str">
        <f t="shared" ca="1" si="401"/>
        <v>-</v>
      </c>
      <c r="DJ177" s="27" t="str">
        <f t="shared" ca="1" si="401"/>
        <v>-</v>
      </c>
      <c r="DK177" s="27" t="b">
        <f t="shared" ca="1" si="402"/>
        <v>0</v>
      </c>
      <c r="DL177" s="27" t="b">
        <f t="shared" ca="1" si="402"/>
        <v>0</v>
      </c>
      <c r="DM177" s="27" t="b">
        <f t="shared" ca="1" si="402"/>
        <v>1</v>
      </c>
      <c r="DN177" s="27">
        <f t="shared" ca="1" si="402"/>
        <v>2</v>
      </c>
      <c r="DO177" s="27" t="str">
        <f t="shared" ca="1" si="402"/>
        <v>-</v>
      </c>
      <c r="DP177" s="27" t="b">
        <f t="shared" ca="1" si="402"/>
        <v>1</v>
      </c>
      <c r="DQ177" s="27" t="str">
        <f t="shared" ca="1" si="402"/>
        <v>-</v>
      </c>
      <c r="DR177" s="27" t="str">
        <f t="shared" ca="1" si="402"/>
        <v>-</v>
      </c>
      <c r="DS177" s="27" t="str">
        <f t="shared" ca="1" si="402"/>
        <v>-</v>
      </c>
      <c r="DT177" s="27" t="b">
        <f t="shared" ca="1" si="402"/>
        <v>1</v>
      </c>
      <c r="DU177" s="27" t="str">
        <f t="shared" ca="1" si="403"/>
        <v>-</v>
      </c>
      <c r="DV177" s="27">
        <f t="shared" ca="1" si="403"/>
        <v>0.99</v>
      </c>
      <c r="DW177" s="27">
        <f t="shared" ca="1" si="403"/>
        <v>1</v>
      </c>
      <c r="DX177" s="27" t="str">
        <f t="shared" ca="1" si="403"/>
        <v>-</v>
      </c>
      <c r="DY177" s="27" t="str">
        <f t="shared" ca="1" si="403"/>
        <v>-</v>
      </c>
      <c r="DZ177" s="27" t="str">
        <f t="shared" ca="1" si="403"/>
        <v>-</v>
      </c>
      <c r="EA177" s="27">
        <f t="shared" ca="1" si="403"/>
        <v>1</v>
      </c>
      <c r="EB177" s="27">
        <f t="shared" ca="1" si="403"/>
        <v>0</v>
      </c>
      <c r="EC177" s="27">
        <f t="shared" ca="1" si="403"/>
        <v>1</v>
      </c>
      <c r="ED177" s="27">
        <f t="shared" ca="1" si="403"/>
        <v>1</v>
      </c>
      <c r="EE177" s="27">
        <f t="shared" ca="1" si="404"/>
        <v>0</v>
      </c>
      <c r="EF177" s="27">
        <f t="shared" ca="1" si="404"/>
        <v>70</v>
      </c>
      <c r="EG177" s="27">
        <f t="shared" ca="1" si="404"/>
        <v>50</v>
      </c>
      <c r="EH177" s="27">
        <f t="shared" ca="1" si="404"/>
        <v>70</v>
      </c>
      <c r="EI177" s="27">
        <f t="shared" ca="1" si="404"/>
        <v>50</v>
      </c>
      <c r="EJ177" s="27">
        <f t="shared" ca="1" si="404"/>
        <v>1</v>
      </c>
      <c r="EK177" s="27">
        <f t="shared" ca="1" si="404"/>
        <v>1</v>
      </c>
      <c r="EL177" s="27">
        <f t="shared" ca="1" si="404"/>
        <v>1</v>
      </c>
      <c r="EM177" s="27">
        <f t="shared" ca="1" si="404"/>
        <v>0</v>
      </c>
      <c r="EN177" s="27" t="str">
        <f t="shared" ca="1" si="404"/>
        <v>-</v>
      </c>
      <c r="EO177" s="27" t="str">
        <f t="shared" ca="1" si="404"/>
        <v>-</v>
      </c>
      <c r="EP177" s="27">
        <f t="shared" ca="1" si="404"/>
        <v>0</v>
      </c>
      <c r="EQ177" s="27">
        <f t="shared" ca="1" si="404"/>
        <v>0</v>
      </c>
      <c r="ER177" s="34">
        <v>0</v>
      </c>
    </row>
    <row r="178" spans="1:148" outlineLevel="3">
      <c r="A178" s="31">
        <f t="shared" si="361"/>
        <v>173</v>
      </c>
      <c r="B178" s="38">
        <f t="shared" ca="1" si="418"/>
        <v>138</v>
      </c>
      <c r="C178">
        <f t="shared" ca="1" si="412"/>
        <v>32</v>
      </c>
      <c r="D178" t="b">
        <v>1</v>
      </c>
      <c r="E178" t="b">
        <v>0</v>
      </c>
      <c r="F178" t="b">
        <v>1</v>
      </c>
      <c r="H178" s="3" t="str">
        <f t="shared" ca="1" si="415"/>
        <v>035 sfw1.00_sfd00000_conc00000_prlf00000_era00000Mat-mate EL Spr Scan 2 (F33N11)</v>
      </c>
      <c r="I178" s="13" t="str">
        <f ca="1">IF(MATCH(H178,H$5:H178,0)=(COUNTA(H$5:H178)),"-","Dup")</f>
        <v>-</v>
      </c>
      <c r="J178" s="27" t="str">
        <f t="shared" ca="1" si="416"/>
        <v>-</v>
      </c>
      <c r="K178" s="27" t="b">
        <f t="shared" ca="1" si="409"/>
        <v>1</v>
      </c>
      <c r="L178" s="27" t="b">
        <f t="shared" ca="1" si="409"/>
        <v>1</v>
      </c>
      <c r="M178" s="27" t="b">
        <f t="shared" ca="1" si="409"/>
        <v>1</v>
      </c>
      <c r="N178" s="27" t="b">
        <f t="shared" ca="1" si="409"/>
        <v>1</v>
      </c>
      <c r="O178" s="27" t="b">
        <f t="shared" ca="1" si="409"/>
        <v>1</v>
      </c>
      <c r="P178" s="27">
        <f t="shared" ca="1" si="398"/>
        <v>1</v>
      </c>
      <c r="Q178" s="27">
        <f t="shared" ca="1" si="398"/>
        <v>1</v>
      </c>
      <c r="R178" s="27">
        <f t="shared" ca="1" si="398"/>
        <v>1</v>
      </c>
      <c r="S178" s="27">
        <f t="shared" ca="1" si="398"/>
        <v>1</v>
      </c>
      <c r="T178" s="27">
        <f t="shared" ca="1" si="398"/>
        <v>1</v>
      </c>
      <c r="U178" s="27">
        <f t="shared" ca="1" si="398"/>
        <v>1</v>
      </c>
      <c r="V178" s="27">
        <f t="shared" ca="1" si="398"/>
        <v>1</v>
      </c>
      <c r="W178" s="27">
        <f t="shared" ca="1" si="398"/>
        <v>1</v>
      </c>
      <c r="X178" s="27">
        <f t="shared" ca="1" si="398"/>
        <v>1</v>
      </c>
      <c r="Y178" s="27">
        <f t="shared" ca="1" si="398"/>
        <v>1</v>
      </c>
      <c r="Z178" s="27" t="str">
        <f t="shared" ca="1" si="413"/>
        <v>-</v>
      </c>
      <c r="AA178" s="27" t="str">
        <f t="shared" ca="1" si="417"/>
        <v>-</v>
      </c>
      <c r="AB178" s="27" t="str">
        <f t="shared" ca="1" si="399"/>
        <v>-</v>
      </c>
      <c r="AC178" s="27" t="str">
        <f t="shared" ca="1" si="399"/>
        <v>-</v>
      </c>
      <c r="AD178" s="27" t="str">
        <f t="shared" ca="1" si="399"/>
        <v>-</v>
      </c>
      <c r="AE178" s="27" t="str">
        <f t="shared" ca="1" si="399"/>
        <v>-</v>
      </c>
      <c r="AF178" s="27" t="str">
        <f t="shared" ca="1" si="399"/>
        <v>-</v>
      </c>
      <c r="AG178" s="27" t="str">
        <f t="shared" ca="1" si="399"/>
        <v>-</v>
      </c>
      <c r="AH178" s="27" t="str">
        <f t="shared" ca="1" si="399"/>
        <v>-</v>
      </c>
      <c r="AI178" s="27" t="str">
        <f t="shared" ca="1" si="399"/>
        <v>-</v>
      </c>
      <c r="AJ178" s="27" t="str">
        <f t="shared" ca="1" si="399"/>
        <v>-</v>
      </c>
      <c r="AK178" s="27" t="str">
        <f t="shared" ca="1" si="399"/>
        <v>-</v>
      </c>
      <c r="AL178" s="27" t="str">
        <f t="shared" ca="1" si="399"/>
        <v>-</v>
      </c>
      <c r="AM178" s="27" t="str">
        <f t="shared" ca="1" si="399"/>
        <v>-</v>
      </c>
      <c r="AN178" s="27" t="str">
        <f t="shared" ca="1" si="399"/>
        <v>-</v>
      </c>
      <c r="AO178" s="27" t="str">
        <f t="shared" ca="1" si="399"/>
        <v>-</v>
      </c>
      <c r="AP178" s="27" t="str">
        <f t="shared" ca="1" si="399"/>
        <v>-</v>
      </c>
      <c r="AQ178" s="27" t="str">
        <f t="shared" ca="1" si="399"/>
        <v>-</v>
      </c>
      <c r="AR178" s="27" t="str">
        <f t="shared" ca="1" si="399"/>
        <v>-</v>
      </c>
      <c r="AS178" s="27">
        <f t="shared" ca="1" si="395"/>
        <v>1</v>
      </c>
      <c r="AT178" s="27">
        <f t="shared" ca="1" si="395"/>
        <v>1</v>
      </c>
      <c r="AU178" s="27">
        <f t="shared" ca="1" si="395"/>
        <v>0</v>
      </c>
      <c r="AV178" s="27">
        <f t="shared" ca="1" si="400"/>
        <v>0.7</v>
      </c>
      <c r="AW178" s="27">
        <f t="shared" ca="1" si="400"/>
        <v>-0.7</v>
      </c>
      <c r="AX178" s="27" t="str">
        <f t="shared" ca="1" si="400"/>
        <v>-</v>
      </c>
      <c r="AY178" s="27" t="str">
        <f t="shared" ca="1" si="400"/>
        <v>-</v>
      </c>
      <c r="AZ178" s="27" t="str">
        <f t="shared" ca="1" si="400"/>
        <v>-</v>
      </c>
      <c r="BA178" s="27" t="str">
        <f t="shared" ca="1" si="400"/>
        <v>-</v>
      </c>
      <c r="BB178" s="27" t="str">
        <f t="shared" ca="1" si="400"/>
        <v>-</v>
      </c>
      <c r="BC178" s="27">
        <f t="shared" ca="1" si="414"/>
        <v>0.3</v>
      </c>
      <c r="BD178" s="27">
        <f t="shared" ca="1" si="405"/>
        <v>0.7</v>
      </c>
      <c r="BE178" s="27">
        <f t="shared" ca="1" si="405"/>
        <v>-0.2</v>
      </c>
      <c r="BF178" s="27">
        <f t="shared" ca="1" si="405"/>
        <v>1.2</v>
      </c>
      <c r="BG178" s="27" t="str">
        <f t="shared" ca="1" si="405"/>
        <v>-</v>
      </c>
      <c r="BH178" s="27" t="str">
        <f t="shared" ca="1" si="405"/>
        <v>-</v>
      </c>
      <c r="BI178" s="27">
        <f t="shared" ca="1" si="405"/>
        <v>0</v>
      </c>
      <c r="BJ178" s="27">
        <f t="shared" ca="1" si="405"/>
        <v>0</v>
      </c>
      <c r="BK178" s="27">
        <f t="shared" ca="1" si="405"/>
        <v>0</v>
      </c>
      <c r="BL178" s="27">
        <f t="shared" ca="1" si="405"/>
        <v>0</v>
      </c>
      <c r="BM178" s="27">
        <f t="shared" ca="1" si="405"/>
        <v>0</v>
      </c>
      <c r="BN178" s="27">
        <f t="shared" ca="1" si="406"/>
        <v>12</v>
      </c>
      <c r="BO178" s="27">
        <f t="shared" ca="1" si="406"/>
        <v>12</v>
      </c>
      <c r="BP178" s="27" t="str">
        <f t="shared" ca="1" si="406"/>
        <v>-</v>
      </c>
      <c r="BQ178" s="27" t="str">
        <f t="shared" ca="1" si="406"/>
        <v>-</v>
      </c>
      <c r="BR178" s="27" t="str">
        <f t="shared" ca="1" si="406"/>
        <v>-</v>
      </c>
      <c r="BS178" s="27" t="str">
        <f t="shared" ca="1" si="406"/>
        <v>-</v>
      </c>
      <c r="BT178" s="27" t="str">
        <f t="shared" ca="1" si="406"/>
        <v>-</v>
      </c>
      <c r="BU178" s="27" t="str">
        <f t="shared" ca="1" si="407"/>
        <v>-</v>
      </c>
      <c r="BV178" s="27" t="str">
        <f t="shared" ca="1" si="407"/>
        <v>-</v>
      </c>
      <c r="BW178" s="27" t="str">
        <f t="shared" ca="1" si="407"/>
        <v>-</v>
      </c>
      <c r="BX178" s="27" t="str">
        <f t="shared" ca="1" si="407"/>
        <v>-</v>
      </c>
      <c r="BY178" s="27">
        <f t="shared" ca="1" si="407"/>
        <v>5</v>
      </c>
      <c r="BZ178" s="27" t="str">
        <f t="shared" ca="1" si="407"/>
        <v>-</v>
      </c>
      <c r="CA178" s="27" t="str">
        <f t="shared" ca="1" si="407"/>
        <v>-</v>
      </c>
      <c r="CB178" s="27" t="str">
        <f t="shared" ca="1" si="407"/>
        <v>-</v>
      </c>
      <c r="CC178" s="27" t="str">
        <f t="shared" ca="1" si="407"/>
        <v>-</v>
      </c>
      <c r="CD178" s="27" t="str">
        <f t="shared" ca="1" si="407"/>
        <v>-</v>
      </c>
      <c r="CE178" s="27" t="str">
        <f t="shared" ca="1" si="407"/>
        <v>-</v>
      </c>
      <c r="CF178" s="27">
        <f t="shared" ca="1" si="407"/>
        <v>0</v>
      </c>
      <c r="CG178" s="27" t="str">
        <f t="shared" ca="1" si="408"/>
        <v>-</v>
      </c>
      <c r="CH178" s="27">
        <f t="shared" ca="1" si="408"/>
        <v>1</v>
      </c>
      <c r="CI178" s="27">
        <f t="shared" ca="1" si="408"/>
        <v>0</v>
      </c>
      <c r="CJ178" s="27">
        <f t="shared" ca="1" si="408"/>
        <v>1</v>
      </c>
      <c r="CK178" s="27">
        <f t="shared" ca="1" si="408"/>
        <v>1</v>
      </c>
      <c r="CL178" s="27">
        <f t="shared" ca="1" si="408"/>
        <v>1</v>
      </c>
      <c r="CM178" s="27">
        <f t="shared" ca="1" si="408"/>
        <v>0</v>
      </c>
      <c r="CN178" s="27">
        <f t="shared" ca="1" si="408"/>
        <v>0</v>
      </c>
      <c r="CO178" s="27">
        <f t="shared" ca="1" si="408"/>
        <v>0</v>
      </c>
      <c r="CP178" s="27">
        <f t="shared" ca="1" si="410"/>
        <v>0</v>
      </c>
      <c r="CQ178" s="27">
        <f t="shared" ca="1" si="379"/>
        <v>1</v>
      </c>
      <c r="CR178" s="27">
        <f t="shared" ca="1" si="396"/>
        <v>0</v>
      </c>
      <c r="CS178" s="27">
        <f t="shared" ca="1" si="411"/>
        <v>0</v>
      </c>
      <c r="CT178" s="26">
        <v>0</v>
      </c>
      <c r="CU178" s="27">
        <f t="shared" ca="1" si="397"/>
        <v>0</v>
      </c>
      <c r="CV178" s="27">
        <f t="shared" ca="1" si="393"/>
        <v>0</v>
      </c>
      <c r="CW178" s="27">
        <f t="shared" ca="1" si="393"/>
        <v>1</v>
      </c>
      <c r="CX178" s="27">
        <f t="shared" ca="1" si="393"/>
        <v>0</v>
      </c>
      <c r="CY178" s="27">
        <f t="shared" ca="1" si="388"/>
        <v>0</v>
      </c>
      <c r="CZ178" s="27">
        <f t="shared" ca="1" si="388"/>
        <v>0</v>
      </c>
      <c r="DA178" s="27">
        <f t="shared" ca="1" si="401"/>
        <v>0</v>
      </c>
      <c r="DB178" s="27">
        <f t="shared" ca="1" si="401"/>
        <v>0</v>
      </c>
      <c r="DC178" s="27">
        <f t="shared" ca="1" si="401"/>
        <v>0</v>
      </c>
      <c r="DD178" s="27">
        <f t="shared" ca="1" si="401"/>
        <v>0</v>
      </c>
      <c r="DE178" s="27" t="str">
        <f t="shared" ca="1" si="401"/>
        <v>-</v>
      </c>
      <c r="DF178" s="27" t="str">
        <f t="shared" ca="1" si="401"/>
        <v>-</v>
      </c>
      <c r="DG178" s="27" t="str">
        <f t="shared" ca="1" si="401"/>
        <v>-</v>
      </c>
      <c r="DH178" s="27" t="str">
        <f t="shared" ca="1" si="401"/>
        <v>-</v>
      </c>
      <c r="DI178" s="27" t="str">
        <f t="shared" ca="1" si="401"/>
        <v>-</v>
      </c>
      <c r="DJ178" s="27" t="str">
        <f t="shared" ca="1" si="401"/>
        <v>-</v>
      </c>
      <c r="DK178" s="27" t="b">
        <f t="shared" ca="1" si="402"/>
        <v>0</v>
      </c>
      <c r="DL178" s="27" t="b">
        <f t="shared" ca="1" si="402"/>
        <v>0</v>
      </c>
      <c r="DM178" s="27" t="b">
        <f t="shared" ca="1" si="402"/>
        <v>1</v>
      </c>
      <c r="DN178" s="27">
        <f t="shared" ca="1" si="402"/>
        <v>2</v>
      </c>
      <c r="DO178" s="27" t="str">
        <f t="shared" ca="1" si="402"/>
        <v>-</v>
      </c>
      <c r="DP178" s="27" t="b">
        <f t="shared" ca="1" si="402"/>
        <v>1</v>
      </c>
      <c r="DQ178" s="27" t="str">
        <f t="shared" ca="1" si="402"/>
        <v>-</v>
      </c>
      <c r="DR178" s="27" t="str">
        <f t="shared" ca="1" si="402"/>
        <v>-</v>
      </c>
      <c r="DS178" s="27" t="str">
        <f t="shared" ca="1" si="402"/>
        <v>-</v>
      </c>
      <c r="DT178" s="27" t="b">
        <f t="shared" ca="1" si="402"/>
        <v>1</v>
      </c>
      <c r="DU178" s="27" t="str">
        <f t="shared" ca="1" si="403"/>
        <v>-</v>
      </c>
      <c r="DV178" s="27">
        <f t="shared" ca="1" si="403"/>
        <v>0.99</v>
      </c>
      <c r="DW178" s="27">
        <f t="shared" ca="1" si="403"/>
        <v>1</v>
      </c>
      <c r="DX178" s="27" t="str">
        <f t="shared" ca="1" si="403"/>
        <v>-</v>
      </c>
      <c r="DY178" s="27" t="str">
        <f t="shared" ca="1" si="403"/>
        <v>-</v>
      </c>
      <c r="DZ178" s="27" t="str">
        <f t="shared" ca="1" si="403"/>
        <v>-</v>
      </c>
      <c r="EA178" s="27">
        <f t="shared" ca="1" si="403"/>
        <v>1</v>
      </c>
      <c r="EB178" s="27">
        <f t="shared" ca="1" si="403"/>
        <v>0</v>
      </c>
      <c r="EC178" s="27">
        <f t="shared" ca="1" si="403"/>
        <v>1</v>
      </c>
      <c r="ED178" s="27">
        <f t="shared" ca="1" si="403"/>
        <v>1</v>
      </c>
      <c r="EE178" s="27">
        <f t="shared" ca="1" si="404"/>
        <v>0</v>
      </c>
      <c r="EF178" s="27">
        <f t="shared" ca="1" si="404"/>
        <v>70</v>
      </c>
      <c r="EG178" s="27">
        <f t="shared" ca="1" si="404"/>
        <v>50</v>
      </c>
      <c r="EH178" s="27">
        <f t="shared" ca="1" si="404"/>
        <v>70</v>
      </c>
      <c r="EI178" s="27">
        <f t="shared" ca="1" si="404"/>
        <v>50</v>
      </c>
      <c r="EJ178" s="27">
        <f t="shared" ca="1" si="404"/>
        <v>1</v>
      </c>
      <c r="EK178" s="27">
        <f t="shared" ca="1" si="404"/>
        <v>1</v>
      </c>
      <c r="EL178" s="27">
        <f t="shared" ca="1" si="404"/>
        <v>1</v>
      </c>
      <c r="EM178" s="27">
        <f t="shared" ca="1" si="404"/>
        <v>0</v>
      </c>
      <c r="EN178" s="27" t="str">
        <f t="shared" ca="1" si="404"/>
        <v>-</v>
      </c>
      <c r="EO178" s="27" t="str">
        <f t="shared" ca="1" si="404"/>
        <v>-</v>
      </c>
      <c r="EP178" s="27">
        <f t="shared" ca="1" si="404"/>
        <v>0</v>
      </c>
      <c r="EQ178" s="27">
        <f t="shared" ca="1" si="404"/>
        <v>0</v>
      </c>
      <c r="ER178" s="34">
        <v>0</v>
      </c>
    </row>
    <row r="179" spans="1:148" outlineLevel="3">
      <c r="A179" s="31">
        <f t="shared" si="361"/>
        <v>174</v>
      </c>
      <c r="B179" s="38">
        <f t="shared" ca="1" si="418"/>
        <v>138</v>
      </c>
      <c r="C179">
        <f t="shared" ca="1" si="412"/>
        <v>32</v>
      </c>
      <c r="D179" t="b">
        <v>1</v>
      </c>
      <c r="E179" t="b">
        <v>0</v>
      </c>
      <c r="F179" t="b">
        <v>1</v>
      </c>
      <c r="H179" s="3" t="str">
        <f t="shared" ca="1" si="415"/>
        <v>036 sfw1.00_sfd00000_conc00000_prlf-0.05_era00000Mat-mate EL Spr Scan 2 (F33N11)</v>
      </c>
      <c r="I179" s="13" t="str">
        <f ca="1">IF(MATCH(H179,H$5:H179,0)=(COUNTA(H$5:H179)),"-","Dup")</f>
        <v>-</v>
      </c>
      <c r="J179" s="27" t="str">
        <f t="shared" ca="1" si="416"/>
        <v>-</v>
      </c>
      <c r="K179" s="27" t="b">
        <f t="shared" ca="1" si="409"/>
        <v>1</v>
      </c>
      <c r="L179" s="27" t="b">
        <f t="shared" ca="1" si="409"/>
        <v>1</v>
      </c>
      <c r="M179" s="27" t="b">
        <f t="shared" ca="1" si="409"/>
        <v>1</v>
      </c>
      <c r="N179" s="27" t="b">
        <f t="shared" ca="1" si="409"/>
        <v>1</v>
      </c>
      <c r="O179" s="27" t="b">
        <f t="shared" ca="1" si="409"/>
        <v>1</v>
      </c>
      <c r="P179" s="27">
        <f t="shared" ca="1" si="398"/>
        <v>1</v>
      </c>
      <c r="Q179" s="27">
        <f t="shared" ca="1" si="398"/>
        <v>1</v>
      </c>
      <c r="R179" s="27">
        <f t="shared" ca="1" si="398"/>
        <v>1</v>
      </c>
      <c r="S179" s="27">
        <f t="shared" ca="1" si="398"/>
        <v>1</v>
      </c>
      <c r="T179" s="27">
        <f t="shared" ca="1" si="398"/>
        <v>1</v>
      </c>
      <c r="U179" s="27">
        <f t="shared" ca="1" si="398"/>
        <v>1</v>
      </c>
      <c r="V179" s="27">
        <f t="shared" ca="1" si="398"/>
        <v>1</v>
      </c>
      <c r="W179" s="27">
        <f t="shared" ca="1" si="398"/>
        <v>1</v>
      </c>
      <c r="X179" s="27">
        <f t="shared" ca="1" si="398"/>
        <v>1</v>
      </c>
      <c r="Y179" s="27">
        <f t="shared" ca="1" si="398"/>
        <v>1</v>
      </c>
      <c r="Z179" s="27" t="str">
        <f t="shared" ca="1" si="413"/>
        <v>-</v>
      </c>
      <c r="AA179" s="27" t="str">
        <f t="shared" ca="1" si="417"/>
        <v>-</v>
      </c>
      <c r="AB179" s="27" t="str">
        <f t="shared" ca="1" si="399"/>
        <v>-</v>
      </c>
      <c r="AC179" s="27" t="str">
        <f t="shared" ca="1" si="399"/>
        <v>-</v>
      </c>
      <c r="AD179" s="27" t="str">
        <f t="shared" ca="1" si="399"/>
        <v>-</v>
      </c>
      <c r="AE179" s="27" t="str">
        <f t="shared" ca="1" si="399"/>
        <v>-</v>
      </c>
      <c r="AF179" s="27" t="str">
        <f t="shared" ca="1" si="399"/>
        <v>-</v>
      </c>
      <c r="AG179" s="27" t="str">
        <f t="shared" ca="1" si="399"/>
        <v>-</v>
      </c>
      <c r="AH179" s="27" t="str">
        <f t="shared" ca="1" si="399"/>
        <v>-</v>
      </c>
      <c r="AI179" s="27" t="str">
        <f t="shared" ca="1" si="399"/>
        <v>-</v>
      </c>
      <c r="AJ179" s="27" t="str">
        <f t="shared" ca="1" si="399"/>
        <v>-</v>
      </c>
      <c r="AK179" s="27" t="str">
        <f t="shared" ca="1" si="399"/>
        <v>-</v>
      </c>
      <c r="AL179" s="27" t="str">
        <f t="shared" ca="1" si="399"/>
        <v>-</v>
      </c>
      <c r="AM179" s="27" t="str">
        <f t="shared" ca="1" si="399"/>
        <v>-</v>
      </c>
      <c r="AN179" s="27" t="str">
        <f t="shared" ca="1" si="399"/>
        <v>-</v>
      </c>
      <c r="AO179" s="27" t="str">
        <f t="shared" ca="1" si="399"/>
        <v>-</v>
      </c>
      <c r="AP179" s="27" t="str">
        <f t="shared" ca="1" si="399"/>
        <v>-</v>
      </c>
      <c r="AQ179" s="27" t="str">
        <f t="shared" ca="1" si="399"/>
        <v>-</v>
      </c>
      <c r="AR179" s="27" t="str">
        <f t="shared" ca="1" si="399"/>
        <v>-</v>
      </c>
      <c r="AS179" s="27">
        <f t="shared" ca="1" si="395"/>
        <v>1</v>
      </c>
      <c r="AT179" s="27">
        <f t="shared" ca="1" si="395"/>
        <v>1</v>
      </c>
      <c r="AU179" s="27">
        <f t="shared" ca="1" si="395"/>
        <v>0</v>
      </c>
      <c r="AV179" s="27">
        <f t="shared" ca="1" si="400"/>
        <v>0.7</v>
      </c>
      <c r="AW179" s="27">
        <f t="shared" ca="1" si="400"/>
        <v>-0.7</v>
      </c>
      <c r="AX179" s="27" t="str">
        <f t="shared" ca="1" si="400"/>
        <v>-</v>
      </c>
      <c r="AY179" s="27" t="str">
        <f t="shared" ca="1" si="400"/>
        <v>-</v>
      </c>
      <c r="AZ179" s="27" t="str">
        <f t="shared" ca="1" si="400"/>
        <v>-</v>
      </c>
      <c r="BA179" s="27" t="str">
        <f t="shared" ca="1" si="400"/>
        <v>-</v>
      </c>
      <c r="BB179" s="27" t="str">
        <f t="shared" ca="1" si="400"/>
        <v>-</v>
      </c>
      <c r="BC179" s="27">
        <f t="shared" ca="1" si="414"/>
        <v>0.3</v>
      </c>
      <c r="BD179" s="27">
        <f t="shared" ca="1" si="405"/>
        <v>0.7</v>
      </c>
      <c r="BE179" s="27">
        <f t="shared" ca="1" si="405"/>
        <v>-0.2</v>
      </c>
      <c r="BF179" s="27">
        <f t="shared" ca="1" si="405"/>
        <v>1.2</v>
      </c>
      <c r="BG179" s="27" t="str">
        <f t="shared" ca="1" si="405"/>
        <v>-</v>
      </c>
      <c r="BH179" s="27" t="str">
        <f t="shared" ca="1" si="405"/>
        <v>-</v>
      </c>
      <c r="BI179" s="27">
        <f t="shared" ca="1" si="405"/>
        <v>0</v>
      </c>
      <c r="BJ179" s="27">
        <f t="shared" ca="1" si="405"/>
        <v>0</v>
      </c>
      <c r="BK179" s="27">
        <f t="shared" ca="1" si="405"/>
        <v>0</v>
      </c>
      <c r="BL179" s="27">
        <f t="shared" ca="1" si="405"/>
        <v>0</v>
      </c>
      <c r="BM179" s="27">
        <f t="shared" ca="1" si="405"/>
        <v>0</v>
      </c>
      <c r="BN179" s="27">
        <f t="shared" ca="1" si="406"/>
        <v>12</v>
      </c>
      <c r="BO179" s="27">
        <f t="shared" ca="1" si="406"/>
        <v>12</v>
      </c>
      <c r="BP179" s="27" t="str">
        <f t="shared" ca="1" si="406"/>
        <v>-</v>
      </c>
      <c r="BQ179" s="27" t="str">
        <f t="shared" ca="1" si="406"/>
        <v>-</v>
      </c>
      <c r="BR179" s="27" t="str">
        <f t="shared" ca="1" si="406"/>
        <v>-</v>
      </c>
      <c r="BS179" s="27" t="str">
        <f t="shared" ca="1" si="406"/>
        <v>-</v>
      </c>
      <c r="BT179" s="27" t="str">
        <f t="shared" ca="1" si="406"/>
        <v>-</v>
      </c>
      <c r="BU179" s="27" t="str">
        <f t="shared" ca="1" si="407"/>
        <v>-</v>
      </c>
      <c r="BV179" s="27" t="str">
        <f t="shared" ca="1" si="407"/>
        <v>-</v>
      </c>
      <c r="BW179" s="27" t="str">
        <f t="shared" ca="1" si="407"/>
        <v>-</v>
      </c>
      <c r="BX179" s="27" t="str">
        <f t="shared" ca="1" si="407"/>
        <v>-</v>
      </c>
      <c r="BY179" s="27">
        <f t="shared" ca="1" si="407"/>
        <v>5</v>
      </c>
      <c r="BZ179" s="27" t="str">
        <f t="shared" ca="1" si="407"/>
        <v>-</v>
      </c>
      <c r="CA179" s="27" t="str">
        <f t="shared" ca="1" si="407"/>
        <v>-</v>
      </c>
      <c r="CB179" s="27" t="str">
        <f t="shared" ca="1" si="407"/>
        <v>-</v>
      </c>
      <c r="CC179" s="27" t="str">
        <f t="shared" ca="1" si="407"/>
        <v>-</v>
      </c>
      <c r="CD179" s="27" t="str">
        <f t="shared" ca="1" si="407"/>
        <v>-</v>
      </c>
      <c r="CE179" s="27" t="str">
        <f t="shared" ca="1" si="407"/>
        <v>-</v>
      </c>
      <c r="CF179" s="27">
        <f t="shared" ca="1" si="407"/>
        <v>0</v>
      </c>
      <c r="CG179" s="27" t="str">
        <f t="shared" ca="1" si="408"/>
        <v>-</v>
      </c>
      <c r="CH179" s="27">
        <f t="shared" ca="1" si="408"/>
        <v>1</v>
      </c>
      <c r="CI179" s="27">
        <f t="shared" ca="1" si="408"/>
        <v>0</v>
      </c>
      <c r="CJ179" s="27">
        <f t="shared" ca="1" si="408"/>
        <v>1</v>
      </c>
      <c r="CK179" s="27">
        <f t="shared" ca="1" si="408"/>
        <v>1</v>
      </c>
      <c r="CL179" s="27">
        <f t="shared" ca="1" si="408"/>
        <v>1</v>
      </c>
      <c r="CM179" s="27">
        <f t="shared" ca="1" si="408"/>
        <v>0</v>
      </c>
      <c r="CN179" s="27">
        <f t="shared" ca="1" si="408"/>
        <v>0</v>
      </c>
      <c r="CO179" s="27">
        <f t="shared" ca="1" si="408"/>
        <v>0</v>
      </c>
      <c r="CP179" s="27">
        <f t="shared" ca="1" si="410"/>
        <v>0</v>
      </c>
      <c r="CQ179" s="27">
        <f t="shared" ca="1" si="379"/>
        <v>1</v>
      </c>
      <c r="CR179" s="27">
        <f t="shared" ca="1" si="396"/>
        <v>0</v>
      </c>
      <c r="CS179" s="27">
        <f t="shared" ca="1" si="411"/>
        <v>0</v>
      </c>
      <c r="CT179" s="26">
        <v>-0.05</v>
      </c>
      <c r="CU179" s="27">
        <f t="shared" ca="1" si="397"/>
        <v>0</v>
      </c>
      <c r="CV179" s="27">
        <f t="shared" ca="1" si="393"/>
        <v>0</v>
      </c>
      <c r="CW179" s="27">
        <f t="shared" ca="1" si="393"/>
        <v>1</v>
      </c>
      <c r="CX179" s="27">
        <f t="shared" ca="1" si="393"/>
        <v>0</v>
      </c>
      <c r="CY179" s="27">
        <f t="shared" ca="1" si="388"/>
        <v>0</v>
      </c>
      <c r="CZ179" s="27">
        <f t="shared" ca="1" si="388"/>
        <v>0</v>
      </c>
      <c r="DA179" s="27">
        <f t="shared" ca="1" si="401"/>
        <v>0</v>
      </c>
      <c r="DB179" s="27">
        <f t="shared" ca="1" si="401"/>
        <v>0</v>
      </c>
      <c r="DC179" s="27">
        <f t="shared" ca="1" si="401"/>
        <v>0</v>
      </c>
      <c r="DD179" s="27">
        <f t="shared" ca="1" si="401"/>
        <v>0</v>
      </c>
      <c r="DE179" s="27" t="str">
        <f t="shared" ca="1" si="401"/>
        <v>-</v>
      </c>
      <c r="DF179" s="27" t="str">
        <f t="shared" ca="1" si="401"/>
        <v>-</v>
      </c>
      <c r="DG179" s="27" t="str">
        <f t="shared" ca="1" si="401"/>
        <v>-</v>
      </c>
      <c r="DH179" s="27" t="str">
        <f t="shared" ca="1" si="401"/>
        <v>-</v>
      </c>
      <c r="DI179" s="27" t="str">
        <f t="shared" ca="1" si="401"/>
        <v>-</v>
      </c>
      <c r="DJ179" s="27" t="str">
        <f t="shared" ca="1" si="401"/>
        <v>-</v>
      </c>
      <c r="DK179" s="27" t="b">
        <f t="shared" ca="1" si="402"/>
        <v>0</v>
      </c>
      <c r="DL179" s="27" t="b">
        <f t="shared" ca="1" si="402"/>
        <v>0</v>
      </c>
      <c r="DM179" s="27" t="b">
        <f t="shared" ca="1" si="402"/>
        <v>1</v>
      </c>
      <c r="DN179" s="27">
        <f t="shared" ca="1" si="402"/>
        <v>2</v>
      </c>
      <c r="DO179" s="27" t="str">
        <f t="shared" ca="1" si="402"/>
        <v>-</v>
      </c>
      <c r="DP179" s="27" t="b">
        <f t="shared" ca="1" si="402"/>
        <v>1</v>
      </c>
      <c r="DQ179" s="27" t="str">
        <f t="shared" ca="1" si="402"/>
        <v>-</v>
      </c>
      <c r="DR179" s="27" t="str">
        <f t="shared" ca="1" si="402"/>
        <v>-</v>
      </c>
      <c r="DS179" s="27" t="str">
        <f t="shared" ca="1" si="402"/>
        <v>-</v>
      </c>
      <c r="DT179" s="27" t="b">
        <f t="shared" ca="1" si="402"/>
        <v>1</v>
      </c>
      <c r="DU179" s="27" t="str">
        <f t="shared" ca="1" si="403"/>
        <v>-</v>
      </c>
      <c r="DV179" s="27">
        <f t="shared" ca="1" si="403"/>
        <v>0.99</v>
      </c>
      <c r="DW179" s="27">
        <f t="shared" ca="1" si="403"/>
        <v>1</v>
      </c>
      <c r="DX179" s="27" t="str">
        <f t="shared" ca="1" si="403"/>
        <v>-</v>
      </c>
      <c r="DY179" s="27" t="str">
        <f t="shared" ca="1" si="403"/>
        <v>-</v>
      </c>
      <c r="DZ179" s="27" t="str">
        <f t="shared" ca="1" si="403"/>
        <v>-</v>
      </c>
      <c r="EA179" s="27">
        <f t="shared" ca="1" si="403"/>
        <v>1</v>
      </c>
      <c r="EB179" s="27">
        <f t="shared" ca="1" si="403"/>
        <v>0</v>
      </c>
      <c r="EC179" s="27">
        <f t="shared" ca="1" si="403"/>
        <v>1</v>
      </c>
      <c r="ED179" s="27">
        <f t="shared" ca="1" si="403"/>
        <v>1</v>
      </c>
      <c r="EE179" s="27">
        <f t="shared" ca="1" si="404"/>
        <v>0</v>
      </c>
      <c r="EF179" s="27">
        <f t="shared" ca="1" si="404"/>
        <v>70</v>
      </c>
      <c r="EG179" s="27">
        <f t="shared" ca="1" si="404"/>
        <v>50</v>
      </c>
      <c r="EH179" s="27">
        <f t="shared" ca="1" si="404"/>
        <v>70</v>
      </c>
      <c r="EI179" s="27">
        <f t="shared" ca="1" si="404"/>
        <v>50</v>
      </c>
      <c r="EJ179" s="27">
        <f t="shared" ca="1" si="404"/>
        <v>1</v>
      </c>
      <c r="EK179" s="27">
        <f t="shared" ca="1" si="404"/>
        <v>1</v>
      </c>
      <c r="EL179" s="27">
        <f t="shared" ca="1" si="404"/>
        <v>1</v>
      </c>
      <c r="EM179" s="27">
        <f t="shared" ca="1" si="404"/>
        <v>0</v>
      </c>
      <c r="EN179" s="27" t="str">
        <f t="shared" ca="1" si="404"/>
        <v>-</v>
      </c>
      <c r="EO179" s="27" t="str">
        <f t="shared" ca="1" si="404"/>
        <v>-</v>
      </c>
      <c r="EP179" s="27">
        <f t="shared" ca="1" si="404"/>
        <v>0</v>
      </c>
      <c r="EQ179" s="27">
        <f t="shared" ca="1" si="404"/>
        <v>0</v>
      </c>
      <c r="ER179" s="34">
        <v>0</v>
      </c>
    </row>
    <row r="180" spans="1:148" outlineLevel="3">
      <c r="A180" s="31">
        <f t="shared" si="361"/>
        <v>175</v>
      </c>
      <c r="B180" s="38">
        <f t="shared" ca="1" si="418"/>
        <v>138</v>
      </c>
      <c r="C180">
        <f t="shared" ca="1" si="412"/>
        <v>32</v>
      </c>
      <c r="D180" t="b">
        <v>1</v>
      </c>
      <c r="E180" t="b">
        <v>0</v>
      </c>
      <c r="F180" t="b">
        <v>1</v>
      </c>
      <c r="H180" s="3" t="str">
        <f t="shared" ca="1" si="415"/>
        <v>037 sfw1.00_sfd00000_conc00000_prlf-0.10_era00000Mat-mate EL Spr Scan 2 (F33N11)</v>
      </c>
      <c r="I180" s="13" t="str">
        <f ca="1">IF(MATCH(H180,H$5:H180,0)=(COUNTA(H$5:H180)),"-","Dup")</f>
        <v>-</v>
      </c>
      <c r="J180" s="27" t="str">
        <f t="shared" ca="1" si="416"/>
        <v>-</v>
      </c>
      <c r="K180" s="27" t="b">
        <f t="shared" ca="1" si="409"/>
        <v>1</v>
      </c>
      <c r="L180" s="27" t="b">
        <f t="shared" ca="1" si="409"/>
        <v>1</v>
      </c>
      <c r="M180" s="27" t="b">
        <f t="shared" ca="1" si="409"/>
        <v>1</v>
      </c>
      <c r="N180" s="27" t="b">
        <f t="shared" ca="1" si="409"/>
        <v>1</v>
      </c>
      <c r="O180" s="27" t="b">
        <f t="shared" ca="1" si="409"/>
        <v>1</v>
      </c>
      <c r="P180" s="27">
        <f t="shared" ref="P180:Y189" ca="1" si="419">OFFSET(P$5,$B180,0)</f>
        <v>1</v>
      </c>
      <c r="Q180" s="27">
        <f t="shared" ca="1" si="419"/>
        <v>1</v>
      </c>
      <c r="R180" s="27">
        <f t="shared" ca="1" si="419"/>
        <v>1</v>
      </c>
      <c r="S180" s="27">
        <f t="shared" ca="1" si="419"/>
        <v>1</v>
      </c>
      <c r="T180" s="27">
        <f t="shared" ca="1" si="419"/>
        <v>1</v>
      </c>
      <c r="U180" s="27">
        <f t="shared" ca="1" si="419"/>
        <v>1</v>
      </c>
      <c r="V180" s="27">
        <f t="shared" ca="1" si="419"/>
        <v>1</v>
      </c>
      <c r="W180" s="27">
        <f t="shared" ca="1" si="419"/>
        <v>1</v>
      </c>
      <c r="X180" s="27">
        <f t="shared" ca="1" si="419"/>
        <v>1</v>
      </c>
      <c r="Y180" s="27">
        <f t="shared" ca="1" si="419"/>
        <v>1</v>
      </c>
      <c r="Z180" s="27" t="str">
        <f t="shared" ca="1" si="413"/>
        <v>-</v>
      </c>
      <c r="AA180" s="27" t="str">
        <f t="shared" ca="1" si="417"/>
        <v>-</v>
      </c>
      <c r="AB180" s="27" t="str">
        <f t="shared" ref="AB180:AR189" ca="1" si="420">OFFSET(AB$5,$B180,0)</f>
        <v>-</v>
      </c>
      <c r="AC180" s="27" t="str">
        <f t="shared" ca="1" si="420"/>
        <v>-</v>
      </c>
      <c r="AD180" s="27" t="str">
        <f t="shared" ca="1" si="420"/>
        <v>-</v>
      </c>
      <c r="AE180" s="27" t="str">
        <f t="shared" ca="1" si="420"/>
        <v>-</v>
      </c>
      <c r="AF180" s="27" t="str">
        <f t="shared" ca="1" si="420"/>
        <v>-</v>
      </c>
      <c r="AG180" s="27" t="str">
        <f t="shared" ca="1" si="420"/>
        <v>-</v>
      </c>
      <c r="AH180" s="27" t="str">
        <f t="shared" ca="1" si="420"/>
        <v>-</v>
      </c>
      <c r="AI180" s="27" t="str">
        <f t="shared" ca="1" si="420"/>
        <v>-</v>
      </c>
      <c r="AJ180" s="27" t="str">
        <f t="shared" ca="1" si="420"/>
        <v>-</v>
      </c>
      <c r="AK180" s="27" t="str">
        <f t="shared" ca="1" si="420"/>
        <v>-</v>
      </c>
      <c r="AL180" s="27" t="str">
        <f t="shared" ca="1" si="420"/>
        <v>-</v>
      </c>
      <c r="AM180" s="27" t="str">
        <f t="shared" ca="1" si="420"/>
        <v>-</v>
      </c>
      <c r="AN180" s="27" t="str">
        <f t="shared" ca="1" si="420"/>
        <v>-</v>
      </c>
      <c r="AO180" s="27" t="str">
        <f t="shared" ca="1" si="420"/>
        <v>-</v>
      </c>
      <c r="AP180" s="27" t="str">
        <f t="shared" ca="1" si="420"/>
        <v>-</v>
      </c>
      <c r="AQ180" s="27" t="str">
        <f t="shared" ca="1" si="420"/>
        <v>-</v>
      </c>
      <c r="AR180" s="27" t="str">
        <f t="shared" ca="1" si="420"/>
        <v>-</v>
      </c>
      <c r="AS180" s="27">
        <f t="shared" ca="1" si="395"/>
        <v>1</v>
      </c>
      <c r="AT180" s="27">
        <f t="shared" ca="1" si="395"/>
        <v>1</v>
      </c>
      <c r="AU180" s="27">
        <f t="shared" ca="1" si="395"/>
        <v>0</v>
      </c>
      <c r="AV180" s="27">
        <f t="shared" ref="AV180:BB189" ca="1" si="421">OFFSET(AV$5,$B180,0)</f>
        <v>0.7</v>
      </c>
      <c r="AW180" s="27">
        <f t="shared" ca="1" si="421"/>
        <v>-0.7</v>
      </c>
      <c r="AX180" s="27" t="str">
        <f t="shared" ca="1" si="421"/>
        <v>-</v>
      </c>
      <c r="AY180" s="27" t="str">
        <f t="shared" ca="1" si="421"/>
        <v>-</v>
      </c>
      <c r="AZ180" s="27" t="str">
        <f t="shared" ca="1" si="421"/>
        <v>-</v>
      </c>
      <c r="BA180" s="27" t="str">
        <f t="shared" ca="1" si="421"/>
        <v>-</v>
      </c>
      <c r="BB180" s="27" t="str">
        <f t="shared" ca="1" si="421"/>
        <v>-</v>
      </c>
      <c r="BC180" s="27">
        <f t="shared" ca="1" si="414"/>
        <v>0.3</v>
      </c>
      <c r="BD180" s="27">
        <f t="shared" ca="1" si="405"/>
        <v>0.7</v>
      </c>
      <c r="BE180" s="27">
        <f t="shared" ca="1" si="405"/>
        <v>-0.2</v>
      </c>
      <c r="BF180" s="27">
        <f t="shared" ca="1" si="405"/>
        <v>1.2</v>
      </c>
      <c r="BG180" s="27" t="str">
        <f t="shared" ca="1" si="405"/>
        <v>-</v>
      </c>
      <c r="BH180" s="27" t="str">
        <f t="shared" ca="1" si="405"/>
        <v>-</v>
      </c>
      <c r="BI180" s="27">
        <f t="shared" ca="1" si="405"/>
        <v>0</v>
      </c>
      <c r="BJ180" s="27">
        <f t="shared" ca="1" si="405"/>
        <v>0</v>
      </c>
      <c r="BK180" s="27">
        <f t="shared" ca="1" si="405"/>
        <v>0</v>
      </c>
      <c r="BL180" s="27">
        <f t="shared" ca="1" si="405"/>
        <v>0</v>
      </c>
      <c r="BM180" s="27">
        <f t="shared" ca="1" si="405"/>
        <v>0</v>
      </c>
      <c r="BN180" s="27">
        <f t="shared" ca="1" si="406"/>
        <v>12</v>
      </c>
      <c r="BO180" s="27">
        <f t="shared" ca="1" si="406"/>
        <v>12</v>
      </c>
      <c r="BP180" s="27" t="str">
        <f t="shared" ca="1" si="406"/>
        <v>-</v>
      </c>
      <c r="BQ180" s="27" t="str">
        <f t="shared" ca="1" si="406"/>
        <v>-</v>
      </c>
      <c r="BR180" s="27" t="str">
        <f t="shared" ca="1" si="406"/>
        <v>-</v>
      </c>
      <c r="BS180" s="27" t="str">
        <f t="shared" ca="1" si="406"/>
        <v>-</v>
      </c>
      <c r="BT180" s="27" t="str">
        <f t="shared" ca="1" si="406"/>
        <v>-</v>
      </c>
      <c r="BU180" s="27" t="str">
        <f t="shared" ca="1" si="407"/>
        <v>-</v>
      </c>
      <c r="BV180" s="27" t="str">
        <f t="shared" ca="1" si="407"/>
        <v>-</v>
      </c>
      <c r="BW180" s="27" t="str">
        <f t="shared" ca="1" si="407"/>
        <v>-</v>
      </c>
      <c r="BX180" s="27" t="str">
        <f t="shared" ca="1" si="407"/>
        <v>-</v>
      </c>
      <c r="BY180" s="27">
        <f t="shared" ca="1" si="407"/>
        <v>5</v>
      </c>
      <c r="BZ180" s="27" t="str">
        <f t="shared" ca="1" si="407"/>
        <v>-</v>
      </c>
      <c r="CA180" s="27" t="str">
        <f t="shared" ca="1" si="407"/>
        <v>-</v>
      </c>
      <c r="CB180" s="27" t="str">
        <f t="shared" ca="1" si="407"/>
        <v>-</v>
      </c>
      <c r="CC180" s="27" t="str">
        <f t="shared" ca="1" si="407"/>
        <v>-</v>
      </c>
      <c r="CD180" s="27" t="str">
        <f t="shared" ca="1" si="407"/>
        <v>-</v>
      </c>
      <c r="CE180" s="27" t="str">
        <f t="shared" ca="1" si="407"/>
        <v>-</v>
      </c>
      <c r="CF180" s="27">
        <f t="shared" ca="1" si="407"/>
        <v>0</v>
      </c>
      <c r="CG180" s="27" t="str">
        <f t="shared" ca="1" si="408"/>
        <v>-</v>
      </c>
      <c r="CH180" s="27">
        <f t="shared" ca="1" si="408"/>
        <v>1</v>
      </c>
      <c r="CI180" s="27">
        <f t="shared" ca="1" si="408"/>
        <v>0</v>
      </c>
      <c r="CJ180" s="27">
        <f t="shared" ca="1" si="408"/>
        <v>1</v>
      </c>
      <c r="CK180" s="27">
        <f t="shared" ca="1" si="408"/>
        <v>1</v>
      </c>
      <c r="CL180" s="27">
        <f t="shared" ca="1" si="408"/>
        <v>1</v>
      </c>
      <c r="CM180" s="27">
        <f t="shared" ca="1" si="408"/>
        <v>0</v>
      </c>
      <c r="CN180" s="27">
        <f t="shared" ca="1" si="408"/>
        <v>0</v>
      </c>
      <c r="CO180" s="27">
        <f t="shared" ca="1" si="408"/>
        <v>0</v>
      </c>
      <c r="CP180" s="27">
        <f t="shared" ca="1" si="410"/>
        <v>0</v>
      </c>
      <c r="CQ180" s="27">
        <f t="shared" ca="1" si="379"/>
        <v>1</v>
      </c>
      <c r="CR180" s="27">
        <f t="shared" ca="1" si="396"/>
        <v>0</v>
      </c>
      <c r="CS180" s="27">
        <f t="shared" ca="1" si="411"/>
        <v>0</v>
      </c>
      <c r="CT180" s="26">
        <v>-0.1</v>
      </c>
      <c r="CU180" s="27">
        <f t="shared" ca="1" si="397"/>
        <v>0</v>
      </c>
      <c r="CV180" s="27">
        <f t="shared" ca="1" si="393"/>
        <v>0</v>
      </c>
      <c r="CW180" s="27">
        <f t="shared" ca="1" si="393"/>
        <v>1</v>
      </c>
      <c r="CX180" s="27">
        <f t="shared" ca="1" si="393"/>
        <v>0</v>
      </c>
      <c r="CY180" s="27">
        <f t="shared" ca="1" si="388"/>
        <v>0</v>
      </c>
      <c r="CZ180" s="27">
        <f t="shared" ca="1" si="388"/>
        <v>0</v>
      </c>
      <c r="DA180" s="27">
        <f t="shared" ref="DA180:DJ189" ca="1" si="422">OFFSET(DA$5,$B180,0)</f>
        <v>0</v>
      </c>
      <c r="DB180" s="27">
        <f t="shared" ca="1" si="422"/>
        <v>0</v>
      </c>
      <c r="DC180" s="27">
        <f t="shared" ca="1" si="422"/>
        <v>0</v>
      </c>
      <c r="DD180" s="27">
        <f t="shared" ca="1" si="422"/>
        <v>0</v>
      </c>
      <c r="DE180" s="27" t="str">
        <f t="shared" ca="1" si="422"/>
        <v>-</v>
      </c>
      <c r="DF180" s="27" t="str">
        <f t="shared" ca="1" si="422"/>
        <v>-</v>
      </c>
      <c r="DG180" s="27" t="str">
        <f t="shared" ca="1" si="422"/>
        <v>-</v>
      </c>
      <c r="DH180" s="27" t="str">
        <f t="shared" ca="1" si="422"/>
        <v>-</v>
      </c>
      <c r="DI180" s="27" t="str">
        <f t="shared" ca="1" si="422"/>
        <v>-</v>
      </c>
      <c r="DJ180" s="27" t="str">
        <f t="shared" ca="1" si="422"/>
        <v>-</v>
      </c>
      <c r="DK180" s="27" t="b">
        <f t="shared" ref="DK180:DT189" ca="1" si="423">OFFSET(DK$5,$B180,0)</f>
        <v>0</v>
      </c>
      <c r="DL180" s="27" t="b">
        <f t="shared" ca="1" si="423"/>
        <v>0</v>
      </c>
      <c r="DM180" s="27" t="b">
        <f t="shared" ca="1" si="423"/>
        <v>1</v>
      </c>
      <c r="DN180" s="27">
        <f t="shared" ca="1" si="423"/>
        <v>2</v>
      </c>
      <c r="DO180" s="27" t="str">
        <f t="shared" ca="1" si="423"/>
        <v>-</v>
      </c>
      <c r="DP180" s="27" t="b">
        <f t="shared" ca="1" si="423"/>
        <v>1</v>
      </c>
      <c r="DQ180" s="27" t="str">
        <f t="shared" ca="1" si="423"/>
        <v>-</v>
      </c>
      <c r="DR180" s="27" t="str">
        <f t="shared" ca="1" si="423"/>
        <v>-</v>
      </c>
      <c r="DS180" s="27" t="str">
        <f t="shared" ca="1" si="423"/>
        <v>-</v>
      </c>
      <c r="DT180" s="27" t="b">
        <f t="shared" ca="1" si="423"/>
        <v>1</v>
      </c>
      <c r="DU180" s="27" t="str">
        <f t="shared" ref="DU180:ED189" ca="1" si="424">OFFSET(DU$5,$B180,0)</f>
        <v>-</v>
      </c>
      <c r="DV180" s="27">
        <f t="shared" ca="1" si="424"/>
        <v>0.99</v>
      </c>
      <c r="DW180" s="27">
        <f t="shared" ca="1" si="424"/>
        <v>1</v>
      </c>
      <c r="DX180" s="27" t="str">
        <f t="shared" ca="1" si="424"/>
        <v>-</v>
      </c>
      <c r="DY180" s="27" t="str">
        <f t="shared" ca="1" si="424"/>
        <v>-</v>
      </c>
      <c r="DZ180" s="27" t="str">
        <f t="shared" ca="1" si="424"/>
        <v>-</v>
      </c>
      <c r="EA180" s="27">
        <f t="shared" ca="1" si="424"/>
        <v>1</v>
      </c>
      <c r="EB180" s="27">
        <f t="shared" ca="1" si="424"/>
        <v>0</v>
      </c>
      <c r="EC180" s="27">
        <f t="shared" ca="1" si="424"/>
        <v>1</v>
      </c>
      <c r="ED180" s="27">
        <f t="shared" ca="1" si="424"/>
        <v>1</v>
      </c>
      <c r="EE180" s="27">
        <f t="shared" ref="EE180:EQ189" ca="1" si="425">OFFSET(EE$5,$B180,0)</f>
        <v>0</v>
      </c>
      <c r="EF180" s="27">
        <f t="shared" ca="1" si="425"/>
        <v>70</v>
      </c>
      <c r="EG180" s="27">
        <f t="shared" ca="1" si="425"/>
        <v>50</v>
      </c>
      <c r="EH180" s="27">
        <f t="shared" ca="1" si="425"/>
        <v>70</v>
      </c>
      <c r="EI180" s="27">
        <f t="shared" ca="1" si="425"/>
        <v>50</v>
      </c>
      <c r="EJ180" s="27">
        <f t="shared" ca="1" si="425"/>
        <v>1</v>
      </c>
      <c r="EK180" s="27">
        <f t="shared" ca="1" si="425"/>
        <v>1</v>
      </c>
      <c r="EL180" s="27">
        <f t="shared" ca="1" si="425"/>
        <v>1</v>
      </c>
      <c r="EM180" s="27">
        <f t="shared" ca="1" si="425"/>
        <v>0</v>
      </c>
      <c r="EN180" s="27" t="str">
        <f t="shared" ca="1" si="425"/>
        <v>-</v>
      </c>
      <c r="EO180" s="27" t="str">
        <f t="shared" ca="1" si="425"/>
        <v>-</v>
      </c>
      <c r="EP180" s="27">
        <f t="shared" ca="1" si="425"/>
        <v>0</v>
      </c>
      <c r="EQ180" s="27">
        <f t="shared" ca="1" si="425"/>
        <v>0</v>
      </c>
      <c r="ER180" s="34">
        <v>0</v>
      </c>
    </row>
    <row r="181" spans="1:148" outlineLevel="3">
      <c r="A181" s="31">
        <f t="shared" si="361"/>
        <v>176</v>
      </c>
      <c r="B181" s="38">
        <f t="shared" ca="1" si="418"/>
        <v>138</v>
      </c>
      <c r="C181">
        <f t="shared" ca="1" si="412"/>
        <v>32</v>
      </c>
      <c r="D181" t="b">
        <v>1</v>
      </c>
      <c r="E181" t="b">
        <v>0</v>
      </c>
      <c r="F181" t="b">
        <v>1</v>
      </c>
      <c r="H181" s="3" t="str">
        <f t="shared" ca="1" si="415"/>
        <v>038 sfw1.00_sfd00000_conc00000_prlf-0.20_era00000Mat-mate EL Spr Scan 2 (F33N11)</v>
      </c>
      <c r="I181" s="13" t="str">
        <f ca="1">IF(MATCH(H181,H$5:H181,0)=(COUNTA(H$5:H181)),"-","Dup")</f>
        <v>-</v>
      </c>
      <c r="J181" s="27" t="str">
        <f t="shared" ca="1" si="416"/>
        <v>-</v>
      </c>
      <c r="K181" s="27" t="b">
        <f t="shared" ca="1" si="409"/>
        <v>1</v>
      </c>
      <c r="L181" s="27" t="b">
        <f t="shared" ca="1" si="409"/>
        <v>1</v>
      </c>
      <c r="M181" s="27" t="b">
        <f t="shared" ca="1" si="409"/>
        <v>1</v>
      </c>
      <c r="N181" s="27" t="b">
        <f t="shared" ca="1" si="409"/>
        <v>1</v>
      </c>
      <c r="O181" s="27" t="b">
        <f t="shared" ca="1" si="409"/>
        <v>1</v>
      </c>
      <c r="P181" s="27">
        <f t="shared" ca="1" si="419"/>
        <v>1</v>
      </c>
      <c r="Q181" s="27">
        <f t="shared" ca="1" si="419"/>
        <v>1</v>
      </c>
      <c r="R181" s="27">
        <f t="shared" ca="1" si="419"/>
        <v>1</v>
      </c>
      <c r="S181" s="27">
        <f t="shared" ca="1" si="419"/>
        <v>1</v>
      </c>
      <c r="T181" s="27">
        <f t="shared" ca="1" si="419"/>
        <v>1</v>
      </c>
      <c r="U181" s="27">
        <f t="shared" ca="1" si="419"/>
        <v>1</v>
      </c>
      <c r="V181" s="27">
        <f t="shared" ca="1" si="419"/>
        <v>1</v>
      </c>
      <c r="W181" s="27">
        <f t="shared" ca="1" si="419"/>
        <v>1</v>
      </c>
      <c r="X181" s="27">
        <f t="shared" ca="1" si="419"/>
        <v>1</v>
      </c>
      <c r="Y181" s="27">
        <f t="shared" ca="1" si="419"/>
        <v>1</v>
      </c>
      <c r="Z181" s="27" t="str">
        <f t="shared" ca="1" si="413"/>
        <v>-</v>
      </c>
      <c r="AA181" s="27" t="str">
        <f t="shared" ca="1" si="417"/>
        <v>-</v>
      </c>
      <c r="AB181" s="27" t="str">
        <f t="shared" ca="1" si="420"/>
        <v>-</v>
      </c>
      <c r="AC181" s="27" t="str">
        <f t="shared" ca="1" si="420"/>
        <v>-</v>
      </c>
      <c r="AD181" s="27" t="str">
        <f t="shared" ca="1" si="420"/>
        <v>-</v>
      </c>
      <c r="AE181" s="27" t="str">
        <f t="shared" ca="1" si="420"/>
        <v>-</v>
      </c>
      <c r="AF181" s="27" t="str">
        <f t="shared" ca="1" si="420"/>
        <v>-</v>
      </c>
      <c r="AG181" s="27" t="str">
        <f t="shared" ca="1" si="420"/>
        <v>-</v>
      </c>
      <c r="AH181" s="27" t="str">
        <f t="shared" ca="1" si="420"/>
        <v>-</v>
      </c>
      <c r="AI181" s="27" t="str">
        <f t="shared" ca="1" si="420"/>
        <v>-</v>
      </c>
      <c r="AJ181" s="27" t="str">
        <f t="shared" ca="1" si="420"/>
        <v>-</v>
      </c>
      <c r="AK181" s="27" t="str">
        <f t="shared" ca="1" si="420"/>
        <v>-</v>
      </c>
      <c r="AL181" s="27" t="str">
        <f t="shared" ca="1" si="420"/>
        <v>-</v>
      </c>
      <c r="AM181" s="27" t="str">
        <f t="shared" ca="1" si="420"/>
        <v>-</v>
      </c>
      <c r="AN181" s="27" t="str">
        <f t="shared" ca="1" si="420"/>
        <v>-</v>
      </c>
      <c r="AO181" s="27" t="str">
        <f t="shared" ca="1" si="420"/>
        <v>-</v>
      </c>
      <c r="AP181" s="27" t="str">
        <f t="shared" ca="1" si="420"/>
        <v>-</v>
      </c>
      <c r="AQ181" s="27" t="str">
        <f t="shared" ca="1" si="420"/>
        <v>-</v>
      </c>
      <c r="AR181" s="27" t="str">
        <f t="shared" ca="1" si="420"/>
        <v>-</v>
      </c>
      <c r="AS181" s="27">
        <f t="shared" ca="1" si="395"/>
        <v>1</v>
      </c>
      <c r="AT181" s="27">
        <f t="shared" ca="1" si="395"/>
        <v>1</v>
      </c>
      <c r="AU181" s="27">
        <f t="shared" ca="1" si="395"/>
        <v>0</v>
      </c>
      <c r="AV181" s="27">
        <f t="shared" ca="1" si="421"/>
        <v>0.7</v>
      </c>
      <c r="AW181" s="27">
        <f t="shared" ca="1" si="421"/>
        <v>-0.7</v>
      </c>
      <c r="AX181" s="27" t="str">
        <f t="shared" ca="1" si="421"/>
        <v>-</v>
      </c>
      <c r="AY181" s="27" t="str">
        <f t="shared" ca="1" si="421"/>
        <v>-</v>
      </c>
      <c r="AZ181" s="27" t="str">
        <f t="shared" ca="1" si="421"/>
        <v>-</v>
      </c>
      <c r="BA181" s="27" t="str">
        <f t="shared" ca="1" si="421"/>
        <v>-</v>
      </c>
      <c r="BB181" s="27" t="str">
        <f t="shared" ca="1" si="421"/>
        <v>-</v>
      </c>
      <c r="BC181" s="27">
        <f t="shared" ca="1" si="414"/>
        <v>0.3</v>
      </c>
      <c r="BD181" s="27">
        <f t="shared" ca="1" si="405"/>
        <v>0.7</v>
      </c>
      <c r="BE181" s="27">
        <f t="shared" ca="1" si="405"/>
        <v>-0.2</v>
      </c>
      <c r="BF181" s="27">
        <f t="shared" ca="1" si="405"/>
        <v>1.2</v>
      </c>
      <c r="BG181" s="27" t="str">
        <f t="shared" ca="1" si="405"/>
        <v>-</v>
      </c>
      <c r="BH181" s="27" t="str">
        <f t="shared" ca="1" si="405"/>
        <v>-</v>
      </c>
      <c r="BI181" s="27">
        <f t="shared" ca="1" si="405"/>
        <v>0</v>
      </c>
      <c r="BJ181" s="27">
        <f t="shared" ca="1" si="405"/>
        <v>0</v>
      </c>
      <c r="BK181" s="27">
        <f t="shared" ca="1" si="405"/>
        <v>0</v>
      </c>
      <c r="BL181" s="27">
        <f t="shared" ca="1" si="405"/>
        <v>0</v>
      </c>
      <c r="BM181" s="27">
        <f t="shared" ca="1" si="405"/>
        <v>0</v>
      </c>
      <c r="BN181" s="27">
        <f t="shared" ca="1" si="406"/>
        <v>12</v>
      </c>
      <c r="BO181" s="27">
        <f t="shared" ca="1" si="406"/>
        <v>12</v>
      </c>
      <c r="BP181" s="27" t="str">
        <f t="shared" ca="1" si="406"/>
        <v>-</v>
      </c>
      <c r="BQ181" s="27" t="str">
        <f t="shared" ca="1" si="406"/>
        <v>-</v>
      </c>
      <c r="BR181" s="27" t="str">
        <f t="shared" ca="1" si="406"/>
        <v>-</v>
      </c>
      <c r="BS181" s="27" t="str">
        <f t="shared" ca="1" si="406"/>
        <v>-</v>
      </c>
      <c r="BT181" s="27" t="str">
        <f t="shared" ca="1" si="406"/>
        <v>-</v>
      </c>
      <c r="BU181" s="27" t="str">
        <f t="shared" ca="1" si="407"/>
        <v>-</v>
      </c>
      <c r="BV181" s="27" t="str">
        <f t="shared" ca="1" si="407"/>
        <v>-</v>
      </c>
      <c r="BW181" s="27" t="str">
        <f t="shared" ca="1" si="407"/>
        <v>-</v>
      </c>
      <c r="BX181" s="27" t="str">
        <f t="shared" ca="1" si="407"/>
        <v>-</v>
      </c>
      <c r="BY181" s="27">
        <f t="shared" ca="1" si="407"/>
        <v>5</v>
      </c>
      <c r="BZ181" s="27" t="str">
        <f t="shared" ca="1" si="407"/>
        <v>-</v>
      </c>
      <c r="CA181" s="27" t="str">
        <f t="shared" ca="1" si="407"/>
        <v>-</v>
      </c>
      <c r="CB181" s="27" t="str">
        <f t="shared" ca="1" si="407"/>
        <v>-</v>
      </c>
      <c r="CC181" s="27" t="str">
        <f t="shared" ca="1" si="407"/>
        <v>-</v>
      </c>
      <c r="CD181" s="27" t="str">
        <f t="shared" ca="1" si="407"/>
        <v>-</v>
      </c>
      <c r="CE181" s="27" t="str">
        <f t="shared" ca="1" si="407"/>
        <v>-</v>
      </c>
      <c r="CF181" s="27">
        <f t="shared" ca="1" si="407"/>
        <v>0</v>
      </c>
      <c r="CG181" s="27" t="str">
        <f t="shared" ca="1" si="408"/>
        <v>-</v>
      </c>
      <c r="CH181" s="27">
        <f t="shared" ca="1" si="408"/>
        <v>1</v>
      </c>
      <c r="CI181" s="27">
        <f t="shared" ca="1" si="408"/>
        <v>0</v>
      </c>
      <c r="CJ181" s="27">
        <f t="shared" ca="1" si="408"/>
        <v>1</v>
      </c>
      <c r="CK181" s="27">
        <f t="shared" ca="1" si="408"/>
        <v>1</v>
      </c>
      <c r="CL181" s="27">
        <f t="shared" ca="1" si="408"/>
        <v>1</v>
      </c>
      <c r="CM181" s="27">
        <f t="shared" ca="1" si="408"/>
        <v>0</v>
      </c>
      <c r="CN181" s="27">
        <f t="shared" ca="1" si="408"/>
        <v>0</v>
      </c>
      <c r="CO181" s="27">
        <f t="shared" ca="1" si="408"/>
        <v>0</v>
      </c>
      <c r="CP181" s="27">
        <f t="shared" ca="1" si="410"/>
        <v>0</v>
      </c>
      <c r="CQ181" s="27">
        <f t="shared" ca="1" si="379"/>
        <v>1</v>
      </c>
      <c r="CR181" s="27">
        <f t="shared" ca="1" si="396"/>
        <v>0</v>
      </c>
      <c r="CS181" s="27">
        <f t="shared" ca="1" si="411"/>
        <v>0</v>
      </c>
      <c r="CT181" s="26">
        <v>-0.2</v>
      </c>
      <c r="CU181" s="27">
        <f t="shared" ca="1" si="397"/>
        <v>0</v>
      </c>
      <c r="CV181" s="27">
        <f t="shared" ca="1" si="393"/>
        <v>0</v>
      </c>
      <c r="CW181" s="27">
        <f t="shared" ca="1" si="393"/>
        <v>1</v>
      </c>
      <c r="CX181" s="27">
        <f t="shared" ca="1" si="393"/>
        <v>0</v>
      </c>
      <c r="CY181" s="27">
        <f t="shared" ref="CY181:CZ203" ca="1" si="426">OFFSET(CY$5,$B181,0)</f>
        <v>0</v>
      </c>
      <c r="CZ181" s="27">
        <f t="shared" ca="1" si="426"/>
        <v>0</v>
      </c>
      <c r="DA181" s="27">
        <f t="shared" ca="1" si="422"/>
        <v>0</v>
      </c>
      <c r="DB181" s="27">
        <f t="shared" ca="1" si="422"/>
        <v>0</v>
      </c>
      <c r="DC181" s="27">
        <f t="shared" ca="1" si="422"/>
        <v>0</v>
      </c>
      <c r="DD181" s="27">
        <f t="shared" ca="1" si="422"/>
        <v>0</v>
      </c>
      <c r="DE181" s="27" t="str">
        <f t="shared" ca="1" si="422"/>
        <v>-</v>
      </c>
      <c r="DF181" s="27" t="str">
        <f t="shared" ca="1" si="422"/>
        <v>-</v>
      </c>
      <c r="DG181" s="27" t="str">
        <f t="shared" ca="1" si="422"/>
        <v>-</v>
      </c>
      <c r="DH181" s="27" t="str">
        <f t="shared" ca="1" si="422"/>
        <v>-</v>
      </c>
      <c r="DI181" s="27" t="str">
        <f t="shared" ca="1" si="422"/>
        <v>-</v>
      </c>
      <c r="DJ181" s="27" t="str">
        <f t="shared" ca="1" si="422"/>
        <v>-</v>
      </c>
      <c r="DK181" s="27" t="b">
        <f t="shared" ca="1" si="423"/>
        <v>0</v>
      </c>
      <c r="DL181" s="27" t="b">
        <f t="shared" ca="1" si="423"/>
        <v>0</v>
      </c>
      <c r="DM181" s="27" t="b">
        <f t="shared" ca="1" si="423"/>
        <v>1</v>
      </c>
      <c r="DN181" s="27">
        <f t="shared" ca="1" si="423"/>
        <v>2</v>
      </c>
      <c r="DO181" s="27" t="str">
        <f t="shared" ca="1" si="423"/>
        <v>-</v>
      </c>
      <c r="DP181" s="27" t="b">
        <f t="shared" ca="1" si="423"/>
        <v>1</v>
      </c>
      <c r="DQ181" s="27" t="str">
        <f t="shared" ca="1" si="423"/>
        <v>-</v>
      </c>
      <c r="DR181" s="27" t="str">
        <f t="shared" ca="1" si="423"/>
        <v>-</v>
      </c>
      <c r="DS181" s="27" t="str">
        <f t="shared" ca="1" si="423"/>
        <v>-</v>
      </c>
      <c r="DT181" s="27" t="b">
        <f t="shared" ca="1" si="423"/>
        <v>1</v>
      </c>
      <c r="DU181" s="27" t="str">
        <f t="shared" ca="1" si="424"/>
        <v>-</v>
      </c>
      <c r="DV181" s="27">
        <f t="shared" ca="1" si="424"/>
        <v>0.99</v>
      </c>
      <c r="DW181" s="27">
        <f t="shared" ca="1" si="424"/>
        <v>1</v>
      </c>
      <c r="DX181" s="27" t="str">
        <f t="shared" ca="1" si="424"/>
        <v>-</v>
      </c>
      <c r="DY181" s="27" t="str">
        <f t="shared" ca="1" si="424"/>
        <v>-</v>
      </c>
      <c r="DZ181" s="27" t="str">
        <f t="shared" ca="1" si="424"/>
        <v>-</v>
      </c>
      <c r="EA181" s="27">
        <f t="shared" ca="1" si="424"/>
        <v>1</v>
      </c>
      <c r="EB181" s="27">
        <f t="shared" ca="1" si="424"/>
        <v>0</v>
      </c>
      <c r="EC181" s="27">
        <f t="shared" ca="1" si="424"/>
        <v>1</v>
      </c>
      <c r="ED181" s="27">
        <f t="shared" ca="1" si="424"/>
        <v>1</v>
      </c>
      <c r="EE181" s="27">
        <f t="shared" ca="1" si="425"/>
        <v>0</v>
      </c>
      <c r="EF181" s="27">
        <f t="shared" ca="1" si="425"/>
        <v>70</v>
      </c>
      <c r="EG181" s="27">
        <f t="shared" ca="1" si="425"/>
        <v>50</v>
      </c>
      <c r="EH181" s="27">
        <f t="shared" ca="1" si="425"/>
        <v>70</v>
      </c>
      <c r="EI181" s="27">
        <f t="shared" ca="1" si="425"/>
        <v>50</v>
      </c>
      <c r="EJ181" s="27">
        <f t="shared" ca="1" si="425"/>
        <v>1</v>
      </c>
      <c r="EK181" s="27">
        <f t="shared" ca="1" si="425"/>
        <v>1</v>
      </c>
      <c r="EL181" s="27">
        <f t="shared" ca="1" si="425"/>
        <v>1</v>
      </c>
      <c r="EM181" s="27">
        <f t="shared" ca="1" si="425"/>
        <v>0</v>
      </c>
      <c r="EN181" s="27" t="str">
        <f t="shared" ca="1" si="425"/>
        <v>-</v>
      </c>
      <c r="EO181" s="27" t="str">
        <f t="shared" ca="1" si="425"/>
        <v>-</v>
      </c>
      <c r="EP181" s="27">
        <f t="shared" ca="1" si="425"/>
        <v>0</v>
      </c>
      <c r="EQ181" s="27">
        <f t="shared" ca="1" si="425"/>
        <v>0</v>
      </c>
      <c r="ER181" s="34">
        <v>0</v>
      </c>
    </row>
    <row r="182" spans="1:148" outlineLevel="3">
      <c r="A182" s="31">
        <f t="shared" si="361"/>
        <v>177</v>
      </c>
      <c r="B182" s="38">
        <f t="shared" ca="1" si="418"/>
        <v>138</v>
      </c>
      <c r="C182">
        <f t="shared" ca="1" si="412"/>
        <v>32</v>
      </c>
      <c r="D182" t="b">
        <v>1</v>
      </c>
      <c r="E182" t="b">
        <v>0</v>
      </c>
      <c r="F182" t="b">
        <v>1</v>
      </c>
      <c r="H182" s="3" t="str">
        <f t="shared" ca="1" si="415"/>
        <v>039 sfw1.00_sfd00000_conc00000_prlf-0.30_era00000Mat-mate EL Spr Scan 2 (F33N11)</v>
      </c>
      <c r="I182" s="13" t="str">
        <f ca="1">IF(MATCH(H182,H$5:H182,0)=(COUNTA(H$5:H182)),"-","Dup")</f>
        <v>-</v>
      </c>
      <c r="J182" s="27" t="str">
        <f t="shared" ca="1" si="416"/>
        <v>-</v>
      </c>
      <c r="K182" s="27" t="b">
        <f t="shared" ca="1" si="409"/>
        <v>1</v>
      </c>
      <c r="L182" s="27" t="b">
        <f t="shared" ca="1" si="409"/>
        <v>1</v>
      </c>
      <c r="M182" s="27" t="b">
        <f t="shared" ca="1" si="409"/>
        <v>1</v>
      </c>
      <c r="N182" s="27" t="b">
        <f t="shared" ca="1" si="409"/>
        <v>1</v>
      </c>
      <c r="O182" s="27" t="b">
        <f t="shared" ca="1" si="409"/>
        <v>1</v>
      </c>
      <c r="P182" s="27">
        <f t="shared" ca="1" si="419"/>
        <v>1</v>
      </c>
      <c r="Q182" s="27">
        <f t="shared" ca="1" si="419"/>
        <v>1</v>
      </c>
      <c r="R182" s="27">
        <f t="shared" ca="1" si="419"/>
        <v>1</v>
      </c>
      <c r="S182" s="27">
        <f t="shared" ca="1" si="419"/>
        <v>1</v>
      </c>
      <c r="T182" s="27">
        <f t="shared" ca="1" si="419"/>
        <v>1</v>
      </c>
      <c r="U182" s="27">
        <f t="shared" ca="1" si="419"/>
        <v>1</v>
      </c>
      <c r="V182" s="27">
        <f t="shared" ca="1" si="419"/>
        <v>1</v>
      </c>
      <c r="W182" s="27">
        <f t="shared" ca="1" si="419"/>
        <v>1</v>
      </c>
      <c r="X182" s="27">
        <f t="shared" ca="1" si="419"/>
        <v>1</v>
      </c>
      <c r="Y182" s="27">
        <f t="shared" ca="1" si="419"/>
        <v>1</v>
      </c>
      <c r="Z182" s="27" t="str">
        <f t="shared" ca="1" si="413"/>
        <v>-</v>
      </c>
      <c r="AA182" s="27" t="str">
        <f t="shared" ca="1" si="417"/>
        <v>-</v>
      </c>
      <c r="AB182" s="27" t="str">
        <f t="shared" ca="1" si="420"/>
        <v>-</v>
      </c>
      <c r="AC182" s="27" t="str">
        <f t="shared" ca="1" si="420"/>
        <v>-</v>
      </c>
      <c r="AD182" s="27" t="str">
        <f t="shared" ca="1" si="420"/>
        <v>-</v>
      </c>
      <c r="AE182" s="27" t="str">
        <f t="shared" ca="1" si="420"/>
        <v>-</v>
      </c>
      <c r="AF182" s="27" t="str">
        <f t="shared" ca="1" si="420"/>
        <v>-</v>
      </c>
      <c r="AG182" s="27" t="str">
        <f t="shared" ca="1" si="420"/>
        <v>-</v>
      </c>
      <c r="AH182" s="27" t="str">
        <f t="shared" ca="1" si="420"/>
        <v>-</v>
      </c>
      <c r="AI182" s="27" t="str">
        <f t="shared" ca="1" si="420"/>
        <v>-</v>
      </c>
      <c r="AJ182" s="27" t="str">
        <f t="shared" ca="1" si="420"/>
        <v>-</v>
      </c>
      <c r="AK182" s="27" t="str">
        <f t="shared" ca="1" si="420"/>
        <v>-</v>
      </c>
      <c r="AL182" s="27" t="str">
        <f t="shared" ca="1" si="420"/>
        <v>-</v>
      </c>
      <c r="AM182" s="27" t="str">
        <f t="shared" ca="1" si="420"/>
        <v>-</v>
      </c>
      <c r="AN182" s="27" t="str">
        <f t="shared" ca="1" si="420"/>
        <v>-</v>
      </c>
      <c r="AO182" s="27" t="str">
        <f t="shared" ca="1" si="420"/>
        <v>-</v>
      </c>
      <c r="AP182" s="27" t="str">
        <f t="shared" ca="1" si="420"/>
        <v>-</v>
      </c>
      <c r="AQ182" s="27" t="str">
        <f t="shared" ca="1" si="420"/>
        <v>-</v>
      </c>
      <c r="AR182" s="27" t="str">
        <f t="shared" ca="1" si="420"/>
        <v>-</v>
      </c>
      <c r="AS182" s="27">
        <f t="shared" ca="1" si="395"/>
        <v>1</v>
      </c>
      <c r="AT182" s="27">
        <f t="shared" ca="1" si="395"/>
        <v>1</v>
      </c>
      <c r="AU182" s="27">
        <f t="shared" ca="1" si="395"/>
        <v>0</v>
      </c>
      <c r="AV182" s="27">
        <f t="shared" ca="1" si="421"/>
        <v>0.7</v>
      </c>
      <c r="AW182" s="27">
        <f t="shared" ca="1" si="421"/>
        <v>-0.7</v>
      </c>
      <c r="AX182" s="27" t="str">
        <f t="shared" ca="1" si="421"/>
        <v>-</v>
      </c>
      <c r="AY182" s="27" t="str">
        <f t="shared" ca="1" si="421"/>
        <v>-</v>
      </c>
      <c r="AZ182" s="27" t="str">
        <f t="shared" ca="1" si="421"/>
        <v>-</v>
      </c>
      <c r="BA182" s="27" t="str">
        <f t="shared" ca="1" si="421"/>
        <v>-</v>
      </c>
      <c r="BB182" s="27" t="str">
        <f t="shared" ca="1" si="421"/>
        <v>-</v>
      </c>
      <c r="BC182" s="27">
        <f t="shared" ca="1" si="414"/>
        <v>0.3</v>
      </c>
      <c r="BD182" s="27">
        <f t="shared" ref="BD182:BM191" ca="1" si="427">OFFSET(BD$5,$B182,0)</f>
        <v>0.7</v>
      </c>
      <c r="BE182" s="27">
        <f t="shared" ca="1" si="427"/>
        <v>-0.2</v>
      </c>
      <c r="BF182" s="27">
        <f t="shared" ca="1" si="427"/>
        <v>1.2</v>
      </c>
      <c r="BG182" s="27" t="str">
        <f t="shared" ca="1" si="427"/>
        <v>-</v>
      </c>
      <c r="BH182" s="27" t="str">
        <f t="shared" ca="1" si="427"/>
        <v>-</v>
      </c>
      <c r="BI182" s="27">
        <f t="shared" ca="1" si="427"/>
        <v>0</v>
      </c>
      <c r="BJ182" s="27">
        <f t="shared" ca="1" si="427"/>
        <v>0</v>
      </c>
      <c r="BK182" s="27">
        <f t="shared" ca="1" si="427"/>
        <v>0</v>
      </c>
      <c r="BL182" s="27">
        <f t="shared" ca="1" si="427"/>
        <v>0</v>
      </c>
      <c r="BM182" s="27">
        <f t="shared" ca="1" si="427"/>
        <v>0</v>
      </c>
      <c r="BN182" s="27">
        <f t="shared" ref="BN182:BT191" ca="1" si="428">OFFSET(BN$5,$B182,0)</f>
        <v>12</v>
      </c>
      <c r="BO182" s="27">
        <f t="shared" ca="1" si="428"/>
        <v>12</v>
      </c>
      <c r="BP182" s="27" t="str">
        <f t="shared" ca="1" si="428"/>
        <v>-</v>
      </c>
      <c r="BQ182" s="27" t="str">
        <f t="shared" ca="1" si="428"/>
        <v>-</v>
      </c>
      <c r="BR182" s="27" t="str">
        <f t="shared" ca="1" si="428"/>
        <v>-</v>
      </c>
      <c r="BS182" s="27" t="str">
        <f t="shared" ca="1" si="428"/>
        <v>-</v>
      </c>
      <c r="BT182" s="27" t="str">
        <f t="shared" ca="1" si="428"/>
        <v>-</v>
      </c>
      <c r="BU182" s="27" t="str">
        <f t="shared" ref="BU182:CF191" ca="1" si="429">OFFSET(BU$5,$B182,0)</f>
        <v>-</v>
      </c>
      <c r="BV182" s="27" t="str">
        <f t="shared" ca="1" si="429"/>
        <v>-</v>
      </c>
      <c r="BW182" s="27" t="str">
        <f t="shared" ca="1" si="429"/>
        <v>-</v>
      </c>
      <c r="BX182" s="27" t="str">
        <f t="shared" ca="1" si="429"/>
        <v>-</v>
      </c>
      <c r="BY182" s="27">
        <f t="shared" ca="1" si="429"/>
        <v>5</v>
      </c>
      <c r="BZ182" s="27" t="str">
        <f t="shared" ca="1" si="429"/>
        <v>-</v>
      </c>
      <c r="CA182" s="27" t="str">
        <f t="shared" ca="1" si="429"/>
        <v>-</v>
      </c>
      <c r="CB182" s="27" t="str">
        <f t="shared" ca="1" si="429"/>
        <v>-</v>
      </c>
      <c r="CC182" s="27" t="str">
        <f t="shared" ca="1" si="429"/>
        <v>-</v>
      </c>
      <c r="CD182" s="27" t="str">
        <f t="shared" ca="1" si="429"/>
        <v>-</v>
      </c>
      <c r="CE182" s="27" t="str">
        <f t="shared" ca="1" si="429"/>
        <v>-</v>
      </c>
      <c r="CF182" s="27">
        <f t="shared" ca="1" si="429"/>
        <v>0</v>
      </c>
      <c r="CG182" s="27" t="str">
        <f t="shared" ref="CG182:CO191" ca="1" si="430">OFFSET(CG$5,$B182,0)</f>
        <v>-</v>
      </c>
      <c r="CH182" s="27">
        <f t="shared" ca="1" si="430"/>
        <v>1</v>
      </c>
      <c r="CI182" s="27">
        <f t="shared" ca="1" si="430"/>
        <v>0</v>
      </c>
      <c r="CJ182" s="27">
        <f t="shared" ca="1" si="430"/>
        <v>1</v>
      </c>
      <c r="CK182" s="27">
        <f t="shared" ca="1" si="430"/>
        <v>1</v>
      </c>
      <c r="CL182" s="27">
        <f t="shared" ca="1" si="430"/>
        <v>1</v>
      </c>
      <c r="CM182" s="27">
        <f t="shared" ca="1" si="430"/>
        <v>0</v>
      </c>
      <c r="CN182" s="27">
        <f t="shared" ca="1" si="430"/>
        <v>0</v>
      </c>
      <c r="CO182" s="27">
        <f t="shared" ca="1" si="430"/>
        <v>0</v>
      </c>
      <c r="CP182" s="27">
        <f t="shared" ca="1" si="410"/>
        <v>0</v>
      </c>
      <c r="CQ182" s="27">
        <f t="shared" ca="1" si="379"/>
        <v>1</v>
      </c>
      <c r="CR182" s="27">
        <f t="shared" ca="1" si="396"/>
        <v>0</v>
      </c>
      <c r="CS182" s="27">
        <f t="shared" ca="1" si="411"/>
        <v>0</v>
      </c>
      <c r="CT182" s="26">
        <v>-0.3</v>
      </c>
      <c r="CU182" s="27">
        <f t="shared" ca="1" si="397"/>
        <v>0</v>
      </c>
      <c r="CV182" s="27">
        <f t="shared" ref="CV182:CX203" ca="1" si="431">OFFSET(CV$5,$B182,0)</f>
        <v>0</v>
      </c>
      <c r="CW182" s="27">
        <f t="shared" ca="1" si="431"/>
        <v>1</v>
      </c>
      <c r="CX182" s="27">
        <f t="shared" ca="1" si="431"/>
        <v>0</v>
      </c>
      <c r="CY182" s="27">
        <f t="shared" ca="1" si="426"/>
        <v>0</v>
      </c>
      <c r="CZ182" s="27">
        <f t="shared" ca="1" si="426"/>
        <v>0</v>
      </c>
      <c r="DA182" s="27">
        <f t="shared" ca="1" si="422"/>
        <v>0</v>
      </c>
      <c r="DB182" s="27">
        <f t="shared" ca="1" si="422"/>
        <v>0</v>
      </c>
      <c r="DC182" s="27">
        <f t="shared" ca="1" si="422"/>
        <v>0</v>
      </c>
      <c r="DD182" s="27">
        <f t="shared" ca="1" si="422"/>
        <v>0</v>
      </c>
      <c r="DE182" s="27" t="str">
        <f t="shared" ca="1" si="422"/>
        <v>-</v>
      </c>
      <c r="DF182" s="27" t="str">
        <f t="shared" ca="1" si="422"/>
        <v>-</v>
      </c>
      <c r="DG182" s="27" t="str">
        <f t="shared" ca="1" si="422"/>
        <v>-</v>
      </c>
      <c r="DH182" s="27" t="str">
        <f t="shared" ca="1" si="422"/>
        <v>-</v>
      </c>
      <c r="DI182" s="27" t="str">
        <f t="shared" ca="1" si="422"/>
        <v>-</v>
      </c>
      <c r="DJ182" s="27" t="str">
        <f t="shared" ca="1" si="422"/>
        <v>-</v>
      </c>
      <c r="DK182" s="27" t="b">
        <f t="shared" ca="1" si="423"/>
        <v>0</v>
      </c>
      <c r="DL182" s="27" t="b">
        <f t="shared" ca="1" si="423"/>
        <v>0</v>
      </c>
      <c r="DM182" s="27" t="b">
        <f t="shared" ca="1" si="423"/>
        <v>1</v>
      </c>
      <c r="DN182" s="27">
        <f t="shared" ca="1" si="423"/>
        <v>2</v>
      </c>
      <c r="DO182" s="27" t="str">
        <f t="shared" ca="1" si="423"/>
        <v>-</v>
      </c>
      <c r="DP182" s="27" t="b">
        <f t="shared" ca="1" si="423"/>
        <v>1</v>
      </c>
      <c r="DQ182" s="27" t="str">
        <f t="shared" ca="1" si="423"/>
        <v>-</v>
      </c>
      <c r="DR182" s="27" t="str">
        <f t="shared" ca="1" si="423"/>
        <v>-</v>
      </c>
      <c r="DS182" s="27" t="str">
        <f t="shared" ca="1" si="423"/>
        <v>-</v>
      </c>
      <c r="DT182" s="27" t="b">
        <f t="shared" ca="1" si="423"/>
        <v>1</v>
      </c>
      <c r="DU182" s="27" t="str">
        <f t="shared" ca="1" si="424"/>
        <v>-</v>
      </c>
      <c r="DV182" s="27">
        <f t="shared" ca="1" si="424"/>
        <v>0.99</v>
      </c>
      <c r="DW182" s="27">
        <f t="shared" ca="1" si="424"/>
        <v>1</v>
      </c>
      <c r="DX182" s="27" t="str">
        <f t="shared" ca="1" si="424"/>
        <v>-</v>
      </c>
      <c r="DY182" s="27" t="str">
        <f t="shared" ca="1" si="424"/>
        <v>-</v>
      </c>
      <c r="DZ182" s="27" t="str">
        <f t="shared" ca="1" si="424"/>
        <v>-</v>
      </c>
      <c r="EA182" s="27">
        <f t="shared" ca="1" si="424"/>
        <v>1</v>
      </c>
      <c r="EB182" s="27">
        <f t="shared" ca="1" si="424"/>
        <v>0</v>
      </c>
      <c r="EC182" s="27">
        <f t="shared" ca="1" si="424"/>
        <v>1</v>
      </c>
      <c r="ED182" s="27">
        <f t="shared" ca="1" si="424"/>
        <v>1</v>
      </c>
      <c r="EE182" s="27">
        <f t="shared" ca="1" si="425"/>
        <v>0</v>
      </c>
      <c r="EF182" s="27">
        <f t="shared" ca="1" si="425"/>
        <v>70</v>
      </c>
      <c r="EG182" s="27">
        <f t="shared" ca="1" si="425"/>
        <v>50</v>
      </c>
      <c r="EH182" s="27">
        <f t="shared" ca="1" si="425"/>
        <v>70</v>
      </c>
      <c r="EI182" s="27">
        <f t="shared" ca="1" si="425"/>
        <v>50</v>
      </c>
      <c r="EJ182" s="27">
        <f t="shared" ca="1" si="425"/>
        <v>1</v>
      </c>
      <c r="EK182" s="27">
        <f t="shared" ca="1" si="425"/>
        <v>1</v>
      </c>
      <c r="EL182" s="27">
        <f t="shared" ca="1" si="425"/>
        <v>1</v>
      </c>
      <c r="EM182" s="27">
        <f t="shared" ca="1" si="425"/>
        <v>0</v>
      </c>
      <c r="EN182" s="27" t="str">
        <f t="shared" ca="1" si="425"/>
        <v>-</v>
      </c>
      <c r="EO182" s="27" t="str">
        <f t="shared" ca="1" si="425"/>
        <v>-</v>
      </c>
      <c r="EP182" s="27">
        <f t="shared" ca="1" si="425"/>
        <v>0</v>
      </c>
      <c r="EQ182" s="27">
        <f t="shared" ca="1" si="425"/>
        <v>0</v>
      </c>
      <c r="ER182" s="34">
        <v>0</v>
      </c>
    </row>
    <row r="183" spans="1:148" outlineLevel="3">
      <c r="A183" s="31">
        <f t="shared" si="361"/>
        <v>178</v>
      </c>
      <c r="B183" s="38">
        <f t="shared" ca="1" si="418"/>
        <v>138</v>
      </c>
      <c r="C183">
        <f t="shared" ca="1" si="412"/>
        <v>32</v>
      </c>
      <c r="D183" t="b">
        <v>1</v>
      </c>
      <c r="E183" t="b">
        <v>0</v>
      </c>
      <c r="F183" t="b">
        <v>1</v>
      </c>
      <c r="H183" s="3" t="str">
        <f t="shared" ca="1" si="415"/>
        <v>040 sfw1.00_sfd00000_conc00000_prlf-0.35_era00000Mat-mate EL Spr Scan 2 (F33N11)</v>
      </c>
      <c r="I183" s="13" t="str">
        <f ca="1">IF(MATCH(H183,H$5:H183,0)=(COUNTA(H$5:H183)),"-","Dup")</f>
        <v>-</v>
      </c>
      <c r="J183" s="27" t="str">
        <f t="shared" ca="1" si="416"/>
        <v>-</v>
      </c>
      <c r="K183" s="27" t="b">
        <f t="shared" ref="K183:O192" ca="1" si="432">OFFSET(K$5,$B183,0)</f>
        <v>1</v>
      </c>
      <c r="L183" s="27" t="b">
        <f t="shared" ca="1" si="432"/>
        <v>1</v>
      </c>
      <c r="M183" s="27" t="b">
        <f t="shared" ca="1" si="432"/>
        <v>1</v>
      </c>
      <c r="N183" s="27" t="b">
        <f t="shared" ca="1" si="432"/>
        <v>1</v>
      </c>
      <c r="O183" s="27" t="b">
        <f t="shared" ca="1" si="432"/>
        <v>1</v>
      </c>
      <c r="P183" s="27">
        <f t="shared" ca="1" si="419"/>
        <v>1</v>
      </c>
      <c r="Q183" s="27">
        <f t="shared" ca="1" si="419"/>
        <v>1</v>
      </c>
      <c r="R183" s="27">
        <f t="shared" ca="1" si="419"/>
        <v>1</v>
      </c>
      <c r="S183" s="27">
        <f t="shared" ca="1" si="419"/>
        <v>1</v>
      </c>
      <c r="T183" s="27">
        <f t="shared" ca="1" si="419"/>
        <v>1</v>
      </c>
      <c r="U183" s="27">
        <f t="shared" ca="1" si="419"/>
        <v>1</v>
      </c>
      <c r="V183" s="27">
        <f t="shared" ca="1" si="419"/>
        <v>1</v>
      </c>
      <c r="W183" s="27">
        <f t="shared" ca="1" si="419"/>
        <v>1</v>
      </c>
      <c r="X183" s="27">
        <f t="shared" ca="1" si="419"/>
        <v>1</v>
      </c>
      <c r="Y183" s="27">
        <f t="shared" ca="1" si="419"/>
        <v>1</v>
      </c>
      <c r="Z183" s="27" t="str">
        <f t="shared" ca="1" si="413"/>
        <v>-</v>
      </c>
      <c r="AA183" s="27" t="str">
        <f t="shared" ca="1" si="417"/>
        <v>-</v>
      </c>
      <c r="AB183" s="27" t="str">
        <f t="shared" ca="1" si="420"/>
        <v>-</v>
      </c>
      <c r="AC183" s="27" t="str">
        <f t="shared" ca="1" si="420"/>
        <v>-</v>
      </c>
      <c r="AD183" s="27" t="str">
        <f t="shared" ca="1" si="420"/>
        <v>-</v>
      </c>
      <c r="AE183" s="27" t="str">
        <f t="shared" ca="1" si="420"/>
        <v>-</v>
      </c>
      <c r="AF183" s="27" t="str">
        <f t="shared" ca="1" si="420"/>
        <v>-</v>
      </c>
      <c r="AG183" s="27" t="str">
        <f t="shared" ca="1" si="420"/>
        <v>-</v>
      </c>
      <c r="AH183" s="27" t="str">
        <f t="shared" ca="1" si="420"/>
        <v>-</v>
      </c>
      <c r="AI183" s="27" t="str">
        <f t="shared" ca="1" si="420"/>
        <v>-</v>
      </c>
      <c r="AJ183" s="27" t="str">
        <f t="shared" ca="1" si="420"/>
        <v>-</v>
      </c>
      <c r="AK183" s="27" t="str">
        <f t="shared" ca="1" si="420"/>
        <v>-</v>
      </c>
      <c r="AL183" s="27" t="str">
        <f t="shared" ca="1" si="420"/>
        <v>-</v>
      </c>
      <c r="AM183" s="27" t="str">
        <f t="shared" ca="1" si="420"/>
        <v>-</v>
      </c>
      <c r="AN183" s="27" t="str">
        <f t="shared" ca="1" si="420"/>
        <v>-</v>
      </c>
      <c r="AO183" s="27" t="str">
        <f t="shared" ca="1" si="420"/>
        <v>-</v>
      </c>
      <c r="AP183" s="27" t="str">
        <f t="shared" ca="1" si="420"/>
        <v>-</v>
      </c>
      <c r="AQ183" s="27" t="str">
        <f t="shared" ca="1" si="420"/>
        <v>-</v>
      </c>
      <c r="AR183" s="27" t="str">
        <f t="shared" ca="1" si="420"/>
        <v>-</v>
      </c>
      <c r="AS183" s="27">
        <f t="shared" ref="AS183:AU203" ca="1" si="433">OFFSET(AS$5,$B183,0)</f>
        <v>1</v>
      </c>
      <c r="AT183" s="27">
        <f t="shared" ca="1" si="433"/>
        <v>1</v>
      </c>
      <c r="AU183" s="27">
        <f t="shared" ca="1" si="433"/>
        <v>0</v>
      </c>
      <c r="AV183" s="27">
        <f t="shared" ca="1" si="421"/>
        <v>0.7</v>
      </c>
      <c r="AW183" s="27">
        <f t="shared" ca="1" si="421"/>
        <v>-0.7</v>
      </c>
      <c r="AX183" s="27" t="str">
        <f t="shared" ca="1" si="421"/>
        <v>-</v>
      </c>
      <c r="AY183" s="27" t="str">
        <f t="shared" ca="1" si="421"/>
        <v>-</v>
      </c>
      <c r="AZ183" s="27" t="str">
        <f t="shared" ca="1" si="421"/>
        <v>-</v>
      </c>
      <c r="BA183" s="27" t="str">
        <f t="shared" ca="1" si="421"/>
        <v>-</v>
      </c>
      <c r="BB183" s="27" t="str">
        <f t="shared" ca="1" si="421"/>
        <v>-</v>
      </c>
      <c r="BC183" s="27">
        <f t="shared" ca="1" si="414"/>
        <v>0.3</v>
      </c>
      <c r="BD183" s="27">
        <f t="shared" ca="1" si="427"/>
        <v>0.7</v>
      </c>
      <c r="BE183" s="27">
        <f t="shared" ca="1" si="427"/>
        <v>-0.2</v>
      </c>
      <c r="BF183" s="27">
        <f t="shared" ca="1" si="427"/>
        <v>1.2</v>
      </c>
      <c r="BG183" s="27" t="str">
        <f t="shared" ca="1" si="427"/>
        <v>-</v>
      </c>
      <c r="BH183" s="27" t="str">
        <f t="shared" ca="1" si="427"/>
        <v>-</v>
      </c>
      <c r="BI183" s="27">
        <f t="shared" ca="1" si="427"/>
        <v>0</v>
      </c>
      <c r="BJ183" s="27">
        <f t="shared" ca="1" si="427"/>
        <v>0</v>
      </c>
      <c r="BK183" s="27">
        <f t="shared" ca="1" si="427"/>
        <v>0</v>
      </c>
      <c r="BL183" s="27">
        <f t="shared" ca="1" si="427"/>
        <v>0</v>
      </c>
      <c r="BM183" s="27">
        <f t="shared" ca="1" si="427"/>
        <v>0</v>
      </c>
      <c r="BN183" s="27">
        <f t="shared" ca="1" si="428"/>
        <v>12</v>
      </c>
      <c r="BO183" s="27">
        <f t="shared" ca="1" si="428"/>
        <v>12</v>
      </c>
      <c r="BP183" s="27" t="str">
        <f t="shared" ca="1" si="428"/>
        <v>-</v>
      </c>
      <c r="BQ183" s="27" t="str">
        <f t="shared" ca="1" si="428"/>
        <v>-</v>
      </c>
      <c r="BR183" s="27" t="str">
        <f t="shared" ca="1" si="428"/>
        <v>-</v>
      </c>
      <c r="BS183" s="27" t="str">
        <f t="shared" ca="1" si="428"/>
        <v>-</v>
      </c>
      <c r="BT183" s="27" t="str">
        <f t="shared" ca="1" si="428"/>
        <v>-</v>
      </c>
      <c r="BU183" s="27" t="str">
        <f t="shared" ca="1" si="429"/>
        <v>-</v>
      </c>
      <c r="BV183" s="27" t="str">
        <f t="shared" ca="1" si="429"/>
        <v>-</v>
      </c>
      <c r="BW183" s="27" t="str">
        <f t="shared" ca="1" si="429"/>
        <v>-</v>
      </c>
      <c r="BX183" s="27" t="str">
        <f t="shared" ca="1" si="429"/>
        <v>-</v>
      </c>
      <c r="BY183" s="27">
        <f t="shared" ca="1" si="429"/>
        <v>5</v>
      </c>
      <c r="BZ183" s="27" t="str">
        <f t="shared" ca="1" si="429"/>
        <v>-</v>
      </c>
      <c r="CA183" s="27" t="str">
        <f t="shared" ca="1" si="429"/>
        <v>-</v>
      </c>
      <c r="CB183" s="27" t="str">
        <f t="shared" ca="1" si="429"/>
        <v>-</v>
      </c>
      <c r="CC183" s="27" t="str">
        <f t="shared" ca="1" si="429"/>
        <v>-</v>
      </c>
      <c r="CD183" s="27" t="str">
        <f t="shared" ca="1" si="429"/>
        <v>-</v>
      </c>
      <c r="CE183" s="27" t="str">
        <f t="shared" ca="1" si="429"/>
        <v>-</v>
      </c>
      <c r="CF183" s="27">
        <f t="shared" ca="1" si="429"/>
        <v>0</v>
      </c>
      <c r="CG183" s="27" t="str">
        <f t="shared" ca="1" si="430"/>
        <v>-</v>
      </c>
      <c r="CH183" s="27">
        <f t="shared" ca="1" si="430"/>
        <v>1</v>
      </c>
      <c r="CI183" s="27">
        <f t="shared" ca="1" si="430"/>
        <v>0</v>
      </c>
      <c r="CJ183" s="27">
        <f t="shared" ca="1" si="430"/>
        <v>1</v>
      </c>
      <c r="CK183" s="27">
        <f t="shared" ca="1" si="430"/>
        <v>1</v>
      </c>
      <c r="CL183" s="27">
        <f t="shared" ca="1" si="430"/>
        <v>1</v>
      </c>
      <c r="CM183" s="27">
        <f t="shared" ca="1" si="430"/>
        <v>0</v>
      </c>
      <c r="CN183" s="27">
        <f t="shared" ca="1" si="430"/>
        <v>0</v>
      </c>
      <c r="CO183" s="27">
        <f t="shared" ca="1" si="430"/>
        <v>0</v>
      </c>
      <c r="CP183" s="27">
        <f t="shared" ca="1" si="410"/>
        <v>0</v>
      </c>
      <c r="CQ183" s="27">
        <f t="shared" ca="1" si="379"/>
        <v>1</v>
      </c>
      <c r="CR183" s="27">
        <f t="shared" ca="1" si="396"/>
        <v>0</v>
      </c>
      <c r="CS183" s="27">
        <f t="shared" ca="1" si="411"/>
        <v>0</v>
      </c>
      <c r="CT183" s="26">
        <v>-0.35</v>
      </c>
      <c r="CU183" s="27">
        <f t="shared" ca="1" si="397"/>
        <v>0</v>
      </c>
      <c r="CV183" s="27">
        <f t="shared" ca="1" si="431"/>
        <v>0</v>
      </c>
      <c r="CW183" s="27">
        <f t="shared" ca="1" si="431"/>
        <v>1</v>
      </c>
      <c r="CX183" s="27">
        <f t="shared" ca="1" si="431"/>
        <v>0</v>
      </c>
      <c r="CY183" s="27">
        <f t="shared" ca="1" si="426"/>
        <v>0</v>
      </c>
      <c r="CZ183" s="27">
        <f t="shared" ca="1" si="426"/>
        <v>0</v>
      </c>
      <c r="DA183" s="27">
        <f t="shared" ca="1" si="422"/>
        <v>0</v>
      </c>
      <c r="DB183" s="27">
        <f t="shared" ca="1" si="422"/>
        <v>0</v>
      </c>
      <c r="DC183" s="27">
        <f t="shared" ca="1" si="422"/>
        <v>0</v>
      </c>
      <c r="DD183" s="27">
        <f t="shared" ca="1" si="422"/>
        <v>0</v>
      </c>
      <c r="DE183" s="27" t="str">
        <f t="shared" ca="1" si="422"/>
        <v>-</v>
      </c>
      <c r="DF183" s="27" t="str">
        <f t="shared" ca="1" si="422"/>
        <v>-</v>
      </c>
      <c r="DG183" s="27" t="str">
        <f t="shared" ca="1" si="422"/>
        <v>-</v>
      </c>
      <c r="DH183" s="27" t="str">
        <f t="shared" ca="1" si="422"/>
        <v>-</v>
      </c>
      <c r="DI183" s="27" t="str">
        <f t="shared" ca="1" si="422"/>
        <v>-</v>
      </c>
      <c r="DJ183" s="27" t="str">
        <f t="shared" ca="1" si="422"/>
        <v>-</v>
      </c>
      <c r="DK183" s="27" t="b">
        <f t="shared" ca="1" si="423"/>
        <v>0</v>
      </c>
      <c r="DL183" s="27" t="b">
        <f t="shared" ca="1" si="423"/>
        <v>0</v>
      </c>
      <c r="DM183" s="27" t="b">
        <f t="shared" ca="1" si="423"/>
        <v>1</v>
      </c>
      <c r="DN183" s="27">
        <f t="shared" ca="1" si="423"/>
        <v>2</v>
      </c>
      <c r="DO183" s="27" t="str">
        <f t="shared" ca="1" si="423"/>
        <v>-</v>
      </c>
      <c r="DP183" s="27" t="b">
        <f t="shared" ca="1" si="423"/>
        <v>1</v>
      </c>
      <c r="DQ183" s="27" t="str">
        <f t="shared" ca="1" si="423"/>
        <v>-</v>
      </c>
      <c r="DR183" s="27" t="str">
        <f t="shared" ca="1" si="423"/>
        <v>-</v>
      </c>
      <c r="DS183" s="27" t="str">
        <f t="shared" ca="1" si="423"/>
        <v>-</v>
      </c>
      <c r="DT183" s="27" t="b">
        <f t="shared" ca="1" si="423"/>
        <v>1</v>
      </c>
      <c r="DU183" s="27" t="str">
        <f t="shared" ca="1" si="424"/>
        <v>-</v>
      </c>
      <c r="DV183" s="27">
        <f t="shared" ca="1" si="424"/>
        <v>0.99</v>
      </c>
      <c r="DW183" s="27">
        <f t="shared" ca="1" si="424"/>
        <v>1</v>
      </c>
      <c r="DX183" s="27" t="str">
        <f t="shared" ca="1" si="424"/>
        <v>-</v>
      </c>
      <c r="DY183" s="27" t="str">
        <f t="shared" ca="1" si="424"/>
        <v>-</v>
      </c>
      <c r="DZ183" s="27" t="str">
        <f t="shared" ca="1" si="424"/>
        <v>-</v>
      </c>
      <c r="EA183" s="27">
        <f t="shared" ca="1" si="424"/>
        <v>1</v>
      </c>
      <c r="EB183" s="27">
        <f t="shared" ca="1" si="424"/>
        <v>0</v>
      </c>
      <c r="EC183" s="27">
        <f t="shared" ca="1" si="424"/>
        <v>1</v>
      </c>
      <c r="ED183" s="27">
        <f t="shared" ca="1" si="424"/>
        <v>1</v>
      </c>
      <c r="EE183" s="27">
        <f t="shared" ca="1" si="425"/>
        <v>0</v>
      </c>
      <c r="EF183" s="27">
        <f t="shared" ca="1" si="425"/>
        <v>70</v>
      </c>
      <c r="EG183" s="27">
        <f t="shared" ca="1" si="425"/>
        <v>50</v>
      </c>
      <c r="EH183" s="27">
        <f t="shared" ca="1" si="425"/>
        <v>70</v>
      </c>
      <c r="EI183" s="27">
        <f t="shared" ca="1" si="425"/>
        <v>50</v>
      </c>
      <c r="EJ183" s="27">
        <f t="shared" ca="1" si="425"/>
        <v>1</v>
      </c>
      <c r="EK183" s="27">
        <f t="shared" ca="1" si="425"/>
        <v>1</v>
      </c>
      <c r="EL183" s="27">
        <f t="shared" ca="1" si="425"/>
        <v>1</v>
      </c>
      <c r="EM183" s="27">
        <f t="shared" ca="1" si="425"/>
        <v>0</v>
      </c>
      <c r="EN183" s="27" t="str">
        <f t="shared" ca="1" si="425"/>
        <v>-</v>
      </c>
      <c r="EO183" s="27" t="str">
        <f t="shared" ca="1" si="425"/>
        <v>-</v>
      </c>
      <c r="EP183" s="27">
        <f t="shared" ca="1" si="425"/>
        <v>0</v>
      </c>
      <c r="EQ183" s="27">
        <f t="shared" ca="1" si="425"/>
        <v>0</v>
      </c>
      <c r="ER183" s="34">
        <v>0</v>
      </c>
    </row>
    <row r="184" spans="1:148" outlineLevel="3">
      <c r="A184" s="31">
        <f t="shared" si="361"/>
        <v>179</v>
      </c>
      <c r="B184" s="38">
        <f t="shared" ca="1" si="418"/>
        <v>138</v>
      </c>
      <c r="C184">
        <f t="shared" ca="1" si="412"/>
        <v>32</v>
      </c>
      <c r="D184" t="b">
        <v>1</v>
      </c>
      <c r="E184" t="b">
        <v>0</v>
      </c>
      <c r="F184" t="b">
        <v>1</v>
      </c>
      <c r="H184" s="3" t="str">
        <f t="shared" ca="1" si="415"/>
        <v>041 sfw1.00_sfd00000_conc00000_prlf00000_era-0.30Mat-mate EL Spr Scan 2 (F33N11)</v>
      </c>
      <c r="I184" s="13" t="str">
        <f ca="1">IF(MATCH(H184,H$5:H184,0)=(COUNTA(H$5:H184)),"-","Dup")</f>
        <v>-</v>
      </c>
      <c r="J184" s="27" t="str">
        <f t="shared" ca="1" si="416"/>
        <v>-</v>
      </c>
      <c r="K184" s="27" t="b">
        <f t="shared" ca="1" si="432"/>
        <v>1</v>
      </c>
      <c r="L184" s="27" t="b">
        <f t="shared" ca="1" si="432"/>
        <v>1</v>
      </c>
      <c r="M184" s="27" t="b">
        <f t="shared" ca="1" si="432"/>
        <v>1</v>
      </c>
      <c r="N184" s="27" t="b">
        <f t="shared" ca="1" si="432"/>
        <v>1</v>
      </c>
      <c r="O184" s="27" t="b">
        <f t="shared" ca="1" si="432"/>
        <v>1</v>
      </c>
      <c r="P184" s="27">
        <f t="shared" ca="1" si="419"/>
        <v>1</v>
      </c>
      <c r="Q184" s="27">
        <f t="shared" ca="1" si="419"/>
        <v>1</v>
      </c>
      <c r="R184" s="27">
        <f t="shared" ca="1" si="419"/>
        <v>1</v>
      </c>
      <c r="S184" s="27">
        <f t="shared" ca="1" si="419"/>
        <v>1</v>
      </c>
      <c r="T184" s="27">
        <f t="shared" ca="1" si="419"/>
        <v>1</v>
      </c>
      <c r="U184" s="27">
        <f t="shared" ca="1" si="419"/>
        <v>1</v>
      </c>
      <c r="V184" s="27">
        <f t="shared" ca="1" si="419"/>
        <v>1</v>
      </c>
      <c r="W184" s="27">
        <f t="shared" ca="1" si="419"/>
        <v>1</v>
      </c>
      <c r="X184" s="27">
        <f t="shared" ca="1" si="419"/>
        <v>1</v>
      </c>
      <c r="Y184" s="27">
        <f t="shared" ca="1" si="419"/>
        <v>1</v>
      </c>
      <c r="Z184" s="27" t="str">
        <f t="shared" ca="1" si="413"/>
        <v>-</v>
      </c>
      <c r="AA184" s="27" t="str">
        <f t="shared" ca="1" si="417"/>
        <v>-</v>
      </c>
      <c r="AB184" s="27" t="str">
        <f t="shared" ca="1" si="420"/>
        <v>-</v>
      </c>
      <c r="AC184" s="27" t="str">
        <f t="shared" ca="1" si="420"/>
        <v>-</v>
      </c>
      <c r="AD184" s="27" t="str">
        <f t="shared" ca="1" si="420"/>
        <v>-</v>
      </c>
      <c r="AE184" s="27" t="str">
        <f t="shared" ca="1" si="420"/>
        <v>-</v>
      </c>
      <c r="AF184" s="27" t="str">
        <f t="shared" ca="1" si="420"/>
        <v>-</v>
      </c>
      <c r="AG184" s="27" t="str">
        <f t="shared" ca="1" si="420"/>
        <v>-</v>
      </c>
      <c r="AH184" s="27" t="str">
        <f t="shared" ca="1" si="420"/>
        <v>-</v>
      </c>
      <c r="AI184" s="27" t="str">
        <f t="shared" ca="1" si="420"/>
        <v>-</v>
      </c>
      <c r="AJ184" s="27" t="str">
        <f t="shared" ca="1" si="420"/>
        <v>-</v>
      </c>
      <c r="AK184" s="27" t="str">
        <f t="shared" ca="1" si="420"/>
        <v>-</v>
      </c>
      <c r="AL184" s="27" t="str">
        <f t="shared" ca="1" si="420"/>
        <v>-</v>
      </c>
      <c r="AM184" s="27" t="str">
        <f t="shared" ca="1" si="420"/>
        <v>-</v>
      </c>
      <c r="AN184" s="27" t="str">
        <f t="shared" ca="1" si="420"/>
        <v>-</v>
      </c>
      <c r="AO184" s="27" t="str">
        <f t="shared" ca="1" si="420"/>
        <v>-</v>
      </c>
      <c r="AP184" s="27" t="str">
        <f t="shared" ca="1" si="420"/>
        <v>-</v>
      </c>
      <c r="AQ184" s="27" t="str">
        <f t="shared" ca="1" si="420"/>
        <v>-</v>
      </c>
      <c r="AR184" s="27" t="str">
        <f t="shared" ca="1" si="420"/>
        <v>-</v>
      </c>
      <c r="AS184" s="27">
        <f t="shared" ca="1" si="433"/>
        <v>1</v>
      </c>
      <c r="AT184" s="27">
        <f t="shared" ca="1" si="433"/>
        <v>1</v>
      </c>
      <c r="AU184" s="27">
        <f t="shared" ca="1" si="433"/>
        <v>0</v>
      </c>
      <c r="AV184" s="27">
        <f t="shared" ca="1" si="421"/>
        <v>0.7</v>
      </c>
      <c r="AW184" s="27">
        <f t="shared" ca="1" si="421"/>
        <v>-0.7</v>
      </c>
      <c r="AX184" s="27" t="str">
        <f t="shared" ca="1" si="421"/>
        <v>-</v>
      </c>
      <c r="AY184" s="27" t="str">
        <f t="shared" ca="1" si="421"/>
        <v>-</v>
      </c>
      <c r="AZ184" s="27" t="str">
        <f t="shared" ca="1" si="421"/>
        <v>-</v>
      </c>
      <c r="BA184" s="27" t="str">
        <f t="shared" ca="1" si="421"/>
        <v>-</v>
      </c>
      <c r="BB184" s="27" t="str">
        <f t="shared" ca="1" si="421"/>
        <v>-</v>
      </c>
      <c r="BC184" s="27">
        <f t="shared" ca="1" si="414"/>
        <v>0.3</v>
      </c>
      <c r="BD184" s="27">
        <f t="shared" ca="1" si="427"/>
        <v>0.7</v>
      </c>
      <c r="BE184" s="27">
        <f t="shared" ca="1" si="427"/>
        <v>-0.2</v>
      </c>
      <c r="BF184" s="27">
        <f t="shared" ca="1" si="427"/>
        <v>1.2</v>
      </c>
      <c r="BG184" s="27" t="str">
        <f t="shared" ca="1" si="427"/>
        <v>-</v>
      </c>
      <c r="BH184" s="27" t="str">
        <f t="shared" ca="1" si="427"/>
        <v>-</v>
      </c>
      <c r="BI184" s="27">
        <f t="shared" ca="1" si="427"/>
        <v>0</v>
      </c>
      <c r="BJ184" s="27">
        <f t="shared" ca="1" si="427"/>
        <v>0</v>
      </c>
      <c r="BK184" s="27">
        <f t="shared" ca="1" si="427"/>
        <v>0</v>
      </c>
      <c r="BL184" s="27">
        <f t="shared" ca="1" si="427"/>
        <v>0</v>
      </c>
      <c r="BM184" s="27">
        <f t="shared" ca="1" si="427"/>
        <v>0</v>
      </c>
      <c r="BN184" s="27">
        <f t="shared" ca="1" si="428"/>
        <v>12</v>
      </c>
      <c r="BO184" s="27">
        <f t="shared" ca="1" si="428"/>
        <v>12</v>
      </c>
      <c r="BP184" s="27" t="str">
        <f t="shared" ca="1" si="428"/>
        <v>-</v>
      </c>
      <c r="BQ184" s="27" t="str">
        <f t="shared" ca="1" si="428"/>
        <v>-</v>
      </c>
      <c r="BR184" s="27" t="str">
        <f t="shared" ca="1" si="428"/>
        <v>-</v>
      </c>
      <c r="BS184" s="27" t="str">
        <f t="shared" ca="1" si="428"/>
        <v>-</v>
      </c>
      <c r="BT184" s="27" t="str">
        <f t="shared" ca="1" si="428"/>
        <v>-</v>
      </c>
      <c r="BU184" s="27" t="str">
        <f t="shared" ca="1" si="429"/>
        <v>-</v>
      </c>
      <c r="BV184" s="27" t="str">
        <f t="shared" ca="1" si="429"/>
        <v>-</v>
      </c>
      <c r="BW184" s="27" t="str">
        <f t="shared" ca="1" si="429"/>
        <v>-</v>
      </c>
      <c r="BX184" s="27" t="str">
        <f t="shared" ca="1" si="429"/>
        <v>-</v>
      </c>
      <c r="BY184" s="27">
        <f t="shared" ca="1" si="429"/>
        <v>5</v>
      </c>
      <c r="BZ184" s="27" t="str">
        <f t="shared" ca="1" si="429"/>
        <v>-</v>
      </c>
      <c r="CA184" s="27" t="str">
        <f t="shared" ca="1" si="429"/>
        <v>-</v>
      </c>
      <c r="CB184" s="27" t="str">
        <f t="shared" ca="1" si="429"/>
        <v>-</v>
      </c>
      <c r="CC184" s="27" t="str">
        <f t="shared" ca="1" si="429"/>
        <v>-</v>
      </c>
      <c r="CD184" s="27" t="str">
        <f t="shared" ca="1" si="429"/>
        <v>-</v>
      </c>
      <c r="CE184" s="27" t="str">
        <f t="shared" ca="1" si="429"/>
        <v>-</v>
      </c>
      <c r="CF184" s="27">
        <f t="shared" ca="1" si="429"/>
        <v>0</v>
      </c>
      <c r="CG184" s="27" t="str">
        <f t="shared" ca="1" si="430"/>
        <v>-</v>
      </c>
      <c r="CH184" s="27">
        <f t="shared" ca="1" si="430"/>
        <v>1</v>
      </c>
      <c r="CI184" s="27">
        <f t="shared" ca="1" si="430"/>
        <v>0</v>
      </c>
      <c r="CJ184" s="27">
        <f t="shared" ca="1" si="430"/>
        <v>1</v>
      </c>
      <c r="CK184" s="27">
        <f t="shared" ca="1" si="430"/>
        <v>1</v>
      </c>
      <c r="CL184" s="27">
        <f t="shared" ca="1" si="430"/>
        <v>1</v>
      </c>
      <c r="CM184" s="27">
        <f t="shared" ca="1" si="430"/>
        <v>0</v>
      </c>
      <c r="CN184" s="27">
        <f t="shared" ca="1" si="430"/>
        <v>0</v>
      </c>
      <c r="CO184" s="27">
        <f t="shared" ca="1" si="430"/>
        <v>0</v>
      </c>
      <c r="CP184" s="27">
        <f t="shared" ca="1" si="410"/>
        <v>0</v>
      </c>
      <c r="CQ184" s="27">
        <f t="shared" ca="1" si="379"/>
        <v>1</v>
      </c>
      <c r="CR184" s="27">
        <f t="shared" ca="1" si="396"/>
        <v>0</v>
      </c>
      <c r="CS184" s="27">
        <f t="shared" ca="1" si="411"/>
        <v>0</v>
      </c>
      <c r="CT184" s="27">
        <f t="shared" ref="CT184:CT203" ca="1" si="434">OFFSET(CT$5,$B184,0)</f>
        <v>0</v>
      </c>
      <c r="CU184" s="26">
        <v>-0.3</v>
      </c>
      <c r="CV184" s="27">
        <f t="shared" ca="1" si="431"/>
        <v>0</v>
      </c>
      <c r="CW184" s="27">
        <f t="shared" ca="1" si="431"/>
        <v>1</v>
      </c>
      <c r="CX184" s="27">
        <f t="shared" ca="1" si="431"/>
        <v>0</v>
      </c>
      <c r="CY184" s="27">
        <f t="shared" ca="1" si="426"/>
        <v>0</v>
      </c>
      <c r="CZ184" s="27">
        <f t="shared" ca="1" si="426"/>
        <v>0</v>
      </c>
      <c r="DA184" s="27">
        <f t="shared" ca="1" si="422"/>
        <v>0</v>
      </c>
      <c r="DB184" s="27">
        <f t="shared" ca="1" si="422"/>
        <v>0</v>
      </c>
      <c r="DC184" s="27">
        <f t="shared" ca="1" si="422"/>
        <v>0</v>
      </c>
      <c r="DD184" s="27">
        <f t="shared" ca="1" si="422"/>
        <v>0</v>
      </c>
      <c r="DE184" s="27" t="str">
        <f t="shared" ca="1" si="422"/>
        <v>-</v>
      </c>
      <c r="DF184" s="27" t="str">
        <f t="shared" ca="1" si="422"/>
        <v>-</v>
      </c>
      <c r="DG184" s="27" t="str">
        <f t="shared" ca="1" si="422"/>
        <v>-</v>
      </c>
      <c r="DH184" s="27" t="str">
        <f t="shared" ca="1" si="422"/>
        <v>-</v>
      </c>
      <c r="DI184" s="27" t="str">
        <f t="shared" ca="1" si="422"/>
        <v>-</v>
      </c>
      <c r="DJ184" s="27" t="str">
        <f t="shared" ca="1" si="422"/>
        <v>-</v>
      </c>
      <c r="DK184" s="27" t="b">
        <f t="shared" ca="1" si="423"/>
        <v>0</v>
      </c>
      <c r="DL184" s="27" t="b">
        <f t="shared" ca="1" si="423"/>
        <v>0</v>
      </c>
      <c r="DM184" s="27" t="b">
        <f t="shared" ca="1" si="423"/>
        <v>1</v>
      </c>
      <c r="DN184" s="27">
        <f t="shared" ca="1" si="423"/>
        <v>2</v>
      </c>
      <c r="DO184" s="27" t="str">
        <f t="shared" ca="1" si="423"/>
        <v>-</v>
      </c>
      <c r="DP184" s="27" t="b">
        <f t="shared" ca="1" si="423"/>
        <v>1</v>
      </c>
      <c r="DQ184" s="27" t="str">
        <f t="shared" ca="1" si="423"/>
        <v>-</v>
      </c>
      <c r="DR184" s="27" t="str">
        <f t="shared" ca="1" si="423"/>
        <v>-</v>
      </c>
      <c r="DS184" s="27" t="str">
        <f t="shared" ca="1" si="423"/>
        <v>-</v>
      </c>
      <c r="DT184" s="27" t="b">
        <f t="shared" ca="1" si="423"/>
        <v>1</v>
      </c>
      <c r="DU184" s="27" t="str">
        <f t="shared" ca="1" si="424"/>
        <v>-</v>
      </c>
      <c r="DV184" s="27">
        <f t="shared" ca="1" si="424"/>
        <v>0.99</v>
      </c>
      <c r="DW184" s="27">
        <f t="shared" ca="1" si="424"/>
        <v>1</v>
      </c>
      <c r="DX184" s="27" t="str">
        <f t="shared" ca="1" si="424"/>
        <v>-</v>
      </c>
      <c r="DY184" s="27" t="str">
        <f t="shared" ca="1" si="424"/>
        <v>-</v>
      </c>
      <c r="DZ184" s="27" t="str">
        <f t="shared" ca="1" si="424"/>
        <v>-</v>
      </c>
      <c r="EA184" s="27">
        <f t="shared" ca="1" si="424"/>
        <v>1</v>
      </c>
      <c r="EB184" s="27">
        <f t="shared" ca="1" si="424"/>
        <v>0</v>
      </c>
      <c r="EC184" s="27">
        <f t="shared" ca="1" si="424"/>
        <v>1</v>
      </c>
      <c r="ED184" s="27">
        <f t="shared" ca="1" si="424"/>
        <v>1</v>
      </c>
      <c r="EE184" s="27">
        <f t="shared" ca="1" si="425"/>
        <v>0</v>
      </c>
      <c r="EF184" s="27">
        <f t="shared" ca="1" si="425"/>
        <v>70</v>
      </c>
      <c r="EG184" s="27">
        <f t="shared" ca="1" si="425"/>
        <v>50</v>
      </c>
      <c r="EH184" s="27">
        <f t="shared" ca="1" si="425"/>
        <v>70</v>
      </c>
      <c r="EI184" s="27">
        <f t="shared" ca="1" si="425"/>
        <v>50</v>
      </c>
      <c r="EJ184" s="27">
        <f t="shared" ca="1" si="425"/>
        <v>1</v>
      </c>
      <c r="EK184" s="27">
        <f t="shared" ca="1" si="425"/>
        <v>1</v>
      </c>
      <c r="EL184" s="27">
        <f t="shared" ca="1" si="425"/>
        <v>1</v>
      </c>
      <c r="EM184" s="27">
        <f t="shared" ca="1" si="425"/>
        <v>0</v>
      </c>
      <c r="EN184" s="27" t="str">
        <f t="shared" ca="1" si="425"/>
        <v>-</v>
      </c>
      <c r="EO184" s="27" t="str">
        <f t="shared" ca="1" si="425"/>
        <v>-</v>
      </c>
      <c r="EP184" s="27">
        <f t="shared" ca="1" si="425"/>
        <v>0</v>
      </c>
      <c r="EQ184" s="27">
        <f t="shared" ca="1" si="425"/>
        <v>0</v>
      </c>
      <c r="ER184" s="34">
        <v>0</v>
      </c>
    </row>
    <row r="185" spans="1:148" outlineLevel="3">
      <c r="A185" s="31">
        <f t="shared" si="361"/>
        <v>180</v>
      </c>
      <c r="B185" s="38">
        <f t="shared" ca="1" si="418"/>
        <v>138</v>
      </c>
      <c r="C185">
        <f t="shared" ca="1" si="412"/>
        <v>32</v>
      </c>
      <c r="D185" t="b">
        <v>1</v>
      </c>
      <c r="E185" t="b">
        <v>0</v>
      </c>
      <c r="F185" t="b">
        <v>1</v>
      </c>
      <c r="H185" s="3" t="str">
        <f t="shared" ca="1" si="415"/>
        <v>042 sfw1.00_sfd00000_conc00000_prlf00000_era-0.20Mat-mate EL Spr Scan 2 (F33N11)</v>
      </c>
      <c r="I185" s="13" t="str">
        <f ca="1">IF(MATCH(H185,H$5:H185,0)=(COUNTA(H$5:H185)),"-","Dup")</f>
        <v>-</v>
      </c>
      <c r="J185" s="27" t="str">
        <f t="shared" ca="1" si="416"/>
        <v>-</v>
      </c>
      <c r="K185" s="27" t="b">
        <f t="shared" ca="1" si="432"/>
        <v>1</v>
      </c>
      <c r="L185" s="27" t="b">
        <f t="shared" ca="1" si="432"/>
        <v>1</v>
      </c>
      <c r="M185" s="27" t="b">
        <f t="shared" ca="1" si="432"/>
        <v>1</v>
      </c>
      <c r="N185" s="27" t="b">
        <f t="shared" ca="1" si="432"/>
        <v>1</v>
      </c>
      <c r="O185" s="27" t="b">
        <f t="shared" ca="1" si="432"/>
        <v>1</v>
      </c>
      <c r="P185" s="27">
        <f t="shared" ca="1" si="419"/>
        <v>1</v>
      </c>
      <c r="Q185" s="27">
        <f t="shared" ca="1" si="419"/>
        <v>1</v>
      </c>
      <c r="R185" s="27">
        <f t="shared" ca="1" si="419"/>
        <v>1</v>
      </c>
      <c r="S185" s="27">
        <f t="shared" ca="1" si="419"/>
        <v>1</v>
      </c>
      <c r="T185" s="27">
        <f t="shared" ca="1" si="419"/>
        <v>1</v>
      </c>
      <c r="U185" s="27">
        <f t="shared" ca="1" si="419"/>
        <v>1</v>
      </c>
      <c r="V185" s="27">
        <f t="shared" ca="1" si="419"/>
        <v>1</v>
      </c>
      <c r="W185" s="27">
        <f t="shared" ca="1" si="419"/>
        <v>1</v>
      </c>
      <c r="X185" s="27">
        <f t="shared" ca="1" si="419"/>
        <v>1</v>
      </c>
      <c r="Y185" s="27">
        <f t="shared" ca="1" si="419"/>
        <v>1</v>
      </c>
      <c r="Z185" s="27" t="str">
        <f t="shared" ca="1" si="413"/>
        <v>-</v>
      </c>
      <c r="AA185" s="27" t="str">
        <f t="shared" ca="1" si="417"/>
        <v>-</v>
      </c>
      <c r="AB185" s="27" t="str">
        <f t="shared" ca="1" si="420"/>
        <v>-</v>
      </c>
      <c r="AC185" s="27" t="str">
        <f t="shared" ca="1" si="420"/>
        <v>-</v>
      </c>
      <c r="AD185" s="27" t="str">
        <f t="shared" ca="1" si="420"/>
        <v>-</v>
      </c>
      <c r="AE185" s="27" t="str">
        <f t="shared" ca="1" si="420"/>
        <v>-</v>
      </c>
      <c r="AF185" s="27" t="str">
        <f t="shared" ca="1" si="420"/>
        <v>-</v>
      </c>
      <c r="AG185" s="27" t="str">
        <f t="shared" ca="1" si="420"/>
        <v>-</v>
      </c>
      <c r="AH185" s="27" t="str">
        <f t="shared" ca="1" si="420"/>
        <v>-</v>
      </c>
      <c r="AI185" s="27" t="str">
        <f t="shared" ca="1" si="420"/>
        <v>-</v>
      </c>
      <c r="AJ185" s="27" t="str">
        <f t="shared" ca="1" si="420"/>
        <v>-</v>
      </c>
      <c r="AK185" s="27" t="str">
        <f t="shared" ca="1" si="420"/>
        <v>-</v>
      </c>
      <c r="AL185" s="27" t="str">
        <f t="shared" ca="1" si="420"/>
        <v>-</v>
      </c>
      <c r="AM185" s="27" t="str">
        <f t="shared" ca="1" si="420"/>
        <v>-</v>
      </c>
      <c r="AN185" s="27" t="str">
        <f t="shared" ca="1" si="420"/>
        <v>-</v>
      </c>
      <c r="AO185" s="27" t="str">
        <f t="shared" ca="1" si="420"/>
        <v>-</v>
      </c>
      <c r="AP185" s="27" t="str">
        <f t="shared" ca="1" si="420"/>
        <v>-</v>
      </c>
      <c r="AQ185" s="27" t="str">
        <f t="shared" ca="1" si="420"/>
        <v>-</v>
      </c>
      <c r="AR185" s="27" t="str">
        <f t="shared" ca="1" si="420"/>
        <v>-</v>
      </c>
      <c r="AS185" s="27">
        <f t="shared" ca="1" si="433"/>
        <v>1</v>
      </c>
      <c r="AT185" s="27">
        <f t="shared" ca="1" si="433"/>
        <v>1</v>
      </c>
      <c r="AU185" s="27">
        <f t="shared" ca="1" si="433"/>
        <v>0</v>
      </c>
      <c r="AV185" s="27">
        <f t="shared" ca="1" si="421"/>
        <v>0.7</v>
      </c>
      <c r="AW185" s="27">
        <f t="shared" ca="1" si="421"/>
        <v>-0.7</v>
      </c>
      <c r="AX185" s="27" t="str">
        <f t="shared" ca="1" si="421"/>
        <v>-</v>
      </c>
      <c r="AY185" s="27" t="str">
        <f t="shared" ca="1" si="421"/>
        <v>-</v>
      </c>
      <c r="AZ185" s="27" t="str">
        <f t="shared" ca="1" si="421"/>
        <v>-</v>
      </c>
      <c r="BA185" s="27" t="str">
        <f t="shared" ca="1" si="421"/>
        <v>-</v>
      </c>
      <c r="BB185" s="27" t="str">
        <f t="shared" ca="1" si="421"/>
        <v>-</v>
      </c>
      <c r="BC185" s="27">
        <f t="shared" ca="1" si="414"/>
        <v>0.3</v>
      </c>
      <c r="BD185" s="27">
        <f t="shared" ca="1" si="427"/>
        <v>0.7</v>
      </c>
      <c r="BE185" s="27">
        <f t="shared" ca="1" si="427"/>
        <v>-0.2</v>
      </c>
      <c r="BF185" s="27">
        <f t="shared" ca="1" si="427"/>
        <v>1.2</v>
      </c>
      <c r="BG185" s="27" t="str">
        <f t="shared" ca="1" si="427"/>
        <v>-</v>
      </c>
      <c r="BH185" s="27" t="str">
        <f t="shared" ca="1" si="427"/>
        <v>-</v>
      </c>
      <c r="BI185" s="27">
        <f t="shared" ca="1" si="427"/>
        <v>0</v>
      </c>
      <c r="BJ185" s="27">
        <f t="shared" ca="1" si="427"/>
        <v>0</v>
      </c>
      <c r="BK185" s="27">
        <f t="shared" ca="1" si="427"/>
        <v>0</v>
      </c>
      <c r="BL185" s="27">
        <f t="shared" ca="1" si="427"/>
        <v>0</v>
      </c>
      <c r="BM185" s="27">
        <f t="shared" ca="1" si="427"/>
        <v>0</v>
      </c>
      <c r="BN185" s="27">
        <f t="shared" ca="1" si="428"/>
        <v>12</v>
      </c>
      <c r="BO185" s="27">
        <f t="shared" ca="1" si="428"/>
        <v>12</v>
      </c>
      <c r="BP185" s="27" t="str">
        <f t="shared" ca="1" si="428"/>
        <v>-</v>
      </c>
      <c r="BQ185" s="27" t="str">
        <f t="shared" ca="1" si="428"/>
        <v>-</v>
      </c>
      <c r="BR185" s="27" t="str">
        <f t="shared" ca="1" si="428"/>
        <v>-</v>
      </c>
      <c r="BS185" s="27" t="str">
        <f t="shared" ca="1" si="428"/>
        <v>-</v>
      </c>
      <c r="BT185" s="27" t="str">
        <f t="shared" ca="1" si="428"/>
        <v>-</v>
      </c>
      <c r="BU185" s="27" t="str">
        <f t="shared" ca="1" si="429"/>
        <v>-</v>
      </c>
      <c r="BV185" s="27" t="str">
        <f t="shared" ca="1" si="429"/>
        <v>-</v>
      </c>
      <c r="BW185" s="27" t="str">
        <f t="shared" ca="1" si="429"/>
        <v>-</v>
      </c>
      <c r="BX185" s="27" t="str">
        <f t="shared" ca="1" si="429"/>
        <v>-</v>
      </c>
      <c r="BY185" s="27">
        <f t="shared" ca="1" si="429"/>
        <v>5</v>
      </c>
      <c r="BZ185" s="27" t="str">
        <f t="shared" ca="1" si="429"/>
        <v>-</v>
      </c>
      <c r="CA185" s="27" t="str">
        <f t="shared" ca="1" si="429"/>
        <v>-</v>
      </c>
      <c r="CB185" s="27" t="str">
        <f t="shared" ca="1" si="429"/>
        <v>-</v>
      </c>
      <c r="CC185" s="27" t="str">
        <f t="shared" ca="1" si="429"/>
        <v>-</v>
      </c>
      <c r="CD185" s="27" t="str">
        <f t="shared" ca="1" si="429"/>
        <v>-</v>
      </c>
      <c r="CE185" s="27" t="str">
        <f t="shared" ca="1" si="429"/>
        <v>-</v>
      </c>
      <c r="CF185" s="27">
        <f t="shared" ca="1" si="429"/>
        <v>0</v>
      </c>
      <c r="CG185" s="27" t="str">
        <f t="shared" ca="1" si="430"/>
        <v>-</v>
      </c>
      <c r="CH185" s="27">
        <f t="shared" ca="1" si="430"/>
        <v>1</v>
      </c>
      <c r="CI185" s="27">
        <f t="shared" ca="1" si="430"/>
        <v>0</v>
      </c>
      <c r="CJ185" s="27">
        <f t="shared" ca="1" si="430"/>
        <v>1</v>
      </c>
      <c r="CK185" s="27">
        <f t="shared" ca="1" si="430"/>
        <v>1</v>
      </c>
      <c r="CL185" s="27">
        <f t="shared" ca="1" si="430"/>
        <v>1</v>
      </c>
      <c r="CM185" s="27">
        <f t="shared" ca="1" si="430"/>
        <v>0</v>
      </c>
      <c r="CN185" s="27">
        <f t="shared" ca="1" si="430"/>
        <v>0</v>
      </c>
      <c r="CO185" s="27">
        <f t="shared" ca="1" si="430"/>
        <v>0</v>
      </c>
      <c r="CP185" s="27">
        <f t="shared" ca="1" si="410"/>
        <v>0</v>
      </c>
      <c r="CQ185" s="27">
        <f t="shared" ca="1" si="379"/>
        <v>1</v>
      </c>
      <c r="CR185" s="27">
        <f t="shared" ca="1" si="396"/>
        <v>0</v>
      </c>
      <c r="CS185" s="27">
        <f t="shared" ca="1" si="411"/>
        <v>0</v>
      </c>
      <c r="CT185" s="27">
        <f t="shared" ca="1" si="434"/>
        <v>0</v>
      </c>
      <c r="CU185" s="26">
        <v>-0.2</v>
      </c>
      <c r="CV185" s="27">
        <f t="shared" ca="1" si="431"/>
        <v>0</v>
      </c>
      <c r="CW185" s="27">
        <f t="shared" ca="1" si="431"/>
        <v>1</v>
      </c>
      <c r="CX185" s="27">
        <f t="shared" ca="1" si="431"/>
        <v>0</v>
      </c>
      <c r="CY185" s="27">
        <f t="shared" ca="1" si="426"/>
        <v>0</v>
      </c>
      <c r="CZ185" s="27">
        <f t="shared" ca="1" si="426"/>
        <v>0</v>
      </c>
      <c r="DA185" s="27">
        <f t="shared" ca="1" si="422"/>
        <v>0</v>
      </c>
      <c r="DB185" s="27">
        <f t="shared" ca="1" si="422"/>
        <v>0</v>
      </c>
      <c r="DC185" s="27">
        <f t="shared" ca="1" si="422"/>
        <v>0</v>
      </c>
      <c r="DD185" s="27">
        <f t="shared" ca="1" si="422"/>
        <v>0</v>
      </c>
      <c r="DE185" s="27" t="str">
        <f t="shared" ca="1" si="422"/>
        <v>-</v>
      </c>
      <c r="DF185" s="27" t="str">
        <f t="shared" ca="1" si="422"/>
        <v>-</v>
      </c>
      <c r="DG185" s="27" t="str">
        <f t="shared" ca="1" si="422"/>
        <v>-</v>
      </c>
      <c r="DH185" s="27" t="str">
        <f t="shared" ca="1" si="422"/>
        <v>-</v>
      </c>
      <c r="DI185" s="27" t="str">
        <f t="shared" ca="1" si="422"/>
        <v>-</v>
      </c>
      <c r="DJ185" s="27" t="str">
        <f t="shared" ca="1" si="422"/>
        <v>-</v>
      </c>
      <c r="DK185" s="27" t="b">
        <f t="shared" ca="1" si="423"/>
        <v>0</v>
      </c>
      <c r="DL185" s="27" t="b">
        <f t="shared" ca="1" si="423"/>
        <v>0</v>
      </c>
      <c r="DM185" s="27" t="b">
        <f t="shared" ca="1" si="423"/>
        <v>1</v>
      </c>
      <c r="DN185" s="27">
        <f t="shared" ca="1" si="423"/>
        <v>2</v>
      </c>
      <c r="DO185" s="27" t="str">
        <f t="shared" ca="1" si="423"/>
        <v>-</v>
      </c>
      <c r="DP185" s="27" t="b">
        <f t="shared" ca="1" si="423"/>
        <v>1</v>
      </c>
      <c r="DQ185" s="27" t="str">
        <f t="shared" ca="1" si="423"/>
        <v>-</v>
      </c>
      <c r="DR185" s="27" t="str">
        <f t="shared" ca="1" si="423"/>
        <v>-</v>
      </c>
      <c r="DS185" s="27" t="str">
        <f t="shared" ca="1" si="423"/>
        <v>-</v>
      </c>
      <c r="DT185" s="27" t="b">
        <f t="shared" ca="1" si="423"/>
        <v>1</v>
      </c>
      <c r="DU185" s="27" t="str">
        <f t="shared" ca="1" si="424"/>
        <v>-</v>
      </c>
      <c r="DV185" s="27">
        <f t="shared" ca="1" si="424"/>
        <v>0.99</v>
      </c>
      <c r="DW185" s="27">
        <f t="shared" ca="1" si="424"/>
        <v>1</v>
      </c>
      <c r="DX185" s="27" t="str">
        <f t="shared" ca="1" si="424"/>
        <v>-</v>
      </c>
      <c r="DY185" s="27" t="str">
        <f t="shared" ca="1" si="424"/>
        <v>-</v>
      </c>
      <c r="DZ185" s="27" t="str">
        <f t="shared" ca="1" si="424"/>
        <v>-</v>
      </c>
      <c r="EA185" s="27">
        <f t="shared" ca="1" si="424"/>
        <v>1</v>
      </c>
      <c r="EB185" s="27">
        <f t="shared" ca="1" si="424"/>
        <v>0</v>
      </c>
      <c r="EC185" s="27">
        <f t="shared" ca="1" si="424"/>
        <v>1</v>
      </c>
      <c r="ED185" s="27">
        <f t="shared" ca="1" si="424"/>
        <v>1</v>
      </c>
      <c r="EE185" s="27">
        <f t="shared" ca="1" si="425"/>
        <v>0</v>
      </c>
      <c r="EF185" s="27">
        <f t="shared" ca="1" si="425"/>
        <v>70</v>
      </c>
      <c r="EG185" s="27">
        <f t="shared" ca="1" si="425"/>
        <v>50</v>
      </c>
      <c r="EH185" s="27">
        <f t="shared" ca="1" si="425"/>
        <v>70</v>
      </c>
      <c r="EI185" s="27">
        <f t="shared" ca="1" si="425"/>
        <v>50</v>
      </c>
      <c r="EJ185" s="27">
        <f t="shared" ca="1" si="425"/>
        <v>1</v>
      </c>
      <c r="EK185" s="27">
        <f t="shared" ca="1" si="425"/>
        <v>1</v>
      </c>
      <c r="EL185" s="27">
        <f t="shared" ca="1" si="425"/>
        <v>1</v>
      </c>
      <c r="EM185" s="27">
        <f t="shared" ca="1" si="425"/>
        <v>0</v>
      </c>
      <c r="EN185" s="27" t="str">
        <f t="shared" ca="1" si="425"/>
        <v>-</v>
      </c>
      <c r="EO185" s="27" t="str">
        <f t="shared" ca="1" si="425"/>
        <v>-</v>
      </c>
      <c r="EP185" s="27">
        <f t="shared" ca="1" si="425"/>
        <v>0</v>
      </c>
      <c r="EQ185" s="27">
        <f t="shared" ca="1" si="425"/>
        <v>0</v>
      </c>
      <c r="ER185" s="34">
        <v>0</v>
      </c>
    </row>
    <row r="186" spans="1:148" outlineLevel="3">
      <c r="A186" s="31">
        <f t="shared" si="361"/>
        <v>181</v>
      </c>
      <c r="B186" s="38">
        <f t="shared" ca="1" si="418"/>
        <v>138</v>
      </c>
      <c r="C186">
        <f t="shared" ca="1" si="412"/>
        <v>32</v>
      </c>
      <c r="D186" t="b">
        <v>1</v>
      </c>
      <c r="E186" t="b">
        <v>0</v>
      </c>
      <c r="F186" t="b">
        <v>1</v>
      </c>
      <c r="H186" s="3" t="str">
        <f t="shared" ca="1" si="415"/>
        <v>043 sfw1.00_sfd00000_conc00000_prlf00000_era-0.15Mat-mate EL Spr Scan 2 (F33N11)</v>
      </c>
      <c r="I186" s="13" t="str">
        <f ca="1">IF(MATCH(H186,H$5:H186,0)=(COUNTA(H$5:H186)),"-","Dup")</f>
        <v>-</v>
      </c>
      <c r="J186" s="27" t="str">
        <f t="shared" ca="1" si="416"/>
        <v>-</v>
      </c>
      <c r="K186" s="27" t="b">
        <f t="shared" ca="1" si="432"/>
        <v>1</v>
      </c>
      <c r="L186" s="27" t="b">
        <f t="shared" ca="1" si="432"/>
        <v>1</v>
      </c>
      <c r="M186" s="27" t="b">
        <f t="shared" ca="1" si="432"/>
        <v>1</v>
      </c>
      <c r="N186" s="27" t="b">
        <f t="shared" ca="1" si="432"/>
        <v>1</v>
      </c>
      <c r="O186" s="27" t="b">
        <f t="shared" ca="1" si="432"/>
        <v>1</v>
      </c>
      <c r="P186" s="27">
        <f t="shared" ca="1" si="419"/>
        <v>1</v>
      </c>
      <c r="Q186" s="27">
        <f t="shared" ca="1" si="419"/>
        <v>1</v>
      </c>
      <c r="R186" s="27">
        <f t="shared" ca="1" si="419"/>
        <v>1</v>
      </c>
      <c r="S186" s="27">
        <f t="shared" ca="1" si="419"/>
        <v>1</v>
      </c>
      <c r="T186" s="27">
        <f t="shared" ca="1" si="419"/>
        <v>1</v>
      </c>
      <c r="U186" s="27">
        <f t="shared" ca="1" si="419"/>
        <v>1</v>
      </c>
      <c r="V186" s="27">
        <f t="shared" ca="1" si="419"/>
        <v>1</v>
      </c>
      <c r="W186" s="27">
        <f t="shared" ca="1" si="419"/>
        <v>1</v>
      </c>
      <c r="X186" s="27">
        <f t="shared" ca="1" si="419"/>
        <v>1</v>
      </c>
      <c r="Y186" s="27">
        <f t="shared" ca="1" si="419"/>
        <v>1</v>
      </c>
      <c r="Z186" s="27" t="str">
        <f t="shared" ca="1" si="413"/>
        <v>-</v>
      </c>
      <c r="AA186" s="27" t="str">
        <f t="shared" ca="1" si="417"/>
        <v>-</v>
      </c>
      <c r="AB186" s="27" t="str">
        <f t="shared" ca="1" si="420"/>
        <v>-</v>
      </c>
      <c r="AC186" s="27" t="str">
        <f t="shared" ca="1" si="420"/>
        <v>-</v>
      </c>
      <c r="AD186" s="27" t="str">
        <f t="shared" ca="1" si="420"/>
        <v>-</v>
      </c>
      <c r="AE186" s="27" t="str">
        <f t="shared" ca="1" si="420"/>
        <v>-</v>
      </c>
      <c r="AF186" s="27" t="str">
        <f t="shared" ca="1" si="420"/>
        <v>-</v>
      </c>
      <c r="AG186" s="27" t="str">
        <f t="shared" ca="1" si="420"/>
        <v>-</v>
      </c>
      <c r="AH186" s="27" t="str">
        <f t="shared" ca="1" si="420"/>
        <v>-</v>
      </c>
      <c r="AI186" s="27" t="str">
        <f t="shared" ca="1" si="420"/>
        <v>-</v>
      </c>
      <c r="AJ186" s="27" t="str">
        <f t="shared" ca="1" si="420"/>
        <v>-</v>
      </c>
      <c r="AK186" s="27" t="str">
        <f t="shared" ca="1" si="420"/>
        <v>-</v>
      </c>
      <c r="AL186" s="27" t="str">
        <f t="shared" ca="1" si="420"/>
        <v>-</v>
      </c>
      <c r="AM186" s="27" t="str">
        <f t="shared" ca="1" si="420"/>
        <v>-</v>
      </c>
      <c r="AN186" s="27" t="str">
        <f t="shared" ca="1" si="420"/>
        <v>-</v>
      </c>
      <c r="AO186" s="27" t="str">
        <f t="shared" ca="1" si="420"/>
        <v>-</v>
      </c>
      <c r="AP186" s="27" t="str">
        <f t="shared" ca="1" si="420"/>
        <v>-</v>
      </c>
      <c r="AQ186" s="27" t="str">
        <f t="shared" ca="1" si="420"/>
        <v>-</v>
      </c>
      <c r="AR186" s="27" t="str">
        <f t="shared" ca="1" si="420"/>
        <v>-</v>
      </c>
      <c r="AS186" s="27">
        <f t="shared" ca="1" si="433"/>
        <v>1</v>
      </c>
      <c r="AT186" s="27">
        <f t="shared" ca="1" si="433"/>
        <v>1</v>
      </c>
      <c r="AU186" s="27">
        <f t="shared" ca="1" si="433"/>
        <v>0</v>
      </c>
      <c r="AV186" s="27">
        <f t="shared" ca="1" si="421"/>
        <v>0.7</v>
      </c>
      <c r="AW186" s="27">
        <f t="shared" ca="1" si="421"/>
        <v>-0.7</v>
      </c>
      <c r="AX186" s="27" t="str">
        <f t="shared" ca="1" si="421"/>
        <v>-</v>
      </c>
      <c r="AY186" s="27" t="str">
        <f t="shared" ca="1" si="421"/>
        <v>-</v>
      </c>
      <c r="AZ186" s="27" t="str">
        <f t="shared" ca="1" si="421"/>
        <v>-</v>
      </c>
      <c r="BA186" s="27" t="str">
        <f t="shared" ca="1" si="421"/>
        <v>-</v>
      </c>
      <c r="BB186" s="27" t="str">
        <f t="shared" ca="1" si="421"/>
        <v>-</v>
      </c>
      <c r="BC186" s="27">
        <f t="shared" ca="1" si="414"/>
        <v>0.3</v>
      </c>
      <c r="BD186" s="27">
        <f t="shared" ca="1" si="427"/>
        <v>0.7</v>
      </c>
      <c r="BE186" s="27">
        <f t="shared" ca="1" si="427"/>
        <v>-0.2</v>
      </c>
      <c r="BF186" s="27">
        <f t="shared" ca="1" si="427"/>
        <v>1.2</v>
      </c>
      <c r="BG186" s="27" t="str">
        <f t="shared" ca="1" si="427"/>
        <v>-</v>
      </c>
      <c r="BH186" s="27" t="str">
        <f t="shared" ca="1" si="427"/>
        <v>-</v>
      </c>
      <c r="BI186" s="27">
        <f t="shared" ca="1" si="427"/>
        <v>0</v>
      </c>
      <c r="BJ186" s="27">
        <f t="shared" ca="1" si="427"/>
        <v>0</v>
      </c>
      <c r="BK186" s="27">
        <f t="shared" ca="1" si="427"/>
        <v>0</v>
      </c>
      <c r="BL186" s="27">
        <f t="shared" ca="1" si="427"/>
        <v>0</v>
      </c>
      <c r="BM186" s="27">
        <f t="shared" ca="1" si="427"/>
        <v>0</v>
      </c>
      <c r="BN186" s="27">
        <f t="shared" ca="1" si="428"/>
        <v>12</v>
      </c>
      <c r="BO186" s="27">
        <f t="shared" ca="1" si="428"/>
        <v>12</v>
      </c>
      <c r="BP186" s="27" t="str">
        <f t="shared" ca="1" si="428"/>
        <v>-</v>
      </c>
      <c r="BQ186" s="27" t="str">
        <f t="shared" ca="1" si="428"/>
        <v>-</v>
      </c>
      <c r="BR186" s="27" t="str">
        <f t="shared" ca="1" si="428"/>
        <v>-</v>
      </c>
      <c r="BS186" s="27" t="str">
        <f t="shared" ca="1" si="428"/>
        <v>-</v>
      </c>
      <c r="BT186" s="27" t="str">
        <f t="shared" ca="1" si="428"/>
        <v>-</v>
      </c>
      <c r="BU186" s="27" t="str">
        <f t="shared" ca="1" si="429"/>
        <v>-</v>
      </c>
      <c r="BV186" s="27" t="str">
        <f t="shared" ca="1" si="429"/>
        <v>-</v>
      </c>
      <c r="BW186" s="27" t="str">
        <f t="shared" ca="1" si="429"/>
        <v>-</v>
      </c>
      <c r="BX186" s="27" t="str">
        <f t="shared" ca="1" si="429"/>
        <v>-</v>
      </c>
      <c r="BY186" s="27">
        <f t="shared" ca="1" si="429"/>
        <v>5</v>
      </c>
      <c r="BZ186" s="27" t="str">
        <f t="shared" ca="1" si="429"/>
        <v>-</v>
      </c>
      <c r="CA186" s="27" t="str">
        <f t="shared" ca="1" si="429"/>
        <v>-</v>
      </c>
      <c r="CB186" s="27" t="str">
        <f t="shared" ca="1" si="429"/>
        <v>-</v>
      </c>
      <c r="CC186" s="27" t="str">
        <f t="shared" ca="1" si="429"/>
        <v>-</v>
      </c>
      <c r="CD186" s="27" t="str">
        <f t="shared" ca="1" si="429"/>
        <v>-</v>
      </c>
      <c r="CE186" s="27" t="str">
        <f t="shared" ca="1" si="429"/>
        <v>-</v>
      </c>
      <c r="CF186" s="27">
        <f t="shared" ca="1" si="429"/>
        <v>0</v>
      </c>
      <c r="CG186" s="27" t="str">
        <f t="shared" ca="1" si="430"/>
        <v>-</v>
      </c>
      <c r="CH186" s="27">
        <f t="shared" ca="1" si="430"/>
        <v>1</v>
      </c>
      <c r="CI186" s="27">
        <f t="shared" ca="1" si="430"/>
        <v>0</v>
      </c>
      <c r="CJ186" s="27">
        <f t="shared" ca="1" si="430"/>
        <v>1</v>
      </c>
      <c r="CK186" s="27">
        <f t="shared" ca="1" si="430"/>
        <v>1</v>
      </c>
      <c r="CL186" s="27">
        <f t="shared" ca="1" si="430"/>
        <v>1</v>
      </c>
      <c r="CM186" s="27">
        <f t="shared" ca="1" si="430"/>
        <v>0</v>
      </c>
      <c r="CN186" s="27">
        <f t="shared" ca="1" si="430"/>
        <v>0</v>
      </c>
      <c r="CO186" s="27">
        <f t="shared" ca="1" si="430"/>
        <v>0</v>
      </c>
      <c r="CP186" s="27">
        <f t="shared" ca="1" si="410"/>
        <v>0</v>
      </c>
      <c r="CQ186" s="27">
        <f t="shared" ref="CQ186:CQ203" ca="1" si="435">OFFSET(CQ$5,$B186,0)</f>
        <v>1</v>
      </c>
      <c r="CR186" s="27">
        <f t="shared" ca="1" si="396"/>
        <v>0</v>
      </c>
      <c r="CS186" s="27">
        <f t="shared" ca="1" si="411"/>
        <v>0</v>
      </c>
      <c r="CT186" s="27">
        <f t="shared" ca="1" si="434"/>
        <v>0</v>
      </c>
      <c r="CU186" s="26">
        <v>-0.15</v>
      </c>
      <c r="CV186" s="27">
        <f t="shared" ca="1" si="431"/>
        <v>0</v>
      </c>
      <c r="CW186" s="27">
        <f t="shared" ca="1" si="431"/>
        <v>1</v>
      </c>
      <c r="CX186" s="27">
        <f t="shared" ca="1" si="431"/>
        <v>0</v>
      </c>
      <c r="CY186" s="27">
        <f t="shared" ca="1" si="426"/>
        <v>0</v>
      </c>
      <c r="CZ186" s="27">
        <f t="shared" ca="1" si="426"/>
        <v>0</v>
      </c>
      <c r="DA186" s="27">
        <f t="shared" ca="1" si="422"/>
        <v>0</v>
      </c>
      <c r="DB186" s="27">
        <f t="shared" ca="1" si="422"/>
        <v>0</v>
      </c>
      <c r="DC186" s="27">
        <f t="shared" ca="1" si="422"/>
        <v>0</v>
      </c>
      <c r="DD186" s="27">
        <f t="shared" ca="1" si="422"/>
        <v>0</v>
      </c>
      <c r="DE186" s="27" t="str">
        <f t="shared" ca="1" si="422"/>
        <v>-</v>
      </c>
      <c r="DF186" s="27" t="str">
        <f t="shared" ca="1" si="422"/>
        <v>-</v>
      </c>
      <c r="DG186" s="27" t="str">
        <f t="shared" ca="1" si="422"/>
        <v>-</v>
      </c>
      <c r="DH186" s="27" t="str">
        <f t="shared" ca="1" si="422"/>
        <v>-</v>
      </c>
      <c r="DI186" s="27" t="str">
        <f t="shared" ca="1" si="422"/>
        <v>-</v>
      </c>
      <c r="DJ186" s="27" t="str">
        <f t="shared" ca="1" si="422"/>
        <v>-</v>
      </c>
      <c r="DK186" s="27" t="b">
        <f t="shared" ca="1" si="423"/>
        <v>0</v>
      </c>
      <c r="DL186" s="27" t="b">
        <f t="shared" ca="1" si="423"/>
        <v>0</v>
      </c>
      <c r="DM186" s="27" t="b">
        <f t="shared" ca="1" si="423"/>
        <v>1</v>
      </c>
      <c r="DN186" s="27">
        <f t="shared" ca="1" si="423"/>
        <v>2</v>
      </c>
      <c r="DO186" s="27" t="str">
        <f t="shared" ca="1" si="423"/>
        <v>-</v>
      </c>
      <c r="DP186" s="27" t="b">
        <f t="shared" ca="1" si="423"/>
        <v>1</v>
      </c>
      <c r="DQ186" s="27" t="str">
        <f t="shared" ca="1" si="423"/>
        <v>-</v>
      </c>
      <c r="DR186" s="27" t="str">
        <f t="shared" ca="1" si="423"/>
        <v>-</v>
      </c>
      <c r="DS186" s="27" t="str">
        <f t="shared" ca="1" si="423"/>
        <v>-</v>
      </c>
      <c r="DT186" s="27" t="b">
        <f t="shared" ca="1" si="423"/>
        <v>1</v>
      </c>
      <c r="DU186" s="27" t="str">
        <f t="shared" ca="1" si="424"/>
        <v>-</v>
      </c>
      <c r="DV186" s="27">
        <f t="shared" ca="1" si="424"/>
        <v>0.99</v>
      </c>
      <c r="DW186" s="27">
        <f t="shared" ca="1" si="424"/>
        <v>1</v>
      </c>
      <c r="DX186" s="27" t="str">
        <f t="shared" ca="1" si="424"/>
        <v>-</v>
      </c>
      <c r="DY186" s="27" t="str">
        <f t="shared" ca="1" si="424"/>
        <v>-</v>
      </c>
      <c r="DZ186" s="27" t="str">
        <f t="shared" ca="1" si="424"/>
        <v>-</v>
      </c>
      <c r="EA186" s="27">
        <f t="shared" ca="1" si="424"/>
        <v>1</v>
      </c>
      <c r="EB186" s="27">
        <f t="shared" ca="1" si="424"/>
        <v>0</v>
      </c>
      <c r="EC186" s="27">
        <f t="shared" ca="1" si="424"/>
        <v>1</v>
      </c>
      <c r="ED186" s="27">
        <f t="shared" ca="1" si="424"/>
        <v>1</v>
      </c>
      <c r="EE186" s="27">
        <f t="shared" ca="1" si="425"/>
        <v>0</v>
      </c>
      <c r="EF186" s="27">
        <f t="shared" ca="1" si="425"/>
        <v>70</v>
      </c>
      <c r="EG186" s="27">
        <f t="shared" ca="1" si="425"/>
        <v>50</v>
      </c>
      <c r="EH186" s="27">
        <f t="shared" ca="1" si="425"/>
        <v>70</v>
      </c>
      <c r="EI186" s="27">
        <f t="shared" ca="1" si="425"/>
        <v>50</v>
      </c>
      <c r="EJ186" s="27">
        <f t="shared" ca="1" si="425"/>
        <v>1</v>
      </c>
      <c r="EK186" s="27">
        <f t="shared" ca="1" si="425"/>
        <v>1</v>
      </c>
      <c r="EL186" s="27">
        <f t="shared" ca="1" si="425"/>
        <v>1</v>
      </c>
      <c r="EM186" s="27">
        <f t="shared" ca="1" si="425"/>
        <v>0</v>
      </c>
      <c r="EN186" s="27" t="str">
        <f t="shared" ca="1" si="425"/>
        <v>-</v>
      </c>
      <c r="EO186" s="27" t="str">
        <f t="shared" ca="1" si="425"/>
        <v>-</v>
      </c>
      <c r="EP186" s="27">
        <f t="shared" ca="1" si="425"/>
        <v>0</v>
      </c>
      <c r="EQ186" s="27">
        <f t="shared" ca="1" si="425"/>
        <v>0</v>
      </c>
      <c r="ER186" s="34">
        <v>0</v>
      </c>
    </row>
    <row r="187" spans="1:148" outlineLevel="3">
      <c r="A187" s="31">
        <f t="shared" si="361"/>
        <v>182</v>
      </c>
      <c r="B187" s="38">
        <f t="shared" ca="1" si="418"/>
        <v>138</v>
      </c>
      <c r="C187">
        <f t="shared" ca="1" si="412"/>
        <v>32</v>
      </c>
      <c r="D187" t="b">
        <v>1</v>
      </c>
      <c r="E187" t="b">
        <v>0</v>
      </c>
      <c r="F187" t="b">
        <v>1</v>
      </c>
      <c r="H187" s="3" t="str">
        <f t="shared" ca="1" si="415"/>
        <v>044 sfw1.00_sfd00000_conc00000_prlf00000_era-0.10Mat-mate EL Spr Scan 2 (F33N11)</v>
      </c>
      <c r="I187" s="13" t="str">
        <f ca="1">IF(MATCH(H187,H$5:H187,0)=(COUNTA(H$5:H187)),"-","Dup")</f>
        <v>-</v>
      </c>
      <c r="J187" s="27" t="str">
        <f t="shared" ca="1" si="416"/>
        <v>-</v>
      </c>
      <c r="K187" s="27" t="b">
        <f t="shared" ca="1" si="432"/>
        <v>1</v>
      </c>
      <c r="L187" s="27" t="b">
        <f t="shared" ca="1" si="432"/>
        <v>1</v>
      </c>
      <c r="M187" s="27" t="b">
        <f t="shared" ca="1" si="432"/>
        <v>1</v>
      </c>
      <c r="N187" s="27" t="b">
        <f t="shared" ca="1" si="432"/>
        <v>1</v>
      </c>
      <c r="O187" s="27" t="b">
        <f t="shared" ca="1" si="432"/>
        <v>1</v>
      </c>
      <c r="P187" s="27">
        <f t="shared" ca="1" si="419"/>
        <v>1</v>
      </c>
      <c r="Q187" s="27">
        <f t="shared" ca="1" si="419"/>
        <v>1</v>
      </c>
      <c r="R187" s="27">
        <f t="shared" ca="1" si="419"/>
        <v>1</v>
      </c>
      <c r="S187" s="27">
        <f t="shared" ca="1" si="419"/>
        <v>1</v>
      </c>
      <c r="T187" s="27">
        <f t="shared" ca="1" si="419"/>
        <v>1</v>
      </c>
      <c r="U187" s="27">
        <f t="shared" ca="1" si="419"/>
        <v>1</v>
      </c>
      <c r="V187" s="27">
        <f t="shared" ca="1" si="419"/>
        <v>1</v>
      </c>
      <c r="W187" s="27">
        <f t="shared" ca="1" si="419"/>
        <v>1</v>
      </c>
      <c r="X187" s="27">
        <f t="shared" ca="1" si="419"/>
        <v>1</v>
      </c>
      <c r="Y187" s="27">
        <f t="shared" ca="1" si="419"/>
        <v>1</v>
      </c>
      <c r="Z187" s="27" t="str">
        <f t="shared" ca="1" si="413"/>
        <v>-</v>
      </c>
      <c r="AA187" s="27" t="str">
        <f t="shared" ca="1" si="417"/>
        <v>-</v>
      </c>
      <c r="AB187" s="27" t="str">
        <f t="shared" ca="1" si="420"/>
        <v>-</v>
      </c>
      <c r="AC187" s="27" t="str">
        <f t="shared" ca="1" si="420"/>
        <v>-</v>
      </c>
      <c r="AD187" s="27" t="str">
        <f t="shared" ca="1" si="420"/>
        <v>-</v>
      </c>
      <c r="AE187" s="27" t="str">
        <f t="shared" ca="1" si="420"/>
        <v>-</v>
      </c>
      <c r="AF187" s="27" t="str">
        <f t="shared" ca="1" si="420"/>
        <v>-</v>
      </c>
      <c r="AG187" s="27" t="str">
        <f t="shared" ca="1" si="420"/>
        <v>-</v>
      </c>
      <c r="AH187" s="27" t="str">
        <f t="shared" ca="1" si="420"/>
        <v>-</v>
      </c>
      <c r="AI187" s="27" t="str">
        <f t="shared" ca="1" si="420"/>
        <v>-</v>
      </c>
      <c r="AJ187" s="27" t="str">
        <f t="shared" ca="1" si="420"/>
        <v>-</v>
      </c>
      <c r="AK187" s="27" t="str">
        <f t="shared" ca="1" si="420"/>
        <v>-</v>
      </c>
      <c r="AL187" s="27" t="str">
        <f t="shared" ca="1" si="420"/>
        <v>-</v>
      </c>
      <c r="AM187" s="27" t="str">
        <f t="shared" ca="1" si="420"/>
        <v>-</v>
      </c>
      <c r="AN187" s="27" t="str">
        <f t="shared" ca="1" si="420"/>
        <v>-</v>
      </c>
      <c r="AO187" s="27" t="str">
        <f t="shared" ca="1" si="420"/>
        <v>-</v>
      </c>
      <c r="AP187" s="27" t="str">
        <f t="shared" ca="1" si="420"/>
        <v>-</v>
      </c>
      <c r="AQ187" s="27" t="str">
        <f t="shared" ca="1" si="420"/>
        <v>-</v>
      </c>
      <c r="AR187" s="27" t="str">
        <f t="shared" ca="1" si="420"/>
        <v>-</v>
      </c>
      <c r="AS187" s="27">
        <f t="shared" ca="1" si="433"/>
        <v>1</v>
      </c>
      <c r="AT187" s="27">
        <f t="shared" ca="1" si="433"/>
        <v>1</v>
      </c>
      <c r="AU187" s="27">
        <f t="shared" ca="1" si="433"/>
        <v>0</v>
      </c>
      <c r="AV187" s="27">
        <f t="shared" ca="1" si="421"/>
        <v>0.7</v>
      </c>
      <c r="AW187" s="27">
        <f t="shared" ca="1" si="421"/>
        <v>-0.7</v>
      </c>
      <c r="AX187" s="27" t="str">
        <f t="shared" ca="1" si="421"/>
        <v>-</v>
      </c>
      <c r="AY187" s="27" t="str">
        <f t="shared" ca="1" si="421"/>
        <v>-</v>
      </c>
      <c r="AZ187" s="27" t="str">
        <f t="shared" ca="1" si="421"/>
        <v>-</v>
      </c>
      <c r="BA187" s="27" t="str">
        <f t="shared" ca="1" si="421"/>
        <v>-</v>
      </c>
      <c r="BB187" s="27" t="str">
        <f t="shared" ca="1" si="421"/>
        <v>-</v>
      </c>
      <c r="BC187" s="27">
        <f t="shared" ca="1" si="414"/>
        <v>0.3</v>
      </c>
      <c r="BD187" s="27">
        <f t="shared" ca="1" si="427"/>
        <v>0.7</v>
      </c>
      <c r="BE187" s="27">
        <f t="shared" ca="1" si="427"/>
        <v>-0.2</v>
      </c>
      <c r="BF187" s="27">
        <f t="shared" ca="1" si="427"/>
        <v>1.2</v>
      </c>
      <c r="BG187" s="27" t="str">
        <f t="shared" ca="1" si="427"/>
        <v>-</v>
      </c>
      <c r="BH187" s="27" t="str">
        <f t="shared" ca="1" si="427"/>
        <v>-</v>
      </c>
      <c r="BI187" s="27">
        <f t="shared" ca="1" si="427"/>
        <v>0</v>
      </c>
      <c r="BJ187" s="27">
        <f t="shared" ca="1" si="427"/>
        <v>0</v>
      </c>
      <c r="BK187" s="27">
        <f t="shared" ca="1" si="427"/>
        <v>0</v>
      </c>
      <c r="BL187" s="27">
        <f t="shared" ca="1" si="427"/>
        <v>0</v>
      </c>
      <c r="BM187" s="27">
        <f t="shared" ca="1" si="427"/>
        <v>0</v>
      </c>
      <c r="BN187" s="27">
        <f t="shared" ca="1" si="428"/>
        <v>12</v>
      </c>
      <c r="BO187" s="27">
        <f t="shared" ca="1" si="428"/>
        <v>12</v>
      </c>
      <c r="BP187" s="27" t="str">
        <f t="shared" ca="1" si="428"/>
        <v>-</v>
      </c>
      <c r="BQ187" s="27" t="str">
        <f t="shared" ca="1" si="428"/>
        <v>-</v>
      </c>
      <c r="BR187" s="27" t="str">
        <f t="shared" ca="1" si="428"/>
        <v>-</v>
      </c>
      <c r="BS187" s="27" t="str">
        <f t="shared" ca="1" si="428"/>
        <v>-</v>
      </c>
      <c r="BT187" s="27" t="str">
        <f t="shared" ca="1" si="428"/>
        <v>-</v>
      </c>
      <c r="BU187" s="27" t="str">
        <f t="shared" ca="1" si="429"/>
        <v>-</v>
      </c>
      <c r="BV187" s="27" t="str">
        <f t="shared" ca="1" si="429"/>
        <v>-</v>
      </c>
      <c r="BW187" s="27" t="str">
        <f t="shared" ca="1" si="429"/>
        <v>-</v>
      </c>
      <c r="BX187" s="27" t="str">
        <f t="shared" ca="1" si="429"/>
        <v>-</v>
      </c>
      <c r="BY187" s="27">
        <f t="shared" ca="1" si="429"/>
        <v>5</v>
      </c>
      <c r="BZ187" s="27" t="str">
        <f t="shared" ca="1" si="429"/>
        <v>-</v>
      </c>
      <c r="CA187" s="27" t="str">
        <f t="shared" ca="1" si="429"/>
        <v>-</v>
      </c>
      <c r="CB187" s="27" t="str">
        <f t="shared" ca="1" si="429"/>
        <v>-</v>
      </c>
      <c r="CC187" s="27" t="str">
        <f t="shared" ca="1" si="429"/>
        <v>-</v>
      </c>
      <c r="CD187" s="27" t="str">
        <f t="shared" ca="1" si="429"/>
        <v>-</v>
      </c>
      <c r="CE187" s="27" t="str">
        <f t="shared" ca="1" si="429"/>
        <v>-</v>
      </c>
      <c r="CF187" s="27">
        <f t="shared" ca="1" si="429"/>
        <v>0</v>
      </c>
      <c r="CG187" s="27" t="str">
        <f t="shared" ca="1" si="430"/>
        <v>-</v>
      </c>
      <c r="CH187" s="27">
        <f t="shared" ca="1" si="430"/>
        <v>1</v>
      </c>
      <c r="CI187" s="27">
        <f t="shared" ca="1" si="430"/>
        <v>0</v>
      </c>
      <c r="CJ187" s="27">
        <f t="shared" ca="1" si="430"/>
        <v>1</v>
      </c>
      <c r="CK187" s="27">
        <f t="shared" ca="1" si="430"/>
        <v>1</v>
      </c>
      <c r="CL187" s="27">
        <f t="shared" ca="1" si="430"/>
        <v>1</v>
      </c>
      <c r="CM187" s="27">
        <f t="shared" ca="1" si="430"/>
        <v>0</v>
      </c>
      <c r="CN187" s="27">
        <f t="shared" ca="1" si="430"/>
        <v>0</v>
      </c>
      <c r="CO187" s="27">
        <f t="shared" ca="1" si="430"/>
        <v>0</v>
      </c>
      <c r="CP187" s="27">
        <f t="shared" ca="1" si="410"/>
        <v>0</v>
      </c>
      <c r="CQ187" s="27">
        <f t="shared" ca="1" si="435"/>
        <v>1</v>
      </c>
      <c r="CR187" s="27">
        <f t="shared" ca="1" si="396"/>
        <v>0</v>
      </c>
      <c r="CS187" s="27">
        <f t="shared" ca="1" si="411"/>
        <v>0</v>
      </c>
      <c r="CT187" s="27">
        <f t="shared" ca="1" si="434"/>
        <v>0</v>
      </c>
      <c r="CU187" s="26">
        <v>-0.1</v>
      </c>
      <c r="CV187" s="27">
        <f t="shared" ca="1" si="431"/>
        <v>0</v>
      </c>
      <c r="CW187" s="27">
        <f t="shared" ca="1" si="431"/>
        <v>1</v>
      </c>
      <c r="CX187" s="27">
        <f t="shared" ca="1" si="431"/>
        <v>0</v>
      </c>
      <c r="CY187" s="27">
        <f t="shared" ca="1" si="426"/>
        <v>0</v>
      </c>
      <c r="CZ187" s="27">
        <f t="shared" ca="1" si="426"/>
        <v>0</v>
      </c>
      <c r="DA187" s="27">
        <f t="shared" ca="1" si="422"/>
        <v>0</v>
      </c>
      <c r="DB187" s="27">
        <f t="shared" ca="1" si="422"/>
        <v>0</v>
      </c>
      <c r="DC187" s="27">
        <f t="shared" ca="1" si="422"/>
        <v>0</v>
      </c>
      <c r="DD187" s="27">
        <f t="shared" ca="1" si="422"/>
        <v>0</v>
      </c>
      <c r="DE187" s="27" t="str">
        <f t="shared" ca="1" si="422"/>
        <v>-</v>
      </c>
      <c r="DF187" s="27" t="str">
        <f t="shared" ca="1" si="422"/>
        <v>-</v>
      </c>
      <c r="DG187" s="27" t="str">
        <f t="shared" ca="1" si="422"/>
        <v>-</v>
      </c>
      <c r="DH187" s="27" t="str">
        <f t="shared" ca="1" si="422"/>
        <v>-</v>
      </c>
      <c r="DI187" s="27" t="str">
        <f t="shared" ca="1" si="422"/>
        <v>-</v>
      </c>
      <c r="DJ187" s="27" t="str">
        <f t="shared" ca="1" si="422"/>
        <v>-</v>
      </c>
      <c r="DK187" s="27" t="b">
        <f t="shared" ca="1" si="423"/>
        <v>0</v>
      </c>
      <c r="DL187" s="27" t="b">
        <f t="shared" ca="1" si="423"/>
        <v>0</v>
      </c>
      <c r="DM187" s="27" t="b">
        <f t="shared" ca="1" si="423"/>
        <v>1</v>
      </c>
      <c r="DN187" s="27">
        <f t="shared" ca="1" si="423"/>
        <v>2</v>
      </c>
      <c r="DO187" s="27" t="str">
        <f t="shared" ca="1" si="423"/>
        <v>-</v>
      </c>
      <c r="DP187" s="27" t="b">
        <f t="shared" ca="1" si="423"/>
        <v>1</v>
      </c>
      <c r="DQ187" s="27" t="str">
        <f t="shared" ca="1" si="423"/>
        <v>-</v>
      </c>
      <c r="DR187" s="27" t="str">
        <f t="shared" ca="1" si="423"/>
        <v>-</v>
      </c>
      <c r="DS187" s="27" t="str">
        <f t="shared" ca="1" si="423"/>
        <v>-</v>
      </c>
      <c r="DT187" s="27" t="b">
        <f t="shared" ca="1" si="423"/>
        <v>1</v>
      </c>
      <c r="DU187" s="27" t="str">
        <f t="shared" ca="1" si="424"/>
        <v>-</v>
      </c>
      <c r="DV187" s="27">
        <f t="shared" ca="1" si="424"/>
        <v>0.99</v>
      </c>
      <c r="DW187" s="27">
        <f t="shared" ca="1" si="424"/>
        <v>1</v>
      </c>
      <c r="DX187" s="27" t="str">
        <f t="shared" ca="1" si="424"/>
        <v>-</v>
      </c>
      <c r="DY187" s="27" t="str">
        <f t="shared" ca="1" si="424"/>
        <v>-</v>
      </c>
      <c r="DZ187" s="27" t="str">
        <f t="shared" ca="1" si="424"/>
        <v>-</v>
      </c>
      <c r="EA187" s="27">
        <f t="shared" ca="1" si="424"/>
        <v>1</v>
      </c>
      <c r="EB187" s="27">
        <f t="shared" ca="1" si="424"/>
        <v>0</v>
      </c>
      <c r="EC187" s="27">
        <f t="shared" ca="1" si="424"/>
        <v>1</v>
      </c>
      <c r="ED187" s="27">
        <f t="shared" ca="1" si="424"/>
        <v>1</v>
      </c>
      <c r="EE187" s="27">
        <f t="shared" ca="1" si="425"/>
        <v>0</v>
      </c>
      <c r="EF187" s="27">
        <f t="shared" ca="1" si="425"/>
        <v>70</v>
      </c>
      <c r="EG187" s="27">
        <f t="shared" ca="1" si="425"/>
        <v>50</v>
      </c>
      <c r="EH187" s="27">
        <f t="shared" ca="1" si="425"/>
        <v>70</v>
      </c>
      <c r="EI187" s="27">
        <f t="shared" ca="1" si="425"/>
        <v>50</v>
      </c>
      <c r="EJ187" s="27">
        <f t="shared" ca="1" si="425"/>
        <v>1</v>
      </c>
      <c r="EK187" s="27">
        <f t="shared" ca="1" si="425"/>
        <v>1</v>
      </c>
      <c r="EL187" s="27">
        <f t="shared" ca="1" si="425"/>
        <v>1</v>
      </c>
      <c r="EM187" s="27">
        <f t="shared" ca="1" si="425"/>
        <v>0</v>
      </c>
      <c r="EN187" s="27" t="str">
        <f t="shared" ca="1" si="425"/>
        <v>-</v>
      </c>
      <c r="EO187" s="27" t="str">
        <f t="shared" ca="1" si="425"/>
        <v>-</v>
      </c>
      <c r="EP187" s="27">
        <f t="shared" ca="1" si="425"/>
        <v>0</v>
      </c>
      <c r="EQ187" s="27">
        <f t="shared" ca="1" si="425"/>
        <v>0</v>
      </c>
      <c r="ER187" s="34">
        <v>0</v>
      </c>
    </row>
    <row r="188" spans="1:148" outlineLevel="3">
      <c r="A188" s="31">
        <f t="shared" si="361"/>
        <v>183</v>
      </c>
      <c r="B188" s="38">
        <f t="shared" ca="1" si="418"/>
        <v>138</v>
      </c>
      <c r="C188">
        <f t="shared" ca="1" si="412"/>
        <v>32</v>
      </c>
      <c r="D188" t="b">
        <v>1</v>
      </c>
      <c r="E188" t="b">
        <v>0</v>
      </c>
      <c r="F188" t="b">
        <v>1</v>
      </c>
      <c r="H188" s="3" t="str">
        <f t="shared" ca="1" si="415"/>
        <v>045 sfw1.00_sfd00000_conc00000_prlf00000_era-0.05Mat-mate EL Spr Scan 2 (F33N11)</v>
      </c>
      <c r="I188" s="13" t="str">
        <f ca="1">IF(MATCH(H188,H$5:H188,0)=(COUNTA(H$5:H188)),"-","Dup")</f>
        <v>-</v>
      </c>
      <c r="J188" s="27" t="str">
        <f t="shared" ca="1" si="416"/>
        <v>-</v>
      </c>
      <c r="K188" s="27" t="b">
        <f t="shared" ca="1" si="432"/>
        <v>1</v>
      </c>
      <c r="L188" s="27" t="b">
        <f t="shared" ca="1" si="432"/>
        <v>1</v>
      </c>
      <c r="M188" s="27" t="b">
        <f t="shared" ca="1" si="432"/>
        <v>1</v>
      </c>
      <c r="N188" s="27" t="b">
        <f t="shared" ca="1" si="432"/>
        <v>1</v>
      </c>
      <c r="O188" s="27" t="b">
        <f t="shared" ca="1" si="432"/>
        <v>1</v>
      </c>
      <c r="P188" s="27">
        <f t="shared" ca="1" si="419"/>
        <v>1</v>
      </c>
      <c r="Q188" s="27">
        <f t="shared" ca="1" si="419"/>
        <v>1</v>
      </c>
      <c r="R188" s="27">
        <f t="shared" ca="1" si="419"/>
        <v>1</v>
      </c>
      <c r="S188" s="27">
        <f t="shared" ca="1" si="419"/>
        <v>1</v>
      </c>
      <c r="T188" s="27">
        <f t="shared" ca="1" si="419"/>
        <v>1</v>
      </c>
      <c r="U188" s="27">
        <f t="shared" ca="1" si="419"/>
        <v>1</v>
      </c>
      <c r="V188" s="27">
        <f t="shared" ca="1" si="419"/>
        <v>1</v>
      </c>
      <c r="W188" s="27">
        <f t="shared" ca="1" si="419"/>
        <v>1</v>
      </c>
      <c r="X188" s="27">
        <f t="shared" ca="1" si="419"/>
        <v>1</v>
      </c>
      <c r="Y188" s="27">
        <f t="shared" ca="1" si="419"/>
        <v>1</v>
      </c>
      <c r="Z188" s="27" t="str">
        <f t="shared" ca="1" si="413"/>
        <v>-</v>
      </c>
      <c r="AA188" s="27" t="str">
        <f t="shared" ca="1" si="417"/>
        <v>-</v>
      </c>
      <c r="AB188" s="27" t="str">
        <f t="shared" ca="1" si="420"/>
        <v>-</v>
      </c>
      <c r="AC188" s="27" t="str">
        <f t="shared" ca="1" si="420"/>
        <v>-</v>
      </c>
      <c r="AD188" s="27" t="str">
        <f t="shared" ca="1" si="420"/>
        <v>-</v>
      </c>
      <c r="AE188" s="27" t="str">
        <f t="shared" ca="1" si="420"/>
        <v>-</v>
      </c>
      <c r="AF188" s="27" t="str">
        <f t="shared" ca="1" si="420"/>
        <v>-</v>
      </c>
      <c r="AG188" s="27" t="str">
        <f t="shared" ca="1" si="420"/>
        <v>-</v>
      </c>
      <c r="AH188" s="27" t="str">
        <f t="shared" ca="1" si="420"/>
        <v>-</v>
      </c>
      <c r="AI188" s="27" t="str">
        <f t="shared" ca="1" si="420"/>
        <v>-</v>
      </c>
      <c r="AJ188" s="27" t="str">
        <f t="shared" ca="1" si="420"/>
        <v>-</v>
      </c>
      <c r="AK188" s="27" t="str">
        <f t="shared" ca="1" si="420"/>
        <v>-</v>
      </c>
      <c r="AL188" s="27" t="str">
        <f t="shared" ca="1" si="420"/>
        <v>-</v>
      </c>
      <c r="AM188" s="27" t="str">
        <f t="shared" ca="1" si="420"/>
        <v>-</v>
      </c>
      <c r="AN188" s="27" t="str">
        <f t="shared" ca="1" si="420"/>
        <v>-</v>
      </c>
      <c r="AO188" s="27" t="str">
        <f t="shared" ca="1" si="420"/>
        <v>-</v>
      </c>
      <c r="AP188" s="27" t="str">
        <f t="shared" ca="1" si="420"/>
        <v>-</v>
      </c>
      <c r="AQ188" s="27" t="str">
        <f t="shared" ca="1" si="420"/>
        <v>-</v>
      </c>
      <c r="AR188" s="27" t="str">
        <f t="shared" ca="1" si="420"/>
        <v>-</v>
      </c>
      <c r="AS188" s="27">
        <f t="shared" ca="1" si="433"/>
        <v>1</v>
      </c>
      <c r="AT188" s="27">
        <f t="shared" ca="1" si="433"/>
        <v>1</v>
      </c>
      <c r="AU188" s="27">
        <f t="shared" ca="1" si="433"/>
        <v>0</v>
      </c>
      <c r="AV188" s="27">
        <f t="shared" ca="1" si="421"/>
        <v>0.7</v>
      </c>
      <c r="AW188" s="27">
        <f t="shared" ca="1" si="421"/>
        <v>-0.7</v>
      </c>
      <c r="AX188" s="27" t="str">
        <f t="shared" ca="1" si="421"/>
        <v>-</v>
      </c>
      <c r="AY188" s="27" t="str">
        <f t="shared" ca="1" si="421"/>
        <v>-</v>
      </c>
      <c r="AZ188" s="27" t="str">
        <f t="shared" ca="1" si="421"/>
        <v>-</v>
      </c>
      <c r="BA188" s="27" t="str">
        <f t="shared" ca="1" si="421"/>
        <v>-</v>
      </c>
      <c r="BB188" s="27" t="str">
        <f t="shared" ca="1" si="421"/>
        <v>-</v>
      </c>
      <c r="BC188" s="27">
        <f t="shared" ca="1" si="414"/>
        <v>0.3</v>
      </c>
      <c r="BD188" s="27">
        <f t="shared" ca="1" si="427"/>
        <v>0.7</v>
      </c>
      <c r="BE188" s="27">
        <f t="shared" ca="1" si="427"/>
        <v>-0.2</v>
      </c>
      <c r="BF188" s="27">
        <f t="shared" ca="1" si="427"/>
        <v>1.2</v>
      </c>
      <c r="BG188" s="27" t="str">
        <f t="shared" ca="1" si="427"/>
        <v>-</v>
      </c>
      <c r="BH188" s="27" t="str">
        <f t="shared" ca="1" si="427"/>
        <v>-</v>
      </c>
      <c r="BI188" s="27">
        <f t="shared" ca="1" si="427"/>
        <v>0</v>
      </c>
      <c r="BJ188" s="27">
        <f t="shared" ca="1" si="427"/>
        <v>0</v>
      </c>
      <c r="BK188" s="27">
        <f t="shared" ca="1" si="427"/>
        <v>0</v>
      </c>
      <c r="BL188" s="27">
        <f t="shared" ca="1" si="427"/>
        <v>0</v>
      </c>
      <c r="BM188" s="27">
        <f t="shared" ca="1" si="427"/>
        <v>0</v>
      </c>
      <c r="BN188" s="27">
        <f t="shared" ca="1" si="428"/>
        <v>12</v>
      </c>
      <c r="BO188" s="27">
        <f t="shared" ca="1" si="428"/>
        <v>12</v>
      </c>
      <c r="BP188" s="27" t="str">
        <f t="shared" ca="1" si="428"/>
        <v>-</v>
      </c>
      <c r="BQ188" s="27" t="str">
        <f t="shared" ca="1" si="428"/>
        <v>-</v>
      </c>
      <c r="BR188" s="27" t="str">
        <f t="shared" ca="1" si="428"/>
        <v>-</v>
      </c>
      <c r="BS188" s="27" t="str">
        <f t="shared" ca="1" si="428"/>
        <v>-</v>
      </c>
      <c r="BT188" s="27" t="str">
        <f t="shared" ca="1" si="428"/>
        <v>-</v>
      </c>
      <c r="BU188" s="27" t="str">
        <f t="shared" ca="1" si="429"/>
        <v>-</v>
      </c>
      <c r="BV188" s="27" t="str">
        <f t="shared" ca="1" si="429"/>
        <v>-</v>
      </c>
      <c r="BW188" s="27" t="str">
        <f t="shared" ca="1" si="429"/>
        <v>-</v>
      </c>
      <c r="BX188" s="27" t="str">
        <f t="shared" ca="1" si="429"/>
        <v>-</v>
      </c>
      <c r="BY188" s="27">
        <f t="shared" ca="1" si="429"/>
        <v>5</v>
      </c>
      <c r="BZ188" s="27" t="str">
        <f t="shared" ca="1" si="429"/>
        <v>-</v>
      </c>
      <c r="CA188" s="27" t="str">
        <f t="shared" ca="1" si="429"/>
        <v>-</v>
      </c>
      <c r="CB188" s="27" t="str">
        <f t="shared" ca="1" si="429"/>
        <v>-</v>
      </c>
      <c r="CC188" s="27" t="str">
        <f t="shared" ca="1" si="429"/>
        <v>-</v>
      </c>
      <c r="CD188" s="27" t="str">
        <f t="shared" ca="1" si="429"/>
        <v>-</v>
      </c>
      <c r="CE188" s="27" t="str">
        <f t="shared" ca="1" si="429"/>
        <v>-</v>
      </c>
      <c r="CF188" s="27">
        <f t="shared" ca="1" si="429"/>
        <v>0</v>
      </c>
      <c r="CG188" s="27" t="str">
        <f t="shared" ca="1" si="430"/>
        <v>-</v>
      </c>
      <c r="CH188" s="27">
        <f t="shared" ca="1" si="430"/>
        <v>1</v>
      </c>
      <c r="CI188" s="27">
        <f t="shared" ca="1" si="430"/>
        <v>0</v>
      </c>
      <c r="CJ188" s="27">
        <f t="shared" ca="1" si="430"/>
        <v>1</v>
      </c>
      <c r="CK188" s="27">
        <f t="shared" ca="1" si="430"/>
        <v>1</v>
      </c>
      <c r="CL188" s="27">
        <f t="shared" ca="1" si="430"/>
        <v>1</v>
      </c>
      <c r="CM188" s="27">
        <f t="shared" ca="1" si="430"/>
        <v>0</v>
      </c>
      <c r="CN188" s="27">
        <f t="shared" ca="1" si="430"/>
        <v>0</v>
      </c>
      <c r="CO188" s="27">
        <f t="shared" ca="1" si="430"/>
        <v>0</v>
      </c>
      <c r="CP188" s="27">
        <f t="shared" ca="1" si="410"/>
        <v>0</v>
      </c>
      <c r="CQ188" s="27">
        <f t="shared" ca="1" si="435"/>
        <v>1</v>
      </c>
      <c r="CR188" s="27">
        <f t="shared" ca="1" si="396"/>
        <v>0</v>
      </c>
      <c r="CS188" s="27">
        <f t="shared" ca="1" si="411"/>
        <v>0</v>
      </c>
      <c r="CT188" s="27">
        <f t="shared" ca="1" si="434"/>
        <v>0</v>
      </c>
      <c r="CU188" s="26">
        <v>-0.05</v>
      </c>
      <c r="CV188" s="27">
        <f t="shared" ca="1" si="431"/>
        <v>0</v>
      </c>
      <c r="CW188" s="27">
        <f t="shared" ca="1" si="431"/>
        <v>1</v>
      </c>
      <c r="CX188" s="27">
        <f t="shared" ca="1" si="431"/>
        <v>0</v>
      </c>
      <c r="CY188" s="27">
        <f t="shared" ca="1" si="426"/>
        <v>0</v>
      </c>
      <c r="CZ188" s="27">
        <f t="shared" ca="1" si="426"/>
        <v>0</v>
      </c>
      <c r="DA188" s="27">
        <f t="shared" ca="1" si="422"/>
        <v>0</v>
      </c>
      <c r="DB188" s="27">
        <f t="shared" ca="1" si="422"/>
        <v>0</v>
      </c>
      <c r="DC188" s="27">
        <f t="shared" ca="1" si="422"/>
        <v>0</v>
      </c>
      <c r="DD188" s="27">
        <f t="shared" ca="1" si="422"/>
        <v>0</v>
      </c>
      <c r="DE188" s="27" t="str">
        <f t="shared" ca="1" si="422"/>
        <v>-</v>
      </c>
      <c r="DF188" s="27" t="str">
        <f t="shared" ca="1" si="422"/>
        <v>-</v>
      </c>
      <c r="DG188" s="27" t="str">
        <f t="shared" ca="1" si="422"/>
        <v>-</v>
      </c>
      <c r="DH188" s="27" t="str">
        <f t="shared" ca="1" si="422"/>
        <v>-</v>
      </c>
      <c r="DI188" s="27" t="str">
        <f t="shared" ca="1" si="422"/>
        <v>-</v>
      </c>
      <c r="DJ188" s="27" t="str">
        <f t="shared" ca="1" si="422"/>
        <v>-</v>
      </c>
      <c r="DK188" s="27" t="b">
        <f t="shared" ca="1" si="423"/>
        <v>0</v>
      </c>
      <c r="DL188" s="27" t="b">
        <f t="shared" ca="1" si="423"/>
        <v>0</v>
      </c>
      <c r="DM188" s="27" t="b">
        <f t="shared" ca="1" si="423"/>
        <v>1</v>
      </c>
      <c r="DN188" s="27">
        <f t="shared" ca="1" si="423"/>
        <v>2</v>
      </c>
      <c r="DO188" s="27" t="str">
        <f t="shared" ca="1" si="423"/>
        <v>-</v>
      </c>
      <c r="DP188" s="27" t="b">
        <f t="shared" ca="1" si="423"/>
        <v>1</v>
      </c>
      <c r="DQ188" s="27" t="str">
        <f t="shared" ca="1" si="423"/>
        <v>-</v>
      </c>
      <c r="DR188" s="27" t="str">
        <f t="shared" ca="1" si="423"/>
        <v>-</v>
      </c>
      <c r="DS188" s="27" t="str">
        <f t="shared" ca="1" si="423"/>
        <v>-</v>
      </c>
      <c r="DT188" s="27" t="b">
        <f t="shared" ca="1" si="423"/>
        <v>1</v>
      </c>
      <c r="DU188" s="27" t="str">
        <f t="shared" ca="1" si="424"/>
        <v>-</v>
      </c>
      <c r="DV188" s="27">
        <f t="shared" ca="1" si="424"/>
        <v>0.99</v>
      </c>
      <c r="DW188" s="27">
        <f t="shared" ca="1" si="424"/>
        <v>1</v>
      </c>
      <c r="DX188" s="27" t="str">
        <f t="shared" ca="1" si="424"/>
        <v>-</v>
      </c>
      <c r="DY188" s="27" t="str">
        <f t="shared" ca="1" si="424"/>
        <v>-</v>
      </c>
      <c r="DZ188" s="27" t="str">
        <f t="shared" ca="1" si="424"/>
        <v>-</v>
      </c>
      <c r="EA188" s="27">
        <f t="shared" ca="1" si="424"/>
        <v>1</v>
      </c>
      <c r="EB188" s="27">
        <f t="shared" ca="1" si="424"/>
        <v>0</v>
      </c>
      <c r="EC188" s="27">
        <f t="shared" ca="1" si="424"/>
        <v>1</v>
      </c>
      <c r="ED188" s="27">
        <f t="shared" ca="1" si="424"/>
        <v>1</v>
      </c>
      <c r="EE188" s="27">
        <f t="shared" ca="1" si="425"/>
        <v>0</v>
      </c>
      <c r="EF188" s="27">
        <f t="shared" ca="1" si="425"/>
        <v>70</v>
      </c>
      <c r="EG188" s="27">
        <f t="shared" ca="1" si="425"/>
        <v>50</v>
      </c>
      <c r="EH188" s="27">
        <f t="shared" ca="1" si="425"/>
        <v>70</v>
      </c>
      <c r="EI188" s="27">
        <f t="shared" ca="1" si="425"/>
        <v>50</v>
      </c>
      <c r="EJ188" s="27">
        <f t="shared" ca="1" si="425"/>
        <v>1</v>
      </c>
      <c r="EK188" s="27">
        <f t="shared" ca="1" si="425"/>
        <v>1</v>
      </c>
      <c r="EL188" s="27">
        <f t="shared" ca="1" si="425"/>
        <v>1</v>
      </c>
      <c r="EM188" s="27">
        <f t="shared" ca="1" si="425"/>
        <v>0</v>
      </c>
      <c r="EN188" s="27" t="str">
        <f t="shared" ca="1" si="425"/>
        <v>-</v>
      </c>
      <c r="EO188" s="27" t="str">
        <f t="shared" ca="1" si="425"/>
        <v>-</v>
      </c>
      <c r="EP188" s="27">
        <f t="shared" ca="1" si="425"/>
        <v>0</v>
      </c>
      <c r="EQ188" s="27">
        <f t="shared" ca="1" si="425"/>
        <v>0</v>
      </c>
      <c r="ER188" s="34">
        <v>0</v>
      </c>
    </row>
    <row r="189" spans="1:148" outlineLevel="3">
      <c r="A189" s="31">
        <f t="shared" si="361"/>
        <v>184</v>
      </c>
      <c r="B189" s="38">
        <f t="shared" ca="1" si="418"/>
        <v>138</v>
      </c>
      <c r="C189">
        <f t="shared" ca="1" si="412"/>
        <v>32</v>
      </c>
      <c r="D189" t="b">
        <v>1</v>
      </c>
      <c r="E189" t="b">
        <v>0</v>
      </c>
      <c r="F189" t="b">
        <v>1</v>
      </c>
      <c r="H189" s="3" t="str">
        <f t="shared" ca="1" si="415"/>
        <v>046 sfw1.00_sfd00000_conc00000_prlf00000_era+0.04Mat-mate EL Spr Scan 2 (F33N11)</v>
      </c>
      <c r="I189" s="13" t="str">
        <f ca="1">IF(MATCH(H189,H$5:H189,0)=(COUNTA(H$5:H189)),"-","Dup")</f>
        <v>-</v>
      </c>
      <c r="J189" s="27" t="str">
        <f t="shared" ca="1" si="416"/>
        <v>-</v>
      </c>
      <c r="K189" s="27" t="b">
        <f t="shared" ca="1" si="432"/>
        <v>1</v>
      </c>
      <c r="L189" s="27" t="b">
        <f t="shared" ca="1" si="432"/>
        <v>1</v>
      </c>
      <c r="M189" s="27" t="b">
        <f t="shared" ca="1" si="432"/>
        <v>1</v>
      </c>
      <c r="N189" s="27" t="b">
        <f t="shared" ca="1" si="432"/>
        <v>1</v>
      </c>
      <c r="O189" s="27" t="b">
        <f t="shared" ca="1" si="432"/>
        <v>1</v>
      </c>
      <c r="P189" s="27">
        <f t="shared" ca="1" si="419"/>
        <v>1</v>
      </c>
      <c r="Q189" s="27">
        <f t="shared" ca="1" si="419"/>
        <v>1</v>
      </c>
      <c r="R189" s="27">
        <f t="shared" ca="1" si="419"/>
        <v>1</v>
      </c>
      <c r="S189" s="27">
        <f t="shared" ca="1" si="419"/>
        <v>1</v>
      </c>
      <c r="T189" s="27">
        <f t="shared" ca="1" si="419"/>
        <v>1</v>
      </c>
      <c r="U189" s="27">
        <f t="shared" ca="1" si="419"/>
        <v>1</v>
      </c>
      <c r="V189" s="27">
        <f t="shared" ca="1" si="419"/>
        <v>1</v>
      </c>
      <c r="W189" s="27">
        <f t="shared" ca="1" si="419"/>
        <v>1</v>
      </c>
      <c r="X189" s="27">
        <f t="shared" ca="1" si="419"/>
        <v>1</v>
      </c>
      <c r="Y189" s="27">
        <f t="shared" ca="1" si="419"/>
        <v>1</v>
      </c>
      <c r="Z189" s="27" t="str">
        <f t="shared" ca="1" si="413"/>
        <v>-</v>
      </c>
      <c r="AA189" s="27" t="str">
        <f t="shared" ca="1" si="417"/>
        <v>-</v>
      </c>
      <c r="AB189" s="27" t="str">
        <f t="shared" ca="1" si="420"/>
        <v>-</v>
      </c>
      <c r="AC189" s="27" t="str">
        <f t="shared" ca="1" si="420"/>
        <v>-</v>
      </c>
      <c r="AD189" s="27" t="str">
        <f t="shared" ca="1" si="420"/>
        <v>-</v>
      </c>
      <c r="AE189" s="27" t="str">
        <f t="shared" ca="1" si="420"/>
        <v>-</v>
      </c>
      <c r="AF189" s="27" t="str">
        <f t="shared" ca="1" si="420"/>
        <v>-</v>
      </c>
      <c r="AG189" s="27" t="str">
        <f t="shared" ca="1" si="420"/>
        <v>-</v>
      </c>
      <c r="AH189" s="27" t="str">
        <f t="shared" ca="1" si="420"/>
        <v>-</v>
      </c>
      <c r="AI189" s="27" t="str">
        <f t="shared" ca="1" si="420"/>
        <v>-</v>
      </c>
      <c r="AJ189" s="27" t="str">
        <f t="shared" ca="1" si="420"/>
        <v>-</v>
      </c>
      <c r="AK189" s="27" t="str">
        <f t="shared" ca="1" si="420"/>
        <v>-</v>
      </c>
      <c r="AL189" s="27" t="str">
        <f t="shared" ca="1" si="420"/>
        <v>-</v>
      </c>
      <c r="AM189" s="27" t="str">
        <f t="shared" ca="1" si="420"/>
        <v>-</v>
      </c>
      <c r="AN189" s="27" t="str">
        <f t="shared" ca="1" si="420"/>
        <v>-</v>
      </c>
      <c r="AO189" s="27" t="str">
        <f t="shared" ca="1" si="420"/>
        <v>-</v>
      </c>
      <c r="AP189" s="27" t="str">
        <f t="shared" ca="1" si="420"/>
        <v>-</v>
      </c>
      <c r="AQ189" s="27" t="str">
        <f t="shared" ca="1" si="420"/>
        <v>-</v>
      </c>
      <c r="AR189" s="27" t="str">
        <f t="shared" ca="1" si="420"/>
        <v>-</v>
      </c>
      <c r="AS189" s="27">
        <f t="shared" ca="1" si="433"/>
        <v>1</v>
      </c>
      <c r="AT189" s="27">
        <f t="shared" ca="1" si="433"/>
        <v>1</v>
      </c>
      <c r="AU189" s="27">
        <f t="shared" ca="1" si="433"/>
        <v>0</v>
      </c>
      <c r="AV189" s="27">
        <f t="shared" ca="1" si="421"/>
        <v>0.7</v>
      </c>
      <c r="AW189" s="27">
        <f t="shared" ca="1" si="421"/>
        <v>-0.7</v>
      </c>
      <c r="AX189" s="27" t="str">
        <f t="shared" ca="1" si="421"/>
        <v>-</v>
      </c>
      <c r="AY189" s="27" t="str">
        <f t="shared" ca="1" si="421"/>
        <v>-</v>
      </c>
      <c r="AZ189" s="27" t="str">
        <f t="shared" ca="1" si="421"/>
        <v>-</v>
      </c>
      <c r="BA189" s="27" t="str">
        <f t="shared" ca="1" si="421"/>
        <v>-</v>
      </c>
      <c r="BB189" s="27" t="str">
        <f t="shared" ca="1" si="421"/>
        <v>-</v>
      </c>
      <c r="BC189" s="27">
        <f t="shared" ca="1" si="414"/>
        <v>0.3</v>
      </c>
      <c r="BD189" s="27">
        <f t="shared" ca="1" si="427"/>
        <v>0.7</v>
      </c>
      <c r="BE189" s="27">
        <f t="shared" ca="1" si="427"/>
        <v>-0.2</v>
      </c>
      <c r="BF189" s="27">
        <f t="shared" ca="1" si="427"/>
        <v>1.2</v>
      </c>
      <c r="BG189" s="27" t="str">
        <f t="shared" ca="1" si="427"/>
        <v>-</v>
      </c>
      <c r="BH189" s="27" t="str">
        <f t="shared" ca="1" si="427"/>
        <v>-</v>
      </c>
      <c r="BI189" s="27">
        <f t="shared" ca="1" si="427"/>
        <v>0</v>
      </c>
      <c r="BJ189" s="27">
        <f t="shared" ca="1" si="427"/>
        <v>0</v>
      </c>
      <c r="BK189" s="27">
        <f t="shared" ca="1" si="427"/>
        <v>0</v>
      </c>
      <c r="BL189" s="27">
        <f t="shared" ca="1" si="427"/>
        <v>0</v>
      </c>
      <c r="BM189" s="27">
        <f t="shared" ca="1" si="427"/>
        <v>0</v>
      </c>
      <c r="BN189" s="27">
        <f t="shared" ca="1" si="428"/>
        <v>12</v>
      </c>
      <c r="BO189" s="27">
        <f t="shared" ca="1" si="428"/>
        <v>12</v>
      </c>
      <c r="BP189" s="27" t="str">
        <f t="shared" ca="1" si="428"/>
        <v>-</v>
      </c>
      <c r="BQ189" s="27" t="str">
        <f t="shared" ca="1" si="428"/>
        <v>-</v>
      </c>
      <c r="BR189" s="27" t="str">
        <f t="shared" ca="1" si="428"/>
        <v>-</v>
      </c>
      <c r="BS189" s="27" t="str">
        <f t="shared" ca="1" si="428"/>
        <v>-</v>
      </c>
      <c r="BT189" s="27" t="str">
        <f t="shared" ca="1" si="428"/>
        <v>-</v>
      </c>
      <c r="BU189" s="27" t="str">
        <f t="shared" ca="1" si="429"/>
        <v>-</v>
      </c>
      <c r="BV189" s="27" t="str">
        <f t="shared" ca="1" si="429"/>
        <v>-</v>
      </c>
      <c r="BW189" s="27" t="str">
        <f t="shared" ca="1" si="429"/>
        <v>-</v>
      </c>
      <c r="BX189" s="27" t="str">
        <f t="shared" ca="1" si="429"/>
        <v>-</v>
      </c>
      <c r="BY189" s="27">
        <f t="shared" ca="1" si="429"/>
        <v>5</v>
      </c>
      <c r="BZ189" s="27" t="str">
        <f t="shared" ca="1" si="429"/>
        <v>-</v>
      </c>
      <c r="CA189" s="27" t="str">
        <f t="shared" ca="1" si="429"/>
        <v>-</v>
      </c>
      <c r="CB189" s="27" t="str">
        <f t="shared" ca="1" si="429"/>
        <v>-</v>
      </c>
      <c r="CC189" s="27" t="str">
        <f t="shared" ca="1" si="429"/>
        <v>-</v>
      </c>
      <c r="CD189" s="27" t="str">
        <f t="shared" ca="1" si="429"/>
        <v>-</v>
      </c>
      <c r="CE189" s="27" t="str">
        <f t="shared" ca="1" si="429"/>
        <v>-</v>
      </c>
      <c r="CF189" s="27">
        <f t="shared" ca="1" si="429"/>
        <v>0</v>
      </c>
      <c r="CG189" s="27" t="str">
        <f t="shared" ca="1" si="430"/>
        <v>-</v>
      </c>
      <c r="CH189" s="27">
        <f t="shared" ca="1" si="430"/>
        <v>1</v>
      </c>
      <c r="CI189" s="27">
        <f t="shared" ca="1" si="430"/>
        <v>0</v>
      </c>
      <c r="CJ189" s="27">
        <f t="shared" ca="1" si="430"/>
        <v>1</v>
      </c>
      <c r="CK189" s="27">
        <f t="shared" ca="1" si="430"/>
        <v>1</v>
      </c>
      <c r="CL189" s="27">
        <f t="shared" ca="1" si="430"/>
        <v>1</v>
      </c>
      <c r="CM189" s="27">
        <f t="shared" ca="1" si="430"/>
        <v>0</v>
      </c>
      <c r="CN189" s="27">
        <f t="shared" ca="1" si="430"/>
        <v>0</v>
      </c>
      <c r="CO189" s="27">
        <f t="shared" ca="1" si="430"/>
        <v>0</v>
      </c>
      <c r="CP189" s="27">
        <f t="shared" ca="1" si="410"/>
        <v>0</v>
      </c>
      <c r="CQ189" s="27">
        <f t="shared" ca="1" si="435"/>
        <v>1</v>
      </c>
      <c r="CR189" s="27">
        <f t="shared" ca="1" si="396"/>
        <v>0</v>
      </c>
      <c r="CS189" s="27">
        <f t="shared" ca="1" si="411"/>
        <v>0</v>
      </c>
      <c r="CT189" s="27">
        <f t="shared" ca="1" si="434"/>
        <v>0</v>
      </c>
      <c r="CU189" s="26">
        <v>0.04</v>
      </c>
      <c r="CV189" s="27">
        <f t="shared" ca="1" si="431"/>
        <v>0</v>
      </c>
      <c r="CW189" s="27">
        <f t="shared" ca="1" si="431"/>
        <v>1</v>
      </c>
      <c r="CX189" s="27">
        <f t="shared" ca="1" si="431"/>
        <v>0</v>
      </c>
      <c r="CY189" s="27">
        <f t="shared" ca="1" si="426"/>
        <v>0</v>
      </c>
      <c r="CZ189" s="27">
        <f t="shared" ca="1" si="426"/>
        <v>0</v>
      </c>
      <c r="DA189" s="27">
        <f t="shared" ca="1" si="422"/>
        <v>0</v>
      </c>
      <c r="DB189" s="27">
        <f t="shared" ca="1" si="422"/>
        <v>0</v>
      </c>
      <c r="DC189" s="27">
        <f t="shared" ca="1" si="422"/>
        <v>0</v>
      </c>
      <c r="DD189" s="27">
        <f t="shared" ca="1" si="422"/>
        <v>0</v>
      </c>
      <c r="DE189" s="27" t="str">
        <f t="shared" ca="1" si="422"/>
        <v>-</v>
      </c>
      <c r="DF189" s="27" t="str">
        <f t="shared" ca="1" si="422"/>
        <v>-</v>
      </c>
      <c r="DG189" s="27" t="str">
        <f t="shared" ca="1" si="422"/>
        <v>-</v>
      </c>
      <c r="DH189" s="27" t="str">
        <f t="shared" ca="1" si="422"/>
        <v>-</v>
      </c>
      <c r="DI189" s="27" t="str">
        <f t="shared" ca="1" si="422"/>
        <v>-</v>
      </c>
      <c r="DJ189" s="27" t="str">
        <f t="shared" ca="1" si="422"/>
        <v>-</v>
      </c>
      <c r="DK189" s="27" t="b">
        <f t="shared" ca="1" si="423"/>
        <v>0</v>
      </c>
      <c r="DL189" s="27" t="b">
        <f t="shared" ca="1" si="423"/>
        <v>0</v>
      </c>
      <c r="DM189" s="27" t="b">
        <f t="shared" ca="1" si="423"/>
        <v>1</v>
      </c>
      <c r="DN189" s="27">
        <f t="shared" ca="1" si="423"/>
        <v>2</v>
      </c>
      <c r="DO189" s="27" t="str">
        <f t="shared" ca="1" si="423"/>
        <v>-</v>
      </c>
      <c r="DP189" s="27" t="b">
        <f t="shared" ca="1" si="423"/>
        <v>1</v>
      </c>
      <c r="DQ189" s="27" t="str">
        <f t="shared" ca="1" si="423"/>
        <v>-</v>
      </c>
      <c r="DR189" s="27" t="str">
        <f t="shared" ca="1" si="423"/>
        <v>-</v>
      </c>
      <c r="DS189" s="27" t="str">
        <f t="shared" ca="1" si="423"/>
        <v>-</v>
      </c>
      <c r="DT189" s="27" t="b">
        <f t="shared" ca="1" si="423"/>
        <v>1</v>
      </c>
      <c r="DU189" s="27" t="str">
        <f t="shared" ca="1" si="424"/>
        <v>-</v>
      </c>
      <c r="DV189" s="27">
        <f t="shared" ca="1" si="424"/>
        <v>0.99</v>
      </c>
      <c r="DW189" s="27">
        <f t="shared" ca="1" si="424"/>
        <v>1</v>
      </c>
      <c r="DX189" s="27" t="str">
        <f t="shared" ca="1" si="424"/>
        <v>-</v>
      </c>
      <c r="DY189" s="27" t="str">
        <f t="shared" ca="1" si="424"/>
        <v>-</v>
      </c>
      <c r="DZ189" s="27" t="str">
        <f t="shared" ca="1" si="424"/>
        <v>-</v>
      </c>
      <c r="EA189" s="27">
        <f t="shared" ca="1" si="424"/>
        <v>1</v>
      </c>
      <c r="EB189" s="27">
        <f t="shared" ca="1" si="424"/>
        <v>0</v>
      </c>
      <c r="EC189" s="27">
        <f t="shared" ca="1" si="424"/>
        <v>1</v>
      </c>
      <c r="ED189" s="27">
        <f t="shared" ca="1" si="424"/>
        <v>1</v>
      </c>
      <c r="EE189" s="27">
        <f t="shared" ca="1" si="425"/>
        <v>0</v>
      </c>
      <c r="EF189" s="27">
        <f t="shared" ca="1" si="425"/>
        <v>70</v>
      </c>
      <c r="EG189" s="27">
        <f t="shared" ca="1" si="425"/>
        <v>50</v>
      </c>
      <c r="EH189" s="27">
        <f t="shared" ca="1" si="425"/>
        <v>70</v>
      </c>
      <c r="EI189" s="27">
        <f t="shared" ca="1" si="425"/>
        <v>50</v>
      </c>
      <c r="EJ189" s="27">
        <f t="shared" ca="1" si="425"/>
        <v>1</v>
      </c>
      <c r="EK189" s="27">
        <f t="shared" ca="1" si="425"/>
        <v>1</v>
      </c>
      <c r="EL189" s="27">
        <f t="shared" ca="1" si="425"/>
        <v>1</v>
      </c>
      <c r="EM189" s="27">
        <f t="shared" ca="1" si="425"/>
        <v>0</v>
      </c>
      <c r="EN189" s="27" t="str">
        <f t="shared" ca="1" si="425"/>
        <v>-</v>
      </c>
      <c r="EO189" s="27" t="str">
        <f t="shared" ca="1" si="425"/>
        <v>-</v>
      </c>
      <c r="EP189" s="27">
        <f t="shared" ca="1" si="425"/>
        <v>0</v>
      </c>
      <c r="EQ189" s="27">
        <f t="shared" ca="1" si="425"/>
        <v>0</v>
      </c>
      <c r="ER189" s="34">
        <v>0</v>
      </c>
    </row>
    <row r="190" spans="1:148" outlineLevel="3">
      <c r="A190" s="31">
        <f t="shared" si="361"/>
        <v>185</v>
      </c>
      <c r="B190" s="38">
        <f t="shared" ca="1" si="418"/>
        <v>138</v>
      </c>
      <c r="C190">
        <f t="shared" ca="1" si="412"/>
        <v>32</v>
      </c>
      <c r="D190" t="b">
        <v>1</v>
      </c>
      <c r="E190" t="b">
        <v>0</v>
      </c>
      <c r="F190" t="b">
        <v>1</v>
      </c>
      <c r="H190" s="3" t="str">
        <f t="shared" ca="1" si="415"/>
        <v>047 sfw1.00_sfd00000_conc00000_prlf00000_era+0.05Mat-mate EL Spr Scan 2 (F33N11)</v>
      </c>
      <c r="I190" s="13" t="str">
        <f ca="1">IF(MATCH(H190,H$5:H190,0)=(COUNTA(H$5:H190)),"-","Dup")</f>
        <v>-</v>
      </c>
      <c r="J190" s="27" t="str">
        <f t="shared" ca="1" si="416"/>
        <v>-</v>
      </c>
      <c r="K190" s="27" t="b">
        <f t="shared" ca="1" si="432"/>
        <v>1</v>
      </c>
      <c r="L190" s="27" t="b">
        <f t="shared" ca="1" si="432"/>
        <v>1</v>
      </c>
      <c r="M190" s="27" t="b">
        <f t="shared" ca="1" si="432"/>
        <v>1</v>
      </c>
      <c r="N190" s="27" t="b">
        <f t="shared" ca="1" si="432"/>
        <v>1</v>
      </c>
      <c r="O190" s="27" t="b">
        <f t="shared" ca="1" si="432"/>
        <v>1</v>
      </c>
      <c r="P190" s="27">
        <f t="shared" ref="P190:Y203" ca="1" si="436">OFFSET(P$5,$B190,0)</f>
        <v>1</v>
      </c>
      <c r="Q190" s="27">
        <f t="shared" ca="1" si="436"/>
        <v>1</v>
      </c>
      <c r="R190" s="27">
        <f t="shared" ca="1" si="436"/>
        <v>1</v>
      </c>
      <c r="S190" s="27">
        <f t="shared" ca="1" si="436"/>
        <v>1</v>
      </c>
      <c r="T190" s="27">
        <f t="shared" ca="1" si="436"/>
        <v>1</v>
      </c>
      <c r="U190" s="27">
        <f t="shared" ca="1" si="436"/>
        <v>1</v>
      </c>
      <c r="V190" s="27">
        <f t="shared" ca="1" si="436"/>
        <v>1</v>
      </c>
      <c r="W190" s="27">
        <f t="shared" ca="1" si="436"/>
        <v>1</v>
      </c>
      <c r="X190" s="27">
        <f t="shared" ca="1" si="436"/>
        <v>1</v>
      </c>
      <c r="Y190" s="27">
        <f t="shared" ca="1" si="436"/>
        <v>1</v>
      </c>
      <c r="Z190" s="27" t="str">
        <f t="shared" ca="1" si="413"/>
        <v>-</v>
      </c>
      <c r="AA190" s="27" t="str">
        <f t="shared" ca="1" si="417"/>
        <v>-</v>
      </c>
      <c r="AB190" s="27" t="str">
        <f t="shared" ref="AB190:AR203" ca="1" si="437">OFFSET(AB$5,$B190,0)</f>
        <v>-</v>
      </c>
      <c r="AC190" s="27" t="str">
        <f t="shared" ca="1" si="437"/>
        <v>-</v>
      </c>
      <c r="AD190" s="27" t="str">
        <f t="shared" ca="1" si="437"/>
        <v>-</v>
      </c>
      <c r="AE190" s="27" t="str">
        <f t="shared" ca="1" si="437"/>
        <v>-</v>
      </c>
      <c r="AF190" s="27" t="str">
        <f t="shared" ca="1" si="437"/>
        <v>-</v>
      </c>
      <c r="AG190" s="27" t="str">
        <f t="shared" ca="1" si="437"/>
        <v>-</v>
      </c>
      <c r="AH190" s="27" t="str">
        <f t="shared" ca="1" si="437"/>
        <v>-</v>
      </c>
      <c r="AI190" s="27" t="str">
        <f t="shared" ca="1" si="437"/>
        <v>-</v>
      </c>
      <c r="AJ190" s="27" t="str">
        <f t="shared" ca="1" si="437"/>
        <v>-</v>
      </c>
      <c r="AK190" s="27" t="str">
        <f t="shared" ca="1" si="437"/>
        <v>-</v>
      </c>
      <c r="AL190" s="27" t="str">
        <f t="shared" ca="1" si="437"/>
        <v>-</v>
      </c>
      <c r="AM190" s="27" t="str">
        <f t="shared" ca="1" si="437"/>
        <v>-</v>
      </c>
      <c r="AN190" s="27" t="str">
        <f t="shared" ca="1" si="437"/>
        <v>-</v>
      </c>
      <c r="AO190" s="27" t="str">
        <f t="shared" ca="1" si="437"/>
        <v>-</v>
      </c>
      <c r="AP190" s="27" t="str">
        <f t="shared" ca="1" si="437"/>
        <v>-</v>
      </c>
      <c r="AQ190" s="27" t="str">
        <f t="shared" ca="1" si="437"/>
        <v>-</v>
      </c>
      <c r="AR190" s="27" t="str">
        <f t="shared" ca="1" si="437"/>
        <v>-</v>
      </c>
      <c r="AS190" s="27">
        <f t="shared" ca="1" si="433"/>
        <v>1</v>
      </c>
      <c r="AT190" s="27">
        <f t="shared" ca="1" si="433"/>
        <v>1</v>
      </c>
      <c r="AU190" s="27">
        <f t="shared" ca="1" si="433"/>
        <v>0</v>
      </c>
      <c r="AV190" s="27">
        <f t="shared" ref="AV190:BB203" ca="1" si="438">OFFSET(AV$5,$B190,0)</f>
        <v>0.7</v>
      </c>
      <c r="AW190" s="27">
        <f t="shared" ca="1" si="438"/>
        <v>-0.7</v>
      </c>
      <c r="AX190" s="27" t="str">
        <f t="shared" ca="1" si="438"/>
        <v>-</v>
      </c>
      <c r="AY190" s="27" t="str">
        <f t="shared" ca="1" si="438"/>
        <v>-</v>
      </c>
      <c r="AZ190" s="27" t="str">
        <f t="shared" ca="1" si="438"/>
        <v>-</v>
      </c>
      <c r="BA190" s="27" t="str">
        <f t="shared" ca="1" si="438"/>
        <v>-</v>
      </c>
      <c r="BB190" s="27" t="str">
        <f t="shared" ca="1" si="438"/>
        <v>-</v>
      </c>
      <c r="BC190" s="27">
        <f t="shared" ca="1" si="414"/>
        <v>0.3</v>
      </c>
      <c r="BD190" s="27">
        <f t="shared" ca="1" si="427"/>
        <v>0.7</v>
      </c>
      <c r="BE190" s="27">
        <f t="shared" ca="1" si="427"/>
        <v>-0.2</v>
      </c>
      <c r="BF190" s="27">
        <f t="shared" ca="1" si="427"/>
        <v>1.2</v>
      </c>
      <c r="BG190" s="27" t="str">
        <f t="shared" ca="1" si="427"/>
        <v>-</v>
      </c>
      <c r="BH190" s="27" t="str">
        <f t="shared" ca="1" si="427"/>
        <v>-</v>
      </c>
      <c r="BI190" s="27">
        <f t="shared" ca="1" si="427"/>
        <v>0</v>
      </c>
      <c r="BJ190" s="27">
        <f t="shared" ca="1" si="427"/>
        <v>0</v>
      </c>
      <c r="BK190" s="27">
        <f t="shared" ca="1" si="427"/>
        <v>0</v>
      </c>
      <c r="BL190" s="27">
        <f t="shared" ca="1" si="427"/>
        <v>0</v>
      </c>
      <c r="BM190" s="27">
        <f t="shared" ca="1" si="427"/>
        <v>0</v>
      </c>
      <c r="BN190" s="27">
        <f t="shared" ca="1" si="428"/>
        <v>12</v>
      </c>
      <c r="BO190" s="27">
        <f t="shared" ca="1" si="428"/>
        <v>12</v>
      </c>
      <c r="BP190" s="27" t="str">
        <f t="shared" ca="1" si="428"/>
        <v>-</v>
      </c>
      <c r="BQ190" s="27" t="str">
        <f t="shared" ca="1" si="428"/>
        <v>-</v>
      </c>
      <c r="BR190" s="27" t="str">
        <f t="shared" ca="1" si="428"/>
        <v>-</v>
      </c>
      <c r="BS190" s="27" t="str">
        <f t="shared" ca="1" si="428"/>
        <v>-</v>
      </c>
      <c r="BT190" s="27" t="str">
        <f t="shared" ca="1" si="428"/>
        <v>-</v>
      </c>
      <c r="BU190" s="27" t="str">
        <f t="shared" ca="1" si="429"/>
        <v>-</v>
      </c>
      <c r="BV190" s="27" t="str">
        <f t="shared" ca="1" si="429"/>
        <v>-</v>
      </c>
      <c r="BW190" s="27" t="str">
        <f t="shared" ca="1" si="429"/>
        <v>-</v>
      </c>
      <c r="BX190" s="27" t="str">
        <f t="shared" ca="1" si="429"/>
        <v>-</v>
      </c>
      <c r="BY190" s="27">
        <f t="shared" ca="1" si="429"/>
        <v>5</v>
      </c>
      <c r="BZ190" s="27" t="str">
        <f t="shared" ca="1" si="429"/>
        <v>-</v>
      </c>
      <c r="CA190" s="27" t="str">
        <f t="shared" ca="1" si="429"/>
        <v>-</v>
      </c>
      <c r="CB190" s="27" t="str">
        <f t="shared" ca="1" si="429"/>
        <v>-</v>
      </c>
      <c r="CC190" s="27" t="str">
        <f t="shared" ca="1" si="429"/>
        <v>-</v>
      </c>
      <c r="CD190" s="27" t="str">
        <f t="shared" ca="1" si="429"/>
        <v>-</v>
      </c>
      <c r="CE190" s="27" t="str">
        <f t="shared" ca="1" si="429"/>
        <v>-</v>
      </c>
      <c r="CF190" s="27">
        <f t="shared" ca="1" si="429"/>
        <v>0</v>
      </c>
      <c r="CG190" s="27" t="str">
        <f t="shared" ca="1" si="430"/>
        <v>-</v>
      </c>
      <c r="CH190" s="27">
        <f t="shared" ca="1" si="430"/>
        <v>1</v>
      </c>
      <c r="CI190" s="27">
        <f t="shared" ca="1" si="430"/>
        <v>0</v>
      </c>
      <c r="CJ190" s="27">
        <f t="shared" ca="1" si="430"/>
        <v>1</v>
      </c>
      <c r="CK190" s="27">
        <f t="shared" ca="1" si="430"/>
        <v>1</v>
      </c>
      <c r="CL190" s="27">
        <f t="shared" ca="1" si="430"/>
        <v>1</v>
      </c>
      <c r="CM190" s="27">
        <f t="shared" ca="1" si="430"/>
        <v>0</v>
      </c>
      <c r="CN190" s="27">
        <f t="shared" ca="1" si="430"/>
        <v>0</v>
      </c>
      <c r="CO190" s="27">
        <f t="shared" ca="1" si="430"/>
        <v>0</v>
      </c>
      <c r="CP190" s="27">
        <f t="shared" ca="1" si="410"/>
        <v>0</v>
      </c>
      <c r="CQ190" s="27">
        <f t="shared" ca="1" si="435"/>
        <v>1</v>
      </c>
      <c r="CR190" s="27">
        <f t="shared" ca="1" si="396"/>
        <v>0</v>
      </c>
      <c r="CS190" s="27">
        <f t="shared" ca="1" si="411"/>
        <v>0</v>
      </c>
      <c r="CT190" s="27">
        <f t="shared" ca="1" si="434"/>
        <v>0</v>
      </c>
      <c r="CU190" s="26">
        <v>0.05</v>
      </c>
      <c r="CV190" s="27">
        <f t="shared" ca="1" si="431"/>
        <v>0</v>
      </c>
      <c r="CW190" s="27">
        <f t="shared" ca="1" si="431"/>
        <v>1</v>
      </c>
      <c r="CX190" s="27">
        <f t="shared" ca="1" si="431"/>
        <v>0</v>
      </c>
      <c r="CY190" s="27">
        <f t="shared" ca="1" si="426"/>
        <v>0</v>
      </c>
      <c r="CZ190" s="27">
        <f t="shared" ca="1" si="426"/>
        <v>0</v>
      </c>
      <c r="DA190" s="27">
        <f t="shared" ref="DA190:DJ203" ca="1" si="439">OFFSET(DA$5,$B190,0)</f>
        <v>0</v>
      </c>
      <c r="DB190" s="27">
        <f t="shared" ca="1" si="439"/>
        <v>0</v>
      </c>
      <c r="DC190" s="27">
        <f t="shared" ca="1" si="439"/>
        <v>0</v>
      </c>
      <c r="DD190" s="27">
        <f t="shared" ca="1" si="439"/>
        <v>0</v>
      </c>
      <c r="DE190" s="27" t="str">
        <f t="shared" ca="1" si="439"/>
        <v>-</v>
      </c>
      <c r="DF190" s="27" t="str">
        <f t="shared" ca="1" si="439"/>
        <v>-</v>
      </c>
      <c r="DG190" s="27" t="str">
        <f t="shared" ca="1" si="439"/>
        <v>-</v>
      </c>
      <c r="DH190" s="27" t="str">
        <f t="shared" ca="1" si="439"/>
        <v>-</v>
      </c>
      <c r="DI190" s="27" t="str">
        <f t="shared" ca="1" si="439"/>
        <v>-</v>
      </c>
      <c r="DJ190" s="27" t="str">
        <f t="shared" ca="1" si="439"/>
        <v>-</v>
      </c>
      <c r="DK190" s="27" t="b">
        <f t="shared" ref="DK190:DT203" ca="1" si="440">OFFSET(DK$5,$B190,0)</f>
        <v>0</v>
      </c>
      <c r="DL190" s="27" t="b">
        <f t="shared" ca="1" si="440"/>
        <v>0</v>
      </c>
      <c r="DM190" s="27" t="b">
        <f t="shared" ca="1" si="440"/>
        <v>1</v>
      </c>
      <c r="DN190" s="27">
        <f t="shared" ca="1" si="440"/>
        <v>2</v>
      </c>
      <c r="DO190" s="27" t="str">
        <f t="shared" ca="1" si="440"/>
        <v>-</v>
      </c>
      <c r="DP190" s="27" t="b">
        <f t="shared" ca="1" si="440"/>
        <v>1</v>
      </c>
      <c r="DQ190" s="27" t="str">
        <f t="shared" ca="1" si="440"/>
        <v>-</v>
      </c>
      <c r="DR190" s="27" t="str">
        <f t="shared" ca="1" si="440"/>
        <v>-</v>
      </c>
      <c r="DS190" s="27" t="str">
        <f t="shared" ca="1" si="440"/>
        <v>-</v>
      </c>
      <c r="DT190" s="27" t="b">
        <f t="shared" ca="1" si="440"/>
        <v>1</v>
      </c>
      <c r="DU190" s="27" t="str">
        <f t="shared" ref="DU190:ED203" ca="1" si="441">OFFSET(DU$5,$B190,0)</f>
        <v>-</v>
      </c>
      <c r="DV190" s="27">
        <f t="shared" ca="1" si="441"/>
        <v>0.99</v>
      </c>
      <c r="DW190" s="27">
        <f t="shared" ca="1" si="441"/>
        <v>1</v>
      </c>
      <c r="DX190" s="27" t="str">
        <f t="shared" ca="1" si="441"/>
        <v>-</v>
      </c>
      <c r="DY190" s="27" t="str">
        <f t="shared" ca="1" si="441"/>
        <v>-</v>
      </c>
      <c r="DZ190" s="27" t="str">
        <f t="shared" ca="1" si="441"/>
        <v>-</v>
      </c>
      <c r="EA190" s="27">
        <f t="shared" ca="1" si="441"/>
        <v>1</v>
      </c>
      <c r="EB190" s="27">
        <f t="shared" ca="1" si="441"/>
        <v>0</v>
      </c>
      <c r="EC190" s="27">
        <f t="shared" ca="1" si="441"/>
        <v>1</v>
      </c>
      <c r="ED190" s="27">
        <f t="shared" ca="1" si="441"/>
        <v>1</v>
      </c>
      <c r="EE190" s="27">
        <f t="shared" ref="EE190:EQ203" ca="1" si="442">OFFSET(EE$5,$B190,0)</f>
        <v>0</v>
      </c>
      <c r="EF190" s="27">
        <f t="shared" ca="1" si="442"/>
        <v>70</v>
      </c>
      <c r="EG190" s="27">
        <f t="shared" ca="1" si="442"/>
        <v>50</v>
      </c>
      <c r="EH190" s="27">
        <f t="shared" ca="1" si="442"/>
        <v>70</v>
      </c>
      <c r="EI190" s="27">
        <f t="shared" ca="1" si="442"/>
        <v>50</v>
      </c>
      <c r="EJ190" s="27">
        <f t="shared" ca="1" si="442"/>
        <v>1</v>
      </c>
      <c r="EK190" s="27">
        <f t="shared" ca="1" si="442"/>
        <v>1</v>
      </c>
      <c r="EL190" s="27">
        <f t="shared" ca="1" si="442"/>
        <v>1</v>
      </c>
      <c r="EM190" s="27">
        <f t="shared" ca="1" si="442"/>
        <v>0</v>
      </c>
      <c r="EN190" s="27" t="str">
        <f t="shared" ca="1" si="442"/>
        <v>-</v>
      </c>
      <c r="EO190" s="27" t="str">
        <f t="shared" ca="1" si="442"/>
        <v>-</v>
      </c>
      <c r="EP190" s="27">
        <f t="shared" ca="1" si="442"/>
        <v>0</v>
      </c>
      <c r="EQ190" s="27">
        <f t="shared" ca="1" si="442"/>
        <v>0</v>
      </c>
      <c r="ER190" s="34">
        <v>0</v>
      </c>
    </row>
    <row r="191" spans="1:148" outlineLevel="3">
      <c r="A191" s="31">
        <f t="shared" si="361"/>
        <v>186</v>
      </c>
      <c r="B191" s="38">
        <f t="shared" ca="1" si="418"/>
        <v>138</v>
      </c>
      <c r="C191">
        <f t="shared" ca="1" si="412"/>
        <v>32</v>
      </c>
      <c r="D191" t="b">
        <v>1</v>
      </c>
      <c r="E191" t="b">
        <v>0</v>
      </c>
      <c r="F191" t="b">
        <v>1</v>
      </c>
      <c r="H191" s="3" t="str">
        <f t="shared" ca="1" si="415"/>
        <v>048 sfw1.00_sfd00000_conc00000_prlf00000_era+0.12Mat-mate EL Spr Scan 2 (F33N11)</v>
      </c>
      <c r="I191" s="13" t="str">
        <f ca="1">IF(MATCH(H191,H$5:H191,0)=(COUNTA(H$5:H191)),"-","Dup")</f>
        <v>-</v>
      </c>
      <c r="J191" s="27" t="str">
        <f t="shared" ca="1" si="416"/>
        <v>-</v>
      </c>
      <c r="K191" s="27" t="b">
        <f t="shared" ca="1" si="432"/>
        <v>1</v>
      </c>
      <c r="L191" s="27" t="b">
        <f t="shared" ca="1" si="432"/>
        <v>1</v>
      </c>
      <c r="M191" s="27" t="b">
        <f t="shared" ca="1" si="432"/>
        <v>1</v>
      </c>
      <c r="N191" s="27" t="b">
        <f t="shared" ca="1" si="432"/>
        <v>1</v>
      </c>
      <c r="O191" s="27" t="b">
        <f t="shared" ca="1" si="432"/>
        <v>1</v>
      </c>
      <c r="P191" s="27">
        <f t="shared" ca="1" si="436"/>
        <v>1</v>
      </c>
      <c r="Q191" s="27">
        <f t="shared" ca="1" si="436"/>
        <v>1</v>
      </c>
      <c r="R191" s="27">
        <f t="shared" ca="1" si="436"/>
        <v>1</v>
      </c>
      <c r="S191" s="27">
        <f t="shared" ca="1" si="436"/>
        <v>1</v>
      </c>
      <c r="T191" s="27">
        <f t="shared" ca="1" si="436"/>
        <v>1</v>
      </c>
      <c r="U191" s="27">
        <f t="shared" ca="1" si="436"/>
        <v>1</v>
      </c>
      <c r="V191" s="27">
        <f t="shared" ca="1" si="436"/>
        <v>1</v>
      </c>
      <c r="W191" s="27">
        <f t="shared" ca="1" si="436"/>
        <v>1</v>
      </c>
      <c r="X191" s="27">
        <f t="shared" ca="1" si="436"/>
        <v>1</v>
      </c>
      <c r="Y191" s="27">
        <f t="shared" ca="1" si="436"/>
        <v>1</v>
      </c>
      <c r="Z191" s="27" t="str">
        <f t="shared" ca="1" si="413"/>
        <v>-</v>
      </c>
      <c r="AA191" s="27" t="str">
        <f t="shared" ca="1" si="417"/>
        <v>-</v>
      </c>
      <c r="AB191" s="27" t="str">
        <f t="shared" ca="1" si="437"/>
        <v>-</v>
      </c>
      <c r="AC191" s="27" t="str">
        <f t="shared" ca="1" si="437"/>
        <v>-</v>
      </c>
      <c r="AD191" s="27" t="str">
        <f t="shared" ca="1" si="437"/>
        <v>-</v>
      </c>
      <c r="AE191" s="27" t="str">
        <f t="shared" ca="1" si="437"/>
        <v>-</v>
      </c>
      <c r="AF191" s="27" t="str">
        <f t="shared" ca="1" si="437"/>
        <v>-</v>
      </c>
      <c r="AG191" s="27" t="str">
        <f t="shared" ca="1" si="437"/>
        <v>-</v>
      </c>
      <c r="AH191" s="27" t="str">
        <f t="shared" ca="1" si="437"/>
        <v>-</v>
      </c>
      <c r="AI191" s="27" t="str">
        <f t="shared" ca="1" si="437"/>
        <v>-</v>
      </c>
      <c r="AJ191" s="27" t="str">
        <f t="shared" ca="1" si="437"/>
        <v>-</v>
      </c>
      <c r="AK191" s="27" t="str">
        <f t="shared" ca="1" si="437"/>
        <v>-</v>
      </c>
      <c r="AL191" s="27" t="str">
        <f t="shared" ca="1" si="437"/>
        <v>-</v>
      </c>
      <c r="AM191" s="27" t="str">
        <f t="shared" ca="1" si="437"/>
        <v>-</v>
      </c>
      <c r="AN191" s="27" t="str">
        <f t="shared" ca="1" si="437"/>
        <v>-</v>
      </c>
      <c r="AO191" s="27" t="str">
        <f t="shared" ca="1" si="437"/>
        <v>-</v>
      </c>
      <c r="AP191" s="27" t="str">
        <f t="shared" ca="1" si="437"/>
        <v>-</v>
      </c>
      <c r="AQ191" s="27" t="str">
        <f t="shared" ca="1" si="437"/>
        <v>-</v>
      </c>
      <c r="AR191" s="27" t="str">
        <f t="shared" ca="1" si="437"/>
        <v>-</v>
      </c>
      <c r="AS191" s="27">
        <f t="shared" ca="1" si="433"/>
        <v>1</v>
      </c>
      <c r="AT191" s="27">
        <f t="shared" ca="1" si="433"/>
        <v>1</v>
      </c>
      <c r="AU191" s="27">
        <f t="shared" ca="1" si="433"/>
        <v>0</v>
      </c>
      <c r="AV191" s="27">
        <f t="shared" ca="1" si="438"/>
        <v>0.7</v>
      </c>
      <c r="AW191" s="27">
        <f t="shared" ca="1" si="438"/>
        <v>-0.7</v>
      </c>
      <c r="AX191" s="27" t="str">
        <f t="shared" ca="1" si="438"/>
        <v>-</v>
      </c>
      <c r="AY191" s="27" t="str">
        <f t="shared" ca="1" si="438"/>
        <v>-</v>
      </c>
      <c r="AZ191" s="27" t="str">
        <f t="shared" ca="1" si="438"/>
        <v>-</v>
      </c>
      <c r="BA191" s="27" t="str">
        <f t="shared" ca="1" si="438"/>
        <v>-</v>
      </c>
      <c r="BB191" s="27" t="str">
        <f t="shared" ca="1" si="438"/>
        <v>-</v>
      </c>
      <c r="BC191" s="27">
        <f t="shared" ca="1" si="414"/>
        <v>0.3</v>
      </c>
      <c r="BD191" s="27">
        <f t="shared" ca="1" si="427"/>
        <v>0.7</v>
      </c>
      <c r="BE191" s="27">
        <f t="shared" ca="1" si="427"/>
        <v>-0.2</v>
      </c>
      <c r="BF191" s="27">
        <f t="shared" ca="1" si="427"/>
        <v>1.2</v>
      </c>
      <c r="BG191" s="27" t="str">
        <f t="shared" ca="1" si="427"/>
        <v>-</v>
      </c>
      <c r="BH191" s="27" t="str">
        <f t="shared" ca="1" si="427"/>
        <v>-</v>
      </c>
      <c r="BI191" s="27">
        <f t="shared" ca="1" si="427"/>
        <v>0</v>
      </c>
      <c r="BJ191" s="27">
        <f t="shared" ca="1" si="427"/>
        <v>0</v>
      </c>
      <c r="BK191" s="27">
        <f t="shared" ca="1" si="427"/>
        <v>0</v>
      </c>
      <c r="BL191" s="27">
        <f t="shared" ca="1" si="427"/>
        <v>0</v>
      </c>
      <c r="BM191" s="27">
        <f t="shared" ca="1" si="427"/>
        <v>0</v>
      </c>
      <c r="BN191" s="27">
        <f t="shared" ca="1" si="428"/>
        <v>12</v>
      </c>
      <c r="BO191" s="27">
        <f t="shared" ca="1" si="428"/>
        <v>12</v>
      </c>
      <c r="BP191" s="27" t="str">
        <f t="shared" ca="1" si="428"/>
        <v>-</v>
      </c>
      <c r="BQ191" s="27" t="str">
        <f t="shared" ca="1" si="428"/>
        <v>-</v>
      </c>
      <c r="BR191" s="27" t="str">
        <f t="shared" ca="1" si="428"/>
        <v>-</v>
      </c>
      <c r="BS191" s="27" t="str">
        <f t="shared" ca="1" si="428"/>
        <v>-</v>
      </c>
      <c r="BT191" s="27" t="str">
        <f t="shared" ca="1" si="428"/>
        <v>-</v>
      </c>
      <c r="BU191" s="27" t="str">
        <f t="shared" ca="1" si="429"/>
        <v>-</v>
      </c>
      <c r="BV191" s="27" t="str">
        <f t="shared" ca="1" si="429"/>
        <v>-</v>
      </c>
      <c r="BW191" s="27" t="str">
        <f t="shared" ca="1" si="429"/>
        <v>-</v>
      </c>
      <c r="BX191" s="27" t="str">
        <f t="shared" ca="1" si="429"/>
        <v>-</v>
      </c>
      <c r="BY191" s="27">
        <f t="shared" ca="1" si="429"/>
        <v>5</v>
      </c>
      <c r="BZ191" s="27" t="str">
        <f t="shared" ca="1" si="429"/>
        <v>-</v>
      </c>
      <c r="CA191" s="27" t="str">
        <f t="shared" ca="1" si="429"/>
        <v>-</v>
      </c>
      <c r="CB191" s="27" t="str">
        <f t="shared" ca="1" si="429"/>
        <v>-</v>
      </c>
      <c r="CC191" s="27" t="str">
        <f t="shared" ca="1" si="429"/>
        <v>-</v>
      </c>
      <c r="CD191" s="27" t="str">
        <f t="shared" ca="1" si="429"/>
        <v>-</v>
      </c>
      <c r="CE191" s="27" t="str">
        <f t="shared" ca="1" si="429"/>
        <v>-</v>
      </c>
      <c r="CF191" s="27">
        <f t="shared" ca="1" si="429"/>
        <v>0</v>
      </c>
      <c r="CG191" s="27" t="str">
        <f t="shared" ca="1" si="430"/>
        <v>-</v>
      </c>
      <c r="CH191" s="27">
        <f t="shared" ca="1" si="430"/>
        <v>1</v>
      </c>
      <c r="CI191" s="27">
        <f t="shared" ca="1" si="430"/>
        <v>0</v>
      </c>
      <c r="CJ191" s="27">
        <f t="shared" ca="1" si="430"/>
        <v>1</v>
      </c>
      <c r="CK191" s="27">
        <f t="shared" ca="1" si="430"/>
        <v>1</v>
      </c>
      <c r="CL191" s="27">
        <f t="shared" ca="1" si="430"/>
        <v>1</v>
      </c>
      <c r="CM191" s="27">
        <f t="shared" ca="1" si="430"/>
        <v>0</v>
      </c>
      <c r="CN191" s="27">
        <f t="shared" ca="1" si="430"/>
        <v>0</v>
      </c>
      <c r="CO191" s="27">
        <f t="shared" ca="1" si="430"/>
        <v>0</v>
      </c>
      <c r="CP191" s="27">
        <f t="shared" ca="1" si="410"/>
        <v>0</v>
      </c>
      <c r="CQ191" s="27">
        <f t="shared" ca="1" si="435"/>
        <v>1</v>
      </c>
      <c r="CR191" s="27">
        <f t="shared" ca="1" si="396"/>
        <v>0</v>
      </c>
      <c r="CS191" s="27">
        <f t="shared" ca="1" si="411"/>
        <v>0</v>
      </c>
      <c r="CT191" s="27">
        <f t="shared" ca="1" si="434"/>
        <v>0</v>
      </c>
      <c r="CU191" s="26">
        <v>0.12</v>
      </c>
      <c r="CV191" s="27">
        <f t="shared" ca="1" si="431"/>
        <v>0</v>
      </c>
      <c r="CW191" s="27">
        <f t="shared" ca="1" si="431"/>
        <v>1</v>
      </c>
      <c r="CX191" s="27">
        <f t="shared" ca="1" si="431"/>
        <v>0</v>
      </c>
      <c r="CY191" s="27">
        <f t="shared" ca="1" si="426"/>
        <v>0</v>
      </c>
      <c r="CZ191" s="27">
        <f t="shared" ca="1" si="426"/>
        <v>0</v>
      </c>
      <c r="DA191" s="27">
        <f t="shared" ca="1" si="439"/>
        <v>0</v>
      </c>
      <c r="DB191" s="27">
        <f t="shared" ca="1" si="439"/>
        <v>0</v>
      </c>
      <c r="DC191" s="27">
        <f t="shared" ca="1" si="439"/>
        <v>0</v>
      </c>
      <c r="DD191" s="27">
        <f t="shared" ca="1" si="439"/>
        <v>0</v>
      </c>
      <c r="DE191" s="27" t="str">
        <f t="shared" ca="1" si="439"/>
        <v>-</v>
      </c>
      <c r="DF191" s="27" t="str">
        <f t="shared" ca="1" si="439"/>
        <v>-</v>
      </c>
      <c r="DG191" s="27" t="str">
        <f t="shared" ca="1" si="439"/>
        <v>-</v>
      </c>
      <c r="DH191" s="27" t="str">
        <f t="shared" ca="1" si="439"/>
        <v>-</v>
      </c>
      <c r="DI191" s="27" t="str">
        <f t="shared" ca="1" si="439"/>
        <v>-</v>
      </c>
      <c r="DJ191" s="27" t="str">
        <f t="shared" ca="1" si="439"/>
        <v>-</v>
      </c>
      <c r="DK191" s="27" t="b">
        <f t="shared" ca="1" si="440"/>
        <v>0</v>
      </c>
      <c r="DL191" s="27" t="b">
        <f t="shared" ca="1" si="440"/>
        <v>0</v>
      </c>
      <c r="DM191" s="27" t="b">
        <f t="shared" ca="1" si="440"/>
        <v>1</v>
      </c>
      <c r="DN191" s="27">
        <f t="shared" ca="1" si="440"/>
        <v>2</v>
      </c>
      <c r="DO191" s="27" t="str">
        <f t="shared" ca="1" si="440"/>
        <v>-</v>
      </c>
      <c r="DP191" s="27" t="b">
        <f t="shared" ca="1" si="440"/>
        <v>1</v>
      </c>
      <c r="DQ191" s="27" t="str">
        <f t="shared" ca="1" si="440"/>
        <v>-</v>
      </c>
      <c r="DR191" s="27" t="str">
        <f t="shared" ca="1" si="440"/>
        <v>-</v>
      </c>
      <c r="DS191" s="27" t="str">
        <f t="shared" ca="1" si="440"/>
        <v>-</v>
      </c>
      <c r="DT191" s="27" t="b">
        <f t="shared" ca="1" si="440"/>
        <v>1</v>
      </c>
      <c r="DU191" s="27" t="str">
        <f t="shared" ca="1" si="441"/>
        <v>-</v>
      </c>
      <c r="DV191" s="27">
        <f t="shared" ca="1" si="441"/>
        <v>0.99</v>
      </c>
      <c r="DW191" s="27">
        <f t="shared" ca="1" si="441"/>
        <v>1</v>
      </c>
      <c r="DX191" s="27" t="str">
        <f t="shared" ca="1" si="441"/>
        <v>-</v>
      </c>
      <c r="DY191" s="27" t="str">
        <f t="shared" ca="1" si="441"/>
        <v>-</v>
      </c>
      <c r="DZ191" s="27" t="str">
        <f t="shared" ca="1" si="441"/>
        <v>-</v>
      </c>
      <c r="EA191" s="27">
        <f t="shared" ca="1" si="441"/>
        <v>1</v>
      </c>
      <c r="EB191" s="27">
        <f t="shared" ca="1" si="441"/>
        <v>0</v>
      </c>
      <c r="EC191" s="27">
        <f t="shared" ca="1" si="441"/>
        <v>1</v>
      </c>
      <c r="ED191" s="27">
        <f t="shared" ca="1" si="441"/>
        <v>1</v>
      </c>
      <c r="EE191" s="27">
        <f t="shared" ca="1" si="442"/>
        <v>0</v>
      </c>
      <c r="EF191" s="27">
        <f t="shared" ca="1" si="442"/>
        <v>70</v>
      </c>
      <c r="EG191" s="27">
        <f t="shared" ca="1" si="442"/>
        <v>50</v>
      </c>
      <c r="EH191" s="27">
        <f t="shared" ca="1" si="442"/>
        <v>70</v>
      </c>
      <c r="EI191" s="27">
        <f t="shared" ca="1" si="442"/>
        <v>50</v>
      </c>
      <c r="EJ191" s="27">
        <f t="shared" ca="1" si="442"/>
        <v>1</v>
      </c>
      <c r="EK191" s="27">
        <f t="shared" ca="1" si="442"/>
        <v>1</v>
      </c>
      <c r="EL191" s="27">
        <f t="shared" ca="1" si="442"/>
        <v>1</v>
      </c>
      <c r="EM191" s="27">
        <f t="shared" ca="1" si="442"/>
        <v>0</v>
      </c>
      <c r="EN191" s="27" t="str">
        <f t="shared" ca="1" si="442"/>
        <v>-</v>
      </c>
      <c r="EO191" s="27" t="str">
        <f t="shared" ca="1" si="442"/>
        <v>-</v>
      </c>
      <c r="EP191" s="27">
        <f t="shared" ca="1" si="442"/>
        <v>0</v>
      </c>
      <c r="EQ191" s="27">
        <f t="shared" ca="1" si="442"/>
        <v>0</v>
      </c>
      <c r="ER191" s="34">
        <v>0</v>
      </c>
    </row>
    <row r="192" spans="1:148" outlineLevel="3">
      <c r="A192" s="31">
        <f t="shared" si="361"/>
        <v>187</v>
      </c>
      <c r="B192" s="38">
        <f t="shared" ca="1" si="418"/>
        <v>138</v>
      </c>
      <c r="C192">
        <f t="shared" ca="1" si="412"/>
        <v>32</v>
      </c>
      <c r="D192" t="b">
        <v>1</v>
      </c>
      <c r="E192" t="b">
        <v>0</v>
      </c>
      <c r="F192" t="b">
        <v>1</v>
      </c>
      <c r="H192" s="3" t="str">
        <f t="shared" ca="1" si="415"/>
        <v>049 sfw1.00_sfd00000_conc00000_prlf00000_era+0.16Mat-mate EL Spr Scan 2 (F33N11)</v>
      </c>
      <c r="I192" s="13" t="str">
        <f ca="1">IF(MATCH(H192,H$5:H192,0)=(COUNTA(H$5:H192)),"-","Dup")</f>
        <v>-</v>
      </c>
      <c r="J192" s="27" t="str">
        <f t="shared" ca="1" si="416"/>
        <v>-</v>
      </c>
      <c r="K192" s="27" t="b">
        <f t="shared" ca="1" si="432"/>
        <v>1</v>
      </c>
      <c r="L192" s="27" t="b">
        <f t="shared" ca="1" si="432"/>
        <v>1</v>
      </c>
      <c r="M192" s="27" t="b">
        <f t="shared" ca="1" si="432"/>
        <v>1</v>
      </c>
      <c r="N192" s="27" t="b">
        <f t="shared" ca="1" si="432"/>
        <v>1</v>
      </c>
      <c r="O192" s="27" t="b">
        <f t="shared" ca="1" si="432"/>
        <v>1</v>
      </c>
      <c r="P192" s="27">
        <f t="shared" ca="1" si="436"/>
        <v>1</v>
      </c>
      <c r="Q192" s="27">
        <f t="shared" ca="1" si="436"/>
        <v>1</v>
      </c>
      <c r="R192" s="27">
        <f t="shared" ca="1" si="436"/>
        <v>1</v>
      </c>
      <c r="S192" s="27">
        <f t="shared" ca="1" si="436"/>
        <v>1</v>
      </c>
      <c r="T192" s="27">
        <f t="shared" ca="1" si="436"/>
        <v>1</v>
      </c>
      <c r="U192" s="27">
        <f t="shared" ca="1" si="436"/>
        <v>1</v>
      </c>
      <c r="V192" s="27">
        <f t="shared" ca="1" si="436"/>
        <v>1</v>
      </c>
      <c r="W192" s="27">
        <f t="shared" ca="1" si="436"/>
        <v>1</v>
      </c>
      <c r="X192" s="27">
        <f t="shared" ca="1" si="436"/>
        <v>1</v>
      </c>
      <c r="Y192" s="27">
        <f t="shared" ca="1" si="436"/>
        <v>1</v>
      </c>
      <c r="Z192" s="27" t="str">
        <f t="shared" ca="1" si="413"/>
        <v>-</v>
      </c>
      <c r="AA192" s="27" t="str">
        <f t="shared" ca="1" si="417"/>
        <v>-</v>
      </c>
      <c r="AB192" s="27" t="str">
        <f t="shared" ca="1" si="437"/>
        <v>-</v>
      </c>
      <c r="AC192" s="27" t="str">
        <f t="shared" ca="1" si="437"/>
        <v>-</v>
      </c>
      <c r="AD192" s="27" t="str">
        <f t="shared" ca="1" si="437"/>
        <v>-</v>
      </c>
      <c r="AE192" s="27" t="str">
        <f t="shared" ca="1" si="437"/>
        <v>-</v>
      </c>
      <c r="AF192" s="27" t="str">
        <f t="shared" ca="1" si="437"/>
        <v>-</v>
      </c>
      <c r="AG192" s="27" t="str">
        <f t="shared" ca="1" si="437"/>
        <v>-</v>
      </c>
      <c r="AH192" s="27" t="str">
        <f t="shared" ca="1" si="437"/>
        <v>-</v>
      </c>
      <c r="AI192" s="27" t="str">
        <f t="shared" ca="1" si="437"/>
        <v>-</v>
      </c>
      <c r="AJ192" s="27" t="str">
        <f t="shared" ca="1" si="437"/>
        <v>-</v>
      </c>
      <c r="AK192" s="27" t="str">
        <f t="shared" ca="1" si="437"/>
        <v>-</v>
      </c>
      <c r="AL192" s="27" t="str">
        <f t="shared" ca="1" si="437"/>
        <v>-</v>
      </c>
      <c r="AM192" s="27" t="str">
        <f t="shared" ca="1" si="437"/>
        <v>-</v>
      </c>
      <c r="AN192" s="27" t="str">
        <f t="shared" ca="1" si="437"/>
        <v>-</v>
      </c>
      <c r="AO192" s="27" t="str">
        <f t="shared" ca="1" si="437"/>
        <v>-</v>
      </c>
      <c r="AP192" s="27" t="str">
        <f t="shared" ca="1" si="437"/>
        <v>-</v>
      </c>
      <c r="AQ192" s="27" t="str">
        <f t="shared" ca="1" si="437"/>
        <v>-</v>
      </c>
      <c r="AR192" s="27" t="str">
        <f t="shared" ca="1" si="437"/>
        <v>-</v>
      </c>
      <c r="AS192" s="27">
        <f t="shared" ca="1" si="433"/>
        <v>1</v>
      </c>
      <c r="AT192" s="27">
        <f t="shared" ca="1" si="433"/>
        <v>1</v>
      </c>
      <c r="AU192" s="27">
        <f t="shared" ca="1" si="433"/>
        <v>0</v>
      </c>
      <c r="AV192" s="27">
        <f t="shared" ca="1" si="438"/>
        <v>0.7</v>
      </c>
      <c r="AW192" s="27">
        <f t="shared" ca="1" si="438"/>
        <v>-0.7</v>
      </c>
      <c r="AX192" s="27" t="str">
        <f t="shared" ca="1" si="438"/>
        <v>-</v>
      </c>
      <c r="AY192" s="27" t="str">
        <f t="shared" ca="1" si="438"/>
        <v>-</v>
      </c>
      <c r="AZ192" s="27" t="str">
        <f t="shared" ca="1" si="438"/>
        <v>-</v>
      </c>
      <c r="BA192" s="27" t="str">
        <f t="shared" ca="1" si="438"/>
        <v>-</v>
      </c>
      <c r="BB192" s="27" t="str">
        <f t="shared" ca="1" si="438"/>
        <v>-</v>
      </c>
      <c r="BC192" s="27">
        <f t="shared" ca="1" si="414"/>
        <v>0.3</v>
      </c>
      <c r="BD192" s="27">
        <f t="shared" ref="BD192:BM203" ca="1" si="443">OFFSET(BD$5,$B192,0)</f>
        <v>0.7</v>
      </c>
      <c r="BE192" s="27">
        <f t="shared" ca="1" si="443"/>
        <v>-0.2</v>
      </c>
      <c r="BF192" s="27">
        <f t="shared" ca="1" si="443"/>
        <v>1.2</v>
      </c>
      <c r="BG192" s="27" t="str">
        <f t="shared" ca="1" si="443"/>
        <v>-</v>
      </c>
      <c r="BH192" s="27" t="str">
        <f t="shared" ca="1" si="443"/>
        <v>-</v>
      </c>
      <c r="BI192" s="27">
        <f t="shared" ca="1" si="443"/>
        <v>0</v>
      </c>
      <c r="BJ192" s="27">
        <f t="shared" ca="1" si="443"/>
        <v>0</v>
      </c>
      <c r="BK192" s="27">
        <f t="shared" ca="1" si="443"/>
        <v>0</v>
      </c>
      <c r="BL192" s="27">
        <f t="shared" ca="1" si="443"/>
        <v>0</v>
      </c>
      <c r="BM192" s="27">
        <f t="shared" ca="1" si="443"/>
        <v>0</v>
      </c>
      <c r="BN192" s="27">
        <f t="shared" ref="BN192:BT203" ca="1" si="444">OFFSET(BN$5,$B192,0)</f>
        <v>12</v>
      </c>
      <c r="BO192" s="27">
        <f t="shared" ca="1" si="444"/>
        <v>12</v>
      </c>
      <c r="BP192" s="27" t="str">
        <f t="shared" ca="1" si="444"/>
        <v>-</v>
      </c>
      <c r="BQ192" s="27" t="str">
        <f t="shared" ca="1" si="444"/>
        <v>-</v>
      </c>
      <c r="BR192" s="27" t="str">
        <f t="shared" ca="1" si="444"/>
        <v>-</v>
      </c>
      <c r="BS192" s="27" t="str">
        <f t="shared" ca="1" si="444"/>
        <v>-</v>
      </c>
      <c r="BT192" s="27" t="str">
        <f t="shared" ca="1" si="444"/>
        <v>-</v>
      </c>
      <c r="BU192" s="27" t="str">
        <f t="shared" ref="BU192:CF203" ca="1" si="445">OFFSET(BU$5,$B192,0)</f>
        <v>-</v>
      </c>
      <c r="BV192" s="27" t="str">
        <f t="shared" ca="1" si="445"/>
        <v>-</v>
      </c>
      <c r="BW192" s="27" t="str">
        <f t="shared" ca="1" si="445"/>
        <v>-</v>
      </c>
      <c r="BX192" s="27" t="str">
        <f t="shared" ca="1" si="445"/>
        <v>-</v>
      </c>
      <c r="BY192" s="27">
        <f t="shared" ca="1" si="445"/>
        <v>5</v>
      </c>
      <c r="BZ192" s="27" t="str">
        <f t="shared" ca="1" si="445"/>
        <v>-</v>
      </c>
      <c r="CA192" s="27" t="str">
        <f t="shared" ca="1" si="445"/>
        <v>-</v>
      </c>
      <c r="CB192" s="27" t="str">
        <f t="shared" ca="1" si="445"/>
        <v>-</v>
      </c>
      <c r="CC192" s="27" t="str">
        <f t="shared" ca="1" si="445"/>
        <v>-</v>
      </c>
      <c r="CD192" s="27" t="str">
        <f t="shared" ca="1" si="445"/>
        <v>-</v>
      </c>
      <c r="CE192" s="27" t="str">
        <f t="shared" ca="1" si="445"/>
        <v>-</v>
      </c>
      <c r="CF192" s="27">
        <f t="shared" ca="1" si="445"/>
        <v>0</v>
      </c>
      <c r="CG192" s="27" t="str">
        <f t="shared" ref="CG192:CO203" ca="1" si="446">OFFSET(CG$5,$B192,0)</f>
        <v>-</v>
      </c>
      <c r="CH192" s="27">
        <f t="shared" ca="1" si="446"/>
        <v>1</v>
      </c>
      <c r="CI192" s="27">
        <f t="shared" ca="1" si="446"/>
        <v>0</v>
      </c>
      <c r="CJ192" s="27">
        <f t="shared" ca="1" si="446"/>
        <v>1</v>
      </c>
      <c r="CK192" s="27">
        <f t="shared" ca="1" si="446"/>
        <v>1</v>
      </c>
      <c r="CL192" s="27">
        <f t="shared" ca="1" si="446"/>
        <v>1</v>
      </c>
      <c r="CM192" s="27">
        <f t="shared" ca="1" si="446"/>
        <v>0</v>
      </c>
      <c r="CN192" s="27">
        <f t="shared" ca="1" si="446"/>
        <v>0</v>
      </c>
      <c r="CO192" s="27">
        <f t="shared" ca="1" si="446"/>
        <v>0</v>
      </c>
      <c r="CP192" s="27">
        <f t="shared" ca="1" si="410"/>
        <v>0</v>
      </c>
      <c r="CQ192" s="27">
        <f t="shared" ca="1" si="435"/>
        <v>1</v>
      </c>
      <c r="CR192" s="27">
        <f t="shared" ca="1" si="396"/>
        <v>0</v>
      </c>
      <c r="CS192" s="27">
        <f t="shared" ca="1" si="411"/>
        <v>0</v>
      </c>
      <c r="CT192" s="27">
        <f t="shared" ca="1" si="434"/>
        <v>0</v>
      </c>
      <c r="CU192" s="26">
        <v>0.16</v>
      </c>
      <c r="CV192" s="27">
        <f t="shared" ca="1" si="431"/>
        <v>0</v>
      </c>
      <c r="CW192" s="27">
        <f t="shared" ca="1" si="431"/>
        <v>1</v>
      </c>
      <c r="CX192" s="27">
        <f t="shared" ca="1" si="431"/>
        <v>0</v>
      </c>
      <c r="CY192" s="27">
        <f t="shared" ca="1" si="426"/>
        <v>0</v>
      </c>
      <c r="CZ192" s="27">
        <f t="shared" ca="1" si="426"/>
        <v>0</v>
      </c>
      <c r="DA192" s="27">
        <f t="shared" ca="1" si="439"/>
        <v>0</v>
      </c>
      <c r="DB192" s="27">
        <f t="shared" ca="1" si="439"/>
        <v>0</v>
      </c>
      <c r="DC192" s="27">
        <f t="shared" ca="1" si="439"/>
        <v>0</v>
      </c>
      <c r="DD192" s="27">
        <f t="shared" ca="1" si="439"/>
        <v>0</v>
      </c>
      <c r="DE192" s="27" t="str">
        <f t="shared" ca="1" si="439"/>
        <v>-</v>
      </c>
      <c r="DF192" s="27" t="str">
        <f t="shared" ca="1" si="439"/>
        <v>-</v>
      </c>
      <c r="DG192" s="27" t="str">
        <f t="shared" ca="1" si="439"/>
        <v>-</v>
      </c>
      <c r="DH192" s="27" t="str">
        <f t="shared" ca="1" si="439"/>
        <v>-</v>
      </c>
      <c r="DI192" s="27" t="str">
        <f t="shared" ca="1" si="439"/>
        <v>-</v>
      </c>
      <c r="DJ192" s="27" t="str">
        <f t="shared" ca="1" si="439"/>
        <v>-</v>
      </c>
      <c r="DK192" s="27" t="b">
        <f t="shared" ca="1" si="440"/>
        <v>0</v>
      </c>
      <c r="DL192" s="27" t="b">
        <f t="shared" ca="1" si="440"/>
        <v>0</v>
      </c>
      <c r="DM192" s="27" t="b">
        <f t="shared" ca="1" si="440"/>
        <v>1</v>
      </c>
      <c r="DN192" s="27">
        <f t="shared" ca="1" si="440"/>
        <v>2</v>
      </c>
      <c r="DO192" s="27" t="str">
        <f t="shared" ca="1" si="440"/>
        <v>-</v>
      </c>
      <c r="DP192" s="27" t="b">
        <f t="shared" ca="1" si="440"/>
        <v>1</v>
      </c>
      <c r="DQ192" s="27" t="str">
        <f t="shared" ca="1" si="440"/>
        <v>-</v>
      </c>
      <c r="DR192" s="27" t="str">
        <f t="shared" ca="1" si="440"/>
        <v>-</v>
      </c>
      <c r="DS192" s="27" t="str">
        <f t="shared" ca="1" si="440"/>
        <v>-</v>
      </c>
      <c r="DT192" s="27" t="b">
        <f t="shared" ca="1" si="440"/>
        <v>1</v>
      </c>
      <c r="DU192" s="27" t="str">
        <f t="shared" ca="1" si="441"/>
        <v>-</v>
      </c>
      <c r="DV192" s="27">
        <f t="shared" ca="1" si="441"/>
        <v>0.99</v>
      </c>
      <c r="DW192" s="27">
        <f t="shared" ca="1" si="441"/>
        <v>1</v>
      </c>
      <c r="DX192" s="27" t="str">
        <f t="shared" ca="1" si="441"/>
        <v>-</v>
      </c>
      <c r="DY192" s="27" t="str">
        <f t="shared" ca="1" si="441"/>
        <v>-</v>
      </c>
      <c r="DZ192" s="27" t="str">
        <f t="shared" ca="1" si="441"/>
        <v>-</v>
      </c>
      <c r="EA192" s="27">
        <f t="shared" ca="1" si="441"/>
        <v>1</v>
      </c>
      <c r="EB192" s="27">
        <f t="shared" ca="1" si="441"/>
        <v>0</v>
      </c>
      <c r="EC192" s="27">
        <f t="shared" ca="1" si="441"/>
        <v>1</v>
      </c>
      <c r="ED192" s="27">
        <f t="shared" ca="1" si="441"/>
        <v>1</v>
      </c>
      <c r="EE192" s="27">
        <f t="shared" ca="1" si="442"/>
        <v>0</v>
      </c>
      <c r="EF192" s="27">
        <f t="shared" ca="1" si="442"/>
        <v>70</v>
      </c>
      <c r="EG192" s="27">
        <f t="shared" ca="1" si="442"/>
        <v>50</v>
      </c>
      <c r="EH192" s="27">
        <f t="shared" ca="1" si="442"/>
        <v>70</v>
      </c>
      <c r="EI192" s="27">
        <f t="shared" ca="1" si="442"/>
        <v>50</v>
      </c>
      <c r="EJ192" s="27">
        <f t="shared" ca="1" si="442"/>
        <v>1</v>
      </c>
      <c r="EK192" s="27">
        <f t="shared" ca="1" si="442"/>
        <v>1</v>
      </c>
      <c r="EL192" s="27">
        <f t="shared" ca="1" si="442"/>
        <v>1</v>
      </c>
      <c r="EM192" s="27">
        <f t="shared" ca="1" si="442"/>
        <v>0</v>
      </c>
      <c r="EN192" s="27" t="str">
        <f t="shared" ca="1" si="442"/>
        <v>-</v>
      </c>
      <c r="EO192" s="27" t="str">
        <f t="shared" ca="1" si="442"/>
        <v>-</v>
      </c>
      <c r="EP192" s="27">
        <f t="shared" ca="1" si="442"/>
        <v>0</v>
      </c>
      <c r="EQ192" s="27">
        <f t="shared" ca="1" si="442"/>
        <v>0</v>
      </c>
      <c r="ER192" s="34">
        <v>0</v>
      </c>
    </row>
    <row r="193" spans="1:148" outlineLevel="3">
      <c r="A193" s="31">
        <f t="shared" si="361"/>
        <v>188</v>
      </c>
      <c r="B193" s="38">
        <f t="shared" ca="1" si="418"/>
        <v>138</v>
      </c>
      <c r="C193">
        <f t="shared" ca="1" si="412"/>
        <v>32</v>
      </c>
      <c r="D193" t="b">
        <v>1</v>
      </c>
      <c r="E193" t="b">
        <v>0</v>
      </c>
      <c r="F193" t="b">
        <v>1</v>
      </c>
      <c r="H193" s="3" t="str">
        <f t="shared" ca="1" si="415"/>
        <v>050 sfw1.00_sfd00000_conc00000_prlf00000_era+0.20Mat-mate EL Spr Scan 2 (F33N11)</v>
      </c>
      <c r="I193" s="13" t="str">
        <f ca="1">IF(MATCH(H193,H$5:H193,0)=(COUNTA(H$5:H193)),"-","Dup")</f>
        <v>-</v>
      </c>
      <c r="J193" s="27" t="str">
        <f t="shared" ca="1" si="416"/>
        <v>-</v>
      </c>
      <c r="K193" s="27" t="b">
        <f t="shared" ref="K193:O203" ca="1" si="447">OFFSET(K$5,$B193,0)</f>
        <v>1</v>
      </c>
      <c r="L193" s="27" t="b">
        <f t="shared" ca="1" si="447"/>
        <v>1</v>
      </c>
      <c r="M193" s="27" t="b">
        <f t="shared" ca="1" si="447"/>
        <v>1</v>
      </c>
      <c r="N193" s="27" t="b">
        <f t="shared" ca="1" si="447"/>
        <v>1</v>
      </c>
      <c r="O193" s="27" t="b">
        <f t="shared" ca="1" si="447"/>
        <v>1</v>
      </c>
      <c r="P193" s="27">
        <f t="shared" ca="1" si="436"/>
        <v>1</v>
      </c>
      <c r="Q193" s="27">
        <f t="shared" ca="1" si="436"/>
        <v>1</v>
      </c>
      <c r="R193" s="27">
        <f t="shared" ca="1" si="436"/>
        <v>1</v>
      </c>
      <c r="S193" s="27">
        <f t="shared" ca="1" si="436"/>
        <v>1</v>
      </c>
      <c r="T193" s="27">
        <f t="shared" ca="1" si="436"/>
        <v>1</v>
      </c>
      <c r="U193" s="27">
        <f t="shared" ca="1" si="436"/>
        <v>1</v>
      </c>
      <c r="V193" s="27">
        <f t="shared" ca="1" si="436"/>
        <v>1</v>
      </c>
      <c r="W193" s="27">
        <f t="shared" ca="1" si="436"/>
        <v>1</v>
      </c>
      <c r="X193" s="27">
        <f t="shared" ca="1" si="436"/>
        <v>1</v>
      </c>
      <c r="Y193" s="27">
        <f t="shared" ca="1" si="436"/>
        <v>1</v>
      </c>
      <c r="Z193" s="27" t="str">
        <f t="shared" ca="1" si="413"/>
        <v>-</v>
      </c>
      <c r="AA193" s="27" t="str">
        <f t="shared" ca="1" si="417"/>
        <v>-</v>
      </c>
      <c r="AB193" s="27" t="str">
        <f t="shared" ca="1" si="437"/>
        <v>-</v>
      </c>
      <c r="AC193" s="27" t="str">
        <f t="shared" ca="1" si="437"/>
        <v>-</v>
      </c>
      <c r="AD193" s="27" t="str">
        <f t="shared" ca="1" si="437"/>
        <v>-</v>
      </c>
      <c r="AE193" s="27" t="str">
        <f t="shared" ca="1" si="437"/>
        <v>-</v>
      </c>
      <c r="AF193" s="27" t="str">
        <f t="shared" ca="1" si="437"/>
        <v>-</v>
      </c>
      <c r="AG193" s="27" t="str">
        <f t="shared" ca="1" si="437"/>
        <v>-</v>
      </c>
      <c r="AH193" s="27" t="str">
        <f t="shared" ca="1" si="437"/>
        <v>-</v>
      </c>
      <c r="AI193" s="27" t="str">
        <f t="shared" ca="1" si="437"/>
        <v>-</v>
      </c>
      <c r="AJ193" s="27" t="str">
        <f t="shared" ca="1" si="437"/>
        <v>-</v>
      </c>
      <c r="AK193" s="27" t="str">
        <f t="shared" ca="1" si="437"/>
        <v>-</v>
      </c>
      <c r="AL193" s="27" t="str">
        <f t="shared" ca="1" si="437"/>
        <v>-</v>
      </c>
      <c r="AM193" s="27" t="str">
        <f t="shared" ca="1" si="437"/>
        <v>-</v>
      </c>
      <c r="AN193" s="27" t="str">
        <f t="shared" ca="1" si="437"/>
        <v>-</v>
      </c>
      <c r="AO193" s="27" t="str">
        <f t="shared" ca="1" si="437"/>
        <v>-</v>
      </c>
      <c r="AP193" s="27" t="str">
        <f t="shared" ca="1" si="437"/>
        <v>-</v>
      </c>
      <c r="AQ193" s="27" t="str">
        <f t="shared" ca="1" si="437"/>
        <v>-</v>
      </c>
      <c r="AR193" s="27" t="str">
        <f t="shared" ca="1" si="437"/>
        <v>-</v>
      </c>
      <c r="AS193" s="27">
        <f t="shared" ca="1" si="433"/>
        <v>1</v>
      </c>
      <c r="AT193" s="27">
        <f t="shared" ca="1" si="433"/>
        <v>1</v>
      </c>
      <c r="AU193" s="27">
        <f t="shared" ca="1" si="433"/>
        <v>0</v>
      </c>
      <c r="AV193" s="27">
        <f t="shared" ca="1" si="438"/>
        <v>0.7</v>
      </c>
      <c r="AW193" s="27">
        <f t="shared" ca="1" si="438"/>
        <v>-0.7</v>
      </c>
      <c r="AX193" s="27" t="str">
        <f t="shared" ca="1" si="438"/>
        <v>-</v>
      </c>
      <c r="AY193" s="27" t="str">
        <f t="shared" ca="1" si="438"/>
        <v>-</v>
      </c>
      <c r="AZ193" s="27" t="str">
        <f t="shared" ca="1" si="438"/>
        <v>-</v>
      </c>
      <c r="BA193" s="27" t="str">
        <f t="shared" ca="1" si="438"/>
        <v>-</v>
      </c>
      <c r="BB193" s="27" t="str">
        <f t="shared" ca="1" si="438"/>
        <v>-</v>
      </c>
      <c r="BC193" s="27">
        <f t="shared" ca="1" si="414"/>
        <v>0.3</v>
      </c>
      <c r="BD193" s="27">
        <f t="shared" ca="1" si="443"/>
        <v>0.7</v>
      </c>
      <c r="BE193" s="27">
        <f t="shared" ca="1" si="443"/>
        <v>-0.2</v>
      </c>
      <c r="BF193" s="27">
        <f t="shared" ca="1" si="443"/>
        <v>1.2</v>
      </c>
      <c r="BG193" s="27" t="str">
        <f t="shared" ca="1" si="443"/>
        <v>-</v>
      </c>
      <c r="BH193" s="27" t="str">
        <f t="shared" ca="1" si="443"/>
        <v>-</v>
      </c>
      <c r="BI193" s="27">
        <f t="shared" ca="1" si="443"/>
        <v>0</v>
      </c>
      <c r="BJ193" s="27">
        <f t="shared" ca="1" si="443"/>
        <v>0</v>
      </c>
      <c r="BK193" s="27">
        <f t="shared" ca="1" si="443"/>
        <v>0</v>
      </c>
      <c r="BL193" s="27">
        <f t="shared" ca="1" si="443"/>
        <v>0</v>
      </c>
      <c r="BM193" s="27">
        <f t="shared" ca="1" si="443"/>
        <v>0</v>
      </c>
      <c r="BN193" s="27">
        <f t="shared" ca="1" si="444"/>
        <v>12</v>
      </c>
      <c r="BO193" s="27">
        <f t="shared" ca="1" si="444"/>
        <v>12</v>
      </c>
      <c r="BP193" s="27" t="str">
        <f t="shared" ca="1" si="444"/>
        <v>-</v>
      </c>
      <c r="BQ193" s="27" t="str">
        <f t="shared" ca="1" si="444"/>
        <v>-</v>
      </c>
      <c r="BR193" s="27" t="str">
        <f t="shared" ca="1" si="444"/>
        <v>-</v>
      </c>
      <c r="BS193" s="27" t="str">
        <f t="shared" ca="1" si="444"/>
        <v>-</v>
      </c>
      <c r="BT193" s="27" t="str">
        <f t="shared" ca="1" si="444"/>
        <v>-</v>
      </c>
      <c r="BU193" s="27" t="str">
        <f t="shared" ca="1" si="445"/>
        <v>-</v>
      </c>
      <c r="BV193" s="27" t="str">
        <f t="shared" ca="1" si="445"/>
        <v>-</v>
      </c>
      <c r="BW193" s="27" t="str">
        <f t="shared" ca="1" si="445"/>
        <v>-</v>
      </c>
      <c r="BX193" s="27" t="str">
        <f t="shared" ca="1" si="445"/>
        <v>-</v>
      </c>
      <c r="BY193" s="27">
        <f t="shared" ca="1" si="445"/>
        <v>5</v>
      </c>
      <c r="BZ193" s="27" t="str">
        <f t="shared" ca="1" si="445"/>
        <v>-</v>
      </c>
      <c r="CA193" s="27" t="str">
        <f t="shared" ca="1" si="445"/>
        <v>-</v>
      </c>
      <c r="CB193" s="27" t="str">
        <f t="shared" ca="1" si="445"/>
        <v>-</v>
      </c>
      <c r="CC193" s="27" t="str">
        <f t="shared" ca="1" si="445"/>
        <v>-</v>
      </c>
      <c r="CD193" s="27" t="str">
        <f t="shared" ca="1" si="445"/>
        <v>-</v>
      </c>
      <c r="CE193" s="27" t="str">
        <f t="shared" ca="1" si="445"/>
        <v>-</v>
      </c>
      <c r="CF193" s="27">
        <f t="shared" ca="1" si="445"/>
        <v>0</v>
      </c>
      <c r="CG193" s="27" t="str">
        <f t="shared" ca="1" si="446"/>
        <v>-</v>
      </c>
      <c r="CH193" s="27">
        <f t="shared" ca="1" si="446"/>
        <v>1</v>
      </c>
      <c r="CI193" s="27">
        <f t="shared" ca="1" si="446"/>
        <v>0</v>
      </c>
      <c r="CJ193" s="27">
        <f t="shared" ca="1" si="446"/>
        <v>1</v>
      </c>
      <c r="CK193" s="27">
        <f t="shared" ca="1" si="446"/>
        <v>1</v>
      </c>
      <c r="CL193" s="27">
        <f t="shared" ca="1" si="446"/>
        <v>1</v>
      </c>
      <c r="CM193" s="27">
        <f t="shared" ca="1" si="446"/>
        <v>0</v>
      </c>
      <c r="CN193" s="27">
        <f t="shared" ca="1" si="446"/>
        <v>0</v>
      </c>
      <c r="CO193" s="27">
        <f t="shared" ca="1" si="446"/>
        <v>0</v>
      </c>
      <c r="CP193" s="27">
        <f t="shared" ca="1" si="410"/>
        <v>0</v>
      </c>
      <c r="CQ193" s="27">
        <f t="shared" ca="1" si="435"/>
        <v>1</v>
      </c>
      <c r="CR193" s="27">
        <f t="shared" ca="1" si="396"/>
        <v>0</v>
      </c>
      <c r="CS193" s="27">
        <f t="shared" ca="1" si="411"/>
        <v>0</v>
      </c>
      <c r="CT193" s="27">
        <f t="shared" ca="1" si="434"/>
        <v>0</v>
      </c>
      <c r="CU193" s="26">
        <v>0.2</v>
      </c>
      <c r="CV193" s="27">
        <f t="shared" ca="1" si="431"/>
        <v>0</v>
      </c>
      <c r="CW193" s="27">
        <f t="shared" ca="1" si="431"/>
        <v>1</v>
      </c>
      <c r="CX193" s="27">
        <f t="shared" ca="1" si="431"/>
        <v>0</v>
      </c>
      <c r="CY193" s="27">
        <f t="shared" ca="1" si="426"/>
        <v>0</v>
      </c>
      <c r="CZ193" s="27">
        <f t="shared" ca="1" si="426"/>
        <v>0</v>
      </c>
      <c r="DA193" s="27">
        <f t="shared" ca="1" si="439"/>
        <v>0</v>
      </c>
      <c r="DB193" s="27">
        <f t="shared" ca="1" si="439"/>
        <v>0</v>
      </c>
      <c r="DC193" s="27">
        <f t="shared" ca="1" si="439"/>
        <v>0</v>
      </c>
      <c r="DD193" s="27">
        <f t="shared" ca="1" si="439"/>
        <v>0</v>
      </c>
      <c r="DE193" s="27" t="str">
        <f t="shared" ca="1" si="439"/>
        <v>-</v>
      </c>
      <c r="DF193" s="27" t="str">
        <f t="shared" ca="1" si="439"/>
        <v>-</v>
      </c>
      <c r="DG193" s="27" t="str">
        <f t="shared" ca="1" si="439"/>
        <v>-</v>
      </c>
      <c r="DH193" s="27" t="str">
        <f t="shared" ca="1" si="439"/>
        <v>-</v>
      </c>
      <c r="DI193" s="27" t="str">
        <f t="shared" ca="1" si="439"/>
        <v>-</v>
      </c>
      <c r="DJ193" s="27" t="str">
        <f t="shared" ca="1" si="439"/>
        <v>-</v>
      </c>
      <c r="DK193" s="27" t="b">
        <f t="shared" ca="1" si="440"/>
        <v>0</v>
      </c>
      <c r="DL193" s="27" t="b">
        <f t="shared" ca="1" si="440"/>
        <v>0</v>
      </c>
      <c r="DM193" s="27" t="b">
        <f t="shared" ca="1" si="440"/>
        <v>1</v>
      </c>
      <c r="DN193" s="27">
        <f t="shared" ca="1" si="440"/>
        <v>2</v>
      </c>
      <c r="DO193" s="27" t="str">
        <f t="shared" ca="1" si="440"/>
        <v>-</v>
      </c>
      <c r="DP193" s="27" t="b">
        <f t="shared" ca="1" si="440"/>
        <v>1</v>
      </c>
      <c r="DQ193" s="27" t="str">
        <f t="shared" ca="1" si="440"/>
        <v>-</v>
      </c>
      <c r="DR193" s="27" t="str">
        <f t="shared" ca="1" si="440"/>
        <v>-</v>
      </c>
      <c r="DS193" s="27" t="str">
        <f t="shared" ca="1" si="440"/>
        <v>-</v>
      </c>
      <c r="DT193" s="27" t="b">
        <f t="shared" ca="1" si="440"/>
        <v>1</v>
      </c>
      <c r="DU193" s="27" t="str">
        <f t="shared" ca="1" si="441"/>
        <v>-</v>
      </c>
      <c r="DV193" s="27">
        <f t="shared" ca="1" si="441"/>
        <v>0.99</v>
      </c>
      <c r="DW193" s="27">
        <f t="shared" ca="1" si="441"/>
        <v>1</v>
      </c>
      <c r="DX193" s="27" t="str">
        <f t="shared" ca="1" si="441"/>
        <v>-</v>
      </c>
      <c r="DY193" s="27" t="str">
        <f t="shared" ca="1" si="441"/>
        <v>-</v>
      </c>
      <c r="DZ193" s="27" t="str">
        <f t="shared" ca="1" si="441"/>
        <v>-</v>
      </c>
      <c r="EA193" s="27">
        <f t="shared" ca="1" si="441"/>
        <v>1</v>
      </c>
      <c r="EB193" s="27">
        <f t="shared" ca="1" si="441"/>
        <v>0</v>
      </c>
      <c r="EC193" s="27">
        <f t="shared" ca="1" si="441"/>
        <v>1</v>
      </c>
      <c r="ED193" s="27">
        <f t="shared" ca="1" si="441"/>
        <v>1</v>
      </c>
      <c r="EE193" s="27">
        <f t="shared" ca="1" si="442"/>
        <v>0</v>
      </c>
      <c r="EF193" s="27">
        <f t="shared" ca="1" si="442"/>
        <v>70</v>
      </c>
      <c r="EG193" s="27">
        <f t="shared" ca="1" si="442"/>
        <v>50</v>
      </c>
      <c r="EH193" s="27">
        <f t="shared" ca="1" si="442"/>
        <v>70</v>
      </c>
      <c r="EI193" s="27">
        <f t="shared" ca="1" si="442"/>
        <v>50</v>
      </c>
      <c r="EJ193" s="27">
        <f t="shared" ca="1" si="442"/>
        <v>1</v>
      </c>
      <c r="EK193" s="27">
        <f t="shared" ca="1" si="442"/>
        <v>1</v>
      </c>
      <c r="EL193" s="27">
        <f t="shared" ca="1" si="442"/>
        <v>1</v>
      </c>
      <c r="EM193" s="27">
        <f t="shared" ca="1" si="442"/>
        <v>0</v>
      </c>
      <c r="EN193" s="27" t="str">
        <f t="shared" ca="1" si="442"/>
        <v>-</v>
      </c>
      <c r="EO193" s="27" t="str">
        <f t="shared" ca="1" si="442"/>
        <v>-</v>
      </c>
      <c r="EP193" s="27">
        <f t="shared" ca="1" si="442"/>
        <v>0</v>
      </c>
      <c r="EQ193" s="27">
        <f t="shared" ca="1" si="442"/>
        <v>0</v>
      </c>
      <c r="ER193" s="34">
        <v>0</v>
      </c>
    </row>
    <row r="194" spans="1:148" outlineLevel="3">
      <c r="A194" s="31">
        <f t="shared" si="361"/>
        <v>189</v>
      </c>
      <c r="B194" s="38">
        <f t="shared" ca="1" si="418"/>
        <v>138</v>
      </c>
      <c r="C194">
        <f t="shared" ca="1" si="412"/>
        <v>32</v>
      </c>
      <c r="D194" t="b">
        <v>1</v>
      </c>
      <c r="E194" t="b">
        <v>0</v>
      </c>
      <c r="F194" t="b">
        <v>1</v>
      </c>
      <c r="H194" s="39" t="str">
        <f t="shared" ref="H194:H203" ca="1" si="448">TEXT(IFERROR(VALUE(LEFT(OFFSET(H194,-1,0),3)),0)+1,"000")&amp;" sfw"&amp;TEXT($CQ194,"0.00")&amp;"_sfd"&amp;TEXT($CR194,"+0.00;-0.00;00000;@")&amp;"_conc"&amp;TEXT($CS194,"+0.00;-0.00;00000;----")&amp;"_prlf"&amp;TEXT($CT194,"+0.00;-0.00;00000;----")&amp;"_erb"&amp;TEXT($CP194,"+0.00;-0.00;00000;@")&amp;IF($BY194&lt;3,"M-M","Mat")&amp;IF($CD194=TRUE,"&amp;BBT","")&amp;IF($DV194&lt;&gt;0,"-mate EL","")&amp;IF($DK194," Aut","")&amp;IF($DL194," Win","")&amp;IF($DM194," Spr","")&amp;" Scan "&amp;$DN194&amp;" (F"&amp;3+IFERROR(1*$AK194,0)&amp;3+IFERROR(1*$AN194,0)&amp;"N"&amp;$AS194&amp;$AT194&amp;")"</f>
        <v>051 sfw1.00_sfd00000_conc00000_prlf00000_erb-0.50Mat-mate EL Spr Scan 2 (F33N11)</v>
      </c>
      <c r="I194" s="13" t="str">
        <f ca="1">IF(MATCH(H194,H$5:H194,0)=(COUNTA(H$5:H194)),"-","Dup")</f>
        <v>-</v>
      </c>
      <c r="J194" s="27" t="str">
        <f t="shared" ca="1" si="416"/>
        <v>-</v>
      </c>
      <c r="K194" s="27" t="b">
        <f t="shared" ca="1" si="447"/>
        <v>1</v>
      </c>
      <c r="L194" s="27" t="b">
        <f t="shared" ca="1" si="447"/>
        <v>1</v>
      </c>
      <c r="M194" s="27" t="b">
        <f t="shared" ca="1" si="447"/>
        <v>1</v>
      </c>
      <c r="N194" s="27" t="b">
        <f t="shared" ca="1" si="447"/>
        <v>1</v>
      </c>
      <c r="O194" s="27" t="b">
        <f t="shared" ca="1" si="447"/>
        <v>1</v>
      </c>
      <c r="P194" s="27">
        <f t="shared" ca="1" si="436"/>
        <v>1</v>
      </c>
      <c r="Q194" s="27">
        <f t="shared" ca="1" si="436"/>
        <v>1</v>
      </c>
      <c r="R194" s="27">
        <f t="shared" ca="1" si="436"/>
        <v>1</v>
      </c>
      <c r="S194" s="27">
        <f t="shared" ca="1" si="436"/>
        <v>1</v>
      </c>
      <c r="T194" s="27">
        <f t="shared" ca="1" si="436"/>
        <v>1</v>
      </c>
      <c r="U194" s="27">
        <f t="shared" ca="1" si="436"/>
        <v>1</v>
      </c>
      <c r="V194" s="27">
        <f t="shared" ca="1" si="436"/>
        <v>1</v>
      </c>
      <c r="W194" s="27">
        <f t="shared" ca="1" si="436"/>
        <v>1</v>
      </c>
      <c r="X194" s="27">
        <f t="shared" ca="1" si="436"/>
        <v>1</v>
      </c>
      <c r="Y194" s="27">
        <f t="shared" ca="1" si="436"/>
        <v>1</v>
      </c>
      <c r="Z194" s="27" t="str">
        <f t="shared" ca="1" si="413"/>
        <v>-</v>
      </c>
      <c r="AA194" s="27" t="str">
        <f t="shared" ca="1" si="417"/>
        <v>-</v>
      </c>
      <c r="AB194" s="27" t="str">
        <f t="shared" ca="1" si="437"/>
        <v>-</v>
      </c>
      <c r="AC194" s="27" t="str">
        <f t="shared" ca="1" si="437"/>
        <v>-</v>
      </c>
      <c r="AD194" s="27" t="str">
        <f t="shared" ca="1" si="437"/>
        <v>-</v>
      </c>
      <c r="AE194" s="27" t="str">
        <f t="shared" ca="1" si="437"/>
        <v>-</v>
      </c>
      <c r="AF194" s="27" t="str">
        <f t="shared" ca="1" si="437"/>
        <v>-</v>
      </c>
      <c r="AG194" s="27" t="str">
        <f t="shared" ca="1" si="437"/>
        <v>-</v>
      </c>
      <c r="AH194" s="27" t="str">
        <f t="shared" ca="1" si="437"/>
        <v>-</v>
      </c>
      <c r="AI194" s="27" t="str">
        <f t="shared" ca="1" si="437"/>
        <v>-</v>
      </c>
      <c r="AJ194" s="27" t="str">
        <f t="shared" ca="1" si="437"/>
        <v>-</v>
      </c>
      <c r="AK194" s="27" t="str">
        <f t="shared" ca="1" si="437"/>
        <v>-</v>
      </c>
      <c r="AL194" s="27" t="str">
        <f t="shared" ca="1" si="437"/>
        <v>-</v>
      </c>
      <c r="AM194" s="27" t="str">
        <f t="shared" ca="1" si="437"/>
        <v>-</v>
      </c>
      <c r="AN194" s="27" t="str">
        <f t="shared" ca="1" si="437"/>
        <v>-</v>
      </c>
      <c r="AO194" s="27" t="str">
        <f t="shared" ca="1" si="437"/>
        <v>-</v>
      </c>
      <c r="AP194" s="27" t="str">
        <f t="shared" ca="1" si="437"/>
        <v>-</v>
      </c>
      <c r="AQ194" s="27" t="str">
        <f t="shared" ca="1" si="437"/>
        <v>-</v>
      </c>
      <c r="AR194" s="27" t="str">
        <f t="shared" ca="1" si="437"/>
        <v>-</v>
      </c>
      <c r="AS194" s="27">
        <f t="shared" ca="1" si="433"/>
        <v>1</v>
      </c>
      <c r="AT194" s="27">
        <f t="shared" ca="1" si="433"/>
        <v>1</v>
      </c>
      <c r="AU194" s="27">
        <f t="shared" ca="1" si="433"/>
        <v>0</v>
      </c>
      <c r="AV194" s="27">
        <f t="shared" ca="1" si="438"/>
        <v>0.7</v>
      </c>
      <c r="AW194" s="27">
        <f t="shared" ca="1" si="438"/>
        <v>-0.7</v>
      </c>
      <c r="AX194" s="27" t="str">
        <f t="shared" ca="1" si="438"/>
        <v>-</v>
      </c>
      <c r="AY194" s="27" t="str">
        <f t="shared" ca="1" si="438"/>
        <v>-</v>
      </c>
      <c r="AZ194" s="27" t="str">
        <f t="shared" ca="1" si="438"/>
        <v>-</v>
      </c>
      <c r="BA194" s="27" t="str">
        <f t="shared" ca="1" si="438"/>
        <v>-</v>
      </c>
      <c r="BB194" s="27" t="str">
        <f t="shared" ca="1" si="438"/>
        <v>-</v>
      </c>
      <c r="BC194" s="27">
        <f t="shared" ca="1" si="414"/>
        <v>0.3</v>
      </c>
      <c r="BD194" s="27">
        <f t="shared" ca="1" si="443"/>
        <v>0.7</v>
      </c>
      <c r="BE194" s="27">
        <f t="shared" ca="1" si="443"/>
        <v>-0.2</v>
      </c>
      <c r="BF194" s="27">
        <f t="shared" ca="1" si="443"/>
        <v>1.2</v>
      </c>
      <c r="BG194" s="27" t="str">
        <f t="shared" ca="1" si="443"/>
        <v>-</v>
      </c>
      <c r="BH194" s="27" t="str">
        <f t="shared" ca="1" si="443"/>
        <v>-</v>
      </c>
      <c r="BI194" s="27">
        <f t="shared" ca="1" si="443"/>
        <v>0</v>
      </c>
      <c r="BJ194" s="27">
        <f t="shared" ca="1" si="443"/>
        <v>0</v>
      </c>
      <c r="BK194" s="27">
        <f t="shared" ca="1" si="443"/>
        <v>0</v>
      </c>
      <c r="BL194" s="27">
        <f t="shared" ca="1" si="443"/>
        <v>0</v>
      </c>
      <c r="BM194" s="27">
        <f t="shared" ca="1" si="443"/>
        <v>0</v>
      </c>
      <c r="BN194" s="27">
        <f t="shared" ca="1" si="444"/>
        <v>12</v>
      </c>
      <c r="BO194" s="27">
        <f t="shared" ca="1" si="444"/>
        <v>12</v>
      </c>
      <c r="BP194" s="27" t="str">
        <f t="shared" ca="1" si="444"/>
        <v>-</v>
      </c>
      <c r="BQ194" s="27" t="str">
        <f t="shared" ca="1" si="444"/>
        <v>-</v>
      </c>
      <c r="BR194" s="27" t="str">
        <f t="shared" ca="1" si="444"/>
        <v>-</v>
      </c>
      <c r="BS194" s="27" t="str">
        <f t="shared" ca="1" si="444"/>
        <v>-</v>
      </c>
      <c r="BT194" s="27" t="str">
        <f t="shared" ca="1" si="444"/>
        <v>-</v>
      </c>
      <c r="BU194" s="27" t="str">
        <f t="shared" ca="1" si="445"/>
        <v>-</v>
      </c>
      <c r="BV194" s="27" t="str">
        <f t="shared" ca="1" si="445"/>
        <v>-</v>
      </c>
      <c r="BW194" s="27" t="str">
        <f t="shared" ca="1" si="445"/>
        <v>-</v>
      </c>
      <c r="BX194" s="27" t="str">
        <f t="shared" ca="1" si="445"/>
        <v>-</v>
      </c>
      <c r="BY194" s="27">
        <f t="shared" ca="1" si="445"/>
        <v>5</v>
      </c>
      <c r="BZ194" s="27" t="str">
        <f t="shared" ca="1" si="445"/>
        <v>-</v>
      </c>
      <c r="CA194" s="27" t="str">
        <f t="shared" ca="1" si="445"/>
        <v>-</v>
      </c>
      <c r="CB194" s="27" t="str">
        <f t="shared" ca="1" si="445"/>
        <v>-</v>
      </c>
      <c r="CC194" s="27" t="str">
        <f t="shared" ca="1" si="445"/>
        <v>-</v>
      </c>
      <c r="CD194" s="27" t="str">
        <f t="shared" ca="1" si="445"/>
        <v>-</v>
      </c>
      <c r="CE194" s="27" t="str">
        <f t="shared" ca="1" si="445"/>
        <v>-</v>
      </c>
      <c r="CF194" s="27">
        <f t="shared" ca="1" si="445"/>
        <v>0</v>
      </c>
      <c r="CG194" s="27" t="str">
        <f t="shared" ca="1" si="446"/>
        <v>-</v>
      </c>
      <c r="CH194" s="27">
        <f t="shared" ca="1" si="446"/>
        <v>1</v>
      </c>
      <c r="CI194" s="27">
        <f t="shared" ca="1" si="446"/>
        <v>0</v>
      </c>
      <c r="CJ194" s="27">
        <f t="shared" ca="1" si="446"/>
        <v>1</v>
      </c>
      <c r="CK194" s="27">
        <f t="shared" ca="1" si="446"/>
        <v>1</v>
      </c>
      <c r="CL194" s="27">
        <f t="shared" ca="1" si="446"/>
        <v>1</v>
      </c>
      <c r="CM194" s="27">
        <f t="shared" ca="1" si="446"/>
        <v>0</v>
      </c>
      <c r="CN194" s="27">
        <f t="shared" ca="1" si="446"/>
        <v>0</v>
      </c>
      <c r="CO194" s="27">
        <f t="shared" ca="1" si="446"/>
        <v>0</v>
      </c>
      <c r="CP194" s="26">
        <v>-0.5</v>
      </c>
      <c r="CQ194" s="27">
        <f t="shared" ca="1" si="435"/>
        <v>1</v>
      </c>
      <c r="CR194" s="27">
        <f t="shared" ca="1" si="396"/>
        <v>0</v>
      </c>
      <c r="CS194" s="27">
        <f t="shared" ca="1" si="411"/>
        <v>0</v>
      </c>
      <c r="CT194" s="27">
        <f t="shared" ca="1" si="434"/>
        <v>0</v>
      </c>
      <c r="CU194" s="27">
        <f t="shared" ref="CU194:CU203" ca="1" si="449">OFFSET(CU$5,$B194,0)</f>
        <v>0</v>
      </c>
      <c r="CV194" s="27">
        <f t="shared" ca="1" si="431"/>
        <v>0</v>
      </c>
      <c r="CW194" s="27">
        <f t="shared" ca="1" si="431"/>
        <v>1</v>
      </c>
      <c r="CX194" s="27">
        <f t="shared" ca="1" si="431"/>
        <v>0</v>
      </c>
      <c r="CY194" s="27">
        <f t="shared" ca="1" si="426"/>
        <v>0</v>
      </c>
      <c r="CZ194" s="27">
        <f t="shared" ca="1" si="426"/>
        <v>0</v>
      </c>
      <c r="DA194" s="27">
        <f t="shared" ca="1" si="439"/>
        <v>0</v>
      </c>
      <c r="DB194" s="27">
        <f t="shared" ca="1" si="439"/>
        <v>0</v>
      </c>
      <c r="DC194" s="27">
        <f t="shared" ca="1" si="439"/>
        <v>0</v>
      </c>
      <c r="DD194" s="27">
        <f t="shared" ca="1" si="439"/>
        <v>0</v>
      </c>
      <c r="DE194" s="27" t="str">
        <f t="shared" ca="1" si="439"/>
        <v>-</v>
      </c>
      <c r="DF194" s="27" t="str">
        <f t="shared" ca="1" si="439"/>
        <v>-</v>
      </c>
      <c r="DG194" s="27" t="str">
        <f t="shared" ca="1" si="439"/>
        <v>-</v>
      </c>
      <c r="DH194" s="27" t="str">
        <f t="shared" ca="1" si="439"/>
        <v>-</v>
      </c>
      <c r="DI194" s="27" t="str">
        <f t="shared" ca="1" si="439"/>
        <v>-</v>
      </c>
      <c r="DJ194" s="27" t="str">
        <f t="shared" ca="1" si="439"/>
        <v>-</v>
      </c>
      <c r="DK194" s="27" t="b">
        <f t="shared" ca="1" si="440"/>
        <v>0</v>
      </c>
      <c r="DL194" s="27" t="b">
        <f t="shared" ca="1" si="440"/>
        <v>0</v>
      </c>
      <c r="DM194" s="27" t="b">
        <f t="shared" ca="1" si="440"/>
        <v>1</v>
      </c>
      <c r="DN194" s="27">
        <f t="shared" ca="1" si="440"/>
        <v>2</v>
      </c>
      <c r="DO194" s="27" t="str">
        <f t="shared" ca="1" si="440"/>
        <v>-</v>
      </c>
      <c r="DP194" s="27" t="b">
        <f t="shared" ca="1" si="440"/>
        <v>1</v>
      </c>
      <c r="DQ194" s="27" t="str">
        <f t="shared" ca="1" si="440"/>
        <v>-</v>
      </c>
      <c r="DR194" s="27" t="str">
        <f t="shared" ca="1" si="440"/>
        <v>-</v>
      </c>
      <c r="DS194" s="27" t="str">
        <f t="shared" ca="1" si="440"/>
        <v>-</v>
      </c>
      <c r="DT194" s="27" t="b">
        <f t="shared" ca="1" si="440"/>
        <v>1</v>
      </c>
      <c r="DU194" s="27" t="str">
        <f t="shared" ca="1" si="441"/>
        <v>-</v>
      </c>
      <c r="DV194" s="27">
        <f t="shared" ca="1" si="441"/>
        <v>0.99</v>
      </c>
      <c r="DW194" s="27">
        <f t="shared" ca="1" si="441"/>
        <v>1</v>
      </c>
      <c r="DX194" s="27" t="str">
        <f t="shared" ca="1" si="441"/>
        <v>-</v>
      </c>
      <c r="DY194" s="27" t="str">
        <f t="shared" ca="1" si="441"/>
        <v>-</v>
      </c>
      <c r="DZ194" s="27" t="str">
        <f t="shared" ca="1" si="441"/>
        <v>-</v>
      </c>
      <c r="EA194" s="27">
        <f t="shared" ca="1" si="441"/>
        <v>1</v>
      </c>
      <c r="EB194" s="27">
        <f t="shared" ca="1" si="441"/>
        <v>0</v>
      </c>
      <c r="EC194" s="27">
        <f t="shared" ca="1" si="441"/>
        <v>1</v>
      </c>
      <c r="ED194" s="27">
        <f t="shared" ca="1" si="441"/>
        <v>1</v>
      </c>
      <c r="EE194" s="27">
        <f t="shared" ca="1" si="442"/>
        <v>0</v>
      </c>
      <c r="EF194" s="27">
        <f t="shared" ca="1" si="442"/>
        <v>70</v>
      </c>
      <c r="EG194" s="27">
        <f t="shared" ca="1" si="442"/>
        <v>50</v>
      </c>
      <c r="EH194" s="27">
        <f t="shared" ca="1" si="442"/>
        <v>70</v>
      </c>
      <c r="EI194" s="27">
        <f t="shared" ca="1" si="442"/>
        <v>50</v>
      </c>
      <c r="EJ194" s="27">
        <f t="shared" ca="1" si="442"/>
        <v>1</v>
      </c>
      <c r="EK194" s="27">
        <f t="shared" ca="1" si="442"/>
        <v>1</v>
      </c>
      <c r="EL194" s="27">
        <f t="shared" ca="1" si="442"/>
        <v>1</v>
      </c>
      <c r="EM194" s="27">
        <f t="shared" ca="1" si="442"/>
        <v>0</v>
      </c>
      <c r="EN194" s="27" t="str">
        <f t="shared" ca="1" si="442"/>
        <v>-</v>
      </c>
      <c r="EO194" s="27" t="str">
        <f t="shared" ca="1" si="442"/>
        <v>-</v>
      </c>
      <c r="EP194" s="27">
        <f t="shared" ca="1" si="442"/>
        <v>0</v>
      </c>
      <c r="EQ194" s="27">
        <f t="shared" ca="1" si="442"/>
        <v>0</v>
      </c>
      <c r="ER194" s="34">
        <v>0</v>
      </c>
    </row>
    <row r="195" spans="1:148" outlineLevel="3">
      <c r="A195" s="31">
        <f t="shared" si="361"/>
        <v>190</v>
      </c>
      <c r="B195" s="38">
        <f t="shared" ca="1" si="418"/>
        <v>138</v>
      </c>
      <c r="C195">
        <f t="shared" ca="1" si="412"/>
        <v>32</v>
      </c>
      <c r="D195" t="b">
        <v>1</v>
      </c>
      <c r="E195" t="b">
        <v>0</v>
      </c>
      <c r="F195" t="b">
        <v>1</v>
      </c>
      <c r="H195" s="39" t="str">
        <f t="shared" ca="1" si="448"/>
        <v>052 sfw1.00_sfd00000_conc00000_prlf00000_erb-0.40Mat-mate EL Spr Scan 2 (F33N11)</v>
      </c>
      <c r="I195" s="13" t="str">
        <f ca="1">IF(MATCH(H195,H$5:H195,0)=(COUNTA(H$5:H195)),"-","Dup")</f>
        <v>-</v>
      </c>
      <c r="J195" s="27" t="str">
        <f t="shared" ca="1" si="416"/>
        <v>-</v>
      </c>
      <c r="K195" s="27" t="b">
        <f t="shared" ca="1" si="447"/>
        <v>1</v>
      </c>
      <c r="L195" s="27" t="b">
        <f t="shared" ca="1" si="447"/>
        <v>1</v>
      </c>
      <c r="M195" s="27" t="b">
        <f t="shared" ca="1" si="447"/>
        <v>1</v>
      </c>
      <c r="N195" s="27" t="b">
        <f t="shared" ca="1" si="447"/>
        <v>1</v>
      </c>
      <c r="O195" s="27" t="b">
        <f t="shared" ca="1" si="447"/>
        <v>1</v>
      </c>
      <c r="P195" s="27">
        <f t="shared" ca="1" si="436"/>
        <v>1</v>
      </c>
      <c r="Q195" s="27">
        <f t="shared" ca="1" si="436"/>
        <v>1</v>
      </c>
      <c r="R195" s="27">
        <f t="shared" ca="1" si="436"/>
        <v>1</v>
      </c>
      <c r="S195" s="27">
        <f t="shared" ca="1" si="436"/>
        <v>1</v>
      </c>
      <c r="T195" s="27">
        <f t="shared" ca="1" si="436"/>
        <v>1</v>
      </c>
      <c r="U195" s="27">
        <f t="shared" ca="1" si="436"/>
        <v>1</v>
      </c>
      <c r="V195" s="27">
        <f t="shared" ca="1" si="436"/>
        <v>1</v>
      </c>
      <c r="W195" s="27">
        <f t="shared" ca="1" si="436"/>
        <v>1</v>
      </c>
      <c r="X195" s="27">
        <f t="shared" ca="1" si="436"/>
        <v>1</v>
      </c>
      <c r="Y195" s="27">
        <f t="shared" ca="1" si="436"/>
        <v>1</v>
      </c>
      <c r="Z195" s="27" t="str">
        <f t="shared" ca="1" si="413"/>
        <v>-</v>
      </c>
      <c r="AA195" s="27" t="str">
        <f t="shared" ca="1" si="417"/>
        <v>-</v>
      </c>
      <c r="AB195" s="27" t="str">
        <f t="shared" ca="1" si="437"/>
        <v>-</v>
      </c>
      <c r="AC195" s="27" t="str">
        <f t="shared" ca="1" si="437"/>
        <v>-</v>
      </c>
      <c r="AD195" s="27" t="str">
        <f t="shared" ca="1" si="437"/>
        <v>-</v>
      </c>
      <c r="AE195" s="27" t="str">
        <f t="shared" ca="1" si="437"/>
        <v>-</v>
      </c>
      <c r="AF195" s="27" t="str">
        <f t="shared" ca="1" si="437"/>
        <v>-</v>
      </c>
      <c r="AG195" s="27" t="str">
        <f t="shared" ca="1" si="437"/>
        <v>-</v>
      </c>
      <c r="AH195" s="27" t="str">
        <f t="shared" ca="1" si="437"/>
        <v>-</v>
      </c>
      <c r="AI195" s="27" t="str">
        <f t="shared" ca="1" si="437"/>
        <v>-</v>
      </c>
      <c r="AJ195" s="27" t="str">
        <f t="shared" ca="1" si="437"/>
        <v>-</v>
      </c>
      <c r="AK195" s="27" t="str">
        <f t="shared" ca="1" si="437"/>
        <v>-</v>
      </c>
      <c r="AL195" s="27" t="str">
        <f t="shared" ca="1" si="437"/>
        <v>-</v>
      </c>
      <c r="AM195" s="27" t="str">
        <f t="shared" ca="1" si="437"/>
        <v>-</v>
      </c>
      <c r="AN195" s="27" t="str">
        <f t="shared" ca="1" si="437"/>
        <v>-</v>
      </c>
      <c r="AO195" s="27" t="str">
        <f t="shared" ca="1" si="437"/>
        <v>-</v>
      </c>
      <c r="AP195" s="27" t="str">
        <f t="shared" ca="1" si="437"/>
        <v>-</v>
      </c>
      <c r="AQ195" s="27" t="str">
        <f t="shared" ca="1" si="437"/>
        <v>-</v>
      </c>
      <c r="AR195" s="27" t="str">
        <f t="shared" ca="1" si="437"/>
        <v>-</v>
      </c>
      <c r="AS195" s="27">
        <f t="shared" ca="1" si="433"/>
        <v>1</v>
      </c>
      <c r="AT195" s="27">
        <f t="shared" ca="1" si="433"/>
        <v>1</v>
      </c>
      <c r="AU195" s="27">
        <f t="shared" ca="1" si="433"/>
        <v>0</v>
      </c>
      <c r="AV195" s="27">
        <f t="shared" ca="1" si="438"/>
        <v>0.7</v>
      </c>
      <c r="AW195" s="27">
        <f t="shared" ca="1" si="438"/>
        <v>-0.7</v>
      </c>
      <c r="AX195" s="27" t="str">
        <f t="shared" ca="1" si="438"/>
        <v>-</v>
      </c>
      <c r="AY195" s="27" t="str">
        <f t="shared" ca="1" si="438"/>
        <v>-</v>
      </c>
      <c r="AZ195" s="27" t="str">
        <f t="shared" ca="1" si="438"/>
        <v>-</v>
      </c>
      <c r="BA195" s="27" t="str">
        <f t="shared" ca="1" si="438"/>
        <v>-</v>
      </c>
      <c r="BB195" s="27" t="str">
        <f t="shared" ca="1" si="438"/>
        <v>-</v>
      </c>
      <c r="BC195" s="27">
        <f t="shared" ca="1" si="414"/>
        <v>0.3</v>
      </c>
      <c r="BD195" s="27">
        <f t="shared" ca="1" si="443"/>
        <v>0.7</v>
      </c>
      <c r="BE195" s="27">
        <f t="shared" ca="1" si="443"/>
        <v>-0.2</v>
      </c>
      <c r="BF195" s="27">
        <f t="shared" ca="1" si="443"/>
        <v>1.2</v>
      </c>
      <c r="BG195" s="27" t="str">
        <f t="shared" ca="1" si="443"/>
        <v>-</v>
      </c>
      <c r="BH195" s="27" t="str">
        <f t="shared" ca="1" si="443"/>
        <v>-</v>
      </c>
      <c r="BI195" s="27">
        <f t="shared" ca="1" si="443"/>
        <v>0</v>
      </c>
      <c r="BJ195" s="27">
        <f t="shared" ca="1" si="443"/>
        <v>0</v>
      </c>
      <c r="BK195" s="27">
        <f t="shared" ca="1" si="443"/>
        <v>0</v>
      </c>
      <c r="BL195" s="27">
        <f t="shared" ca="1" si="443"/>
        <v>0</v>
      </c>
      <c r="BM195" s="27">
        <f t="shared" ca="1" si="443"/>
        <v>0</v>
      </c>
      <c r="BN195" s="27">
        <f t="shared" ca="1" si="444"/>
        <v>12</v>
      </c>
      <c r="BO195" s="27">
        <f t="shared" ca="1" si="444"/>
        <v>12</v>
      </c>
      <c r="BP195" s="27" t="str">
        <f t="shared" ca="1" si="444"/>
        <v>-</v>
      </c>
      <c r="BQ195" s="27" t="str">
        <f t="shared" ca="1" si="444"/>
        <v>-</v>
      </c>
      <c r="BR195" s="27" t="str">
        <f t="shared" ca="1" si="444"/>
        <v>-</v>
      </c>
      <c r="BS195" s="27" t="str">
        <f t="shared" ca="1" si="444"/>
        <v>-</v>
      </c>
      <c r="BT195" s="27" t="str">
        <f t="shared" ca="1" si="444"/>
        <v>-</v>
      </c>
      <c r="BU195" s="27" t="str">
        <f t="shared" ca="1" si="445"/>
        <v>-</v>
      </c>
      <c r="BV195" s="27" t="str">
        <f t="shared" ca="1" si="445"/>
        <v>-</v>
      </c>
      <c r="BW195" s="27" t="str">
        <f t="shared" ca="1" si="445"/>
        <v>-</v>
      </c>
      <c r="BX195" s="27" t="str">
        <f t="shared" ca="1" si="445"/>
        <v>-</v>
      </c>
      <c r="BY195" s="27">
        <f t="shared" ca="1" si="445"/>
        <v>5</v>
      </c>
      <c r="BZ195" s="27" t="str">
        <f t="shared" ca="1" si="445"/>
        <v>-</v>
      </c>
      <c r="CA195" s="27" t="str">
        <f t="shared" ca="1" si="445"/>
        <v>-</v>
      </c>
      <c r="CB195" s="27" t="str">
        <f t="shared" ca="1" si="445"/>
        <v>-</v>
      </c>
      <c r="CC195" s="27" t="str">
        <f t="shared" ca="1" si="445"/>
        <v>-</v>
      </c>
      <c r="CD195" s="27" t="str">
        <f t="shared" ca="1" si="445"/>
        <v>-</v>
      </c>
      <c r="CE195" s="27" t="str">
        <f t="shared" ca="1" si="445"/>
        <v>-</v>
      </c>
      <c r="CF195" s="27">
        <f t="shared" ca="1" si="445"/>
        <v>0</v>
      </c>
      <c r="CG195" s="27" t="str">
        <f t="shared" ca="1" si="446"/>
        <v>-</v>
      </c>
      <c r="CH195" s="27">
        <f t="shared" ca="1" si="446"/>
        <v>1</v>
      </c>
      <c r="CI195" s="27">
        <f t="shared" ca="1" si="446"/>
        <v>0</v>
      </c>
      <c r="CJ195" s="27">
        <f t="shared" ca="1" si="446"/>
        <v>1</v>
      </c>
      <c r="CK195" s="27">
        <f t="shared" ca="1" si="446"/>
        <v>1</v>
      </c>
      <c r="CL195" s="27">
        <f t="shared" ca="1" si="446"/>
        <v>1</v>
      </c>
      <c r="CM195" s="27">
        <f t="shared" ca="1" si="446"/>
        <v>0</v>
      </c>
      <c r="CN195" s="27">
        <f t="shared" ca="1" si="446"/>
        <v>0</v>
      </c>
      <c r="CO195" s="27">
        <f t="shared" ca="1" si="446"/>
        <v>0</v>
      </c>
      <c r="CP195" s="26">
        <v>-0.4</v>
      </c>
      <c r="CQ195" s="27">
        <f t="shared" ca="1" si="435"/>
        <v>1</v>
      </c>
      <c r="CR195" s="27">
        <f t="shared" ca="1" si="396"/>
        <v>0</v>
      </c>
      <c r="CS195" s="27">
        <f t="shared" ca="1" si="411"/>
        <v>0</v>
      </c>
      <c r="CT195" s="27">
        <f t="shared" ca="1" si="434"/>
        <v>0</v>
      </c>
      <c r="CU195" s="27">
        <f t="shared" ca="1" si="449"/>
        <v>0</v>
      </c>
      <c r="CV195" s="27">
        <f t="shared" ca="1" si="431"/>
        <v>0</v>
      </c>
      <c r="CW195" s="27">
        <f t="shared" ca="1" si="431"/>
        <v>1</v>
      </c>
      <c r="CX195" s="27">
        <f t="shared" ca="1" si="431"/>
        <v>0</v>
      </c>
      <c r="CY195" s="27">
        <f t="shared" ca="1" si="426"/>
        <v>0</v>
      </c>
      <c r="CZ195" s="27">
        <f t="shared" ca="1" si="426"/>
        <v>0</v>
      </c>
      <c r="DA195" s="27">
        <f t="shared" ca="1" si="439"/>
        <v>0</v>
      </c>
      <c r="DB195" s="27">
        <f t="shared" ca="1" si="439"/>
        <v>0</v>
      </c>
      <c r="DC195" s="27">
        <f t="shared" ca="1" si="439"/>
        <v>0</v>
      </c>
      <c r="DD195" s="27">
        <f t="shared" ca="1" si="439"/>
        <v>0</v>
      </c>
      <c r="DE195" s="27" t="str">
        <f t="shared" ca="1" si="439"/>
        <v>-</v>
      </c>
      <c r="DF195" s="27" t="str">
        <f t="shared" ca="1" si="439"/>
        <v>-</v>
      </c>
      <c r="DG195" s="27" t="str">
        <f t="shared" ca="1" si="439"/>
        <v>-</v>
      </c>
      <c r="DH195" s="27" t="str">
        <f t="shared" ca="1" si="439"/>
        <v>-</v>
      </c>
      <c r="DI195" s="27" t="str">
        <f t="shared" ca="1" si="439"/>
        <v>-</v>
      </c>
      <c r="DJ195" s="27" t="str">
        <f t="shared" ca="1" si="439"/>
        <v>-</v>
      </c>
      <c r="DK195" s="27" t="b">
        <f t="shared" ca="1" si="440"/>
        <v>0</v>
      </c>
      <c r="DL195" s="27" t="b">
        <f t="shared" ca="1" si="440"/>
        <v>0</v>
      </c>
      <c r="DM195" s="27" t="b">
        <f t="shared" ca="1" si="440"/>
        <v>1</v>
      </c>
      <c r="DN195" s="27">
        <f t="shared" ca="1" si="440"/>
        <v>2</v>
      </c>
      <c r="DO195" s="27" t="str">
        <f t="shared" ca="1" si="440"/>
        <v>-</v>
      </c>
      <c r="DP195" s="27" t="b">
        <f t="shared" ca="1" si="440"/>
        <v>1</v>
      </c>
      <c r="DQ195" s="27" t="str">
        <f t="shared" ca="1" si="440"/>
        <v>-</v>
      </c>
      <c r="DR195" s="27" t="str">
        <f t="shared" ca="1" si="440"/>
        <v>-</v>
      </c>
      <c r="DS195" s="27" t="str">
        <f t="shared" ca="1" si="440"/>
        <v>-</v>
      </c>
      <c r="DT195" s="27" t="b">
        <f t="shared" ca="1" si="440"/>
        <v>1</v>
      </c>
      <c r="DU195" s="27" t="str">
        <f t="shared" ca="1" si="441"/>
        <v>-</v>
      </c>
      <c r="DV195" s="27">
        <f t="shared" ca="1" si="441"/>
        <v>0.99</v>
      </c>
      <c r="DW195" s="27">
        <f t="shared" ca="1" si="441"/>
        <v>1</v>
      </c>
      <c r="DX195" s="27" t="str">
        <f t="shared" ca="1" si="441"/>
        <v>-</v>
      </c>
      <c r="DY195" s="27" t="str">
        <f t="shared" ca="1" si="441"/>
        <v>-</v>
      </c>
      <c r="DZ195" s="27" t="str">
        <f t="shared" ca="1" si="441"/>
        <v>-</v>
      </c>
      <c r="EA195" s="27">
        <f t="shared" ca="1" si="441"/>
        <v>1</v>
      </c>
      <c r="EB195" s="27">
        <f t="shared" ca="1" si="441"/>
        <v>0</v>
      </c>
      <c r="EC195" s="27">
        <f t="shared" ca="1" si="441"/>
        <v>1</v>
      </c>
      <c r="ED195" s="27">
        <f t="shared" ca="1" si="441"/>
        <v>1</v>
      </c>
      <c r="EE195" s="27">
        <f t="shared" ca="1" si="442"/>
        <v>0</v>
      </c>
      <c r="EF195" s="27">
        <f t="shared" ca="1" si="442"/>
        <v>70</v>
      </c>
      <c r="EG195" s="27">
        <f t="shared" ca="1" si="442"/>
        <v>50</v>
      </c>
      <c r="EH195" s="27">
        <f t="shared" ca="1" si="442"/>
        <v>70</v>
      </c>
      <c r="EI195" s="27">
        <f t="shared" ca="1" si="442"/>
        <v>50</v>
      </c>
      <c r="EJ195" s="27">
        <f t="shared" ca="1" si="442"/>
        <v>1</v>
      </c>
      <c r="EK195" s="27">
        <f t="shared" ca="1" si="442"/>
        <v>1</v>
      </c>
      <c r="EL195" s="27">
        <f t="shared" ca="1" si="442"/>
        <v>1</v>
      </c>
      <c r="EM195" s="27">
        <f t="shared" ca="1" si="442"/>
        <v>0</v>
      </c>
      <c r="EN195" s="27" t="str">
        <f t="shared" ca="1" si="442"/>
        <v>-</v>
      </c>
      <c r="EO195" s="27" t="str">
        <f t="shared" ca="1" si="442"/>
        <v>-</v>
      </c>
      <c r="EP195" s="27">
        <f t="shared" ca="1" si="442"/>
        <v>0</v>
      </c>
      <c r="EQ195" s="27">
        <f t="shared" ca="1" si="442"/>
        <v>0</v>
      </c>
      <c r="ER195" s="34">
        <v>0</v>
      </c>
    </row>
    <row r="196" spans="1:148" outlineLevel="3">
      <c r="A196" s="31">
        <f t="shared" si="361"/>
        <v>191</v>
      </c>
      <c r="B196" s="38">
        <f t="shared" ca="1" si="418"/>
        <v>138</v>
      </c>
      <c r="C196">
        <f t="shared" ca="1" si="412"/>
        <v>32</v>
      </c>
      <c r="D196" t="b">
        <v>1</v>
      </c>
      <c r="E196" t="b">
        <v>0</v>
      </c>
      <c r="F196" t="b">
        <v>1</v>
      </c>
      <c r="H196" s="39" t="str">
        <f t="shared" ca="1" si="448"/>
        <v>053 sfw1.00_sfd00000_conc00000_prlf00000_erb-0.30Mat-mate EL Spr Scan 2 (F33N11)</v>
      </c>
      <c r="I196" s="13" t="str">
        <f ca="1">IF(MATCH(H196,H$5:H196,0)=(COUNTA(H$5:H196)),"-","Dup")</f>
        <v>-</v>
      </c>
      <c r="J196" s="27" t="str">
        <f t="shared" ca="1" si="416"/>
        <v>-</v>
      </c>
      <c r="K196" s="27" t="b">
        <f t="shared" ca="1" si="447"/>
        <v>1</v>
      </c>
      <c r="L196" s="27" t="b">
        <f t="shared" ca="1" si="447"/>
        <v>1</v>
      </c>
      <c r="M196" s="27" t="b">
        <f t="shared" ca="1" si="447"/>
        <v>1</v>
      </c>
      <c r="N196" s="27" t="b">
        <f t="shared" ca="1" si="447"/>
        <v>1</v>
      </c>
      <c r="O196" s="27" t="b">
        <f t="shared" ca="1" si="447"/>
        <v>1</v>
      </c>
      <c r="P196" s="27">
        <f t="shared" ca="1" si="436"/>
        <v>1</v>
      </c>
      <c r="Q196" s="27">
        <f t="shared" ca="1" si="436"/>
        <v>1</v>
      </c>
      <c r="R196" s="27">
        <f t="shared" ca="1" si="436"/>
        <v>1</v>
      </c>
      <c r="S196" s="27">
        <f t="shared" ca="1" si="436"/>
        <v>1</v>
      </c>
      <c r="T196" s="27">
        <f t="shared" ca="1" si="436"/>
        <v>1</v>
      </c>
      <c r="U196" s="27">
        <f t="shared" ca="1" si="436"/>
        <v>1</v>
      </c>
      <c r="V196" s="27">
        <f t="shared" ca="1" si="436"/>
        <v>1</v>
      </c>
      <c r="W196" s="27">
        <f t="shared" ca="1" si="436"/>
        <v>1</v>
      </c>
      <c r="X196" s="27">
        <f t="shared" ca="1" si="436"/>
        <v>1</v>
      </c>
      <c r="Y196" s="27">
        <f t="shared" ca="1" si="436"/>
        <v>1</v>
      </c>
      <c r="Z196" s="27" t="str">
        <f t="shared" ca="1" si="413"/>
        <v>-</v>
      </c>
      <c r="AA196" s="27" t="str">
        <f t="shared" ca="1" si="417"/>
        <v>-</v>
      </c>
      <c r="AB196" s="27" t="str">
        <f t="shared" ca="1" si="437"/>
        <v>-</v>
      </c>
      <c r="AC196" s="27" t="str">
        <f t="shared" ca="1" si="437"/>
        <v>-</v>
      </c>
      <c r="AD196" s="27" t="str">
        <f t="shared" ca="1" si="437"/>
        <v>-</v>
      </c>
      <c r="AE196" s="27" t="str">
        <f t="shared" ca="1" si="437"/>
        <v>-</v>
      </c>
      <c r="AF196" s="27" t="str">
        <f t="shared" ca="1" si="437"/>
        <v>-</v>
      </c>
      <c r="AG196" s="27" t="str">
        <f t="shared" ca="1" si="437"/>
        <v>-</v>
      </c>
      <c r="AH196" s="27" t="str">
        <f t="shared" ca="1" si="437"/>
        <v>-</v>
      </c>
      <c r="AI196" s="27" t="str">
        <f t="shared" ca="1" si="437"/>
        <v>-</v>
      </c>
      <c r="AJ196" s="27" t="str">
        <f t="shared" ca="1" si="437"/>
        <v>-</v>
      </c>
      <c r="AK196" s="27" t="str">
        <f t="shared" ca="1" si="437"/>
        <v>-</v>
      </c>
      <c r="AL196" s="27" t="str">
        <f t="shared" ca="1" si="437"/>
        <v>-</v>
      </c>
      <c r="AM196" s="27" t="str">
        <f t="shared" ca="1" si="437"/>
        <v>-</v>
      </c>
      <c r="AN196" s="27" t="str">
        <f t="shared" ca="1" si="437"/>
        <v>-</v>
      </c>
      <c r="AO196" s="27" t="str">
        <f t="shared" ca="1" si="437"/>
        <v>-</v>
      </c>
      <c r="AP196" s="27" t="str">
        <f t="shared" ca="1" si="437"/>
        <v>-</v>
      </c>
      <c r="AQ196" s="27" t="str">
        <f t="shared" ca="1" si="437"/>
        <v>-</v>
      </c>
      <c r="AR196" s="27" t="str">
        <f t="shared" ca="1" si="437"/>
        <v>-</v>
      </c>
      <c r="AS196" s="27">
        <f t="shared" ca="1" si="433"/>
        <v>1</v>
      </c>
      <c r="AT196" s="27">
        <f t="shared" ca="1" si="433"/>
        <v>1</v>
      </c>
      <c r="AU196" s="27">
        <f t="shared" ca="1" si="433"/>
        <v>0</v>
      </c>
      <c r="AV196" s="27">
        <f t="shared" ca="1" si="438"/>
        <v>0.7</v>
      </c>
      <c r="AW196" s="27">
        <f t="shared" ca="1" si="438"/>
        <v>-0.7</v>
      </c>
      <c r="AX196" s="27" t="str">
        <f t="shared" ca="1" si="438"/>
        <v>-</v>
      </c>
      <c r="AY196" s="27" t="str">
        <f t="shared" ca="1" si="438"/>
        <v>-</v>
      </c>
      <c r="AZ196" s="27" t="str">
        <f t="shared" ca="1" si="438"/>
        <v>-</v>
      </c>
      <c r="BA196" s="27" t="str">
        <f t="shared" ca="1" si="438"/>
        <v>-</v>
      </c>
      <c r="BB196" s="27" t="str">
        <f t="shared" ca="1" si="438"/>
        <v>-</v>
      </c>
      <c r="BC196" s="27">
        <f t="shared" ca="1" si="414"/>
        <v>0.3</v>
      </c>
      <c r="BD196" s="27">
        <f t="shared" ca="1" si="443"/>
        <v>0.7</v>
      </c>
      <c r="BE196" s="27">
        <f t="shared" ca="1" si="443"/>
        <v>-0.2</v>
      </c>
      <c r="BF196" s="27">
        <f t="shared" ca="1" si="443"/>
        <v>1.2</v>
      </c>
      <c r="BG196" s="27" t="str">
        <f t="shared" ca="1" si="443"/>
        <v>-</v>
      </c>
      <c r="BH196" s="27" t="str">
        <f t="shared" ca="1" si="443"/>
        <v>-</v>
      </c>
      <c r="BI196" s="27">
        <f t="shared" ca="1" si="443"/>
        <v>0</v>
      </c>
      <c r="BJ196" s="27">
        <f t="shared" ca="1" si="443"/>
        <v>0</v>
      </c>
      <c r="BK196" s="27">
        <f t="shared" ca="1" si="443"/>
        <v>0</v>
      </c>
      <c r="BL196" s="27">
        <f t="shared" ca="1" si="443"/>
        <v>0</v>
      </c>
      <c r="BM196" s="27">
        <f t="shared" ca="1" si="443"/>
        <v>0</v>
      </c>
      <c r="BN196" s="27">
        <f t="shared" ca="1" si="444"/>
        <v>12</v>
      </c>
      <c r="BO196" s="27">
        <f t="shared" ca="1" si="444"/>
        <v>12</v>
      </c>
      <c r="BP196" s="27" t="str">
        <f t="shared" ca="1" si="444"/>
        <v>-</v>
      </c>
      <c r="BQ196" s="27" t="str">
        <f t="shared" ca="1" si="444"/>
        <v>-</v>
      </c>
      <c r="BR196" s="27" t="str">
        <f t="shared" ca="1" si="444"/>
        <v>-</v>
      </c>
      <c r="BS196" s="27" t="str">
        <f t="shared" ca="1" si="444"/>
        <v>-</v>
      </c>
      <c r="BT196" s="27" t="str">
        <f t="shared" ca="1" si="444"/>
        <v>-</v>
      </c>
      <c r="BU196" s="27" t="str">
        <f t="shared" ca="1" si="445"/>
        <v>-</v>
      </c>
      <c r="BV196" s="27" t="str">
        <f t="shared" ca="1" si="445"/>
        <v>-</v>
      </c>
      <c r="BW196" s="27" t="str">
        <f t="shared" ca="1" si="445"/>
        <v>-</v>
      </c>
      <c r="BX196" s="27" t="str">
        <f t="shared" ca="1" si="445"/>
        <v>-</v>
      </c>
      <c r="BY196" s="27">
        <f t="shared" ca="1" si="445"/>
        <v>5</v>
      </c>
      <c r="BZ196" s="27" t="str">
        <f t="shared" ca="1" si="445"/>
        <v>-</v>
      </c>
      <c r="CA196" s="27" t="str">
        <f t="shared" ca="1" si="445"/>
        <v>-</v>
      </c>
      <c r="CB196" s="27" t="str">
        <f t="shared" ca="1" si="445"/>
        <v>-</v>
      </c>
      <c r="CC196" s="27" t="str">
        <f t="shared" ca="1" si="445"/>
        <v>-</v>
      </c>
      <c r="CD196" s="27" t="str">
        <f t="shared" ca="1" si="445"/>
        <v>-</v>
      </c>
      <c r="CE196" s="27" t="str">
        <f t="shared" ca="1" si="445"/>
        <v>-</v>
      </c>
      <c r="CF196" s="27">
        <f t="shared" ca="1" si="445"/>
        <v>0</v>
      </c>
      <c r="CG196" s="27" t="str">
        <f t="shared" ca="1" si="446"/>
        <v>-</v>
      </c>
      <c r="CH196" s="27">
        <f t="shared" ca="1" si="446"/>
        <v>1</v>
      </c>
      <c r="CI196" s="27">
        <f t="shared" ca="1" si="446"/>
        <v>0</v>
      </c>
      <c r="CJ196" s="27">
        <f t="shared" ca="1" si="446"/>
        <v>1</v>
      </c>
      <c r="CK196" s="27">
        <f t="shared" ca="1" si="446"/>
        <v>1</v>
      </c>
      <c r="CL196" s="27">
        <f t="shared" ca="1" si="446"/>
        <v>1</v>
      </c>
      <c r="CM196" s="27">
        <f t="shared" ca="1" si="446"/>
        <v>0</v>
      </c>
      <c r="CN196" s="27">
        <f t="shared" ca="1" si="446"/>
        <v>0</v>
      </c>
      <c r="CO196" s="27">
        <f t="shared" ca="1" si="446"/>
        <v>0</v>
      </c>
      <c r="CP196" s="26">
        <v>-0.3</v>
      </c>
      <c r="CQ196" s="27">
        <f t="shared" ca="1" si="435"/>
        <v>1</v>
      </c>
      <c r="CR196" s="27">
        <f t="shared" ca="1" si="396"/>
        <v>0</v>
      </c>
      <c r="CS196" s="27">
        <f t="shared" ca="1" si="411"/>
        <v>0</v>
      </c>
      <c r="CT196" s="27">
        <f t="shared" ca="1" si="434"/>
        <v>0</v>
      </c>
      <c r="CU196" s="27">
        <f t="shared" ca="1" si="449"/>
        <v>0</v>
      </c>
      <c r="CV196" s="27">
        <f t="shared" ca="1" si="431"/>
        <v>0</v>
      </c>
      <c r="CW196" s="27">
        <f t="shared" ca="1" si="431"/>
        <v>1</v>
      </c>
      <c r="CX196" s="27">
        <f t="shared" ca="1" si="431"/>
        <v>0</v>
      </c>
      <c r="CY196" s="27">
        <f t="shared" ca="1" si="426"/>
        <v>0</v>
      </c>
      <c r="CZ196" s="27">
        <f t="shared" ca="1" si="426"/>
        <v>0</v>
      </c>
      <c r="DA196" s="27">
        <f t="shared" ca="1" si="439"/>
        <v>0</v>
      </c>
      <c r="DB196" s="27">
        <f t="shared" ca="1" si="439"/>
        <v>0</v>
      </c>
      <c r="DC196" s="27">
        <f t="shared" ca="1" si="439"/>
        <v>0</v>
      </c>
      <c r="DD196" s="27">
        <f t="shared" ca="1" si="439"/>
        <v>0</v>
      </c>
      <c r="DE196" s="27" t="str">
        <f t="shared" ca="1" si="439"/>
        <v>-</v>
      </c>
      <c r="DF196" s="27" t="str">
        <f t="shared" ca="1" si="439"/>
        <v>-</v>
      </c>
      <c r="DG196" s="27" t="str">
        <f t="shared" ca="1" si="439"/>
        <v>-</v>
      </c>
      <c r="DH196" s="27" t="str">
        <f t="shared" ca="1" si="439"/>
        <v>-</v>
      </c>
      <c r="DI196" s="27" t="str">
        <f t="shared" ca="1" si="439"/>
        <v>-</v>
      </c>
      <c r="DJ196" s="27" t="str">
        <f t="shared" ca="1" si="439"/>
        <v>-</v>
      </c>
      <c r="DK196" s="27" t="b">
        <f t="shared" ca="1" si="440"/>
        <v>0</v>
      </c>
      <c r="DL196" s="27" t="b">
        <f t="shared" ca="1" si="440"/>
        <v>0</v>
      </c>
      <c r="DM196" s="27" t="b">
        <f t="shared" ca="1" si="440"/>
        <v>1</v>
      </c>
      <c r="DN196" s="27">
        <f t="shared" ca="1" si="440"/>
        <v>2</v>
      </c>
      <c r="DO196" s="27" t="str">
        <f t="shared" ca="1" si="440"/>
        <v>-</v>
      </c>
      <c r="DP196" s="27" t="b">
        <f t="shared" ca="1" si="440"/>
        <v>1</v>
      </c>
      <c r="DQ196" s="27" t="str">
        <f t="shared" ca="1" si="440"/>
        <v>-</v>
      </c>
      <c r="DR196" s="27" t="str">
        <f t="shared" ca="1" si="440"/>
        <v>-</v>
      </c>
      <c r="DS196" s="27" t="str">
        <f t="shared" ca="1" si="440"/>
        <v>-</v>
      </c>
      <c r="DT196" s="27" t="b">
        <f t="shared" ca="1" si="440"/>
        <v>1</v>
      </c>
      <c r="DU196" s="27" t="str">
        <f t="shared" ca="1" si="441"/>
        <v>-</v>
      </c>
      <c r="DV196" s="27">
        <f t="shared" ca="1" si="441"/>
        <v>0.99</v>
      </c>
      <c r="DW196" s="27">
        <f t="shared" ca="1" si="441"/>
        <v>1</v>
      </c>
      <c r="DX196" s="27" t="str">
        <f t="shared" ca="1" si="441"/>
        <v>-</v>
      </c>
      <c r="DY196" s="27" t="str">
        <f t="shared" ca="1" si="441"/>
        <v>-</v>
      </c>
      <c r="DZ196" s="27" t="str">
        <f t="shared" ca="1" si="441"/>
        <v>-</v>
      </c>
      <c r="EA196" s="27">
        <f t="shared" ca="1" si="441"/>
        <v>1</v>
      </c>
      <c r="EB196" s="27">
        <f t="shared" ca="1" si="441"/>
        <v>0</v>
      </c>
      <c r="EC196" s="27">
        <f t="shared" ca="1" si="441"/>
        <v>1</v>
      </c>
      <c r="ED196" s="27">
        <f t="shared" ca="1" si="441"/>
        <v>1</v>
      </c>
      <c r="EE196" s="27">
        <f t="shared" ca="1" si="442"/>
        <v>0</v>
      </c>
      <c r="EF196" s="27">
        <f t="shared" ca="1" si="442"/>
        <v>70</v>
      </c>
      <c r="EG196" s="27">
        <f t="shared" ca="1" si="442"/>
        <v>50</v>
      </c>
      <c r="EH196" s="27">
        <f t="shared" ca="1" si="442"/>
        <v>70</v>
      </c>
      <c r="EI196" s="27">
        <f t="shared" ca="1" si="442"/>
        <v>50</v>
      </c>
      <c r="EJ196" s="27">
        <f t="shared" ca="1" si="442"/>
        <v>1</v>
      </c>
      <c r="EK196" s="27">
        <f t="shared" ca="1" si="442"/>
        <v>1</v>
      </c>
      <c r="EL196" s="27">
        <f t="shared" ca="1" si="442"/>
        <v>1</v>
      </c>
      <c r="EM196" s="27">
        <f t="shared" ca="1" si="442"/>
        <v>0</v>
      </c>
      <c r="EN196" s="27" t="str">
        <f t="shared" ca="1" si="442"/>
        <v>-</v>
      </c>
      <c r="EO196" s="27" t="str">
        <f t="shared" ca="1" si="442"/>
        <v>-</v>
      </c>
      <c r="EP196" s="27">
        <f t="shared" ca="1" si="442"/>
        <v>0</v>
      </c>
      <c r="EQ196" s="27">
        <f t="shared" ca="1" si="442"/>
        <v>0</v>
      </c>
      <c r="ER196" s="34">
        <v>0</v>
      </c>
    </row>
    <row r="197" spans="1:148" outlineLevel="3">
      <c r="A197" s="31">
        <f t="shared" si="361"/>
        <v>192</v>
      </c>
      <c r="B197" s="38">
        <f t="shared" ca="1" si="418"/>
        <v>138</v>
      </c>
      <c r="C197">
        <f t="shared" ca="1" si="412"/>
        <v>32</v>
      </c>
      <c r="D197" t="b">
        <v>1</v>
      </c>
      <c r="E197" t="b">
        <v>0</v>
      </c>
      <c r="F197" t="b">
        <v>1</v>
      </c>
      <c r="H197" s="39" t="str">
        <f t="shared" ca="1" si="448"/>
        <v>054 sfw1.00_sfd00000_conc00000_prlf00000_erb-0.20Mat-mate EL Spr Scan 2 (F33N11)</v>
      </c>
      <c r="I197" s="13" t="str">
        <f ca="1">IF(MATCH(H197,H$5:H197,0)=(COUNTA(H$5:H197)),"-","Dup")</f>
        <v>-</v>
      </c>
      <c r="J197" s="27" t="str">
        <f t="shared" ca="1" si="416"/>
        <v>-</v>
      </c>
      <c r="K197" s="27" t="b">
        <f t="shared" ca="1" si="447"/>
        <v>1</v>
      </c>
      <c r="L197" s="27" t="b">
        <f t="shared" ca="1" si="447"/>
        <v>1</v>
      </c>
      <c r="M197" s="27" t="b">
        <f t="shared" ca="1" si="447"/>
        <v>1</v>
      </c>
      <c r="N197" s="27" t="b">
        <f t="shared" ca="1" si="447"/>
        <v>1</v>
      </c>
      <c r="O197" s="27" t="b">
        <f t="shared" ca="1" si="447"/>
        <v>1</v>
      </c>
      <c r="P197" s="27">
        <f t="shared" ca="1" si="436"/>
        <v>1</v>
      </c>
      <c r="Q197" s="27">
        <f t="shared" ca="1" si="436"/>
        <v>1</v>
      </c>
      <c r="R197" s="27">
        <f t="shared" ca="1" si="436"/>
        <v>1</v>
      </c>
      <c r="S197" s="27">
        <f t="shared" ca="1" si="436"/>
        <v>1</v>
      </c>
      <c r="T197" s="27">
        <f t="shared" ca="1" si="436"/>
        <v>1</v>
      </c>
      <c r="U197" s="27">
        <f t="shared" ca="1" si="436"/>
        <v>1</v>
      </c>
      <c r="V197" s="27">
        <f t="shared" ca="1" si="436"/>
        <v>1</v>
      </c>
      <c r="W197" s="27">
        <f t="shared" ca="1" si="436"/>
        <v>1</v>
      </c>
      <c r="X197" s="27">
        <f t="shared" ca="1" si="436"/>
        <v>1</v>
      </c>
      <c r="Y197" s="27">
        <f t="shared" ca="1" si="436"/>
        <v>1</v>
      </c>
      <c r="Z197" s="27" t="str">
        <f t="shared" ca="1" si="413"/>
        <v>-</v>
      </c>
      <c r="AA197" s="27" t="str">
        <f t="shared" ca="1" si="417"/>
        <v>-</v>
      </c>
      <c r="AB197" s="27" t="str">
        <f t="shared" ca="1" si="437"/>
        <v>-</v>
      </c>
      <c r="AC197" s="27" t="str">
        <f t="shared" ca="1" si="437"/>
        <v>-</v>
      </c>
      <c r="AD197" s="27" t="str">
        <f t="shared" ca="1" si="437"/>
        <v>-</v>
      </c>
      <c r="AE197" s="27" t="str">
        <f t="shared" ca="1" si="437"/>
        <v>-</v>
      </c>
      <c r="AF197" s="27" t="str">
        <f t="shared" ca="1" si="437"/>
        <v>-</v>
      </c>
      <c r="AG197" s="27" t="str">
        <f t="shared" ca="1" si="437"/>
        <v>-</v>
      </c>
      <c r="AH197" s="27" t="str">
        <f t="shared" ca="1" si="437"/>
        <v>-</v>
      </c>
      <c r="AI197" s="27" t="str">
        <f t="shared" ca="1" si="437"/>
        <v>-</v>
      </c>
      <c r="AJ197" s="27" t="str">
        <f t="shared" ca="1" si="437"/>
        <v>-</v>
      </c>
      <c r="AK197" s="27" t="str">
        <f t="shared" ca="1" si="437"/>
        <v>-</v>
      </c>
      <c r="AL197" s="27" t="str">
        <f t="shared" ca="1" si="437"/>
        <v>-</v>
      </c>
      <c r="AM197" s="27" t="str">
        <f t="shared" ca="1" si="437"/>
        <v>-</v>
      </c>
      <c r="AN197" s="27" t="str">
        <f t="shared" ca="1" si="437"/>
        <v>-</v>
      </c>
      <c r="AO197" s="27" t="str">
        <f t="shared" ca="1" si="437"/>
        <v>-</v>
      </c>
      <c r="AP197" s="27" t="str">
        <f t="shared" ca="1" si="437"/>
        <v>-</v>
      </c>
      <c r="AQ197" s="27" t="str">
        <f t="shared" ca="1" si="437"/>
        <v>-</v>
      </c>
      <c r="AR197" s="27" t="str">
        <f t="shared" ca="1" si="437"/>
        <v>-</v>
      </c>
      <c r="AS197" s="27">
        <f t="shared" ca="1" si="433"/>
        <v>1</v>
      </c>
      <c r="AT197" s="27">
        <f t="shared" ca="1" si="433"/>
        <v>1</v>
      </c>
      <c r="AU197" s="27">
        <f t="shared" ca="1" si="433"/>
        <v>0</v>
      </c>
      <c r="AV197" s="27">
        <f t="shared" ca="1" si="438"/>
        <v>0.7</v>
      </c>
      <c r="AW197" s="27">
        <f t="shared" ca="1" si="438"/>
        <v>-0.7</v>
      </c>
      <c r="AX197" s="27" t="str">
        <f t="shared" ca="1" si="438"/>
        <v>-</v>
      </c>
      <c r="AY197" s="27" t="str">
        <f t="shared" ca="1" si="438"/>
        <v>-</v>
      </c>
      <c r="AZ197" s="27" t="str">
        <f t="shared" ca="1" si="438"/>
        <v>-</v>
      </c>
      <c r="BA197" s="27" t="str">
        <f t="shared" ca="1" si="438"/>
        <v>-</v>
      </c>
      <c r="BB197" s="27" t="str">
        <f t="shared" ca="1" si="438"/>
        <v>-</v>
      </c>
      <c r="BC197" s="27">
        <f t="shared" ca="1" si="414"/>
        <v>0.3</v>
      </c>
      <c r="BD197" s="27">
        <f t="shared" ca="1" si="443"/>
        <v>0.7</v>
      </c>
      <c r="BE197" s="27">
        <f t="shared" ca="1" si="443"/>
        <v>-0.2</v>
      </c>
      <c r="BF197" s="27">
        <f t="shared" ca="1" si="443"/>
        <v>1.2</v>
      </c>
      <c r="BG197" s="27" t="str">
        <f t="shared" ca="1" si="443"/>
        <v>-</v>
      </c>
      <c r="BH197" s="27" t="str">
        <f t="shared" ca="1" si="443"/>
        <v>-</v>
      </c>
      <c r="BI197" s="27">
        <f t="shared" ca="1" si="443"/>
        <v>0</v>
      </c>
      <c r="BJ197" s="27">
        <f t="shared" ca="1" si="443"/>
        <v>0</v>
      </c>
      <c r="BK197" s="27">
        <f t="shared" ca="1" si="443"/>
        <v>0</v>
      </c>
      <c r="BL197" s="27">
        <f t="shared" ca="1" si="443"/>
        <v>0</v>
      </c>
      <c r="BM197" s="27">
        <f t="shared" ca="1" si="443"/>
        <v>0</v>
      </c>
      <c r="BN197" s="27">
        <f t="shared" ca="1" si="444"/>
        <v>12</v>
      </c>
      <c r="BO197" s="27">
        <f t="shared" ca="1" si="444"/>
        <v>12</v>
      </c>
      <c r="BP197" s="27" t="str">
        <f t="shared" ca="1" si="444"/>
        <v>-</v>
      </c>
      <c r="BQ197" s="27" t="str">
        <f t="shared" ca="1" si="444"/>
        <v>-</v>
      </c>
      <c r="BR197" s="27" t="str">
        <f t="shared" ca="1" si="444"/>
        <v>-</v>
      </c>
      <c r="BS197" s="27" t="str">
        <f t="shared" ca="1" si="444"/>
        <v>-</v>
      </c>
      <c r="BT197" s="27" t="str">
        <f t="shared" ca="1" si="444"/>
        <v>-</v>
      </c>
      <c r="BU197" s="27" t="str">
        <f t="shared" ca="1" si="445"/>
        <v>-</v>
      </c>
      <c r="BV197" s="27" t="str">
        <f t="shared" ca="1" si="445"/>
        <v>-</v>
      </c>
      <c r="BW197" s="27" t="str">
        <f t="shared" ca="1" si="445"/>
        <v>-</v>
      </c>
      <c r="BX197" s="27" t="str">
        <f t="shared" ca="1" si="445"/>
        <v>-</v>
      </c>
      <c r="BY197" s="27">
        <f t="shared" ca="1" si="445"/>
        <v>5</v>
      </c>
      <c r="BZ197" s="27" t="str">
        <f t="shared" ca="1" si="445"/>
        <v>-</v>
      </c>
      <c r="CA197" s="27" t="str">
        <f t="shared" ca="1" si="445"/>
        <v>-</v>
      </c>
      <c r="CB197" s="27" t="str">
        <f t="shared" ca="1" si="445"/>
        <v>-</v>
      </c>
      <c r="CC197" s="27" t="str">
        <f t="shared" ca="1" si="445"/>
        <v>-</v>
      </c>
      <c r="CD197" s="27" t="str">
        <f t="shared" ca="1" si="445"/>
        <v>-</v>
      </c>
      <c r="CE197" s="27" t="str">
        <f t="shared" ca="1" si="445"/>
        <v>-</v>
      </c>
      <c r="CF197" s="27">
        <f t="shared" ca="1" si="445"/>
        <v>0</v>
      </c>
      <c r="CG197" s="27" t="str">
        <f t="shared" ca="1" si="446"/>
        <v>-</v>
      </c>
      <c r="CH197" s="27">
        <f t="shared" ca="1" si="446"/>
        <v>1</v>
      </c>
      <c r="CI197" s="27">
        <f t="shared" ca="1" si="446"/>
        <v>0</v>
      </c>
      <c r="CJ197" s="27">
        <f t="shared" ca="1" si="446"/>
        <v>1</v>
      </c>
      <c r="CK197" s="27">
        <f t="shared" ca="1" si="446"/>
        <v>1</v>
      </c>
      <c r="CL197" s="27">
        <f t="shared" ca="1" si="446"/>
        <v>1</v>
      </c>
      <c r="CM197" s="27">
        <f t="shared" ca="1" si="446"/>
        <v>0</v>
      </c>
      <c r="CN197" s="27">
        <f t="shared" ca="1" si="446"/>
        <v>0</v>
      </c>
      <c r="CO197" s="27">
        <f t="shared" ca="1" si="446"/>
        <v>0</v>
      </c>
      <c r="CP197" s="26">
        <v>-0.2</v>
      </c>
      <c r="CQ197" s="27">
        <f t="shared" ca="1" si="435"/>
        <v>1</v>
      </c>
      <c r="CR197" s="27">
        <f t="shared" ca="1" si="396"/>
        <v>0</v>
      </c>
      <c r="CS197" s="27">
        <f t="shared" ca="1" si="411"/>
        <v>0</v>
      </c>
      <c r="CT197" s="27">
        <f t="shared" ca="1" si="434"/>
        <v>0</v>
      </c>
      <c r="CU197" s="27">
        <f t="shared" ca="1" si="449"/>
        <v>0</v>
      </c>
      <c r="CV197" s="27">
        <f t="shared" ca="1" si="431"/>
        <v>0</v>
      </c>
      <c r="CW197" s="27">
        <f t="shared" ca="1" si="431"/>
        <v>1</v>
      </c>
      <c r="CX197" s="27">
        <f t="shared" ca="1" si="431"/>
        <v>0</v>
      </c>
      <c r="CY197" s="27">
        <f t="shared" ca="1" si="426"/>
        <v>0</v>
      </c>
      <c r="CZ197" s="27">
        <f t="shared" ca="1" si="426"/>
        <v>0</v>
      </c>
      <c r="DA197" s="27">
        <f t="shared" ca="1" si="439"/>
        <v>0</v>
      </c>
      <c r="DB197" s="27">
        <f t="shared" ca="1" si="439"/>
        <v>0</v>
      </c>
      <c r="DC197" s="27">
        <f t="shared" ca="1" si="439"/>
        <v>0</v>
      </c>
      <c r="DD197" s="27">
        <f t="shared" ca="1" si="439"/>
        <v>0</v>
      </c>
      <c r="DE197" s="27" t="str">
        <f t="shared" ca="1" si="439"/>
        <v>-</v>
      </c>
      <c r="DF197" s="27" t="str">
        <f t="shared" ca="1" si="439"/>
        <v>-</v>
      </c>
      <c r="DG197" s="27" t="str">
        <f t="shared" ca="1" si="439"/>
        <v>-</v>
      </c>
      <c r="DH197" s="27" t="str">
        <f t="shared" ca="1" si="439"/>
        <v>-</v>
      </c>
      <c r="DI197" s="27" t="str">
        <f t="shared" ca="1" si="439"/>
        <v>-</v>
      </c>
      <c r="DJ197" s="27" t="str">
        <f t="shared" ca="1" si="439"/>
        <v>-</v>
      </c>
      <c r="DK197" s="27" t="b">
        <f t="shared" ca="1" si="440"/>
        <v>0</v>
      </c>
      <c r="DL197" s="27" t="b">
        <f t="shared" ca="1" si="440"/>
        <v>0</v>
      </c>
      <c r="DM197" s="27" t="b">
        <f t="shared" ca="1" si="440"/>
        <v>1</v>
      </c>
      <c r="DN197" s="27">
        <f t="shared" ca="1" si="440"/>
        <v>2</v>
      </c>
      <c r="DO197" s="27" t="str">
        <f t="shared" ca="1" si="440"/>
        <v>-</v>
      </c>
      <c r="DP197" s="27" t="b">
        <f t="shared" ca="1" si="440"/>
        <v>1</v>
      </c>
      <c r="DQ197" s="27" t="str">
        <f t="shared" ca="1" si="440"/>
        <v>-</v>
      </c>
      <c r="DR197" s="27" t="str">
        <f t="shared" ca="1" si="440"/>
        <v>-</v>
      </c>
      <c r="DS197" s="27" t="str">
        <f t="shared" ca="1" si="440"/>
        <v>-</v>
      </c>
      <c r="DT197" s="27" t="b">
        <f t="shared" ca="1" si="440"/>
        <v>1</v>
      </c>
      <c r="DU197" s="27" t="str">
        <f t="shared" ca="1" si="441"/>
        <v>-</v>
      </c>
      <c r="DV197" s="27">
        <f t="shared" ca="1" si="441"/>
        <v>0.99</v>
      </c>
      <c r="DW197" s="27">
        <f t="shared" ca="1" si="441"/>
        <v>1</v>
      </c>
      <c r="DX197" s="27" t="str">
        <f t="shared" ca="1" si="441"/>
        <v>-</v>
      </c>
      <c r="DY197" s="27" t="str">
        <f t="shared" ca="1" si="441"/>
        <v>-</v>
      </c>
      <c r="DZ197" s="27" t="str">
        <f t="shared" ca="1" si="441"/>
        <v>-</v>
      </c>
      <c r="EA197" s="27">
        <f t="shared" ca="1" si="441"/>
        <v>1</v>
      </c>
      <c r="EB197" s="27">
        <f t="shared" ca="1" si="441"/>
        <v>0</v>
      </c>
      <c r="EC197" s="27">
        <f t="shared" ca="1" si="441"/>
        <v>1</v>
      </c>
      <c r="ED197" s="27">
        <f t="shared" ca="1" si="441"/>
        <v>1</v>
      </c>
      <c r="EE197" s="27">
        <f t="shared" ca="1" si="442"/>
        <v>0</v>
      </c>
      <c r="EF197" s="27">
        <f t="shared" ca="1" si="442"/>
        <v>70</v>
      </c>
      <c r="EG197" s="27">
        <f t="shared" ca="1" si="442"/>
        <v>50</v>
      </c>
      <c r="EH197" s="27">
        <f t="shared" ca="1" si="442"/>
        <v>70</v>
      </c>
      <c r="EI197" s="27">
        <f t="shared" ca="1" si="442"/>
        <v>50</v>
      </c>
      <c r="EJ197" s="27">
        <f t="shared" ca="1" si="442"/>
        <v>1</v>
      </c>
      <c r="EK197" s="27">
        <f t="shared" ca="1" si="442"/>
        <v>1</v>
      </c>
      <c r="EL197" s="27">
        <f t="shared" ca="1" si="442"/>
        <v>1</v>
      </c>
      <c r="EM197" s="27">
        <f t="shared" ca="1" si="442"/>
        <v>0</v>
      </c>
      <c r="EN197" s="27" t="str">
        <f t="shared" ca="1" si="442"/>
        <v>-</v>
      </c>
      <c r="EO197" s="27" t="str">
        <f t="shared" ca="1" si="442"/>
        <v>-</v>
      </c>
      <c r="EP197" s="27">
        <f t="shared" ca="1" si="442"/>
        <v>0</v>
      </c>
      <c r="EQ197" s="27">
        <f t="shared" ca="1" si="442"/>
        <v>0</v>
      </c>
      <c r="ER197" s="34">
        <v>0</v>
      </c>
    </row>
    <row r="198" spans="1:148" outlineLevel="3">
      <c r="A198" s="31">
        <f t="shared" si="361"/>
        <v>193</v>
      </c>
      <c r="B198" s="38">
        <f t="shared" ca="1" si="418"/>
        <v>138</v>
      </c>
      <c r="C198">
        <f t="shared" ca="1" si="412"/>
        <v>32</v>
      </c>
      <c r="D198" t="b">
        <v>1</v>
      </c>
      <c r="E198" t="b">
        <v>0</v>
      </c>
      <c r="F198" t="b">
        <v>1</v>
      </c>
      <c r="H198" s="39" t="str">
        <f t="shared" ca="1" si="448"/>
        <v>055 sfw1.00_sfd00000_conc00000_prlf00000_erb-0.10Mat-mate EL Spr Scan 2 (F33N11)</v>
      </c>
      <c r="I198" s="13" t="str">
        <f ca="1">IF(MATCH(H198,H$5:H198,0)=(COUNTA(H$5:H198)),"-","Dup")</f>
        <v>-</v>
      </c>
      <c r="J198" s="27" t="str">
        <f t="shared" ca="1" si="416"/>
        <v>-</v>
      </c>
      <c r="K198" s="27" t="b">
        <f t="shared" ca="1" si="447"/>
        <v>1</v>
      </c>
      <c r="L198" s="27" t="b">
        <f t="shared" ca="1" si="447"/>
        <v>1</v>
      </c>
      <c r="M198" s="27" t="b">
        <f t="shared" ca="1" si="447"/>
        <v>1</v>
      </c>
      <c r="N198" s="27" t="b">
        <f t="shared" ca="1" si="447"/>
        <v>1</v>
      </c>
      <c r="O198" s="27" t="b">
        <f t="shared" ca="1" si="447"/>
        <v>1</v>
      </c>
      <c r="P198" s="27">
        <f t="shared" ca="1" si="436"/>
        <v>1</v>
      </c>
      <c r="Q198" s="27">
        <f t="shared" ca="1" si="436"/>
        <v>1</v>
      </c>
      <c r="R198" s="27">
        <f t="shared" ca="1" si="436"/>
        <v>1</v>
      </c>
      <c r="S198" s="27">
        <f t="shared" ca="1" si="436"/>
        <v>1</v>
      </c>
      <c r="T198" s="27">
        <f t="shared" ca="1" si="436"/>
        <v>1</v>
      </c>
      <c r="U198" s="27">
        <f t="shared" ca="1" si="436"/>
        <v>1</v>
      </c>
      <c r="V198" s="27">
        <f t="shared" ca="1" si="436"/>
        <v>1</v>
      </c>
      <c r="W198" s="27">
        <f t="shared" ca="1" si="436"/>
        <v>1</v>
      </c>
      <c r="X198" s="27">
        <f t="shared" ca="1" si="436"/>
        <v>1</v>
      </c>
      <c r="Y198" s="27">
        <f t="shared" ca="1" si="436"/>
        <v>1</v>
      </c>
      <c r="Z198" s="27" t="str">
        <f t="shared" ca="1" si="413"/>
        <v>-</v>
      </c>
      <c r="AA198" s="27" t="str">
        <f t="shared" ca="1" si="417"/>
        <v>-</v>
      </c>
      <c r="AB198" s="27" t="str">
        <f t="shared" ca="1" si="437"/>
        <v>-</v>
      </c>
      <c r="AC198" s="27" t="str">
        <f t="shared" ca="1" si="437"/>
        <v>-</v>
      </c>
      <c r="AD198" s="27" t="str">
        <f t="shared" ca="1" si="437"/>
        <v>-</v>
      </c>
      <c r="AE198" s="27" t="str">
        <f t="shared" ca="1" si="437"/>
        <v>-</v>
      </c>
      <c r="AF198" s="27" t="str">
        <f t="shared" ca="1" si="437"/>
        <v>-</v>
      </c>
      <c r="AG198" s="27" t="str">
        <f t="shared" ca="1" si="437"/>
        <v>-</v>
      </c>
      <c r="AH198" s="27" t="str">
        <f t="shared" ca="1" si="437"/>
        <v>-</v>
      </c>
      <c r="AI198" s="27" t="str">
        <f t="shared" ca="1" si="437"/>
        <v>-</v>
      </c>
      <c r="AJ198" s="27" t="str">
        <f t="shared" ca="1" si="437"/>
        <v>-</v>
      </c>
      <c r="AK198" s="27" t="str">
        <f t="shared" ca="1" si="437"/>
        <v>-</v>
      </c>
      <c r="AL198" s="27" t="str">
        <f t="shared" ca="1" si="437"/>
        <v>-</v>
      </c>
      <c r="AM198" s="27" t="str">
        <f t="shared" ca="1" si="437"/>
        <v>-</v>
      </c>
      <c r="AN198" s="27" t="str">
        <f t="shared" ca="1" si="437"/>
        <v>-</v>
      </c>
      <c r="AO198" s="27" t="str">
        <f t="shared" ca="1" si="437"/>
        <v>-</v>
      </c>
      <c r="AP198" s="27" t="str">
        <f t="shared" ca="1" si="437"/>
        <v>-</v>
      </c>
      <c r="AQ198" s="27" t="str">
        <f t="shared" ca="1" si="437"/>
        <v>-</v>
      </c>
      <c r="AR198" s="27" t="str">
        <f t="shared" ca="1" si="437"/>
        <v>-</v>
      </c>
      <c r="AS198" s="27">
        <f t="shared" ca="1" si="433"/>
        <v>1</v>
      </c>
      <c r="AT198" s="27">
        <f t="shared" ca="1" si="433"/>
        <v>1</v>
      </c>
      <c r="AU198" s="27">
        <f t="shared" ca="1" si="433"/>
        <v>0</v>
      </c>
      <c r="AV198" s="27">
        <f t="shared" ca="1" si="438"/>
        <v>0.7</v>
      </c>
      <c r="AW198" s="27">
        <f t="shared" ca="1" si="438"/>
        <v>-0.7</v>
      </c>
      <c r="AX198" s="27" t="str">
        <f t="shared" ca="1" si="438"/>
        <v>-</v>
      </c>
      <c r="AY198" s="27" t="str">
        <f t="shared" ca="1" si="438"/>
        <v>-</v>
      </c>
      <c r="AZ198" s="27" t="str">
        <f t="shared" ca="1" si="438"/>
        <v>-</v>
      </c>
      <c r="BA198" s="27" t="str">
        <f t="shared" ca="1" si="438"/>
        <v>-</v>
      </c>
      <c r="BB198" s="27" t="str">
        <f t="shared" ca="1" si="438"/>
        <v>-</v>
      </c>
      <c r="BC198" s="27">
        <f t="shared" ca="1" si="414"/>
        <v>0.3</v>
      </c>
      <c r="BD198" s="27">
        <f t="shared" ca="1" si="443"/>
        <v>0.7</v>
      </c>
      <c r="BE198" s="27">
        <f t="shared" ca="1" si="443"/>
        <v>-0.2</v>
      </c>
      <c r="BF198" s="27">
        <f t="shared" ca="1" si="443"/>
        <v>1.2</v>
      </c>
      <c r="BG198" s="27" t="str">
        <f t="shared" ca="1" si="443"/>
        <v>-</v>
      </c>
      <c r="BH198" s="27" t="str">
        <f t="shared" ca="1" si="443"/>
        <v>-</v>
      </c>
      <c r="BI198" s="27">
        <f t="shared" ca="1" si="443"/>
        <v>0</v>
      </c>
      <c r="BJ198" s="27">
        <f t="shared" ca="1" si="443"/>
        <v>0</v>
      </c>
      <c r="BK198" s="27">
        <f t="shared" ca="1" si="443"/>
        <v>0</v>
      </c>
      <c r="BL198" s="27">
        <f t="shared" ca="1" si="443"/>
        <v>0</v>
      </c>
      <c r="BM198" s="27">
        <f t="shared" ca="1" si="443"/>
        <v>0</v>
      </c>
      <c r="BN198" s="27">
        <f t="shared" ca="1" si="444"/>
        <v>12</v>
      </c>
      <c r="BO198" s="27">
        <f t="shared" ca="1" si="444"/>
        <v>12</v>
      </c>
      <c r="BP198" s="27" t="str">
        <f t="shared" ca="1" si="444"/>
        <v>-</v>
      </c>
      <c r="BQ198" s="27" t="str">
        <f t="shared" ca="1" si="444"/>
        <v>-</v>
      </c>
      <c r="BR198" s="27" t="str">
        <f t="shared" ca="1" si="444"/>
        <v>-</v>
      </c>
      <c r="BS198" s="27" t="str">
        <f t="shared" ca="1" si="444"/>
        <v>-</v>
      </c>
      <c r="BT198" s="27" t="str">
        <f t="shared" ca="1" si="444"/>
        <v>-</v>
      </c>
      <c r="BU198" s="27" t="str">
        <f t="shared" ca="1" si="445"/>
        <v>-</v>
      </c>
      <c r="BV198" s="27" t="str">
        <f t="shared" ca="1" si="445"/>
        <v>-</v>
      </c>
      <c r="BW198" s="27" t="str">
        <f t="shared" ca="1" si="445"/>
        <v>-</v>
      </c>
      <c r="BX198" s="27" t="str">
        <f t="shared" ca="1" si="445"/>
        <v>-</v>
      </c>
      <c r="BY198" s="27">
        <f t="shared" ca="1" si="445"/>
        <v>5</v>
      </c>
      <c r="BZ198" s="27" t="str">
        <f t="shared" ca="1" si="445"/>
        <v>-</v>
      </c>
      <c r="CA198" s="27" t="str">
        <f t="shared" ca="1" si="445"/>
        <v>-</v>
      </c>
      <c r="CB198" s="27" t="str">
        <f t="shared" ca="1" si="445"/>
        <v>-</v>
      </c>
      <c r="CC198" s="27" t="str">
        <f t="shared" ca="1" si="445"/>
        <v>-</v>
      </c>
      <c r="CD198" s="27" t="str">
        <f t="shared" ca="1" si="445"/>
        <v>-</v>
      </c>
      <c r="CE198" s="27" t="str">
        <f t="shared" ca="1" si="445"/>
        <v>-</v>
      </c>
      <c r="CF198" s="27">
        <f t="shared" ca="1" si="445"/>
        <v>0</v>
      </c>
      <c r="CG198" s="27" t="str">
        <f t="shared" ca="1" si="446"/>
        <v>-</v>
      </c>
      <c r="CH198" s="27">
        <f t="shared" ca="1" si="446"/>
        <v>1</v>
      </c>
      <c r="CI198" s="27">
        <f t="shared" ca="1" si="446"/>
        <v>0</v>
      </c>
      <c r="CJ198" s="27">
        <f t="shared" ca="1" si="446"/>
        <v>1</v>
      </c>
      <c r="CK198" s="27">
        <f t="shared" ca="1" si="446"/>
        <v>1</v>
      </c>
      <c r="CL198" s="27">
        <f t="shared" ca="1" si="446"/>
        <v>1</v>
      </c>
      <c r="CM198" s="27">
        <f t="shared" ca="1" si="446"/>
        <v>0</v>
      </c>
      <c r="CN198" s="27">
        <f t="shared" ca="1" si="446"/>
        <v>0</v>
      </c>
      <c r="CO198" s="27">
        <f t="shared" ca="1" si="446"/>
        <v>0</v>
      </c>
      <c r="CP198" s="26">
        <v>-0.1</v>
      </c>
      <c r="CQ198" s="27">
        <f t="shared" ca="1" si="435"/>
        <v>1</v>
      </c>
      <c r="CR198" s="27">
        <f t="shared" ca="1" si="396"/>
        <v>0</v>
      </c>
      <c r="CS198" s="27">
        <f t="shared" ca="1" si="411"/>
        <v>0</v>
      </c>
      <c r="CT198" s="27">
        <f t="shared" ca="1" si="434"/>
        <v>0</v>
      </c>
      <c r="CU198" s="27">
        <f t="shared" ca="1" si="449"/>
        <v>0</v>
      </c>
      <c r="CV198" s="27">
        <f t="shared" ca="1" si="431"/>
        <v>0</v>
      </c>
      <c r="CW198" s="27">
        <f t="shared" ca="1" si="431"/>
        <v>1</v>
      </c>
      <c r="CX198" s="27">
        <f t="shared" ca="1" si="431"/>
        <v>0</v>
      </c>
      <c r="CY198" s="27">
        <f t="shared" ca="1" si="426"/>
        <v>0</v>
      </c>
      <c r="CZ198" s="27">
        <f t="shared" ca="1" si="426"/>
        <v>0</v>
      </c>
      <c r="DA198" s="27">
        <f t="shared" ca="1" si="439"/>
        <v>0</v>
      </c>
      <c r="DB198" s="27">
        <f t="shared" ca="1" si="439"/>
        <v>0</v>
      </c>
      <c r="DC198" s="27">
        <f t="shared" ca="1" si="439"/>
        <v>0</v>
      </c>
      <c r="DD198" s="27">
        <f t="shared" ca="1" si="439"/>
        <v>0</v>
      </c>
      <c r="DE198" s="27" t="str">
        <f t="shared" ca="1" si="439"/>
        <v>-</v>
      </c>
      <c r="DF198" s="27" t="str">
        <f t="shared" ca="1" si="439"/>
        <v>-</v>
      </c>
      <c r="DG198" s="27" t="str">
        <f t="shared" ca="1" si="439"/>
        <v>-</v>
      </c>
      <c r="DH198" s="27" t="str">
        <f t="shared" ca="1" si="439"/>
        <v>-</v>
      </c>
      <c r="DI198" s="27" t="str">
        <f t="shared" ca="1" si="439"/>
        <v>-</v>
      </c>
      <c r="DJ198" s="27" t="str">
        <f t="shared" ca="1" si="439"/>
        <v>-</v>
      </c>
      <c r="DK198" s="27" t="b">
        <f t="shared" ca="1" si="440"/>
        <v>0</v>
      </c>
      <c r="DL198" s="27" t="b">
        <f t="shared" ca="1" si="440"/>
        <v>0</v>
      </c>
      <c r="DM198" s="27" t="b">
        <f t="shared" ca="1" si="440"/>
        <v>1</v>
      </c>
      <c r="DN198" s="27">
        <f t="shared" ca="1" si="440"/>
        <v>2</v>
      </c>
      <c r="DO198" s="27" t="str">
        <f t="shared" ca="1" si="440"/>
        <v>-</v>
      </c>
      <c r="DP198" s="27" t="b">
        <f t="shared" ca="1" si="440"/>
        <v>1</v>
      </c>
      <c r="DQ198" s="27" t="str">
        <f t="shared" ca="1" si="440"/>
        <v>-</v>
      </c>
      <c r="DR198" s="27" t="str">
        <f t="shared" ca="1" si="440"/>
        <v>-</v>
      </c>
      <c r="DS198" s="27" t="str">
        <f t="shared" ca="1" si="440"/>
        <v>-</v>
      </c>
      <c r="DT198" s="27" t="b">
        <f t="shared" ca="1" si="440"/>
        <v>1</v>
      </c>
      <c r="DU198" s="27" t="str">
        <f t="shared" ca="1" si="441"/>
        <v>-</v>
      </c>
      <c r="DV198" s="27">
        <f t="shared" ca="1" si="441"/>
        <v>0.99</v>
      </c>
      <c r="DW198" s="27">
        <f t="shared" ca="1" si="441"/>
        <v>1</v>
      </c>
      <c r="DX198" s="27" t="str">
        <f t="shared" ca="1" si="441"/>
        <v>-</v>
      </c>
      <c r="DY198" s="27" t="str">
        <f t="shared" ca="1" si="441"/>
        <v>-</v>
      </c>
      <c r="DZ198" s="27" t="str">
        <f t="shared" ca="1" si="441"/>
        <v>-</v>
      </c>
      <c r="EA198" s="27">
        <f t="shared" ca="1" si="441"/>
        <v>1</v>
      </c>
      <c r="EB198" s="27">
        <f t="shared" ca="1" si="441"/>
        <v>0</v>
      </c>
      <c r="EC198" s="27">
        <f t="shared" ca="1" si="441"/>
        <v>1</v>
      </c>
      <c r="ED198" s="27">
        <f t="shared" ca="1" si="441"/>
        <v>1</v>
      </c>
      <c r="EE198" s="27">
        <f t="shared" ca="1" si="442"/>
        <v>0</v>
      </c>
      <c r="EF198" s="27">
        <f t="shared" ca="1" si="442"/>
        <v>70</v>
      </c>
      <c r="EG198" s="27">
        <f t="shared" ca="1" si="442"/>
        <v>50</v>
      </c>
      <c r="EH198" s="27">
        <f t="shared" ca="1" si="442"/>
        <v>70</v>
      </c>
      <c r="EI198" s="27">
        <f t="shared" ca="1" si="442"/>
        <v>50</v>
      </c>
      <c r="EJ198" s="27">
        <f t="shared" ca="1" si="442"/>
        <v>1</v>
      </c>
      <c r="EK198" s="27">
        <f t="shared" ca="1" si="442"/>
        <v>1</v>
      </c>
      <c r="EL198" s="27">
        <f t="shared" ca="1" si="442"/>
        <v>1</v>
      </c>
      <c r="EM198" s="27">
        <f t="shared" ca="1" si="442"/>
        <v>0</v>
      </c>
      <c r="EN198" s="27" t="str">
        <f t="shared" ca="1" si="442"/>
        <v>-</v>
      </c>
      <c r="EO198" s="27" t="str">
        <f t="shared" ca="1" si="442"/>
        <v>-</v>
      </c>
      <c r="EP198" s="27">
        <f t="shared" ca="1" si="442"/>
        <v>0</v>
      </c>
      <c r="EQ198" s="27">
        <f t="shared" ca="1" si="442"/>
        <v>0</v>
      </c>
      <c r="ER198" s="34">
        <v>0</v>
      </c>
    </row>
    <row r="199" spans="1:148" outlineLevel="3">
      <c r="A199" s="31">
        <f t="shared" si="361"/>
        <v>194</v>
      </c>
      <c r="B199" s="38">
        <f t="shared" ca="1" si="418"/>
        <v>138</v>
      </c>
      <c r="C199">
        <f t="shared" ca="1" si="412"/>
        <v>32</v>
      </c>
      <c r="D199" t="b">
        <v>1</v>
      </c>
      <c r="E199" t="b">
        <v>0</v>
      </c>
      <c r="F199" t="b">
        <v>1</v>
      </c>
      <c r="H199" s="39" t="str">
        <f t="shared" ca="1" si="448"/>
        <v>056 sfw1.00_sfd00000_conc00000_prlf00000_erb+0.10Mat-mate EL Spr Scan 2 (F33N11)</v>
      </c>
      <c r="I199" s="13" t="str">
        <f ca="1">IF(MATCH(H199,H$5:H199,0)=(COUNTA(H$5:H199)),"-","Dup")</f>
        <v>-</v>
      </c>
      <c r="J199" s="27" t="str">
        <f t="shared" ca="1" si="416"/>
        <v>-</v>
      </c>
      <c r="K199" s="27" t="b">
        <f t="shared" ca="1" si="447"/>
        <v>1</v>
      </c>
      <c r="L199" s="27" t="b">
        <f t="shared" ca="1" si="447"/>
        <v>1</v>
      </c>
      <c r="M199" s="27" t="b">
        <f t="shared" ca="1" si="447"/>
        <v>1</v>
      </c>
      <c r="N199" s="27" t="b">
        <f t="shared" ca="1" si="447"/>
        <v>1</v>
      </c>
      <c r="O199" s="27" t="b">
        <f t="shared" ca="1" si="447"/>
        <v>1</v>
      </c>
      <c r="P199" s="27">
        <f t="shared" ca="1" si="436"/>
        <v>1</v>
      </c>
      <c r="Q199" s="27">
        <f t="shared" ca="1" si="436"/>
        <v>1</v>
      </c>
      <c r="R199" s="27">
        <f t="shared" ca="1" si="436"/>
        <v>1</v>
      </c>
      <c r="S199" s="27">
        <f t="shared" ca="1" si="436"/>
        <v>1</v>
      </c>
      <c r="T199" s="27">
        <f t="shared" ca="1" si="436"/>
        <v>1</v>
      </c>
      <c r="U199" s="27">
        <f t="shared" ca="1" si="436"/>
        <v>1</v>
      </c>
      <c r="V199" s="27">
        <f t="shared" ca="1" si="436"/>
        <v>1</v>
      </c>
      <c r="W199" s="27">
        <f t="shared" ca="1" si="436"/>
        <v>1</v>
      </c>
      <c r="X199" s="27">
        <f t="shared" ca="1" si="436"/>
        <v>1</v>
      </c>
      <c r="Y199" s="27">
        <f t="shared" ca="1" si="436"/>
        <v>1</v>
      </c>
      <c r="Z199" s="27" t="str">
        <f t="shared" ca="1" si="413"/>
        <v>-</v>
      </c>
      <c r="AA199" s="27" t="str">
        <f t="shared" ca="1" si="417"/>
        <v>-</v>
      </c>
      <c r="AB199" s="27" t="str">
        <f t="shared" ca="1" si="437"/>
        <v>-</v>
      </c>
      <c r="AC199" s="27" t="str">
        <f t="shared" ca="1" si="437"/>
        <v>-</v>
      </c>
      <c r="AD199" s="27" t="str">
        <f t="shared" ca="1" si="437"/>
        <v>-</v>
      </c>
      <c r="AE199" s="27" t="str">
        <f t="shared" ca="1" si="437"/>
        <v>-</v>
      </c>
      <c r="AF199" s="27" t="str">
        <f t="shared" ca="1" si="437"/>
        <v>-</v>
      </c>
      <c r="AG199" s="27" t="str">
        <f t="shared" ca="1" si="437"/>
        <v>-</v>
      </c>
      <c r="AH199" s="27" t="str">
        <f t="shared" ca="1" si="437"/>
        <v>-</v>
      </c>
      <c r="AI199" s="27" t="str">
        <f t="shared" ca="1" si="437"/>
        <v>-</v>
      </c>
      <c r="AJ199" s="27" t="str">
        <f t="shared" ca="1" si="437"/>
        <v>-</v>
      </c>
      <c r="AK199" s="27" t="str">
        <f t="shared" ca="1" si="437"/>
        <v>-</v>
      </c>
      <c r="AL199" s="27" t="str">
        <f t="shared" ca="1" si="437"/>
        <v>-</v>
      </c>
      <c r="AM199" s="27" t="str">
        <f t="shared" ca="1" si="437"/>
        <v>-</v>
      </c>
      <c r="AN199" s="27" t="str">
        <f t="shared" ca="1" si="437"/>
        <v>-</v>
      </c>
      <c r="AO199" s="27" t="str">
        <f t="shared" ca="1" si="437"/>
        <v>-</v>
      </c>
      <c r="AP199" s="27" t="str">
        <f t="shared" ca="1" si="437"/>
        <v>-</v>
      </c>
      <c r="AQ199" s="27" t="str">
        <f t="shared" ca="1" si="437"/>
        <v>-</v>
      </c>
      <c r="AR199" s="27" t="str">
        <f t="shared" ca="1" si="437"/>
        <v>-</v>
      </c>
      <c r="AS199" s="27">
        <f t="shared" ca="1" si="433"/>
        <v>1</v>
      </c>
      <c r="AT199" s="27">
        <f t="shared" ca="1" si="433"/>
        <v>1</v>
      </c>
      <c r="AU199" s="27">
        <f t="shared" ca="1" si="433"/>
        <v>0</v>
      </c>
      <c r="AV199" s="27">
        <f t="shared" ca="1" si="438"/>
        <v>0.7</v>
      </c>
      <c r="AW199" s="27">
        <f t="shared" ca="1" si="438"/>
        <v>-0.7</v>
      </c>
      <c r="AX199" s="27" t="str">
        <f t="shared" ca="1" si="438"/>
        <v>-</v>
      </c>
      <c r="AY199" s="27" t="str">
        <f t="shared" ca="1" si="438"/>
        <v>-</v>
      </c>
      <c r="AZ199" s="27" t="str">
        <f t="shared" ca="1" si="438"/>
        <v>-</v>
      </c>
      <c r="BA199" s="27" t="str">
        <f t="shared" ca="1" si="438"/>
        <v>-</v>
      </c>
      <c r="BB199" s="27" t="str">
        <f t="shared" ca="1" si="438"/>
        <v>-</v>
      </c>
      <c r="BC199" s="27">
        <f t="shared" ca="1" si="414"/>
        <v>0.3</v>
      </c>
      <c r="BD199" s="27">
        <f t="shared" ca="1" si="443"/>
        <v>0.7</v>
      </c>
      <c r="BE199" s="27">
        <f t="shared" ca="1" si="443"/>
        <v>-0.2</v>
      </c>
      <c r="BF199" s="27">
        <f t="shared" ca="1" si="443"/>
        <v>1.2</v>
      </c>
      <c r="BG199" s="27" t="str">
        <f t="shared" ca="1" si="443"/>
        <v>-</v>
      </c>
      <c r="BH199" s="27" t="str">
        <f t="shared" ca="1" si="443"/>
        <v>-</v>
      </c>
      <c r="BI199" s="27">
        <f t="shared" ca="1" si="443"/>
        <v>0</v>
      </c>
      <c r="BJ199" s="27">
        <f t="shared" ca="1" si="443"/>
        <v>0</v>
      </c>
      <c r="BK199" s="27">
        <f t="shared" ca="1" si="443"/>
        <v>0</v>
      </c>
      <c r="BL199" s="27">
        <f t="shared" ca="1" si="443"/>
        <v>0</v>
      </c>
      <c r="BM199" s="27">
        <f t="shared" ca="1" si="443"/>
        <v>0</v>
      </c>
      <c r="BN199" s="27">
        <f t="shared" ca="1" si="444"/>
        <v>12</v>
      </c>
      <c r="BO199" s="27">
        <f t="shared" ca="1" si="444"/>
        <v>12</v>
      </c>
      <c r="BP199" s="27" t="str">
        <f t="shared" ca="1" si="444"/>
        <v>-</v>
      </c>
      <c r="BQ199" s="27" t="str">
        <f t="shared" ca="1" si="444"/>
        <v>-</v>
      </c>
      <c r="BR199" s="27" t="str">
        <f t="shared" ca="1" si="444"/>
        <v>-</v>
      </c>
      <c r="BS199" s="27" t="str">
        <f t="shared" ca="1" si="444"/>
        <v>-</v>
      </c>
      <c r="BT199" s="27" t="str">
        <f t="shared" ca="1" si="444"/>
        <v>-</v>
      </c>
      <c r="BU199" s="27" t="str">
        <f t="shared" ca="1" si="445"/>
        <v>-</v>
      </c>
      <c r="BV199" s="27" t="str">
        <f t="shared" ca="1" si="445"/>
        <v>-</v>
      </c>
      <c r="BW199" s="27" t="str">
        <f t="shared" ca="1" si="445"/>
        <v>-</v>
      </c>
      <c r="BX199" s="27" t="str">
        <f t="shared" ca="1" si="445"/>
        <v>-</v>
      </c>
      <c r="BY199" s="27">
        <f t="shared" ca="1" si="445"/>
        <v>5</v>
      </c>
      <c r="BZ199" s="27" t="str">
        <f t="shared" ca="1" si="445"/>
        <v>-</v>
      </c>
      <c r="CA199" s="27" t="str">
        <f t="shared" ca="1" si="445"/>
        <v>-</v>
      </c>
      <c r="CB199" s="27" t="str">
        <f t="shared" ca="1" si="445"/>
        <v>-</v>
      </c>
      <c r="CC199" s="27" t="str">
        <f t="shared" ca="1" si="445"/>
        <v>-</v>
      </c>
      <c r="CD199" s="27" t="str">
        <f t="shared" ca="1" si="445"/>
        <v>-</v>
      </c>
      <c r="CE199" s="27" t="str">
        <f t="shared" ca="1" si="445"/>
        <v>-</v>
      </c>
      <c r="CF199" s="27">
        <f t="shared" ca="1" si="445"/>
        <v>0</v>
      </c>
      <c r="CG199" s="27" t="str">
        <f t="shared" ca="1" si="446"/>
        <v>-</v>
      </c>
      <c r="CH199" s="27">
        <f t="shared" ca="1" si="446"/>
        <v>1</v>
      </c>
      <c r="CI199" s="27">
        <f t="shared" ca="1" si="446"/>
        <v>0</v>
      </c>
      <c r="CJ199" s="27">
        <f t="shared" ca="1" si="446"/>
        <v>1</v>
      </c>
      <c r="CK199" s="27">
        <f t="shared" ca="1" si="446"/>
        <v>1</v>
      </c>
      <c r="CL199" s="27">
        <f t="shared" ca="1" si="446"/>
        <v>1</v>
      </c>
      <c r="CM199" s="27">
        <f t="shared" ca="1" si="446"/>
        <v>0</v>
      </c>
      <c r="CN199" s="27">
        <f t="shared" ca="1" si="446"/>
        <v>0</v>
      </c>
      <c r="CO199" s="27">
        <f t="shared" ca="1" si="446"/>
        <v>0</v>
      </c>
      <c r="CP199" s="26">
        <v>0.1</v>
      </c>
      <c r="CQ199" s="27">
        <f t="shared" ca="1" si="435"/>
        <v>1</v>
      </c>
      <c r="CR199" s="27">
        <f t="shared" ca="1" si="396"/>
        <v>0</v>
      </c>
      <c r="CS199" s="27">
        <f t="shared" ca="1" si="411"/>
        <v>0</v>
      </c>
      <c r="CT199" s="27">
        <f t="shared" ca="1" si="434"/>
        <v>0</v>
      </c>
      <c r="CU199" s="27">
        <f t="shared" ca="1" si="449"/>
        <v>0</v>
      </c>
      <c r="CV199" s="27">
        <f t="shared" ca="1" si="431"/>
        <v>0</v>
      </c>
      <c r="CW199" s="27">
        <f t="shared" ca="1" si="431"/>
        <v>1</v>
      </c>
      <c r="CX199" s="27">
        <f t="shared" ca="1" si="431"/>
        <v>0</v>
      </c>
      <c r="CY199" s="27">
        <f t="shared" ca="1" si="426"/>
        <v>0</v>
      </c>
      <c r="CZ199" s="27">
        <f t="shared" ca="1" si="426"/>
        <v>0</v>
      </c>
      <c r="DA199" s="27">
        <f t="shared" ca="1" si="439"/>
        <v>0</v>
      </c>
      <c r="DB199" s="27">
        <f t="shared" ca="1" si="439"/>
        <v>0</v>
      </c>
      <c r="DC199" s="27">
        <f t="shared" ca="1" si="439"/>
        <v>0</v>
      </c>
      <c r="DD199" s="27">
        <f t="shared" ca="1" si="439"/>
        <v>0</v>
      </c>
      <c r="DE199" s="27" t="str">
        <f t="shared" ca="1" si="439"/>
        <v>-</v>
      </c>
      <c r="DF199" s="27" t="str">
        <f t="shared" ca="1" si="439"/>
        <v>-</v>
      </c>
      <c r="DG199" s="27" t="str">
        <f t="shared" ca="1" si="439"/>
        <v>-</v>
      </c>
      <c r="DH199" s="27" t="str">
        <f t="shared" ca="1" si="439"/>
        <v>-</v>
      </c>
      <c r="DI199" s="27" t="str">
        <f t="shared" ca="1" si="439"/>
        <v>-</v>
      </c>
      <c r="DJ199" s="27" t="str">
        <f t="shared" ca="1" si="439"/>
        <v>-</v>
      </c>
      <c r="DK199" s="27" t="b">
        <f t="shared" ca="1" si="440"/>
        <v>0</v>
      </c>
      <c r="DL199" s="27" t="b">
        <f t="shared" ca="1" si="440"/>
        <v>0</v>
      </c>
      <c r="DM199" s="27" t="b">
        <f t="shared" ca="1" si="440"/>
        <v>1</v>
      </c>
      <c r="DN199" s="27">
        <f t="shared" ca="1" si="440"/>
        <v>2</v>
      </c>
      <c r="DO199" s="27" t="str">
        <f t="shared" ca="1" si="440"/>
        <v>-</v>
      </c>
      <c r="DP199" s="27" t="b">
        <f t="shared" ca="1" si="440"/>
        <v>1</v>
      </c>
      <c r="DQ199" s="27" t="str">
        <f t="shared" ca="1" si="440"/>
        <v>-</v>
      </c>
      <c r="DR199" s="27" t="str">
        <f t="shared" ca="1" si="440"/>
        <v>-</v>
      </c>
      <c r="DS199" s="27" t="str">
        <f t="shared" ca="1" si="440"/>
        <v>-</v>
      </c>
      <c r="DT199" s="27" t="b">
        <f t="shared" ca="1" si="440"/>
        <v>1</v>
      </c>
      <c r="DU199" s="27" t="str">
        <f t="shared" ca="1" si="441"/>
        <v>-</v>
      </c>
      <c r="DV199" s="27">
        <f t="shared" ca="1" si="441"/>
        <v>0.99</v>
      </c>
      <c r="DW199" s="27">
        <f t="shared" ca="1" si="441"/>
        <v>1</v>
      </c>
      <c r="DX199" s="27" t="str">
        <f t="shared" ca="1" si="441"/>
        <v>-</v>
      </c>
      <c r="DY199" s="27" t="str">
        <f t="shared" ca="1" si="441"/>
        <v>-</v>
      </c>
      <c r="DZ199" s="27" t="str">
        <f t="shared" ca="1" si="441"/>
        <v>-</v>
      </c>
      <c r="EA199" s="27">
        <f t="shared" ca="1" si="441"/>
        <v>1</v>
      </c>
      <c r="EB199" s="27">
        <f t="shared" ca="1" si="441"/>
        <v>0</v>
      </c>
      <c r="EC199" s="27">
        <f t="shared" ca="1" si="441"/>
        <v>1</v>
      </c>
      <c r="ED199" s="27">
        <f t="shared" ca="1" si="441"/>
        <v>1</v>
      </c>
      <c r="EE199" s="27">
        <f t="shared" ca="1" si="442"/>
        <v>0</v>
      </c>
      <c r="EF199" s="27">
        <f t="shared" ca="1" si="442"/>
        <v>70</v>
      </c>
      <c r="EG199" s="27">
        <f t="shared" ca="1" si="442"/>
        <v>50</v>
      </c>
      <c r="EH199" s="27">
        <f t="shared" ca="1" si="442"/>
        <v>70</v>
      </c>
      <c r="EI199" s="27">
        <f t="shared" ca="1" si="442"/>
        <v>50</v>
      </c>
      <c r="EJ199" s="27">
        <f t="shared" ca="1" si="442"/>
        <v>1</v>
      </c>
      <c r="EK199" s="27">
        <f t="shared" ca="1" si="442"/>
        <v>1</v>
      </c>
      <c r="EL199" s="27">
        <f t="shared" ca="1" si="442"/>
        <v>1</v>
      </c>
      <c r="EM199" s="27">
        <f t="shared" ca="1" si="442"/>
        <v>0</v>
      </c>
      <c r="EN199" s="27" t="str">
        <f t="shared" ca="1" si="442"/>
        <v>-</v>
      </c>
      <c r="EO199" s="27" t="str">
        <f t="shared" ca="1" si="442"/>
        <v>-</v>
      </c>
      <c r="EP199" s="27">
        <f t="shared" ca="1" si="442"/>
        <v>0</v>
      </c>
      <c r="EQ199" s="27">
        <f t="shared" ca="1" si="442"/>
        <v>0</v>
      </c>
      <c r="ER199" s="34">
        <v>0</v>
      </c>
    </row>
    <row r="200" spans="1:148" outlineLevel="3">
      <c r="A200" s="31">
        <f t="shared" si="361"/>
        <v>195</v>
      </c>
      <c r="B200" s="38">
        <f t="shared" ca="1" si="418"/>
        <v>138</v>
      </c>
      <c r="C200">
        <f t="shared" ca="1" si="412"/>
        <v>32</v>
      </c>
      <c r="D200" t="b">
        <v>1</v>
      </c>
      <c r="E200" t="b">
        <v>0</v>
      </c>
      <c r="F200" t="b">
        <v>1</v>
      </c>
      <c r="H200" s="39" t="str">
        <f t="shared" ca="1" si="448"/>
        <v>057 sfw1.00_sfd00000_conc00000_prlf00000_erb+0.20Mat-mate EL Spr Scan 2 (F33N11)</v>
      </c>
      <c r="I200" s="13" t="str">
        <f ca="1">IF(MATCH(H200,H$5:H200,0)=(COUNTA(H$5:H200)),"-","Dup")</f>
        <v>-</v>
      </c>
      <c r="J200" s="27" t="str">
        <f t="shared" ca="1" si="416"/>
        <v>-</v>
      </c>
      <c r="K200" s="27" t="b">
        <f t="shared" ca="1" si="447"/>
        <v>1</v>
      </c>
      <c r="L200" s="27" t="b">
        <f t="shared" ca="1" si="447"/>
        <v>1</v>
      </c>
      <c r="M200" s="27" t="b">
        <f t="shared" ca="1" si="447"/>
        <v>1</v>
      </c>
      <c r="N200" s="27" t="b">
        <f t="shared" ca="1" si="447"/>
        <v>1</v>
      </c>
      <c r="O200" s="27" t="b">
        <f t="shared" ca="1" si="447"/>
        <v>1</v>
      </c>
      <c r="P200" s="27">
        <f t="shared" ca="1" si="436"/>
        <v>1</v>
      </c>
      <c r="Q200" s="27">
        <f t="shared" ca="1" si="436"/>
        <v>1</v>
      </c>
      <c r="R200" s="27">
        <f t="shared" ca="1" si="436"/>
        <v>1</v>
      </c>
      <c r="S200" s="27">
        <f t="shared" ca="1" si="436"/>
        <v>1</v>
      </c>
      <c r="T200" s="27">
        <f t="shared" ca="1" si="436"/>
        <v>1</v>
      </c>
      <c r="U200" s="27">
        <f t="shared" ca="1" si="436"/>
        <v>1</v>
      </c>
      <c r="V200" s="27">
        <f t="shared" ca="1" si="436"/>
        <v>1</v>
      </c>
      <c r="W200" s="27">
        <f t="shared" ca="1" si="436"/>
        <v>1</v>
      </c>
      <c r="X200" s="27">
        <f t="shared" ca="1" si="436"/>
        <v>1</v>
      </c>
      <c r="Y200" s="27">
        <f t="shared" ca="1" si="436"/>
        <v>1</v>
      </c>
      <c r="Z200" s="27" t="str">
        <f t="shared" ca="1" si="413"/>
        <v>-</v>
      </c>
      <c r="AA200" s="27" t="str">
        <f t="shared" ca="1" si="417"/>
        <v>-</v>
      </c>
      <c r="AB200" s="27" t="str">
        <f t="shared" ca="1" si="437"/>
        <v>-</v>
      </c>
      <c r="AC200" s="27" t="str">
        <f t="shared" ca="1" si="437"/>
        <v>-</v>
      </c>
      <c r="AD200" s="27" t="str">
        <f t="shared" ca="1" si="437"/>
        <v>-</v>
      </c>
      <c r="AE200" s="27" t="str">
        <f t="shared" ca="1" si="437"/>
        <v>-</v>
      </c>
      <c r="AF200" s="27" t="str">
        <f t="shared" ca="1" si="437"/>
        <v>-</v>
      </c>
      <c r="AG200" s="27" t="str">
        <f t="shared" ca="1" si="437"/>
        <v>-</v>
      </c>
      <c r="AH200" s="27" t="str">
        <f t="shared" ca="1" si="437"/>
        <v>-</v>
      </c>
      <c r="AI200" s="27" t="str">
        <f t="shared" ca="1" si="437"/>
        <v>-</v>
      </c>
      <c r="AJ200" s="27" t="str">
        <f t="shared" ca="1" si="437"/>
        <v>-</v>
      </c>
      <c r="AK200" s="27" t="str">
        <f t="shared" ca="1" si="437"/>
        <v>-</v>
      </c>
      <c r="AL200" s="27" t="str">
        <f t="shared" ca="1" si="437"/>
        <v>-</v>
      </c>
      <c r="AM200" s="27" t="str">
        <f t="shared" ca="1" si="437"/>
        <v>-</v>
      </c>
      <c r="AN200" s="27" t="str">
        <f t="shared" ca="1" si="437"/>
        <v>-</v>
      </c>
      <c r="AO200" s="27" t="str">
        <f t="shared" ca="1" si="437"/>
        <v>-</v>
      </c>
      <c r="AP200" s="27" t="str">
        <f t="shared" ca="1" si="437"/>
        <v>-</v>
      </c>
      <c r="AQ200" s="27" t="str">
        <f t="shared" ca="1" si="437"/>
        <v>-</v>
      </c>
      <c r="AR200" s="27" t="str">
        <f t="shared" ca="1" si="437"/>
        <v>-</v>
      </c>
      <c r="AS200" s="27">
        <f t="shared" ca="1" si="433"/>
        <v>1</v>
      </c>
      <c r="AT200" s="27">
        <f t="shared" ca="1" si="433"/>
        <v>1</v>
      </c>
      <c r="AU200" s="27">
        <f t="shared" ca="1" si="433"/>
        <v>0</v>
      </c>
      <c r="AV200" s="27">
        <f t="shared" ca="1" si="438"/>
        <v>0.7</v>
      </c>
      <c r="AW200" s="27">
        <f t="shared" ca="1" si="438"/>
        <v>-0.7</v>
      </c>
      <c r="AX200" s="27" t="str">
        <f t="shared" ca="1" si="438"/>
        <v>-</v>
      </c>
      <c r="AY200" s="27" t="str">
        <f t="shared" ca="1" si="438"/>
        <v>-</v>
      </c>
      <c r="AZ200" s="27" t="str">
        <f t="shared" ca="1" si="438"/>
        <v>-</v>
      </c>
      <c r="BA200" s="27" t="str">
        <f t="shared" ca="1" si="438"/>
        <v>-</v>
      </c>
      <c r="BB200" s="27" t="str">
        <f t="shared" ca="1" si="438"/>
        <v>-</v>
      </c>
      <c r="BC200" s="27">
        <f t="shared" ca="1" si="414"/>
        <v>0.3</v>
      </c>
      <c r="BD200" s="27">
        <f t="shared" ca="1" si="443"/>
        <v>0.7</v>
      </c>
      <c r="BE200" s="27">
        <f t="shared" ca="1" si="443"/>
        <v>-0.2</v>
      </c>
      <c r="BF200" s="27">
        <f t="shared" ca="1" si="443"/>
        <v>1.2</v>
      </c>
      <c r="BG200" s="27" t="str">
        <f t="shared" ca="1" si="443"/>
        <v>-</v>
      </c>
      <c r="BH200" s="27" t="str">
        <f t="shared" ca="1" si="443"/>
        <v>-</v>
      </c>
      <c r="BI200" s="27">
        <f t="shared" ca="1" si="443"/>
        <v>0</v>
      </c>
      <c r="BJ200" s="27">
        <f t="shared" ca="1" si="443"/>
        <v>0</v>
      </c>
      <c r="BK200" s="27">
        <f t="shared" ca="1" si="443"/>
        <v>0</v>
      </c>
      <c r="BL200" s="27">
        <f t="shared" ca="1" si="443"/>
        <v>0</v>
      </c>
      <c r="BM200" s="27">
        <f t="shared" ca="1" si="443"/>
        <v>0</v>
      </c>
      <c r="BN200" s="27">
        <f t="shared" ca="1" si="444"/>
        <v>12</v>
      </c>
      <c r="BO200" s="27">
        <f t="shared" ca="1" si="444"/>
        <v>12</v>
      </c>
      <c r="BP200" s="27" t="str">
        <f t="shared" ca="1" si="444"/>
        <v>-</v>
      </c>
      <c r="BQ200" s="27" t="str">
        <f t="shared" ca="1" si="444"/>
        <v>-</v>
      </c>
      <c r="BR200" s="27" t="str">
        <f t="shared" ca="1" si="444"/>
        <v>-</v>
      </c>
      <c r="BS200" s="27" t="str">
        <f t="shared" ca="1" si="444"/>
        <v>-</v>
      </c>
      <c r="BT200" s="27" t="str">
        <f t="shared" ca="1" si="444"/>
        <v>-</v>
      </c>
      <c r="BU200" s="27" t="str">
        <f t="shared" ca="1" si="445"/>
        <v>-</v>
      </c>
      <c r="BV200" s="27" t="str">
        <f t="shared" ca="1" si="445"/>
        <v>-</v>
      </c>
      <c r="BW200" s="27" t="str">
        <f t="shared" ca="1" si="445"/>
        <v>-</v>
      </c>
      <c r="BX200" s="27" t="str">
        <f t="shared" ca="1" si="445"/>
        <v>-</v>
      </c>
      <c r="BY200" s="27">
        <f t="shared" ca="1" si="445"/>
        <v>5</v>
      </c>
      <c r="BZ200" s="27" t="str">
        <f t="shared" ca="1" si="445"/>
        <v>-</v>
      </c>
      <c r="CA200" s="27" t="str">
        <f t="shared" ca="1" si="445"/>
        <v>-</v>
      </c>
      <c r="CB200" s="27" t="str">
        <f t="shared" ca="1" si="445"/>
        <v>-</v>
      </c>
      <c r="CC200" s="27" t="str">
        <f t="shared" ca="1" si="445"/>
        <v>-</v>
      </c>
      <c r="CD200" s="27" t="str">
        <f t="shared" ca="1" si="445"/>
        <v>-</v>
      </c>
      <c r="CE200" s="27" t="str">
        <f t="shared" ca="1" si="445"/>
        <v>-</v>
      </c>
      <c r="CF200" s="27">
        <f t="shared" ca="1" si="445"/>
        <v>0</v>
      </c>
      <c r="CG200" s="27" t="str">
        <f t="shared" ca="1" si="446"/>
        <v>-</v>
      </c>
      <c r="CH200" s="27">
        <f t="shared" ca="1" si="446"/>
        <v>1</v>
      </c>
      <c r="CI200" s="27">
        <f t="shared" ca="1" si="446"/>
        <v>0</v>
      </c>
      <c r="CJ200" s="27">
        <f t="shared" ca="1" si="446"/>
        <v>1</v>
      </c>
      <c r="CK200" s="27">
        <f t="shared" ca="1" si="446"/>
        <v>1</v>
      </c>
      <c r="CL200" s="27">
        <f t="shared" ca="1" si="446"/>
        <v>1</v>
      </c>
      <c r="CM200" s="27">
        <f t="shared" ca="1" si="446"/>
        <v>0</v>
      </c>
      <c r="CN200" s="27">
        <f t="shared" ca="1" si="446"/>
        <v>0</v>
      </c>
      <c r="CO200" s="27">
        <f t="shared" ca="1" si="446"/>
        <v>0</v>
      </c>
      <c r="CP200" s="26">
        <v>0.2</v>
      </c>
      <c r="CQ200" s="27">
        <f t="shared" ca="1" si="435"/>
        <v>1</v>
      </c>
      <c r="CR200" s="27">
        <f t="shared" ca="1" si="396"/>
        <v>0</v>
      </c>
      <c r="CS200" s="27">
        <f t="shared" ca="1" si="411"/>
        <v>0</v>
      </c>
      <c r="CT200" s="27">
        <f t="shared" ca="1" si="434"/>
        <v>0</v>
      </c>
      <c r="CU200" s="27">
        <f t="shared" ca="1" si="449"/>
        <v>0</v>
      </c>
      <c r="CV200" s="27">
        <f t="shared" ca="1" si="431"/>
        <v>0</v>
      </c>
      <c r="CW200" s="27">
        <f t="shared" ca="1" si="431"/>
        <v>1</v>
      </c>
      <c r="CX200" s="27">
        <f t="shared" ca="1" si="431"/>
        <v>0</v>
      </c>
      <c r="CY200" s="27">
        <f t="shared" ca="1" si="426"/>
        <v>0</v>
      </c>
      <c r="CZ200" s="27">
        <f t="shared" ca="1" si="426"/>
        <v>0</v>
      </c>
      <c r="DA200" s="27">
        <f t="shared" ca="1" si="439"/>
        <v>0</v>
      </c>
      <c r="DB200" s="27">
        <f t="shared" ca="1" si="439"/>
        <v>0</v>
      </c>
      <c r="DC200" s="27">
        <f t="shared" ca="1" si="439"/>
        <v>0</v>
      </c>
      <c r="DD200" s="27">
        <f t="shared" ca="1" si="439"/>
        <v>0</v>
      </c>
      <c r="DE200" s="27" t="str">
        <f t="shared" ca="1" si="439"/>
        <v>-</v>
      </c>
      <c r="DF200" s="27" t="str">
        <f t="shared" ca="1" si="439"/>
        <v>-</v>
      </c>
      <c r="DG200" s="27" t="str">
        <f t="shared" ca="1" si="439"/>
        <v>-</v>
      </c>
      <c r="DH200" s="27" t="str">
        <f t="shared" ca="1" si="439"/>
        <v>-</v>
      </c>
      <c r="DI200" s="27" t="str">
        <f t="shared" ca="1" si="439"/>
        <v>-</v>
      </c>
      <c r="DJ200" s="27" t="str">
        <f t="shared" ca="1" si="439"/>
        <v>-</v>
      </c>
      <c r="DK200" s="27" t="b">
        <f t="shared" ca="1" si="440"/>
        <v>0</v>
      </c>
      <c r="DL200" s="27" t="b">
        <f t="shared" ca="1" si="440"/>
        <v>0</v>
      </c>
      <c r="DM200" s="27" t="b">
        <f t="shared" ca="1" si="440"/>
        <v>1</v>
      </c>
      <c r="DN200" s="27">
        <f t="shared" ca="1" si="440"/>
        <v>2</v>
      </c>
      <c r="DO200" s="27" t="str">
        <f t="shared" ca="1" si="440"/>
        <v>-</v>
      </c>
      <c r="DP200" s="27" t="b">
        <f t="shared" ca="1" si="440"/>
        <v>1</v>
      </c>
      <c r="DQ200" s="27" t="str">
        <f t="shared" ca="1" si="440"/>
        <v>-</v>
      </c>
      <c r="DR200" s="27" t="str">
        <f t="shared" ca="1" si="440"/>
        <v>-</v>
      </c>
      <c r="DS200" s="27" t="str">
        <f t="shared" ca="1" si="440"/>
        <v>-</v>
      </c>
      <c r="DT200" s="27" t="b">
        <f t="shared" ca="1" si="440"/>
        <v>1</v>
      </c>
      <c r="DU200" s="27" t="str">
        <f t="shared" ca="1" si="441"/>
        <v>-</v>
      </c>
      <c r="DV200" s="27">
        <f t="shared" ca="1" si="441"/>
        <v>0.99</v>
      </c>
      <c r="DW200" s="27">
        <f t="shared" ca="1" si="441"/>
        <v>1</v>
      </c>
      <c r="DX200" s="27" t="str">
        <f t="shared" ca="1" si="441"/>
        <v>-</v>
      </c>
      <c r="DY200" s="27" t="str">
        <f t="shared" ca="1" si="441"/>
        <v>-</v>
      </c>
      <c r="DZ200" s="27" t="str">
        <f t="shared" ca="1" si="441"/>
        <v>-</v>
      </c>
      <c r="EA200" s="27">
        <f t="shared" ca="1" si="441"/>
        <v>1</v>
      </c>
      <c r="EB200" s="27">
        <f t="shared" ca="1" si="441"/>
        <v>0</v>
      </c>
      <c r="EC200" s="27">
        <f t="shared" ca="1" si="441"/>
        <v>1</v>
      </c>
      <c r="ED200" s="27">
        <f t="shared" ca="1" si="441"/>
        <v>1</v>
      </c>
      <c r="EE200" s="27">
        <f t="shared" ca="1" si="442"/>
        <v>0</v>
      </c>
      <c r="EF200" s="27">
        <f t="shared" ca="1" si="442"/>
        <v>70</v>
      </c>
      <c r="EG200" s="27">
        <f t="shared" ca="1" si="442"/>
        <v>50</v>
      </c>
      <c r="EH200" s="27">
        <f t="shared" ca="1" si="442"/>
        <v>70</v>
      </c>
      <c r="EI200" s="27">
        <f t="shared" ca="1" si="442"/>
        <v>50</v>
      </c>
      <c r="EJ200" s="27">
        <f t="shared" ca="1" si="442"/>
        <v>1</v>
      </c>
      <c r="EK200" s="27">
        <f t="shared" ca="1" si="442"/>
        <v>1</v>
      </c>
      <c r="EL200" s="27">
        <f t="shared" ca="1" si="442"/>
        <v>1</v>
      </c>
      <c r="EM200" s="27">
        <f t="shared" ca="1" si="442"/>
        <v>0</v>
      </c>
      <c r="EN200" s="27" t="str">
        <f t="shared" ca="1" si="442"/>
        <v>-</v>
      </c>
      <c r="EO200" s="27" t="str">
        <f t="shared" ca="1" si="442"/>
        <v>-</v>
      </c>
      <c r="EP200" s="27">
        <f t="shared" ca="1" si="442"/>
        <v>0</v>
      </c>
      <c r="EQ200" s="27">
        <f t="shared" ca="1" si="442"/>
        <v>0</v>
      </c>
      <c r="ER200" s="34">
        <v>0</v>
      </c>
    </row>
    <row r="201" spans="1:148" outlineLevel="3">
      <c r="A201" s="31">
        <f t="shared" si="361"/>
        <v>196</v>
      </c>
      <c r="B201" s="38">
        <f t="shared" ca="1" si="418"/>
        <v>138</v>
      </c>
      <c r="C201">
        <f t="shared" ca="1" si="412"/>
        <v>32</v>
      </c>
      <c r="D201" t="b">
        <v>1</v>
      </c>
      <c r="E201" t="b">
        <v>0</v>
      </c>
      <c r="F201" t="b">
        <v>1</v>
      </c>
      <c r="H201" s="39" t="str">
        <f t="shared" ca="1" si="448"/>
        <v>058 sfw1.00_sfd00000_conc00000_prlf00000_erb+0.30Mat-mate EL Spr Scan 2 (F33N11)</v>
      </c>
      <c r="I201" s="13" t="str">
        <f ca="1">IF(MATCH(H201,H$5:H201,0)=(COUNTA(H$5:H201)),"-","Dup")</f>
        <v>-</v>
      </c>
      <c r="J201" s="27" t="str">
        <f t="shared" ca="1" si="416"/>
        <v>-</v>
      </c>
      <c r="K201" s="27" t="b">
        <f t="shared" ca="1" si="447"/>
        <v>1</v>
      </c>
      <c r="L201" s="27" t="b">
        <f t="shared" ca="1" si="447"/>
        <v>1</v>
      </c>
      <c r="M201" s="27" t="b">
        <f t="shared" ca="1" si="447"/>
        <v>1</v>
      </c>
      <c r="N201" s="27" t="b">
        <f t="shared" ca="1" si="447"/>
        <v>1</v>
      </c>
      <c r="O201" s="27" t="b">
        <f t="shared" ca="1" si="447"/>
        <v>1</v>
      </c>
      <c r="P201" s="27">
        <f t="shared" ca="1" si="436"/>
        <v>1</v>
      </c>
      <c r="Q201" s="27">
        <f t="shared" ca="1" si="436"/>
        <v>1</v>
      </c>
      <c r="R201" s="27">
        <f t="shared" ca="1" si="436"/>
        <v>1</v>
      </c>
      <c r="S201" s="27">
        <f t="shared" ca="1" si="436"/>
        <v>1</v>
      </c>
      <c r="T201" s="27">
        <f t="shared" ca="1" si="436"/>
        <v>1</v>
      </c>
      <c r="U201" s="27">
        <f t="shared" ca="1" si="436"/>
        <v>1</v>
      </c>
      <c r="V201" s="27">
        <f t="shared" ca="1" si="436"/>
        <v>1</v>
      </c>
      <c r="W201" s="27">
        <f t="shared" ca="1" si="436"/>
        <v>1</v>
      </c>
      <c r="X201" s="27">
        <f t="shared" ca="1" si="436"/>
        <v>1</v>
      </c>
      <c r="Y201" s="27">
        <f t="shared" ca="1" si="436"/>
        <v>1</v>
      </c>
      <c r="Z201" s="27" t="str">
        <f t="shared" ca="1" si="413"/>
        <v>-</v>
      </c>
      <c r="AA201" s="27" t="str">
        <f t="shared" ca="1" si="417"/>
        <v>-</v>
      </c>
      <c r="AB201" s="27" t="str">
        <f t="shared" ca="1" si="437"/>
        <v>-</v>
      </c>
      <c r="AC201" s="27" t="str">
        <f t="shared" ca="1" si="437"/>
        <v>-</v>
      </c>
      <c r="AD201" s="27" t="str">
        <f t="shared" ca="1" si="437"/>
        <v>-</v>
      </c>
      <c r="AE201" s="27" t="str">
        <f t="shared" ca="1" si="437"/>
        <v>-</v>
      </c>
      <c r="AF201" s="27" t="str">
        <f t="shared" ca="1" si="437"/>
        <v>-</v>
      </c>
      <c r="AG201" s="27" t="str">
        <f t="shared" ca="1" si="437"/>
        <v>-</v>
      </c>
      <c r="AH201" s="27" t="str">
        <f t="shared" ca="1" si="437"/>
        <v>-</v>
      </c>
      <c r="AI201" s="27" t="str">
        <f t="shared" ca="1" si="437"/>
        <v>-</v>
      </c>
      <c r="AJ201" s="27" t="str">
        <f t="shared" ca="1" si="437"/>
        <v>-</v>
      </c>
      <c r="AK201" s="27" t="str">
        <f t="shared" ca="1" si="437"/>
        <v>-</v>
      </c>
      <c r="AL201" s="27" t="str">
        <f t="shared" ca="1" si="437"/>
        <v>-</v>
      </c>
      <c r="AM201" s="27" t="str">
        <f t="shared" ca="1" si="437"/>
        <v>-</v>
      </c>
      <c r="AN201" s="27" t="str">
        <f t="shared" ca="1" si="437"/>
        <v>-</v>
      </c>
      <c r="AO201" s="27" t="str">
        <f t="shared" ca="1" si="437"/>
        <v>-</v>
      </c>
      <c r="AP201" s="27" t="str">
        <f t="shared" ca="1" si="437"/>
        <v>-</v>
      </c>
      <c r="AQ201" s="27" t="str">
        <f t="shared" ca="1" si="437"/>
        <v>-</v>
      </c>
      <c r="AR201" s="27" t="str">
        <f t="shared" ca="1" si="437"/>
        <v>-</v>
      </c>
      <c r="AS201" s="27">
        <f t="shared" ca="1" si="433"/>
        <v>1</v>
      </c>
      <c r="AT201" s="27">
        <f t="shared" ca="1" si="433"/>
        <v>1</v>
      </c>
      <c r="AU201" s="27">
        <f t="shared" ca="1" si="433"/>
        <v>0</v>
      </c>
      <c r="AV201" s="27">
        <f t="shared" ca="1" si="438"/>
        <v>0.7</v>
      </c>
      <c r="AW201" s="27">
        <f t="shared" ca="1" si="438"/>
        <v>-0.7</v>
      </c>
      <c r="AX201" s="27" t="str">
        <f t="shared" ca="1" si="438"/>
        <v>-</v>
      </c>
      <c r="AY201" s="27" t="str">
        <f t="shared" ca="1" si="438"/>
        <v>-</v>
      </c>
      <c r="AZ201" s="27" t="str">
        <f t="shared" ca="1" si="438"/>
        <v>-</v>
      </c>
      <c r="BA201" s="27" t="str">
        <f t="shared" ca="1" si="438"/>
        <v>-</v>
      </c>
      <c r="BB201" s="27" t="str">
        <f t="shared" ca="1" si="438"/>
        <v>-</v>
      </c>
      <c r="BC201" s="27">
        <f t="shared" ca="1" si="414"/>
        <v>0.3</v>
      </c>
      <c r="BD201" s="27">
        <f t="shared" ca="1" si="443"/>
        <v>0.7</v>
      </c>
      <c r="BE201" s="27">
        <f t="shared" ca="1" si="443"/>
        <v>-0.2</v>
      </c>
      <c r="BF201" s="27">
        <f t="shared" ca="1" si="443"/>
        <v>1.2</v>
      </c>
      <c r="BG201" s="27" t="str">
        <f t="shared" ca="1" si="443"/>
        <v>-</v>
      </c>
      <c r="BH201" s="27" t="str">
        <f t="shared" ca="1" si="443"/>
        <v>-</v>
      </c>
      <c r="BI201" s="27">
        <f t="shared" ca="1" si="443"/>
        <v>0</v>
      </c>
      <c r="BJ201" s="27">
        <f t="shared" ca="1" si="443"/>
        <v>0</v>
      </c>
      <c r="BK201" s="27">
        <f t="shared" ca="1" si="443"/>
        <v>0</v>
      </c>
      <c r="BL201" s="27">
        <f t="shared" ca="1" si="443"/>
        <v>0</v>
      </c>
      <c r="BM201" s="27">
        <f t="shared" ca="1" si="443"/>
        <v>0</v>
      </c>
      <c r="BN201" s="27">
        <f t="shared" ca="1" si="444"/>
        <v>12</v>
      </c>
      <c r="BO201" s="27">
        <f t="shared" ca="1" si="444"/>
        <v>12</v>
      </c>
      <c r="BP201" s="27" t="str">
        <f t="shared" ca="1" si="444"/>
        <v>-</v>
      </c>
      <c r="BQ201" s="27" t="str">
        <f t="shared" ca="1" si="444"/>
        <v>-</v>
      </c>
      <c r="BR201" s="27" t="str">
        <f t="shared" ca="1" si="444"/>
        <v>-</v>
      </c>
      <c r="BS201" s="27" t="str">
        <f t="shared" ca="1" si="444"/>
        <v>-</v>
      </c>
      <c r="BT201" s="27" t="str">
        <f t="shared" ca="1" si="444"/>
        <v>-</v>
      </c>
      <c r="BU201" s="27" t="str">
        <f t="shared" ca="1" si="445"/>
        <v>-</v>
      </c>
      <c r="BV201" s="27" t="str">
        <f t="shared" ca="1" si="445"/>
        <v>-</v>
      </c>
      <c r="BW201" s="27" t="str">
        <f t="shared" ca="1" si="445"/>
        <v>-</v>
      </c>
      <c r="BX201" s="27" t="str">
        <f t="shared" ca="1" si="445"/>
        <v>-</v>
      </c>
      <c r="BY201" s="27">
        <f t="shared" ca="1" si="445"/>
        <v>5</v>
      </c>
      <c r="BZ201" s="27" t="str">
        <f t="shared" ca="1" si="445"/>
        <v>-</v>
      </c>
      <c r="CA201" s="27" t="str">
        <f t="shared" ca="1" si="445"/>
        <v>-</v>
      </c>
      <c r="CB201" s="27" t="str">
        <f t="shared" ca="1" si="445"/>
        <v>-</v>
      </c>
      <c r="CC201" s="27" t="str">
        <f t="shared" ca="1" si="445"/>
        <v>-</v>
      </c>
      <c r="CD201" s="27" t="str">
        <f t="shared" ca="1" si="445"/>
        <v>-</v>
      </c>
      <c r="CE201" s="27" t="str">
        <f t="shared" ca="1" si="445"/>
        <v>-</v>
      </c>
      <c r="CF201" s="27">
        <f t="shared" ca="1" si="445"/>
        <v>0</v>
      </c>
      <c r="CG201" s="27" t="str">
        <f t="shared" ca="1" si="446"/>
        <v>-</v>
      </c>
      <c r="CH201" s="27">
        <f t="shared" ca="1" si="446"/>
        <v>1</v>
      </c>
      <c r="CI201" s="27">
        <f t="shared" ca="1" si="446"/>
        <v>0</v>
      </c>
      <c r="CJ201" s="27">
        <f t="shared" ca="1" si="446"/>
        <v>1</v>
      </c>
      <c r="CK201" s="27">
        <f t="shared" ca="1" si="446"/>
        <v>1</v>
      </c>
      <c r="CL201" s="27">
        <f t="shared" ca="1" si="446"/>
        <v>1</v>
      </c>
      <c r="CM201" s="27">
        <f t="shared" ca="1" si="446"/>
        <v>0</v>
      </c>
      <c r="CN201" s="27">
        <f t="shared" ca="1" si="446"/>
        <v>0</v>
      </c>
      <c r="CO201" s="27">
        <f t="shared" ca="1" si="446"/>
        <v>0</v>
      </c>
      <c r="CP201" s="26">
        <v>0.3</v>
      </c>
      <c r="CQ201" s="27">
        <f t="shared" ca="1" si="435"/>
        <v>1</v>
      </c>
      <c r="CR201" s="27">
        <f t="shared" ca="1" si="396"/>
        <v>0</v>
      </c>
      <c r="CS201" s="27">
        <f t="shared" ca="1" si="411"/>
        <v>0</v>
      </c>
      <c r="CT201" s="27">
        <f t="shared" ca="1" si="434"/>
        <v>0</v>
      </c>
      <c r="CU201" s="27">
        <f t="shared" ca="1" si="449"/>
        <v>0</v>
      </c>
      <c r="CV201" s="27">
        <f t="shared" ca="1" si="431"/>
        <v>0</v>
      </c>
      <c r="CW201" s="27">
        <f t="shared" ca="1" si="431"/>
        <v>1</v>
      </c>
      <c r="CX201" s="27">
        <f t="shared" ca="1" si="431"/>
        <v>0</v>
      </c>
      <c r="CY201" s="27">
        <f t="shared" ca="1" si="426"/>
        <v>0</v>
      </c>
      <c r="CZ201" s="27">
        <f t="shared" ca="1" si="426"/>
        <v>0</v>
      </c>
      <c r="DA201" s="27">
        <f t="shared" ca="1" si="439"/>
        <v>0</v>
      </c>
      <c r="DB201" s="27">
        <f t="shared" ca="1" si="439"/>
        <v>0</v>
      </c>
      <c r="DC201" s="27">
        <f t="shared" ca="1" si="439"/>
        <v>0</v>
      </c>
      <c r="DD201" s="27">
        <f t="shared" ca="1" si="439"/>
        <v>0</v>
      </c>
      <c r="DE201" s="27" t="str">
        <f t="shared" ca="1" si="439"/>
        <v>-</v>
      </c>
      <c r="DF201" s="27" t="str">
        <f t="shared" ca="1" si="439"/>
        <v>-</v>
      </c>
      <c r="DG201" s="27" t="str">
        <f t="shared" ca="1" si="439"/>
        <v>-</v>
      </c>
      <c r="DH201" s="27" t="str">
        <f t="shared" ca="1" si="439"/>
        <v>-</v>
      </c>
      <c r="DI201" s="27" t="str">
        <f t="shared" ca="1" si="439"/>
        <v>-</v>
      </c>
      <c r="DJ201" s="27" t="str">
        <f t="shared" ca="1" si="439"/>
        <v>-</v>
      </c>
      <c r="DK201" s="27" t="b">
        <f t="shared" ca="1" si="440"/>
        <v>0</v>
      </c>
      <c r="DL201" s="27" t="b">
        <f t="shared" ca="1" si="440"/>
        <v>0</v>
      </c>
      <c r="DM201" s="27" t="b">
        <f t="shared" ca="1" si="440"/>
        <v>1</v>
      </c>
      <c r="DN201" s="27">
        <f t="shared" ca="1" si="440"/>
        <v>2</v>
      </c>
      <c r="DO201" s="27" t="str">
        <f t="shared" ca="1" si="440"/>
        <v>-</v>
      </c>
      <c r="DP201" s="27" t="b">
        <f t="shared" ca="1" si="440"/>
        <v>1</v>
      </c>
      <c r="DQ201" s="27" t="str">
        <f t="shared" ca="1" si="440"/>
        <v>-</v>
      </c>
      <c r="DR201" s="27" t="str">
        <f t="shared" ca="1" si="440"/>
        <v>-</v>
      </c>
      <c r="DS201" s="27" t="str">
        <f t="shared" ca="1" si="440"/>
        <v>-</v>
      </c>
      <c r="DT201" s="27" t="b">
        <f t="shared" ca="1" si="440"/>
        <v>1</v>
      </c>
      <c r="DU201" s="27" t="str">
        <f t="shared" ca="1" si="441"/>
        <v>-</v>
      </c>
      <c r="DV201" s="27">
        <f t="shared" ca="1" si="441"/>
        <v>0.99</v>
      </c>
      <c r="DW201" s="27">
        <f t="shared" ca="1" si="441"/>
        <v>1</v>
      </c>
      <c r="DX201" s="27" t="str">
        <f t="shared" ca="1" si="441"/>
        <v>-</v>
      </c>
      <c r="DY201" s="27" t="str">
        <f t="shared" ca="1" si="441"/>
        <v>-</v>
      </c>
      <c r="DZ201" s="27" t="str">
        <f t="shared" ca="1" si="441"/>
        <v>-</v>
      </c>
      <c r="EA201" s="27">
        <f t="shared" ca="1" si="441"/>
        <v>1</v>
      </c>
      <c r="EB201" s="27">
        <f t="shared" ca="1" si="441"/>
        <v>0</v>
      </c>
      <c r="EC201" s="27">
        <f t="shared" ca="1" si="441"/>
        <v>1</v>
      </c>
      <c r="ED201" s="27">
        <f t="shared" ca="1" si="441"/>
        <v>1</v>
      </c>
      <c r="EE201" s="27">
        <f t="shared" ca="1" si="442"/>
        <v>0</v>
      </c>
      <c r="EF201" s="27">
        <f t="shared" ca="1" si="442"/>
        <v>70</v>
      </c>
      <c r="EG201" s="27">
        <f t="shared" ca="1" si="442"/>
        <v>50</v>
      </c>
      <c r="EH201" s="27">
        <f t="shared" ca="1" si="442"/>
        <v>70</v>
      </c>
      <c r="EI201" s="27">
        <f t="shared" ca="1" si="442"/>
        <v>50</v>
      </c>
      <c r="EJ201" s="27">
        <f t="shared" ca="1" si="442"/>
        <v>1</v>
      </c>
      <c r="EK201" s="27">
        <f t="shared" ca="1" si="442"/>
        <v>1</v>
      </c>
      <c r="EL201" s="27">
        <f t="shared" ca="1" si="442"/>
        <v>1</v>
      </c>
      <c r="EM201" s="27">
        <f t="shared" ca="1" si="442"/>
        <v>0</v>
      </c>
      <c r="EN201" s="27" t="str">
        <f t="shared" ca="1" si="442"/>
        <v>-</v>
      </c>
      <c r="EO201" s="27" t="str">
        <f t="shared" ca="1" si="442"/>
        <v>-</v>
      </c>
      <c r="EP201" s="27">
        <f t="shared" ca="1" si="442"/>
        <v>0</v>
      </c>
      <c r="EQ201" s="27">
        <f t="shared" ca="1" si="442"/>
        <v>0</v>
      </c>
      <c r="ER201" s="34">
        <v>0</v>
      </c>
    </row>
    <row r="202" spans="1:148" outlineLevel="3">
      <c r="A202" s="31">
        <f t="shared" si="361"/>
        <v>197</v>
      </c>
      <c r="B202" s="38">
        <f t="shared" ca="1" si="418"/>
        <v>138</v>
      </c>
      <c r="C202">
        <f t="shared" ca="1" si="412"/>
        <v>32</v>
      </c>
      <c r="D202" t="b">
        <v>1</v>
      </c>
      <c r="E202" t="b">
        <v>0</v>
      </c>
      <c r="F202" t="b">
        <v>1</v>
      </c>
      <c r="H202" s="39" t="str">
        <f t="shared" ca="1" si="448"/>
        <v>059 sfw1.00_sfd00000_conc00000_prlf00000_erb+0.40Mat-mate EL Spr Scan 2 (F33N11)</v>
      </c>
      <c r="I202" s="13" t="str">
        <f ca="1">IF(MATCH(H202,H$5:H202,0)=(COUNTA(H$5:H202)),"-","Dup")</f>
        <v>-</v>
      </c>
      <c r="J202" s="27" t="str">
        <f t="shared" ca="1" si="416"/>
        <v>-</v>
      </c>
      <c r="K202" s="27" t="b">
        <f t="shared" ca="1" si="447"/>
        <v>1</v>
      </c>
      <c r="L202" s="27" t="b">
        <f t="shared" ca="1" si="447"/>
        <v>1</v>
      </c>
      <c r="M202" s="27" t="b">
        <f t="shared" ca="1" si="447"/>
        <v>1</v>
      </c>
      <c r="N202" s="27" t="b">
        <f t="shared" ca="1" si="447"/>
        <v>1</v>
      </c>
      <c r="O202" s="27" t="b">
        <f t="shared" ca="1" si="447"/>
        <v>1</v>
      </c>
      <c r="P202" s="27">
        <f t="shared" ca="1" si="436"/>
        <v>1</v>
      </c>
      <c r="Q202" s="27">
        <f t="shared" ca="1" si="436"/>
        <v>1</v>
      </c>
      <c r="R202" s="27">
        <f t="shared" ca="1" si="436"/>
        <v>1</v>
      </c>
      <c r="S202" s="27">
        <f t="shared" ca="1" si="436"/>
        <v>1</v>
      </c>
      <c r="T202" s="27">
        <f t="shared" ca="1" si="436"/>
        <v>1</v>
      </c>
      <c r="U202" s="27">
        <f t="shared" ca="1" si="436"/>
        <v>1</v>
      </c>
      <c r="V202" s="27">
        <f t="shared" ca="1" si="436"/>
        <v>1</v>
      </c>
      <c r="W202" s="27">
        <f t="shared" ca="1" si="436"/>
        <v>1</v>
      </c>
      <c r="X202" s="27">
        <f t="shared" ca="1" si="436"/>
        <v>1</v>
      </c>
      <c r="Y202" s="27">
        <f t="shared" ca="1" si="436"/>
        <v>1</v>
      </c>
      <c r="Z202" s="27" t="str">
        <f t="shared" ca="1" si="413"/>
        <v>-</v>
      </c>
      <c r="AA202" s="27" t="str">
        <f t="shared" ca="1" si="417"/>
        <v>-</v>
      </c>
      <c r="AB202" s="27" t="str">
        <f t="shared" ca="1" si="437"/>
        <v>-</v>
      </c>
      <c r="AC202" s="27" t="str">
        <f t="shared" ca="1" si="437"/>
        <v>-</v>
      </c>
      <c r="AD202" s="27" t="str">
        <f t="shared" ca="1" si="437"/>
        <v>-</v>
      </c>
      <c r="AE202" s="27" t="str">
        <f t="shared" ca="1" si="437"/>
        <v>-</v>
      </c>
      <c r="AF202" s="27" t="str">
        <f t="shared" ca="1" si="437"/>
        <v>-</v>
      </c>
      <c r="AG202" s="27" t="str">
        <f t="shared" ca="1" si="437"/>
        <v>-</v>
      </c>
      <c r="AH202" s="27" t="str">
        <f t="shared" ca="1" si="437"/>
        <v>-</v>
      </c>
      <c r="AI202" s="27" t="str">
        <f t="shared" ca="1" si="437"/>
        <v>-</v>
      </c>
      <c r="AJ202" s="27" t="str">
        <f t="shared" ca="1" si="437"/>
        <v>-</v>
      </c>
      <c r="AK202" s="27" t="str">
        <f t="shared" ca="1" si="437"/>
        <v>-</v>
      </c>
      <c r="AL202" s="27" t="str">
        <f t="shared" ca="1" si="437"/>
        <v>-</v>
      </c>
      <c r="AM202" s="27" t="str">
        <f t="shared" ca="1" si="437"/>
        <v>-</v>
      </c>
      <c r="AN202" s="27" t="str">
        <f t="shared" ca="1" si="437"/>
        <v>-</v>
      </c>
      <c r="AO202" s="27" t="str">
        <f t="shared" ca="1" si="437"/>
        <v>-</v>
      </c>
      <c r="AP202" s="27" t="str">
        <f t="shared" ca="1" si="437"/>
        <v>-</v>
      </c>
      <c r="AQ202" s="27" t="str">
        <f t="shared" ca="1" si="437"/>
        <v>-</v>
      </c>
      <c r="AR202" s="27" t="str">
        <f t="shared" ca="1" si="437"/>
        <v>-</v>
      </c>
      <c r="AS202" s="27">
        <f t="shared" ca="1" si="433"/>
        <v>1</v>
      </c>
      <c r="AT202" s="27">
        <f t="shared" ca="1" si="433"/>
        <v>1</v>
      </c>
      <c r="AU202" s="27">
        <f t="shared" ca="1" si="433"/>
        <v>0</v>
      </c>
      <c r="AV202" s="27">
        <f t="shared" ca="1" si="438"/>
        <v>0.7</v>
      </c>
      <c r="AW202" s="27">
        <f t="shared" ca="1" si="438"/>
        <v>-0.7</v>
      </c>
      <c r="AX202" s="27" t="str">
        <f t="shared" ca="1" si="438"/>
        <v>-</v>
      </c>
      <c r="AY202" s="27" t="str">
        <f t="shared" ca="1" si="438"/>
        <v>-</v>
      </c>
      <c r="AZ202" s="27" t="str">
        <f t="shared" ca="1" si="438"/>
        <v>-</v>
      </c>
      <c r="BA202" s="27" t="str">
        <f t="shared" ca="1" si="438"/>
        <v>-</v>
      </c>
      <c r="BB202" s="27" t="str">
        <f t="shared" ca="1" si="438"/>
        <v>-</v>
      </c>
      <c r="BC202" s="27">
        <f t="shared" ca="1" si="414"/>
        <v>0.3</v>
      </c>
      <c r="BD202" s="27">
        <f t="shared" ca="1" si="443"/>
        <v>0.7</v>
      </c>
      <c r="BE202" s="27">
        <f t="shared" ca="1" si="443"/>
        <v>-0.2</v>
      </c>
      <c r="BF202" s="27">
        <f t="shared" ca="1" si="443"/>
        <v>1.2</v>
      </c>
      <c r="BG202" s="27" t="str">
        <f t="shared" ca="1" si="443"/>
        <v>-</v>
      </c>
      <c r="BH202" s="27" t="str">
        <f t="shared" ca="1" si="443"/>
        <v>-</v>
      </c>
      <c r="BI202" s="27">
        <f t="shared" ca="1" si="443"/>
        <v>0</v>
      </c>
      <c r="BJ202" s="27">
        <f t="shared" ca="1" si="443"/>
        <v>0</v>
      </c>
      <c r="BK202" s="27">
        <f t="shared" ca="1" si="443"/>
        <v>0</v>
      </c>
      <c r="BL202" s="27">
        <f t="shared" ca="1" si="443"/>
        <v>0</v>
      </c>
      <c r="BM202" s="27">
        <f t="shared" ca="1" si="443"/>
        <v>0</v>
      </c>
      <c r="BN202" s="27">
        <f t="shared" ca="1" si="444"/>
        <v>12</v>
      </c>
      <c r="BO202" s="27">
        <f t="shared" ca="1" si="444"/>
        <v>12</v>
      </c>
      <c r="BP202" s="27" t="str">
        <f t="shared" ca="1" si="444"/>
        <v>-</v>
      </c>
      <c r="BQ202" s="27" t="str">
        <f t="shared" ca="1" si="444"/>
        <v>-</v>
      </c>
      <c r="BR202" s="27" t="str">
        <f t="shared" ca="1" si="444"/>
        <v>-</v>
      </c>
      <c r="BS202" s="27" t="str">
        <f t="shared" ca="1" si="444"/>
        <v>-</v>
      </c>
      <c r="BT202" s="27" t="str">
        <f t="shared" ca="1" si="444"/>
        <v>-</v>
      </c>
      <c r="BU202" s="27" t="str">
        <f t="shared" ca="1" si="445"/>
        <v>-</v>
      </c>
      <c r="BV202" s="27" t="str">
        <f t="shared" ca="1" si="445"/>
        <v>-</v>
      </c>
      <c r="BW202" s="27" t="str">
        <f t="shared" ca="1" si="445"/>
        <v>-</v>
      </c>
      <c r="BX202" s="27" t="str">
        <f t="shared" ca="1" si="445"/>
        <v>-</v>
      </c>
      <c r="BY202" s="27">
        <f t="shared" ca="1" si="445"/>
        <v>5</v>
      </c>
      <c r="BZ202" s="27" t="str">
        <f t="shared" ca="1" si="445"/>
        <v>-</v>
      </c>
      <c r="CA202" s="27" t="str">
        <f t="shared" ca="1" si="445"/>
        <v>-</v>
      </c>
      <c r="CB202" s="27" t="str">
        <f t="shared" ca="1" si="445"/>
        <v>-</v>
      </c>
      <c r="CC202" s="27" t="str">
        <f t="shared" ca="1" si="445"/>
        <v>-</v>
      </c>
      <c r="CD202" s="27" t="str">
        <f t="shared" ca="1" si="445"/>
        <v>-</v>
      </c>
      <c r="CE202" s="27" t="str">
        <f t="shared" ca="1" si="445"/>
        <v>-</v>
      </c>
      <c r="CF202" s="27">
        <f t="shared" ca="1" si="445"/>
        <v>0</v>
      </c>
      <c r="CG202" s="27" t="str">
        <f t="shared" ca="1" si="446"/>
        <v>-</v>
      </c>
      <c r="CH202" s="27">
        <f t="shared" ca="1" si="446"/>
        <v>1</v>
      </c>
      <c r="CI202" s="27">
        <f t="shared" ca="1" si="446"/>
        <v>0</v>
      </c>
      <c r="CJ202" s="27">
        <f t="shared" ca="1" si="446"/>
        <v>1</v>
      </c>
      <c r="CK202" s="27">
        <f t="shared" ca="1" si="446"/>
        <v>1</v>
      </c>
      <c r="CL202" s="27">
        <f t="shared" ca="1" si="446"/>
        <v>1</v>
      </c>
      <c r="CM202" s="27">
        <f t="shared" ca="1" si="446"/>
        <v>0</v>
      </c>
      <c r="CN202" s="27">
        <f t="shared" ca="1" si="446"/>
        <v>0</v>
      </c>
      <c r="CO202" s="27">
        <f t="shared" ca="1" si="446"/>
        <v>0</v>
      </c>
      <c r="CP202" s="26">
        <v>0.4</v>
      </c>
      <c r="CQ202" s="27">
        <f t="shared" ca="1" si="435"/>
        <v>1</v>
      </c>
      <c r="CR202" s="27">
        <f t="shared" ca="1" si="396"/>
        <v>0</v>
      </c>
      <c r="CS202" s="27">
        <f t="shared" ca="1" si="411"/>
        <v>0</v>
      </c>
      <c r="CT202" s="27">
        <f t="shared" ca="1" si="434"/>
        <v>0</v>
      </c>
      <c r="CU202" s="27">
        <f t="shared" ca="1" si="449"/>
        <v>0</v>
      </c>
      <c r="CV202" s="27">
        <f t="shared" ca="1" si="431"/>
        <v>0</v>
      </c>
      <c r="CW202" s="27">
        <f t="shared" ca="1" si="431"/>
        <v>1</v>
      </c>
      <c r="CX202" s="27">
        <f t="shared" ca="1" si="431"/>
        <v>0</v>
      </c>
      <c r="CY202" s="27">
        <f t="shared" ca="1" si="426"/>
        <v>0</v>
      </c>
      <c r="CZ202" s="27">
        <f t="shared" ca="1" si="426"/>
        <v>0</v>
      </c>
      <c r="DA202" s="27">
        <f t="shared" ca="1" si="439"/>
        <v>0</v>
      </c>
      <c r="DB202" s="27">
        <f t="shared" ca="1" si="439"/>
        <v>0</v>
      </c>
      <c r="DC202" s="27">
        <f t="shared" ca="1" si="439"/>
        <v>0</v>
      </c>
      <c r="DD202" s="27">
        <f t="shared" ca="1" si="439"/>
        <v>0</v>
      </c>
      <c r="DE202" s="27" t="str">
        <f t="shared" ca="1" si="439"/>
        <v>-</v>
      </c>
      <c r="DF202" s="27" t="str">
        <f t="shared" ca="1" si="439"/>
        <v>-</v>
      </c>
      <c r="DG202" s="27" t="str">
        <f t="shared" ca="1" si="439"/>
        <v>-</v>
      </c>
      <c r="DH202" s="27" t="str">
        <f t="shared" ca="1" si="439"/>
        <v>-</v>
      </c>
      <c r="DI202" s="27" t="str">
        <f t="shared" ca="1" si="439"/>
        <v>-</v>
      </c>
      <c r="DJ202" s="27" t="str">
        <f t="shared" ca="1" si="439"/>
        <v>-</v>
      </c>
      <c r="DK202" s="27" t="b">
        <f t="shared" ca="1" si="440"/>
        <v>0</v>
      </c>
      <c r="DL202" s="27" t="b">
        <f t="shared" ca="1" si="440"/>
        <v>0</v>
      </c>
      <c r="DM202" s="27" t="b">
        <f t="shared" ca="1" si="440"/>
        <v>1</v>
      </c>
      <c r="DN202" s="27">
        <f t="shared" ca="1" si="440"/>
        <v>2</v>
      </c>
      <c r="DO202" s="27" t="str">
        <f t="shared" ca="1" si="440"/>
        <v>-</v>
      </c>
      <c r="DP202" s="27" t="b">
        <f t="shared" ca="1" si="440"/>
        <v>1</v>
      </c>
      <c r="DQ202" s="27" t="str">
        <f t="shared" ca="1" si="440"/>
        <v>-</v>
      </c>
      <c r="DR202" s="27" t="str">
        <f t="shared" ca="1" si="440"/>
        <v>-</v>
      </c>
      <c r="DS202" s="27" t="str">
        <f t="shared" ca="1" si="440"/>
        <v>-</v>
      </c>
      <c r="DT202" s="27" t="b">
        <f t="shared" ca="1" si="440"/>
        <v>1</v>
      </c>
      <c r="DU202" s="27" t="str">
        <f t="shared" ca="1" si="441"/>
        <v>-</v>
      </c>
      <c r="DV202" s="27">
        <f t="shared" ca="1" si="441"/>
        <v>0.99</v>
      </c>
      <c r="DW202" s="27">
        <f t="shared" ca="1" si="441"/>
        <v>1</v>
      </c>
      <c r="DX202" s="27" t="str">
        <f t="shared" ca="1" si="441"/>
        <v>-</v>
      </c>
      <c r="DY202" s="27" t="str">
        <f t="shared" ca="1" si="441"/>
        <v>-</v>
      </c>
      <c r="DZ202" s="27" t="str">
        <f t="shared" ca="1" si="441"/>
        <v>-</v>
      </c>
      <c r="EA202" s="27">
        <f t="shared" ca="1" si="441"/>
        <v>1</v>
      </c>
      <c r="EB202" s="27">
        <f t="shared" ca="1" si="441"/>
        <v>0</v>
      </c>
      <c r="EC202" s="27">
        <f t="shared" ca="1" si="441"/>
        <v>1</v>
      </c>
      <c r="ED202" s="27">
        <f t="shared" ca="1" si="441"/>
        <v>1</v>
      </c>
      <c r="EE202" s="27">
        <f t="shared" ca="1" si="442"/>
        <v>0</v>
      </c>
      <c r="EF202" s="27">
        <f t="shared" ca="1" si="442"/>
        <v>70</v>
      </c>
      <c r="EG202" s="27">
        <f t="shared" ca="1" si="442"/>
        <v>50</v>
      </c>
      <c r="EH202" s="27">
        <f t="shared" ca="1" si="442"/>
        <v>70</v>
      </c>
      <c r="EI202" s="27">
        <f t="shared" ca="1" si="442"/>
        <v>50</v>
      </c>
      <c r="EJ202" s="27">
        <f t="shared" ca="1" si="442"/>
        <v>1</v>
      </c>
      <c r="EK202" s="27">
        <f t="shared" ca="1" si="442"/>
        <v>1</v>
      </c>
      <c r="EL202" s="27">
        <f t="shared" ca="1" si="442"/>
        <v>1</v>
      </c>
      <c r="EM202" s="27">
        <f t="shared" ca="1" si="442"/>
        <v>0</v>
      </c>
      <c r="EN202" s="27" t="str">
        <f t="shared" ca="1" si="442"/>
        <v>-</v>
      </c>
      <c r="EO202" s="27" t="str">
        <f t="shared" ca="1" si="442"/>
        <v>-</v>
      </c>
      <c r="EP202" s="27">
        <f t="shared" ca="1" si="442"/>
        <v>0</v>
      </c>
      <c r="EQ202" s="27">
        <f t="shared" ca="1" si="442"/>
        <v>0</v>
      </c>
      <c r="ER202" s="34">
        <v>0</v>
      </c>
    </row>
    <row r="203" spans="1:148" outlineLevel="3">
      <c r="A203" s="31">
        <f t="shared" si="361"/>
        <v>198</v>
      </c>
      <c r="B203" s="38">
        <f t="shared" ca="1" si="418"/>
        <v>138</v>
      </c>
      <c r="C203">
        <f t="shared" ca="1" si="412"/>
        <v>32</v>
      </c>
      <c r="D203" t="b">
        <v>1</v>
      </c>
      <c r="E203" t="b">
        <v>0</v>
      </c>
      <c r="F203" t="b">
        <v>1</v>
      </c>
      <c r="H203" s="39" t="str">
        <f t="shared" ca="1" si="448"/>
        <v>060 sfw1.00_sfd00000_conc00000_prlf00000_erb+0.50Mat-mate EL Spr Scan 2 (F33N11)</v>
      </c>
      <c r="I203" s="13" t="str">
        <f ca="1">IF(MATCH(H203,H$5:H203,0)=(COUNTA(H$5:H203)),"-","Dup")</f>
        <v>-</v>
      </c>
      <c r="J203" s="27" t="str">
        <f t="shared" ca="1" si="416"/>
        <v>-</v>
      </c>
      <c r="K203" s="27" t="b">
        <f t="shared" ca="1" si="447"/>
        <v>1</v>
      </c>
      <c r="L203" s="27" t="b">
        <f t="shared" ca="1" si="447"/>
        <v>1</v>
      </c>
      <c r="M203" s="27" t="b">
        <f t="shared" ca="1" si="447"/>
        <v>1</v>
      </c>
      <c r="N203" s="27" t="b">
        <f t="shared" ca="1" si="447"/>
        <v>1</v>
      </c>
      <c r="O203" s="27" t="b">
        <f t="shared" ca="1" si="447"/>
        <v>1</v>
      </c>
      <c r="P203" s="27">
        <f t="shared" ca="1" si="436"/>
        <v>1</v>
      </c>
      <c r="Q203" s="27">
        <f t="shared" ca="1" si="436"/>
        <v>1</v>
      </c>
      <c r="R203" s="27">
        <f t="shared" ca="1" si="436"/>
        <v>1</v>
      </c>
      <c r="S203" s="27">
        <f t="shared" ca="1" si="436"/>
        <v>1</v>
      </c>
      <c r="T203" s="27">
        <f t="shared" ca="1" si="436"/>
        <v>1</v>
      </c>
      <c r="U203" s="27">
        <f t="shared" ca="1" si="436"/>
        <v>1</v>
      </c>
      <c r="V203" s="27">
        <f t="shared" ca="1" si="436"/>
        <v>1</v>
      </c>
      <c r="W203" s="27">
        <f t="shared" ca="1" si="436"/>
        <v>1</v>
      </c>
      <c r="X203" s="27">
        <f t="shared" ca="1" si="436"/>
        <v>1</v>
      </c>
      <c r="Y203" s="27">
        <f t="shared" ca="1" si="436"/>
        <v>1</v>
      </c>
      <c r="Z203" s="27" t="str">
        <f t="shared" ca="1" si="413"/>
        <v>-</v>
      </c>
      <c r="AA203" s="27" t="str">
        <f t="shared" ca="1" si="417"/>
        <v>-</v>
      </c>
      <c r="AB203" s="27" t="str">
        <f t="shared" ca="1" si="437"/>
        <v>-</v>
      </c>
      <c r="AC203" s="27" t="str">
        <f t="shared" ca="1" si="437"/>
        <v>-</v>
      </c>
      <c r="AD203" s="27" t="str">
        <f t="shared" ca="1" si="437"/>
        <v>-</v>
      </c>
      <c r="AE203" s="27" t="str">
        <f t="shared" ca="1" si="437"/>
        <v>-</v>
      </c>
      <c r="AF203" s="27" t="str">
        <f t="shared" ca="1" si="437"/>
        <v>-</v>
      </c>
      <c r="AG203" s="27" t="str">
        <f t="shared" ca="1" si="437"/>
        <v>-</v>
      </c>
      <c r="AH203" s="27" t="str">
        <f t="shared" ca="1" si="437"/>
        <v>-</v>
      </c>
      <c r="AI203" s="27" t="str">
        <f t="shared" ca="1" si="437"/>
        <v>-</v>
      </c>
      <c r="AJ203" s="27" t="str">
        <f t="shared" ca="1" si="437"/>
        <v>-</v>
      </c>
      <c r="AK203" s="27" t="str">
        <f t="shared" ca="1" si="437"/>
        <v>-</v>
      </c>
      <c r="AL203" s="27" t="str">
        <f t="shared" ca="1" si="437"/>
        <v>-</v>
      </c>
      <c r="AM203" s="27" t="str">
        <f t="shared" ca="1" si="437"/>
        <v>-</v>
      </c>
      <c r="AN203" s="27" t="str">
        <f t="shared" ca="1" si="437"/>
        <v>-</v>
      </c>
      <c r="AO203" s="27" t="str">
        <f t="shared" ca="1" si="437"/>
        <v>-</v>
      </c>
      <c r="AP203" s="27" t="str">
        <f t="shared" ca="1" si="437"/>
        <v>-</v>
      </c>
      <c r="AQ203" s="27" t="str">
        <f t="shared" ca="1" si="437"/>
        <v>-</v>
      </c>
      <c r="AR203" s="27" t="str">
        <f t="shared" ca="1" si="437"/>
        <v>-</v>
      </c>
      <c r="AS203" s="27">
        <f t="shared" ca="1" si="433"/>
        <v>1</v>
      </c>
      <c r="AT203" s="27">
        <f t="shared" ca="1" si="433"/>
        <v>1</v>
      </c>
      <c r="AU203" s="27">
        <f t="shared" ca="1" si="433"/>
        <v>0</v>
      </c>
      <c r="AV203" s="27">
        <f t="shared" ca="1" si="438"/>
        <v>0.7</v>
      </c>
      <c r="AW203" s="27">
        <f t="shared" ca="1" si="438"/>
        <v>-0.7</v>
      </c>
      <c r="AX203" s="27" t="str">
        <f t="shared" ca="1" si="438"/>
        <v>-</v>
      </c>
      <c r="AY203" s="27" t="str">
        <f t="shared" ca="1" si="438"/>
        <v>-</v>
      </c>
      <c r="AZ203" s="27" t="str">
        <f t="shared" ca="1" si="438"/>
        <v>-</v>
      </c>
      <c r="BA203" s="27" t="str">
        <f t="shared" ca="1" si="438"/>
        <v>-</v>
      </c>
      <c r="BB203" s="27" t="str">
        <f t="shared" ca="1" si="438"/>
        <v>-</v>
      </c>
      <c r="BC203" s="27">
        <f t="shared" ca="1" si="414"/>
        <v>0.3</v>
      </c>
      <c r="BD203" s="27">
        <f t="shared" ca="1" si="443"/>
        <v>0.7</v>
      </c>
      <c r="BE203" s="27">
        <f t="shared" ca="1" si="443"/>
        <v>-0.2</v>
      </c>
      <c r="BF203" s="27">
        <f t="shared" ca="1" si="443"/>
        <v>1.2</v>
      </c>
      <c r="BG203" s="27" t="str">
        <f t="shared" ca="1" si="443"/>
        <v>-</v>
      </c>
      <c r="BH203" s="27" t="str">
        <f t="shared" ca="1" si="443"/>
        <v>-</v>
      </c>
      <c r="BI203" s="27">
        <f t="shared" ca="1" si="443"/>
        <v>0</v>
      </c>
      <c r="BJ203" s="27">
        <f t="shared" ca="1" si="443"/>
        <v>0</v>
      </c>
      <c r="BK203" s="27">
        <f t="shared" ca="1" si="443"/>
        <v>0</v>
      </c>
      <c r="BL203" s="27">
        <f t="shared" ca="1" si="443"/>
        <v>0</v>
      </c>
      <c r="BM203" s="27">
        <f t="shared" ca="1" si="443"/>
        <v>0</v>
      </c>
      <c r="BN203" s="27">
        <f t="shared" ca="1" si="444"/>
        <v>12</v>
      </c>
      <c r="BO203" s="27">
        <f t="shared" ca="1" si="444"/>
        <v>12</v>
      </c>
      <c r="BP203" s="27" t="str">
        <f t="shared" ca="1" si="444"/>
        <v>-</v>
      </c>
      <c r="BQ203" s="27" t="str">
        <f t="shared" ca="1" si="444"/>
        <v>-</v>
      </c>
      <c r="BR203" s="27" t="str">
        <f t="shared" ca="1" si="444"/>
        <v>-</v>
      </c>
      <c r="BS203" s="27" t="str">
        <f t="shared" ca="1" si="444"/>
        <v>-</v>
      </c>
      <c r="BT203" s="27" t="str">
        <f t="shared" ca="1" si="444"/>
        <v>-</v>
      </c>
      <c r="BU203" s="27" t="str">
        <f t="shared" ca="1" si="445"/>
        <v>-</v>
      </c>
      <c r="BV203" s="27" t="str">
        <f t="shared" ca="1" si="445"/>
        <v>-</v>
      </c>
      <c r="BW203" s="27" t="str">
        <f t="shared" ca="1" si="445"/>
        <v>-</v>
      </c>
      <c r="BX203" s="27" t="str">
        <f t="shared" ca="1" si="445"/>
        <v>-</v>
      </c>
      <c r="BY203" s="27">
        <f t="shared" ca="1" si="445"/>
        <v>5</v>
      </c>
      <c r="BZ203" s="27" t="str">
        <f t="shared" ca="1" si="445"/>
        <v>-</v>
      </c>
      <c r="CA203" s="27" t="str">
        <f t="shared" ca="1" si="445"/>
        <v>-</v>
      </c>
      <c r="CB203" s="27" t="str">
        <f t="shared" ca="1" si="445"/>
        <v>-</v>
      </c>
      <c r="CC203" s="27" t="str">
        <f t="shared" ca="1" si="445"/>
        <v>-</v>
      </c>
      <c r="CD203" s="27" t="str">
        <f t="shared" ca="1" si="445"/>
        <v>-</v>
      </c>
      <c r="CE203" s="27" t="str">
        <f t="shared" ca="1" si="445"/>
        <v>-</v>
      </c>
      <c r="CF203" s="27">
        <f t="shared" ca="1" si="445"/>
        <v>0</v>
      </c>
      <c r="CG203" s="27" t="str">
        <f t="shared" ca="1" si="446"/>
        <v>-</v>
      </c>
      <c r="CH203" s="27">
        <f t="shared" ca="1" si="446"/>
        <v>1</v>
      </c>
      <c r="CI203" s="27">
        <f t="shared" ca="1" si="446"/>
        <v>0</v>
      </c>
      <c r="CJ203" s="27">
        <f t="shared" ca="1" si="446"/>
        <v>1</v>
      </c>
      <c r="CK203" s="27">
        <f t="shared" ca="1" si="446"/>
        <v>1</v>
      </c>
      <c r="CL203" s="27">
        <f t="shared" ca="1" si="446"/>
        <v>1</v>
      </c>
      <c r="CM203" s="27">
        <f t="shared" ca="1" si="446"/>
        <v>0</v>
      </c>
      <c r="CN203" s="27">
        <f t="shared" ca="1" si="446"/>
        <v>0</v>
      </c>
      <c r="CO203" s="27">
        <f t="shared" ca="1" si="446"/>
        <v>0</v>
      </c>
      <c r="CP203" s="26">
        <v>0.5</v>
      </c>
      <c r="CQ203" s="27">
        <f t="shared" ca="1" si="435"/>
        <v>1</v>
      </c>
      <c r="CR203" s="27">
        <f t="shared" ca="1" si="396"/>
        <v>0</v>
      </c>
      <c r="CS203" s="27">
        <f t="shared" ca="1" si="411"/>
        <v>0</v>
      </c>
      <c r="CT203" s="27">
        <f t="shared" ca="1" si="434"/>
        <v>0</v>
      </c>
      <c r="CU203" s="27">
        <f t="shared" ca="1" si="449"/>
        <v>0</v>
      </c>
      <c r="CV203" s="27">
        <f t="shared" ca="1" si="431"/>
        <v>0</v>
      </c>
      <c r="CW203" s="27">
        <f t="shared" ca="1" si="431"/>
        <v>1</v>
      </c>
      <c r="CX203" s="27">
        <f t="shared" ca="1" si="431"/>
        <v>0</v>
      </c>
      <c r="CY203" s="27">
        <f t="shared" ca="1" si="426"/>
        <v>0</v>
      </c>
      <c r="CZ203" s="27">
        <f t="shared" ca="1" si="426"/>
        <v>0</v>
      </c>
      <c r="DA203" s="27">
        <f t="shared" ca="1" si="439"/>
        <v>0</v>
      </c>
      <c r="DB203" s="27">
        <f t="shared" ca="1" si="439"/>
        <v>0</v>
      </c>
      <c r="DC203" s="27">
        <f t="shared" ca="1" si="439"/>
        <v>0</v>
      </c>
      <c r="DD203" s="27">
        <f t="shared" ca="1" si="439"/>
        <v>0</v>
      </c>
      <c r="DE203" s="27" t="str">
        <f t="shared" ca="1" si="439"/>
        <v>-</v>
      </c>
      <c r="DF203" s="27" t="str">
        <f t="shared" ca="1" si="439"/>
        <v>-</v>
      </c>
      <c r="DG203" s="27" t="str">
        <f t="shared" ca="1" si="439"/>
        <v>-</v>
      </c>
      <c r="DH203" s="27" t="str">
        <f t="shared" ca="1" si="439"/>
        <v>-</v>
      </c>
      <c r="DI203" s="27" t="str">
        <f t="shared" ca="1" si="439"/>
        <v>-</v>
      </c>
      <c r="DJ203" s="27" t="str">
        <f t="shared" ca="1" si="439"/>
        <v>-</v>
      </c>
      <c r="DK203" s="27" t="b">
        <f t="shared" ca="1" si="440"/>
        <v>0</v>
      </c>
      <c r="DL203" s="27" t="b">
        <f t="shared" ca="1" si="440"/>
        <v>0</v>
      </c>
      <c r="DM203" s="27" t="b">
        <f t="shared" ca="1" si="440"/>
        <v>1</v>
      </c>
      <c r="DN203" s="27">
        <f t="shared" ca="1" si="440"/>
        <v>2</v>
      </c>
      <c r="DO203" s="27" t="str">
        <f t="shared" ca="1" si="440"/>
        <v>-</v>
      </c>
      <c r="DP203" s="27" t="b">
        <f t="shared" ca="1" si="440"/>
        <v>1</v>
      </c>
      <c r="DQ203" s="27" t="str">
        <f t="shared" ca="1" si="440"/>
        <v>-</v>
      </c>
      <c r="DR203" s="27" t="str">
        <f t="shared" ca="1" si="440"/>
        <v>-</v>
      </c>
      <c r="DS203" s="27" t="str">
        <f t="shared" ca="1" si="440"/>
        <v>-</v>
      </c>
      <c r="DT203" s="27" t="b">
        <f t="shared" ca="1" si="440"/>
        <v>1</v>
      </c>
      <c r="DU203" s="27" t="str">
        <f t="shared" ca="1" si="441"/>
        <v>-</v>
      </c>
      <c r="DV203" s="27">
        <f t="shared" ca="1" si="441"/>
        <v>0.99</v>
      </c>
      <c r="DW203" s="27">
        <f t="shared" ca="1" si="441"/>
        <v>1</v>
      </c>
      <c r="DX203" s="27" t="str">
        <f t="shared" ca="1" si="441"/>
        <v>-</v>
      </c>
      <c r="DY203" s="27" t="str">
        <f t="shared" ca="1" si="441"/>
        <v>-</v>
      </c>
      <c r="DZ203" s="27" t="str">
        <f t="shared" ca="1" si="441"/>
        <v>-</v>
      </c>
      <c r="EA203" s="27">
        <f t="shared" ca="1" si="441"/>
        <v>1</v>
      </c>
      <c r="EB203" s="27">
        <f t="shared" ca="1" si="441"/>
        <v>0</v>
      </c>
      <c r="EC203" s="27">
        <f t="shared" ca="1" si="441"/>
        <v>1</v>
      </c>
      <c r="ED203" s="27">
        <f t="shared" ca="1" si="441"/>
        <v>1</v>
      </c>
      <c r="EE203" s="27">
        <f t="shared" ca="1" si="442"/>
        <v>0</v>
      </c>
      <c r="EF203" s="27">
        <f t="shared" ca="1" si="442"/>
        <v>70</v>
      </c>
      <c r="EG203" s="27">
        <f t="shared" ca="1" si="442"/>
        <v>50</v>
      </c>
      <c r="EH203" s="27">
        <f t="shared" ca="1" si="442"/>
        <v>70</v>
      </c>
      <c r="EI203" s="27">
        <f t="shared" ca="1" si="442"/>
        <v>50</v>
      </c>
      <c r="EJ203" s="27">
        <f t="shared" ca="1" si="442"/>
        <v>1</v>
      </c>
      <c r="EK203" s="27">
        <f t="shared" ca="1" si="442"/>
        <v>1</v>
      </c>
      <c r="EL203" s="27">
        <f t="shared" ca="1" si="442"/>
        <v>1</v>
      </c>
      <c r="EM203" s="27">
        <f t="shared" ca="1" si="442"/>
        <v>0</v>
      </c>
      <c r="EN203" s="27" t="str">
        <f t="shared" ca="1" si="442"/>
        <v>-</v>
      </c>
      <c r="EO203" s="27" t="str">
        <f t="shared" ca="1" si="442"/>
        <v>-</v>
      </c>
      <c r="EP203" s="27">
        <f t="shared" ca="1" si="442"/>
        <v>0</v>
      </c>
      <c r="EQ203" s="27">
        <f t="shared" ca="1" si="442"/>
        <v>0</v>
      </c>
      <c r="ER203" s="34">
        <v>0</v>
      </c>
    </row>
    <row r="204" spans="1:148">
      <c r="A204" s="31"/>
      <c r="B204" s="31"/>
      <c r="D204" t="b">
        <v>0</v>
      </c>
      <c r="E204" s="19"/>
      <c r="F204" s="19"/>
      <c r="H204" s="15" t="str">
        <f>"Exp411 Scan0 FS - period detail (F"&amp;3+IFERROR(1*$AK205,0)+IFERROR(1*$AL205,0)&amp;3+IFERROR(1*$AN205,0)&amp;"N"&amp;$AS205&amp;$AT205&amp;")"</f>
        <v>Exp411 Scan0 FS - period detail (F54N33)</v>
      </c>
      <c r="I204" s="13" t="str">
        <f ca="1">IF(MATCH(H204,H$5:H204,0)=(COUNTA(H$5:H204)),"-","Dup")</f>
        <v>-</v>
      </c>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34">
        <v>0</v>
      </c>
    </row>
    <row r="205" spans="1:148" outlineLevel="1">
      <c r="A205" s="31">
        <f t="shared" ref="A205:A216" si="450">ROW(A205)-5</f>
        <v>200</v>
      </c>
      <c r="B205" s="48">
        <f>A66</f>
        <v>61</v>
      </c>
      <c r="C205" s="26">
        <v>411</v>
      </c>
      <c r="D205" t="b">
        <v>1</v>
      </c>
      <c r="E205" t="b">
        <v>0</v>
      </c>
      <c r="F205" t="b">
        <v>1</v>
      </c>
      <c r="H205" s="51" t="str">
        <f t="shared" ref="H205:H216" ca="1" si="451">IF($BY205&lt;3,"M-M","Mat")&amp;IF($CD205=TRUE,"&amp;BBT","")&amp;IF($DV205&lt;&gt;0,"-mate EL","")&amp;IF($DK205," Aut","")&amp;IF($DL205," Win","")&amp;IF($DM205," Spr","")&amp;" Scan "&amp;$DN205&amp;" (F"&amp;3+IFERROR(1*$AK205,0)+IFERROR(1*$AL205,0)&amp;3+IFERROR(1*$AN205,0)&amp;"N"&amp;$AS205&amp;$AT205&amp;")"</f>
        <v>M-M Aut Scan 0 (F54N33)</v>
      </c>
      <c r="I205" s="13" t="str">
        <f ca="1">IF(MATCH(H205,H$5:H205,0)=(COUNTA(H$5:H205)),"-","Dup")</f>
        <v>-</v>
      </c>
      <c r="J205" s="27" t="str">
        <f ca="1">OFFSET(J$5,$B205,0)</f>
        <v>-</v>
      </c>
      <c r="K205" s="27" t="b">
        <f t="shared" ref="K205:O216" ca="1" si="452">OFFSET(K$5,$B205,0)</f>
        <v>1</v>
      </c>
      <c r="L205" s="27" t="str">
        <f t="shared" ca="1" si="452"/>
        <v>-</v>
      </c>
      <c r="M205" s="27" t="b">
        <f t="shared" ca="1" si="452"/>
        <v>1</v>
      </c>
      <c r="N205" s="27" t="b">
        <f t="shared" ca="1" si="452"/>
        <v>1</v>
      </c>
      <c r="O205" s="27" t="b">
        <f t="shared" ca="1" si="452"/>
        <v>1</v>
      </c>
      <c r="P205" s="27">
        <f t="shared" ref="P205:AE216" ca="1" si="453">OFFSET(P$5,$B205,0)</f>
        <v>1</v>
      </c>
      <c r="Q205" s="27">
        <f t="shared" ca="1" si="453"/>
        <v>1</v>
      </c>
      <c r="R205" s="27">
        <f t="shared" ca="1" si="453"/>
        <v>1</v>
      </c>
      <c r="S205" s="27">
        <f t="shared" ca="1" si="453"/>
        <v>1</v>
      </c>
      <c r="T205" s="27">
        <f t="shared" ca="1" si="453"/>
        <v>1</v>
      </c>
      <c r="U205" s="27">
        <f t="shared" ca="1" si="453"/>
        <v>1</v>
      </c>
      <c r="V205" s="27">
        <f t="shared" ca="1" si="453"/>
        <v>1</v>
      </c>
      <c r="W205" s="27">
        <f t="shared" ca="1" si="453"/>
        <v>1</v>
      </c>
      <c r="X205" s="27">
        <f t="shared" ca="1" si="453"/>
        <v>1</v>
      </c>
      <c r="Y205" s="27">
        <f t="shared" ca="1" si="453"/>
        <v>1</v>
      </c>
      <c r="Z205" s="27" t="str">
        <f t="shared" ca="1" si="453"/>
        <v>-</v>
      </c>
      <c r="AA205" s="27" t="str">
        <f t="shared" ca="1" si="453"/>
        <v>-</v>
      </c>
      <c r="AB205" s="27" t="str">
        <f t="shared" ca="1" si="453"/>
        <v>-</v>
      </c>
      <c r="AC205" s="27" t="str">
        <f t="shared" ca="1" si="453"/>
        <v>-</v>
      </c>
      <c r="AD205" s="27" t="str">
        <f t="shared" ca="1" si="453"/>
        <v>-</v>
      </c>
      <c r="AE205" s="27" t="str">
        <f t="shared" ca="1" si="453"/>
        <v>-</v>
      </c>
      <c r="AF205" s="27" t="str">
        <f t="shared" ref="AF205:AJ216" ca="1" si="454">OFFSET(AF$5,$B205,0)</f>
        <v>-</v>
      </c>
      <c r="AG205" s="27" t="str">
        <f t="shared" ca="1" si="454"/>
        <v>-</v>
      </c>
      <c r="AH205" s="27" t="str">
        <f t="shared" ca="1" si="454"/>
        <v>-</v>
      </c>
      <c r="AI205" s="27" t="str">
        <f t="shared" ca="1" si="454"/>
        <v>-</v>
      </c>
      <c r="AJ205" s="27" t="str">
        <f t="shared" ca="1" si="454"/>
        <v>-</v>
      </c>
      <c r="AK205" s="26" t="b">
        <v>1</v>
      </c>
      <c r="AL205" s="26" t="b">
        <v>1</v>
      </c>
      <c r="AM205" s="27" t="str">
        <f t="shared" ref="AM205:AM214" ca="1" si="455">OFFSET(AM$5,$B205,0)</f>
        <v>-</v>
      </c>
      <c r="AN205" s="26" t="b">
        <v>1</v>
      </c>
      <c r="AO205" s="27" t="str">
        <f t="shared" ref="AO205:AR214" ca="1" si="456">OFFSET(AO$5,$B205,0)</f>
        <v>-</v>
      </c>
      <c r="AP205" s="27" t="str">
        <f t="shared" ca="1" si="456"/>
        <v>-</v>
      </c>
      <c r="AQ205" s="27" t="str">
        <f t="shared" ca="1" si="456"/>
        <v>-</v>
      </c>
      <c r="AR205" s="27" t="str">
        <f t="shared" ca="1" si="456"/>
        <v>-</v>
      </c>
      <c r="AS205" s="26">
        <v>3</v>
      </c>
      <c r="AT205" s="26">
        <v>3</v>
      </c>
      <c r="AU205" s="26">
        <v>0</v>
      </c>
      <c r="AV205" s="26">
        <v>0.3</v>
      </c>
      <c r="AW205" s="26">
        <v>-0.3</v>
      </c>
      <c r="AX205" s="26">
        <v>1</v>
      </c>
      <c r="AY205" s="26">
        <v>-1</v>
      </c>
      <c r="AZ205" s="27" t="str">
        <f t="shared" ref="AZ205:BF216" ca="1" si="457">OFFSET(AZ$5,$B205,0)</f>
        <v>-</v>
      </c>
      <c r="BA205" s="27" t="str">
        <f t="shared" ca="1" si="457"/>
        <v>-</v>
      </c>
      <c r="BB205" s="27" t="str">
        <f t="shared" ca="1" si="457"/>
        <v>-</v>
      </c>
      <c r="BC205" s="27">
        <f t="shared" ca="1" si="457"/>
        <v>0.3</v>
      </c>
      <c r="BD205" s="27">
        <f t="shared" ca="1" si="457"/>
        <v>0.7</v>
      </c>
      <c r="BE205" s="27">
        <f t="shared" ca="1" si="457"/>
        <v>-0.2</v>
      </c>
      <c r="BF205" s="27">
        <f t="shared" ca="1" si="457"/>
        <v>1.2</v>
      </c>
      <c r="BG205" s="27" t="str">
        <f t="shared" ref="BG205:BM205" ca="1" si="458">OFFSET(BG$5,$B205,0)</f>
        <v>-</v>
      </c>
      <c r="BH205" s="27" t="str">
        <f t="shared" ca="1" si="458"/>
        <v>-</v>
      </c>
      <c r="BI205" s="27">
        <f t="shared" ca="1" si="458"/>
        <v>0</v>
      </c>
      <c r="BJ205" s="27">
        <f t="shared" ca="1" si="458"/>
        <v>0</v>
      </c>
      <c r="BK205" s="27">
        <f t="shared" ca="1" si="458"/>
        <v>0</v>
      </c>
      <c r="BL205" s="27">
        <f t="shared" ca="1" si="458"/>
        <v>0</v>
      </c>
      <c r="BM205" s="27">
        <f t="shared" ca="1" si="458"/>
        <v>0</v>
      </c>
      <c r="BN205" s="27">
        <f t="shared" ref="BN205:BQ211" ca="1" si="459">OFFSET(BN$5,$B205,0)</f>
        <v>0</v>
      </c>
      <c r="BO205" s="27">
        <f t="shared" ref="BO205:DJ210" ca="1" si="460">OFFSET(BO$5,$B205,0)</f>
        <v>0</v>
      </c>
      <c r="BP205" s="27" t="str">
        <f t="shared" ca="1" si="459"/>
        <v>-</v>
      </c>
      <c r="BQ205" s="27" t="str">
        <f t="shared" ca="1" si="460"/>
        <v>-</v>
      </c>
      <c r="BR205" s="27" t="str">
        <f t="shared" ca="1" si="460"/>
        <v>-</v>
      </c>
      <c r="BS205" s="27" t="str">
        <f t="shared" ca="1" si="460"/>
        <v>-</v>
      </c>
      <c r="BT205" s="27" t="str">
        <f t="shared" ca="1" si="460"/>
        <v>-</v>
      </c>
      <c r="BU205" s="27" t="str">
        <f t="shared" ca="1" si="460"/>
        <v>-</v>
      </c>
      <c r="BV205" s="27" t="str">
        <f t="shared" ca="1" si="460"/>
        <v>-</v>
      </c>
      <c r="BW205" s="27" t="str">
        <f t="shared" ca="1" si="460"/>
        <v>-</v>
      </c>
      <c r="BX205" s="27" t="str">
        <f t="shared" ca="1" si="460"/>
        <v>-</v>
      </c>
      <c r="BY205" s="27">
        <f t="shared" ca="1" si="460"/>
        <v>2</v>
      </c>
      <c r="BZ205" s="27" t="str">
        <f t="shared" ca="1" si="460"/>
        <v>-</v>
      </c>
      <c r="CA205" s="27" t="str">
        <f t="shared" ca="1" si="460"/>
        <v>-</v>
      </c>
      <c r="CB205" s="27" t="str">
        <f t="shared" ca="1" si="460"/>
        <v>-</v>
      </c>
      <c r="CC205" s="27" t="str">
        <f t="shared" ca="1" si="460"/>
        <v>-</v>
      </c>
      <c r="CD205" s="27" t="str">
        <f t="shared" ca="1" si="460"/>
        <v>-</v>
      </c>
      <c r="CE205" s="27" t="str">
        <f t="shared" ca="1" si="460"/>
        <v>-</v>
      </c>
      <c r="CF205" s="27">
        <f t="shared" ca="1" si="460"/>
        <v>0</v>
      </c>
      <c r="CG205" s="27" t="str">
        <f t="shared" ca="1" si="460"/>
        <v>-</v>
      </c>
      <c r="CH205" s="27">
        <f t="shared" ca="1" si="460"/>
        <v>1</v>
      </c>
      <c r="CI205" s="27">
        <f t="shared" ca="1" si="460"/>
        <v>0</v>
      </c>
      <c r="CJ205" s="27">
        <f t="shared" ca="1" si="460"/>
        <v>1</v>
      </c>
      <c r="CK205" s="27">
        <f t="shared" ca="1" si="460"/>
        <v>1</v>
      </c>
      <c r="CL205" s="27">
        <f t="shared" ca="1" si="460"/>
        <v>1</v>
      </c>
      <c r="CM205" s="27">
        <f t="shared" ca="1" si="460"/>
        <v>0</v>
      </c>
      <c r="CN205" s="27">
        <f t="shared" ca="1" si="460"/>
        <v>0</v>
      </c>
      <c r="CO205" s="27">
        <f t="shared" ca="1" si="460"/>
        <v>0</v>
      </c>
      <c r="CP205" s="27">
        <f t="shared" ca="1" si="460"/>
        <v>0</v>
      </c>
      <c r="CQ205" s="27">
        <f t="shared" ca="1" si="460"/>
        <v>0.9</v>
      </c>
      <c r="CR205" s="27">
        <f t="shared" ca="1" si="460"/>
        <v>0.75</v>
      </c>
      <c r="CS205" s="27">
        <f t="shared" ca="1" si="460"/>
        <v>0.65</v>
      </c>
      <c r="CT205" s="27">
        <f t="shared" ca="1" si="460"/>
        <v>0.3</v>
      </c>
      <c r="CU205" s="27">
        <f t="shared" ca="1" si="460"/>
        <v>0</v>
      </c>
      <c r="CV205" s="27">
        <f t="shared" ca="1" si="460"/>
        <v>0</v>
      </c>
      <c r="CW205" s="27">
        <f t="shared" ca="1" si="460"/>
        <v>1</v>
      </c>
      <c r="CX205" s="27">
        <f t="shared" ca="1" si="460"/>
        <v>0</v>
      </c>
      <c r="CY205" s="27">
        <f t="shared" ca="1" si="460"/>
        <v>0</v>
      </c>
      <c r="CZ205" s="27">
        <f t="shared" ca="1" si="460"/>
        <v>0</v>
      </c>
      <c r="DA205" s="27">
        <f t="shared" ca="1" si="460"/>
        <v>0</v>
      </c>
      <c r="DB205" s="27">
        <f t="shared" ca="1" si="460"/>
        <v>0</v>
      </c>
      <c r="DC205" s="27">
        <f t="shared" ca="1" si="460"/>
        <v>0</v>
      </c>
      <c r="DD205" s="27">
        <f t="shared" ca="1" si="460"/>
        <v>0</v>
      </c>
      <c r="DE205" s="27" t="str">
        <f t="shared" ca="1" si="460"/>
        <v>-</v>
      </c>
      <c r="DF205" s="27" t="str">
        <f t="shared" ca="1" si="460"/>
        <v>-</v>
      </c>
      <c r="DG205" s="27" t="str">
        <f t="shared" ca="1" si="460"/>
        <v>-</v>
      </c>
      <c r="DH205" s="27" t="str">
        <f t="shared" ca="1" si="460"/>
        <v>-</v>
      </c>
      <c r="DI205" s="27" t="str">
        <f t="shared" ca="1" si="460"/>
        <v>-</v>
      </c>
      <c r="DJ205" s="27" t="str">
        <f t="shared" ca="1" si="460"/>
        <v>-</v>
      </c>
      <c r="DK205" s="27" t="b">
        <f t="shared" ref="DK205:EQ212" ca="1" si="461">OFFSET(DK$5,$B205,0)</f>
        <v>1</v>
      </c>
      <c r="DL205" s="27" t="b">
        <f t="shared" ca="1" si="461"/>
        <v>0</v>
      </c>
      <c r="DM205" s="27" t="b">
        <f t="shared" ca="1" si="461"/>
        <v>0</v>
      </c>
      <c r="DN205" s="27">
        <f t="shared" ca="1" si="461"/>
        <v>0</v>
      </c>
      <c r="DO205" s="27" t="str">
        <f t="shared" ca="1" si="461"/>
        <v>-</v>
      </c>
      <c r="DP205" s="27" t="b">
        <f t="shared" ca="1" si="461"/>
        <v>1</v>
      </c>
      <c r="DQ205" s="27" t="str">
        <f t="shared" ca="1" si="461"/>
        <v>-</v>
      </c>
      <c r="DR205" s="27" t="str">
        <f t="shared" ca="1" si="461"/>
        <v>-</v>
      </c>
      <c r="DS205" s="27" t="str">
        <f t="shared" ca="1" si="461"/>
        <v>-</v>
      </c>
      <c r="DT205" s="27" t="b">
        <f t="shared" ca="1" si="461"/>
        <v>1</v>
      </c>
      <c r="DU205" s="27" t="str">
        <f t="shared" ca="1" si="461"/>
        <v>-</v>
      </c>
      <c r="DV205" s="27">
        <f t="shared" ca="1" si="461"/>
        <v>0</v>
      </c>
      <c r="DW205" s="27">
        <f t="shared" ca="1" si="461"/>
        <v>1</v>
      </c>
      <c r="DX205" s="27" t="str">
        <f t="shared" ca="1" si="461"/>
        <v>-</v>
      </c>
      <c r="DY205" s="27">
        <f t="shared" ca="1" si="461"/>
        <v>500</v>
      </c>
      <c r="DZ205" s="27">
        <f t="shared" ca="1" si="461"/>
        <v>500</v>
      </c>
      <c r="EA205" s="27">
        <f t="shared" ca="1" si="461"/>
        <v>1</v>
      </c>
      <c r="EB205" s="27">
        <f t="shared" ca="1" si="461"/>
        <v>0</v>
      </c>
      <c r="EC205" s="27">
        <f t="shared" ca="1" si="461"/>
        <v>1</v>
      </c>
      <c r="ED205" s="27">
        <f t="shared" ca="1" si="461"/>
        <v>1</v>
      </c>
      <c r="EE205" s="27">
        <f t="shared" ca="1" si="461"/>
        <v>0</v>
      </c>
      <c r="EF205" s="27">
        <f t="shared" ca="1" si="461"/>
        <v>70</v>
      </c>
      <c r="EG205" s="27">
        <f t="shared" ca="1" si="461"/>
        <v>50</v>
      </c>
      <c r="EH205" s="27">
        <f t="shared" ca="1" si="461"/>
        <v>70</v>
      </c>
      <c r="EI205" s="27">
        <f t="shared" ca="1" si="461"/>
        <v>50</v>
      </c>
      <c r="EJ205" s="27">
        <f t="shared" ca="1" si="461"/>
        <v>1</v>
      </c>
      <c r="EK205" s="27">
        <f t="shared" ca="1" si="461"/>
        <v>1</v>
      </c>
      <c r="EL205" s="27">
        <f t="shared" ca="1" si="461"/>
        <v>1</v>
      </c>
      <c r="EM205" s="27">
        <f t="shared" ca="1" si="461"/>
        <v>0</v>
      </c>
      <c r="EN205" s="27" t="str">
        <f t="shared" ca="1" si="461"/>
        <v>-</v>
      </c>
      <c r="EO205" s="27" t="str">
        <f t="shared" ca="1" si="461"/>
        <v>-</v>
      </c>
      <c r="EP205" s="27">
        <f t="shared" ca="1" si="461"/>
        <v>0</v>
      </c>
      <c r="EQ205" s="27">
        <f t="shared" ca="1" si="461"/>
        <v>0</v>
      </c>
      <c r="ER205" s="34">
        <v>0</v>
      </c>
    </row>
    <row r="206" spans="1:148" outlineLevel="3">
      <c r="A206" s="31">
        <f t="shared" si="450"/>
        <v>201</v>
      </c>
      <c r="B206" s="38">
        <f ca="1">OFFSET(B206,-1,0)+1</f>
        <v>62</v>
      </c>
      <c r="C206">
        <f t="shared" ref="C206:C216" ca="1" si="462">OFFSET(C206,-1,0)</f>
        <v>411</v>
      </c>
      <c r="D206" t="b">
        <v>1</v>
      </c>
      <c r="E206" t="b">
        <v>0</v>
      </c>
      <c r="F206" t="b">
        <v>1</v>
      </c>
      <c r="H206" s="51" t="str">
        <f t="shared" ca="1" si="451"/>
        <v>M-M Win Scan 0 (F54N33)</v>
      </c>
      <c r="I206" s="13" t="str">
        <f ca="1">IF(MATCH(H206,H$5:H206,0)=(COUNTA(H$5:H206)),"-","Dup")</f>
        <v>-</v>
      </c>
      <c r="J206" s="27" t="str">
        <f t="shared" ref="J206:J216" ca="1" si="463">OFFSET(J$5,$B206,0)</f>
        <v>-</v>
      </c>
      <c r="K206" s="27" t="b">
        <f t="shared" ca="1" si="452"/>
        <v>1</v>
      </c>
      <c r="L206" s="27" t="str">
        <f t="shared" ca="1" si="452"/>
        <v>-</v>
      </c>
      <c r="M206" s="27" t="b">
        <f t="shared" ca="1" si="452"/>
        <v>1</v>
      </c>
      <c r="N206" s="27" t="b">
        <f t="shared" ca="1" si="452"/>
        <v>1</v>
      </c>
      <c r="O206" s="27" t="b">
        <f t="shared" ca="1" si="452"/>
        <v>1</v>
      </c>
      <c r="P206" s="27">
        <f t="shared" ca="1" si="453"/>
        <v>1</v>
      </c>
      <c r="Q206" s="27">
        <f t="shared" ca="1" si="453"/>
        <v>1</v>
      </c>
      <c r="R206" s="27">
        <f t="shared" ca="1" si="453"/>
        <v>1</v>
      </c>
      <c r="S206" s="27">
        <f t="shared" ca="1" si="453"/>
        <v>1</v>
      </c>
      <c r="T206" s="27">
        <f t="shared" ca="1" si="453"/>
        <v>1</v>
      </c>
      <c r="U206" s="27">
        <f t="shared" ca="1" si="453"/>
        <v>1</v>
      </c>
      <c r="V206" s="27">
        <f t="shared" ca="1" si="453"/>
        <v>1</v>
      </c>
      <c r="W206" s="27">
        <f t="shared" ca="1" si="453"/>
        <v>1</v>
      </c>
      <c r="X206" s="27">
        <f t="shared" ca="1" si="453"/>
        <v>1</v>
      </c>
      <c r="Y206" s="27">
        <f t="shared" ca="1" si="453"/>
        <v>1</v>
      </c>
      <c r="Z206" s="27" t="str">
        <f t="shared" ca="1" si="453"/>
        <v>-</v>
      </c>
      <c r="AA206" s="27" t="str">
        <f t="shared" ref="AA206:AE207" ca="1" si="464">OFFSET(AA$5,$B206,0)</f>
        <v>-</v>
      </c>
      <c r="AB206" s="27" t="str">
        <f t="shared" ca="1" si="464"/>
        <v>-</v>
      </c>
      <c r="AC206" s="27" t="str">
        <f t="shared" ca="1" si="464"/>
        <v>-</v>
      </c>
      <c r="AD206" s="27" t="str">
        <f t="shared" ca="1" si="464"/>
        <v>-</v>
      </c>
      <c r="AE206" s="27" t="str">
        <f t="shared" ca="1" si="464"/>
        <v>-</v>
      </c>
      <c r="AF206" s="27" t="str">
        <f t="shared" ca="1" si="454"/>
        <v>-</v>
      </c>
      <c r="AG206" s="27" t="str">
        <f t="shared" ca="1" si="454"/>
        <v>-</v>
      </c>
      <c r="AH206" s="27" t="str">
        <f t="shared" ca="1" si="454"/>
        <v>-</v>
      </c>
      <c r="AI206" s="27" t="str">
        <f t="shared" ca="1" si="454"/>
        <v>-</v>
      </c>
      <c r="AJ206" s="27" t="str">
        <f t="shared" ca="1" si="454"/>
        <v>-</v>
      </c>
      <c r="AK206" s="54" t="b">
        <f ca="1">OFFSET(AK206,-1,0)</f>
        <v>1</v>
      </c>
      <c r="AL206" s="54" t="b">
        <f ca="1">OFFSET(AL206,-1,0)</f>
        <v>1</v>
      </c>
      <c r="AM206" s="27" t="str">
        <f t="shared" ca="1" si="455"/>
        <v>-</v>
      </c>
      <c r="AN206" s="54" t="b">
        <f t="shared" ref="AN206:AN216" ca="1" si="465">OFFSET(AN206,-1,0)</f>
        <v>1</v>
      </c>
      <c r="AO206" s="27" t="str">
        <f t="shared" ca="1" si="456"/>
        <v>-</v>
      </c>
      <c r="AP206" s="27" t="str">
        <f t="shared" ca="1" si="456"/>
        <v>-</v>
      </c>
      <c r="AQ206" s="27" t="str">
        <f t="shared" ca="1" si="456"/>
        <v>-</v>
      </c>
      <c r="AR206" s="27" t="str">
        <f t="shared" ca="1" si="456"/>
        <v>-</v>
      </c>
      <c r="AS206" s="54">
        <f t="shared" ref="AS206:AY216" ca="1" si="466">OFFSET(AS206,-1,0)</f>
        <v>3</v>
      </c>
      <c r="AT206" s="54">
        <f t="shared" ca="1" si="466"/>
        <v>3</v>
      </c>
      <c r="AU206" s="54">
        <f t="shared" ca="1" si="466"/>
        <v>0</v>
      </c>
      <c r="AV206" s="54">
        <f t="shared" ca="1" si="466"/>
        <v>0.3</v>
      </c>
      <c r="AW206" s="54">
        <f t="shared" ca="1" si="466"/>
        <v>-0.3</v>
      </c>
      <c r="AX206" s="54">
        <f t="shared" ca="1" si="466"/>
        <v>1</v>
      </c>
      <c r="AY206" s="54">
        <f t="shared" ca="1" si="466"/>
        <v>-1</v>
      </c>
      <c r="AZ206" s="27" t="str">
        <f t="shared" ca="1" si="457"/>
        <v>-</v>
      </c>
      <c r="BA206" s="27" t="str">
        <f t="shared" ca="1" si="457"/>
        <v>-</v>
      </c>
      <c r="BB206" s="27" t="str">
        <f t="shared" ca="1" si="457"/>
        <v>-</v>
      </c>
      <c r="BC206" s="27">
        <f t="shared" ca="1" si="457"/>
        <v>0.3</v>
      </c>
      <c r="BD206" s="27">
        <f t="shared" ca="1" si="457"/>
        <v>0.7</v>
      </c>
      <c r="BE206" s="27">
        <f t="shared" ca="1" si="457"/>
        <v>-0.2</v>
      </c>
      <c r="BF206" s="27">
        <f t="shared" ca="1" si="457"/>
        <v>1.2</v>
      </c>
      <c r="BG206" s="27" t="str">
        <f t="shared" ref="BG206:BH216" ca="1" si="467">OFFSET(BG$5,$B206,0)</f>
        <v>-</v>
      </c>
      <c r="BH206" s="27" t="str">
        <f t="shared" ca="1" si="467"/>
        <v>-</v>
      </c>
      <c r="BI206" s="27">
        <f t="shared" ref="BI206:BM209" ca="1" si="468">OFFSET(BI$5,$B206,0)</f>
        <v>0</v>
      </c>
      <c r="BJ206" s="27">
        <f t="shared" ca="1" si="468"/>
        <v>0</v>
      </c>
      <c r="BK206" s="27">
        <f t="shared" ca="1" si="468"/>
        <v>0</v>
      </c>
      <c r="BL206" s="27">
        <f t="shared" ca="1" si="468"/>
        <v>0</v>
      </c>
      <c r="BM206" s="27">
        <f t="shared" ca="1" si="468"/>
        <v>0</v>
      </c>
      <c r="BN206" s="27">
        <f t="shared" ca="1" si="459"/>
        <v>0</v>
      </c>
      <c r="BO206" s="27">
        <f t="shared" ca="1" si="460"/>
        <v>0</v>
      </c>
      <c r="BP206" s="27" t="str">
        <f t="shared" ca="1" si="459"/>
        <v>-</v>
      </c>
      <c r="BQ206" s="27" t="str">
        <f t="shared" ca="1" si="460"/>
        <v>-</v>
      </c>
      <c r="BR206" s="27" t="str">
        <f t="shared" ca="1" si="460"/>
        <v>-</v>
      </c>
      <c r="BS206" s="27" t="str">
        <f t="shared" ca="1" si="460"/>
        <v>-</v>
      </c>
      <c r="BT206" s="27" t="str">
        <f t="shared" ca="1" si="460"/>
        <v>-</v>
      </c>
      <c r="BU206" s="27" t="str">
        <f t="shared" ca="1" si="460"/>
        <v>-</v>
      </c>
      <c r="BV206" s="27" t="str">
        <f t="shared" ca="1" si="460"/>
        <v>-</v>
      </c>
      <c r="BW206" s="27" t="str">
        <f t="shared" ca="1" si="460"/>
        <v>-</v>
      </c>
      <c r="BX206" s="27" t="str">
        <f t="shared" ref="BW206:BX210" ca="1" si="469">OFFSET(BX$5,$B206,0)</f>
        <v>-</v>
      </c>
      <c r="BY206" s="27">
        <f t="shared" ca="1" si="460"/>
        <v>2</v>
      </c>
      <c r="BZ206" s="27" t="str">
        <f t="shared" ca="1" si="460"/>
        <v>-</v>
      </c>
      <c r="CA206" s="27" t="str">
        <f t="shared" ca="1" si="460"/>
        <v>-</v>
      </c>
      <c r="CB206" s="27" t="str">
        <f t="shared" ca="1" si="460"/>
        <v>-</v>
      </c>
      <c r="CC206" s="27" t="str">
        <f t="shared" ca="1" si="460"/>
        <v>-</v>
      </c>
      <c r="CD206" s="27" t="str">
        <f t="shared" ca="1" si="460"/>
        <v>-</v>
      </c>
      <c r="CE206" s="27" t="str">
        <f t="shared" ca="1" si="460"/>
        <v>-</v>
      </c>
      <c r="CF206" s="27">
        <f t="shared" ca="1" si="460"/>
        <v>0</v>
      </c>
      <c r="CG206" s="27" t="str">
        <f t="shared" ca="1" si="460"/>
        <v>-</v>
      </c>
      <c r="CH206" s="27">
        <f t="shared" ca="1" si="460"/>
        <v>1</v>
      </c>
      <c r="CI206" s="27">
        <f t="shared" ca="1" si="460"/>
        <v>0</v>
      </c>
      <c r="CJ206" s="27">
        <f t="shared" ca="1" si="460"/>
        <v>1</v>
      </c>
      <c r="CK206" s="27">
        <f t="shared" ca="1" si="460"/>
        <v>1</v>
      </c>
      <c r="CL206" s="27">
        <f t="shared" ca="1" si="460"/>
        <v>1</v>
      </c>
      <c r="CM206" s="27">
        <f t="shared" ca="1" si="460"/>
        <v>0</v>
      </c>
      <c r="CN206" s="27">
        <f t="shared" ca="1" si="460"/>
        <v>0</v>
      </c>
      <c r="CO206" s="27">
        <f t="shared" ca="1" si="460"/>
        <v>0</v>
      </c>
      <c r="CP206" s="27">
        <f t="shared" ca="1" si="460"/>
        <v>0</v>
      </c>
      <c r="CQ206" s="27">
        <f t="shared" ca="1" si="460"/>
        <v>0.9</v>
      </c>
      <c r="CR206" s="27">
        <f t="shared" ca="1" si="460"/>
        <v>0.75</v>
      </c>
      <c r="CS206" s="27">
        <f t="shared" ca="1" si="460"/>
        <v>0.65</v>
      </c>
      <c r="CT206" s="27">
        <f t="shared" ca="1" si="460"/>
        <v>0.3</v>
      </c>
      <c r="CU206" s="27">
        <f t="shared" ca="1" si="460"/>
        <v>0</v>
      </c>
      <c r="CV206" s="27">
        <f t="shared" ca="1" si="460"/>
        <v>0</v>
      </c>
      <c r="CW206" s="27">
        <f t="shared" ca="1" si="460"/>
        <v>1</v>
      </c>
      <c r="CX206" s="27">
        <f t="shared" ca="1" si="460"/>
        <v>0</v>
      </c>
      <c r="CY206" s="27">
        <f t="shared" ca="1" si="460"/>
        <v>0</v>
      </c>
      <c r="CZ206" s="27">
        <f t="shared" ca="1" si="460"/>
        <v>0</v>
      </c>
      <c r="DA206" s="27">
        <f t="shared" ca="1" si="460"/>
        <v>0</v>
      </c>
      <c r="DB206" s="27">
        <f t="shared" ca="1" si="460"/>
        <v>0</v>
      </c>
      <c r="DC206" s="27">
        <f t="shared" ca="1" si="460"/>
        <v>0</v>
      </c>
      <c r="DD206" s="27">
        <f t="shared" ca="1" si="460"/>
        <v>0</v>
      </c>
      <c r="DE206" s="27" t="str">
        <f t="shared" ca="1" si="460"/>
        <v>-</v>
      </c>
      <c r="DF206" s="27" t="str">
        <f t="shared" ca="1" si="460"/>
        <v>-</v>
      </c>
      <c r="DG206" s="27" t="str">
        <f t="shared" ca="1" si="460"/>
        <v>-</v>
      </c>
      <c r="DH206" s="27" t="str">
        <f t="shared" ca="1" si="460"/>
        <v>-</v>
      </c>
      <c r="DI206" s="27" t="str">
        <f t="shared" ca="1" si="460"/>
        <v>-</v>
      </c>
      <c r="DJ206" s="27" t="str">
        <f t="shared" ca="1" si="460"/>
        <v>-</v>
      </c>
      <c r="DK206" s="27" t="b">
        <f t="shared" ca="1" si="461"/>
        <v>0</v>
      </c>
      <c r="DL206" s="27" t="b">
        <f t="shared" ca="1" si="461"/>
        <v>1</v>
      </c>
      <c r="DM206" s="27" t="b">
        <f t="shared" ca="1" si="461"/>
        <v>0</v>
      </c>
      <c r="DN206" s="27">
        <f t="shared" ca="1" si="461"/>
        <v>0</v>
      </c>
      <c r="DO206" s="27" t="str">
        <f t="shared" ca="1" si="461"/>
        <v>-</v>
      </c>
      <c r="DP206" s="27" t="b">
        <f t="shared" ca="1" si="461"/>
        <v>1</v>
      </c>
      <c r="DQ206" s="27" t="str">
        <f t="shared" ca="1" si="461"/>
        <v>-</v>
      </c>
      <c r="DR206" s="27" t="str">
        <f t="shared" ca="1" si="461"/>
        <v>-</v>
      </c>
      <c r="DS206" s="27" t="str">
        <f t="shared" ca="1" si="461"/>
        <v>-</v>
      </c>
      <c r="DT206" s="27" t="b">
        <f t="shared" ca="1" si="461"/>
        <v>1</v>
      </c>
      <c r="DU206" s="27" t="str">
        <f t="shared" ca="1" si="461"/>
        <v>-</v>
      </c>
      <c r="DV206" s="27">
        <f t="shared" ca="1" si="461"/>
        <v>0</v>
      </c>
      <c r="DW206" s="27">
        <f t="shared" ca="1" si="461"/>
        <v>1</v>
      </c>
      <c r="DX206" s="27" t="str">
        <f t="shared" ca="1" si="461"/>
        <v>-</v>
      </c>
      <c r="DY206" s="27">
        <f t="shared" ca="1" si="461"/>
        <v>500</v>
      </c>
      <c r="DZ206" s="27">
        <f t="shared" ca="1" si="461"/>
        <v>500</v>
      </c>
      <c r="EA206" s="27">
        <f t="shared" ca="1" si="461"/>
        <v>1</v>
      </c>
      <c r="EB206" s="27">
        <f t="shared" ca="1" si="461"/>
        <v>0</v>
      </c>
      <c r="EC206" s="27">
        <f t="shared" ca="1" si="461"/>
        <v>1</v>
      </c>
      <c r="ED206" s="27">
        <f t="shared" ca="1" si="461"/>
        <v>1</v>
      </c>
      <c r="EE206" s="27">
        <f t="shared" ca="1" si="461"/>
        <v>0</v>
      </c>
      <c r="EF206" s="27">
        <f t="shared" ca="1" si="461"/>
        <v>70</v>
      </c>
      <c r="EG206" s="27">
        <f t="shared" ca="1" si="461"/>
        <v>50</v>
      </c>
      <c r="EH206" s="27">
        <f t="shared" ca="1" si="461"/>
        <v>70</v>
      </c>
      <c r="EI206" s="27">
        <f t="shared" ca="1" si="461"/>
        <v>50</v>
      </c>
      <c r="EJ206" s="27">
        <f t="shared" ca="1" si="461"/>
        <v>1</v>
      </c>
      <c r="EK206" s="27">
        <f t="shared" ca="1" si="461"/>
        <v>1</v>
      </c>
      <c r="EL206" s="27">
        <f t="shared" ca="1" si="461"/>
        <v>1</v>
      </c>
      <c r="EM206" s="27">
        <f t="shared" ca="1" si="461"/>
        <v>0</v>
      </c>
      <c r="EN206" s="27" t="str">
        <f t="shared" ca="1" si="461"/>
        <v>-</v>
      </c>
      <c r="EO206" s="27" t="str">
        <f t="shared" ca="1" si="461"/>
        <v>-</v>
      </c>
      <c r="EP206" s="27">
        <f t="shared" ca="1" si="461"/>
        <v>0</v>
      </c>
      <c r="EQ206" s="27">
        <f t="shared" ca="1" si="461"/>
        <v>0</v>
      </c>
      <c r="ER206" s="34">
        <v>0</v>
      </c>
    </row>
    <row r="207" spans="1:148" outlineLevel="3">
      <c r="A207" s="31">
        <f t="shared" si="450"/>
        <v>202</v>
      </c>
      <c r="B207" s="38">
        <f t="shared" ref="B207:B216" ca="1" si="470">OFFSET(B207,-1,0)+1</f>
        <v>63</v>
      </c>
      <c r="C207">
        <f t="shared" ca="1" si="462"/>
        <v>411</v>
      </c>
      <c r="D207" t="b">
        <v>1</v>
      </c>
      <c r="E207" t="b">
        <v>0</v>
      </c>
      <c r="F207" t="b">
        <v>1</v>
      </c>
      <c r="H207" s="51" t="str">
        <f t="shared" ca="1" si="451"/>
        <v>M-M Spr Scan 0 (F54N33)</v>
      </c>
      <c r="I207" s="13" t="str">
        <f ca="1">IF(MATCH(H207,H$5:H207,0)=(COUNTA(H$5:H207)),"-","Dup")</f>
        <v>-</v>
      </c>
      <c r="J207" s="27" t="str">
        <f t="shared" ca="1" si="463"/>
        <v>-</v>
      </c>
      <c r="K207" s="27" t="b">
        <f t="shared" ca="1" si="452"/>
        <v>1</v>
      </c>
      <c r="L207" s="27" t="str">
        <f t="shared" ca="1" si="452"/>
        <v>-</v>
      </c>
      <c r="M207" s="27" t="b">
        <f t="shared" ca="1" si="452"/>
        <v>1</v>
      </c>
      <c r="N207" s="27" t="b">
        <f t="shared" ca="1" si="452"/>
        <v>1</v>
      </c>
      <c r="O207" s="27" t="b">
        <f t="shared" ca="1" si="452"/>
        <v>1</v>
      </c>
      <c r="P207" s="27">
        <f t="shared" ca="1" si="453"/>
        <v>1</v>
      </c>
      <c r="Q207" s="27">
        <f t="shared" ca="1" si="453"/>
        <v>1</v>
      </c>
      <c r="R207" s="27">
        <f t="shared" ca="1" si="453"/>
        <v>1</v>
      </c>
      <c r="S207" s="27">
        <f t="shared" ca="1" si="453"/>
        <v>1</v>
      </c>
      <c r="T207" s="27">
        <f t="shared" ca="1" si="453"/>
        <v>1</v>
      </c>
      <c r="U207" s="27">
        <f t="shared" ca="1" si="453"/>
        <v>1</v>
      </c>
      <c r="V207" s="27">
        <f t="shared" ca="1" si="453"/>
        <v>1</v>
      </c>
      <c r="W207" s="27">
        <f t="shared" ca="1" si="453"/>
        <v>1</v>
      </c>
      <c r="X207" s="27">
        <f t="shared" ca="1" si="453"/>
        <v>1</v>
      </c>
      <c r="Y207" s="27">
        <f t="shared" ca="1" si="453"/>
        <v>1</v>
      </c>
      <c r="Z207" s="27" t="str">
        <f t="shared" ca="1" si="453"/>
        <v>-</v>
      </c>
      <c r="AA207" s="27" t="str">
        <f t="shared" ca="1" si="464"/>
        <v>-</v>
      </c>
      <c r="AB207" s="27" t="str">
        <f t="shared" ca="1" si="464"/>
        <v>-</v>
      </c>
      <c r="AC207" s="27" t="str">
        <f t="shared" ca="1" si="464"/>
        <v>-</v>
      </c>
      <c r="AD207" s="27" t="str">
        <f t="shared" ca="1" si="464"/>
        <v>-</v>
      </c>
      <c r="AE207" s="27" t="str">
        <f t="shared" ca="1" si="464"/>
        <v>-</v>
      </c>
      <c r="AF207" s="27" t="str">
        <f t="shared" ca="1" si="454"/>
        <v>-</v>
      </c>
      <c r="AG207" s="27" t="str">
        <f t="shared" ca="1" si="454"/>
        <v>-</v>
      </c>
      <c r="AH207" s="27" t="str">
        <f t="shared" ca="1" si="454"/>
        <v>-</v>
      </c>
      <c r="AI207" s="27" t="str">
        <f t="shared" ca="1" si="454"/>
        <v>-</v>
      </c>
      <c r="AJ207" s="27" t="str">
        <f t="shared" ca="1" si="454"/>
        <v>-</v>
      </c>
      <c r="AK207" s="54" t="b">
        <f ca="1">OFFSET(AK207,-1,0)</f>
        <v>1</v>
      </c>
      <c r="AL207" s="54" t="b">
        <f ca="1">OFFSET(AL207,-1,0)</f>
        <v>1</v>
      </c>
      <c r="AM207" s="27" t="str">
        <f t="shared" ca="1" si="455"/>
        <v>-</v>
      </c>
      <c r="AN207" s="54" t="b">
        <f t="shared" ca="1" si="465"/>
        <v>1</v>
      </c>
      <c r="AO207" s="27" t="str">
        <f t="shared" ca="1" si="456"/>
        <v>-</v>
      </c>
      <c r="AP207" s="27" t="str">
        <f t="shared" ca="1" si="456"/>
        <v>-</v>
      </c>
      <c r="AQ207" s="27" t="str">
        <f t="shared" ca="1" si="456"/>
        <v>-</v>
      </c>
      <c r="AR207" s="27" t="str">
        <f t="shared" ca="1" si="456"/>
        <v>-</v>
      </c>
      <c r="AS207" s="54">
        <f t="shared" ca="1" si="466"/>
        <v>3</v>
      </c>
      <c r="AT207" s="54">
        <f t="shared" ca="1" si="466"/>
        <v>3</v>
      </c>
      <c r="AU207" s="54">
        <f t="shared" ca="1" si="466"/>
        <v>0</v>
      </c>
      <c r="AV207" s="54">
        <f t="shared" ca="1" si="466"/>
        <v>0.3</v>
      </c>
      <c r="AW207" s="54">
        <f t="shared" ca="1" si="466"/>
        <v>-0.3</v>
      </c>
      <c r="AX207" s="54">
        <f t="shared" ca="1" si="466"/>
        <v>1</v>
      </c>
      <c r="AY207" s="54">
        <f t="shared" ca="1" si="466"/>
        <v>-1</v>
      </c>
      <c r="AZ207" s="27" t="str">
        <f t="shared" ca="1" si="457"/>
        <v>-</v>
      </c>
      <c r="BA207" s="27" t="str">
        <f t="shared" ca="1" si="457"/>
        <v>-</v>
      </c>
      <c r="BB207" s="27" t="str">
        <f t="shared" ca="1" si="457"/>
        <v>-</v>
      </c>
      <c r="BC207" s="27">
        <f t="shared" ca="1" si="457"/>
        <v>0.3</v>
      </c>
      <c r="BD207" s="27">
        <f t="shared" ca="1" si="457"/>
        <v>0.7</v>
      </c>
      <c r="BE207" s="27">
        <f t="shared" ca="1" si="457"/>
        <v>-0.2</v>
      </c>
      <c r="BF207" s="27">
        <f t="shared" ca="1" si="457"/>
        <v>1.2</v>
      </c>
      <c r="BG207" s="27" t="str">
        <f t="shared" ca="1" si="467"/>
        <v>-</v>
      </c>
      <c r="BH207" s="27" t="str">
        <f t="shared" ca="1" si="467"/>
        <v>-</v>
      </c>
      <c r="BI207" s="27">
        <f t="shared" ca="1" si="468"/>
        <v>0</v>
      </c>
      <c r="BJ207" s="27">
        <f t="shared" ca="1" si="468"/>
        <v>0</v>
      </c>
      <c r="BK207" s="27">
        <f t="shared" ca="1" si="468"/>
        <v>0</v>
      </c>
      <c r="BL207" s="27">
        <f t="shared" ca="1" si="468"/>
        <v>0</v>
      </c>
      <c r="BM207" s="27">
        <f t="shared" ca="1" si="468"/>
        <v>0</v>
      </c>
      <c r="BN207" s="27">
        <f t="shared" ca="1" si="459"/>
        <v>0</v>
      </c>
      <c r="BO207" s="27">
        <f t="shared" ca="1" si="460"/>
        <v>0</v>
      </c>
      <c r="BP207" s="27" t="str">
        <f t="shared" ca="1" si="459"/>
        <v>-</v>
      </c>
      <c r="BQ207" s="27" t="str">
        <f t="shared" ca="1" si="460"/>
        <v>-</v>
      </c>
      <c r="BR207" s="27" t="str">
        <f t="shared" ca="1" si="460"/>
        <v>-</v>
      </c>
      <c r="BS207" s="27" t="str">
        <f t="shared" ca="1" si="460"/>
        <v>-</v>
      </c>
      <c r="BT207" s="27" t="str">
        <f t="shared" ca="1" si="460"/>
        <v>-</v>
      </c>
      <c r="BU207" s="27" t="str">
        <f t="shared" ca="1" si="460"/>
        <v>-</v>
      </c>
      <c r="BV207" s="27" t="str">
        <f t="shared" ca="1" si="460"/>
        <v>-</v>
      </c>
      <c r="BW207" s="27" t="str">
        <f t="shared" ca="1" si="469"/>
        <v>-</v>
      </c>
      <c r="BX207" s="27" t="str">
        <f t="shared" ca="1" si="469"/>
        <v>-</v>
      </c>
      <c r="BY207" s="27">
        <f t="shared" ca="1" si="460"/>
        <v>2</v>
      </c>
      <c r="BZ207" s="27" t="str">
        <f t="shared" ca="1" si="460"/>
        <v>-</v>
      </c>
      <c r="CA207" s="27" t="str">
        <f t="shared" ca="1" si="460"/>
        <v>-</v>
      </c>
      <c r="CB207" s="27" t="str">
        <f t="shared" ca="1" si="460"/>
        <v>-</v>
      </c>
      <c r="CC207" s="27" t="str">
        <f t="shared" ca="1" si="460"/>
        <v>-</v>
      </c>
      <c r="CD207" s="27" t="str">
        <f t="shared" ca="1" si="460"/>
        <v>-</v>
      </c>
      <c r="CE207" s="27" t="str">
        <f t="shared" ca="1" si="460"/>
        <v>-</v>
      </c>
      <c r="CF207" s="27">
        <f t="shared" ca="1" si="460"/>
        <v>0</v>
      </c>
      <c r="CG207" s="27" t="str">
        <f t="shared" ca="1" si="460"/>
        <v>-</v>
      </c>
      <c r="CH207" s="27">
        <f t="shared" ca="1" si="460"/>
        <v>1</v>
      </c>
      <c r="CI207" s="27">
        <f t="shared" ca="1" si="460"/>
        <v>0</v>
      </c>
      <c r="CJ207" s="27">
        <f t="shared" ca="1" si="460"/>
        <v>1</v>
      </c>
      <c r="CK207" s="27">
        <f t="shared" ca="1" si="460"/>
        <v>1</v>
      </c>
      <c r="CL207" s="27">
        <f t="shared" ca="1" si="460"/>
        <v>1</v>
      </c>
      <c r="CM207" s="27">
        <f t="shared" ca="1" si="460"/>
        <v>0</v>
      </c>
      <c r="CN207" s="27">
        <f t="shared" ca="1" si="460"/>
        <v>0</v>
      </c>
      <c r="CO207" s="27">
        <f t="shared" ca="1" si="460"/>
        <v>0</v>
      </c>
      <c r="CP207" s="27">
        <f t="shared" ca="1" si="460"/>
        <v>0</v>
      </c>
      <c r="CQ207" s="27">
        <f t="shared" ca="1" si="460"/>
        <v>0.9</v>
      </c>
      <c r="CR207" s="27">
        <f t="shared" ca="1" si="460"/>
        <v>0.75</v>
      </c>
      <c r="CS207" s="27">
        <f t="shared" ca="1" si="460"/>
        <v>0.65</v>
      </c>
      <c r="CT207" s="27">
        <f t="shared" ca="1" si="460"/>
        <v>0.3</v>
      </c>
      <c r="CU207" s="27">
        <f t="shared" ca="1" si="460"/>
        <v>0</v>
      </c>
      <c r="CV207" s="27">
        <f t="shared" ca="1" si="460"/>
        <v>0</v>
      </c>
      <c r="CW207" s="27">
        <f t="shared" ca="1" si="460"/>
        <v>1</v>
      </c>
      <c r="CX207" s="27">
        <f t="shared" ca="1" si="460"/>
        <v>0</v>
      </c>
      <c r="CY207" s="27">
        <f t="shared" ca="1" si="460"/>
        <v>0</v>
      </c>
      <c r="CZ207" s="27">
        <f t="shared" ca="1" si="460"/>
        <v>0</v>
      </c>
      <c r="DA207" s="27">
        <f t="shared" ca="1" si="460"/>
        <v>0</v>
      </c>
      <c r="DB207" s="27">
        <f t="shared" ca="1" si="460"/>
        <v>0</v>
      </c>
      <c r="DC207" s="27">
        <f t="shared" ca="1" si="460"/>
        <v>0</v>
      </c>
      <c r="DD207" s="27">
        <f t="shared" ca="1" si="460"/>
        <v>0</v>
      </c>
      <c r="DE207" s="27" t="str">
        <f t="shared" ca="1" si="460"/>
        <v>-</v>
      </c>
      <c r="DF207" s="27" t="str">
        <f t="shared" ca="1" si="460"/>
        <v>-</v>
      </c>
      <c r="DG207" s="27" t="str">
        <f t="shared" ca="1" si="460"/>
        <v>-</v>
      </c>
      <c r="DH207" s="27" t="str">
        <f t="shared" ca="1" si="460"/>
        <v>-</v>
      </c>
      <c r="DI207" s="27" t="str">
        <f t="shared" ca="1" si="460"/>
        <v>-</v>
      </c>
      <c r="DJ207" s="27" t="str">
        <f t="shared" ca="1" si="460"/>
        <v>-</v>
      </c>
      <c r="DK207" s="27" t="b">
        <f t="shared" ca="1" si="461"/>
        <v>0</v>
      </c>
      <c r="DL207" s="27" t="b">
        <f t="shared" ca="1" si="461"/>
        <v>0</v>
      </c>
      <c r="DM207" s="27" t="b">
        <f t="shared" ca="1" si="461"/>
        <v>1</v>
      </c>
      <c r="DN207" s="27">
        <f t="shared" ca="1" si="461"/>
        <v>0</v>
      </c>
      <c r="DO207" s="27" t="str">
        <f t="shared" ca="1" si="461"/>
        <v>-</v>
      </c>
      <c r="DP207" s="27" t="b">
        <f t="shared" ca="1" si="461"/>
        <v>1</v>
      </c>
      <c r="DQ207" s="27" t="str">
        <f t="shared" ca="1" si="461"/>
        <v>-</v>
      </c>
      <c r="DR207" s="27" t="str">
        <f t="shared" ca="1" si="461"/>
        <v>-</v>
      </c>
      <c r="DS207" s="27" t="str">
        <f t="shared" ca="1" si="461"/>
        <v>-</v>
      </c>
      <c r="DT207" s="27" t="b">
        <f t="shared" ca="1" si="461"/>
        <v>1</v>
      </c>
      <c r="DU207" s="27" t="str">
        <f t="shared" ca="1" si="461"/>
        <v>-</v>
      </c>
      <c r="DV207" s="27">
        <f t="shared" ca="1" si="461"/>
        <v>0</v>
      </c>
      <c r="DW207" s="27">
        <f t="shared" ca="1" si="461"/>
        <v>1</v>
      </c>
      <c r="DX207" s="27" t="str">
        <f t="shared" ca="1" si="461"/>
        <v>-</v>
      </c>
      <c r="DY207" s="27">
        <f t="shared" ca="1" si="461"/>
        <v>500</v>
      </c>
      <c r="DZ207" s="27">
        <f t="shared" ca="1" si="461"/>
        <v>500</v>
      </c>
      <c r="EA207" s="27">
        <f t="shared" ca="1" si="461"/>
        <v>1</v>
      </c>
      <c r="EB207" s="27">
        <f t="shared" ca="1" si="461"/>
        <v>0</v>
      </c>
      <c r="EC207" s="27">
        <f t="shared" ca="1" si="461"/>
        <v>1</v>
      </c>
      <c r="ED207" s="27">
        <f t="shared" ca="1" si="461"/>
        <v>1</v>
      </c>
      <c r="EE207" s="27">
        <f t="shared" ca="1" si="461"/>
        <v>0</v>
      </c>
      <c r="EF207" s="27">
        <f t="shared" ca="1" si="461"/>
        <v>70</v>
      </c>
      <c r="EG207" s="27">
        <f t="shared" ca="1" si="461"/>
        <v>50</v>
      </c>
      <c r="EH207" s="27">
        <f t="shared" ca="1" si="461"/>
        <v>70</v>
      </c>
      <c r="EI207" s="27">
        <f t="shared" ca="1" si="461"/>
        <v>50</v>
      </c>
      <c r="EJ207" s="27">
        <f t="shared" ca="1" si="461"/>
        <v>1</v>
      </c>
      <c r="EK207" s="27">
        <f t="shared" ca="1" si="461"/>
        <v>1</v>
      </c>
      <c r="EL207" s="27">
        <f t="shared" ca="1" si="461"/>
        <v>1</v>
      </c>
      <c r="EM207" s="27">
        <f t="shared" ca="1" si="461"/>
        <v>0</v>
      </c>
      <c r="EN207" s="27" t="str">
        <f t="shared" ca="1" si="461"/>
        <v>-</v>
      </c>
      <c r="EO207" s="27" t="str">
        <f t="shared" ca="1" si="461"/>
        <v>-</v>
      </c>
      <c r="EP207" s="27">
        <f t="shared" ca="1" si="461"/>
        <v>0</v>
      </c>
      <c r="EQ207" s="27">
        <f t="shared" ca="1" si="461"/>
        <v>0</v>
      </c>
      <c r="ER207" s="34">
        <v>0</v>
      </c>
    </row>
    <row r="208" spans="1:148" outlineLevel="2">
      <c r="A208" s="31">
        <f t="shared" si="450"/>
        <v>203</v>
      </c>
      <c r="B208" s="38">
        <f t="shared" ca="1" si="470"/>
        <v>64</v>
      </c>
      <c r="C208">
        <f t="shared" ca="1" si="462"/>
        <v>411</v>
      </c>
      <c r="D208" t="b">
        <v>0</v>
      </c>
      <c r="E208" t="b">
        <v>0</v>
      </c>
      <c r="F208" t="b">
        <v>0</v>
      </c>
      <c r="H208" s="51" t="str">
        <f t="shared" ca="1" si="451"/>
        <v>M-M&amp;BBT Aut Scan 0 (F44N33)</v>
      </c>
      <c r="I208" s="13" t="str">
        <f ca="1">IF(MATCH(H208,H$5:H208,0)=(COUNTA(H$5:H208)),"-","Dup")</f>
        <v>-</v>
      </c>
      <c r="J208" s="27" t="str">
        <f t="shared" ca="1" si="463"/>
        <v>-</v>
      </c>
      <c r="K208" s="27" t="b">
        <f t="shared" ca="1" si="452"/>
        <v>1</v>
      </c>
      <c r="L208" s="27" t="str">
        <f t="shared" ca="1" si="452"/>
        <v>-</v>
      </c>
      <c r="M208" s="27" t="b">
        <f t="shared" ca="1" si="452"/>
        <v>1</v>
      </c>
      <c r="N208" s="27" t="b">
        <f t="shared" ca="1" si="452"/>
        <v>1</v>
      </c>
      <c r="O208" s="27" t="b">
        <f t="shared" ca="1" si="452"/>
        <v>1</v>
      </c>
      <c r="P208" s="27">
        <f t="shared" ca="1" si="453"/>
        <v>1</v>
      </c>
      <c r="Q208" s="27">
        <f t="shared" ca="1" si="453"/>
        <v>1</v>
      </c>
      <c r="R208" s="27">
        <f t="shared" ca="1" si="453"/>
        <v>1</v>
      </c>
      <c r="S208" s="27">
        <f t="shared" ca="1" si="453"/>
        <v>1</v>
      </c>
      <c r="T208" s="27">
        <f t="shared" ca="1" si="453"/>
        <v>1</v>
      </c>
      <c r="U208" s="27">
        <f t="shared" ca="1" si="453"/>
        <v>1</v>
      </c>
      <c r="V208" s="27">
        <f t="shared" ca="1" si="453"/>
        <v>1</v>
      </c>
      <c r="W208" s="27">
        <f t="shared" ca="1" si="453"/>
        <v>1</v>
      </c>
      <c r="X208" s="27">
        <f t="shared" ca="1" si="453"/>
        <v>1</v>
      </c>
      <c r="Y208" s="27">
        <f t="shared" ca="1" si="453"/>
        <v>1</v>
      </c>
      <c r="Z208" s="27" t="str">
        <f t="shared" ca="1" si="453"/>
        <v>-</v>
      </c>
      <c r="AA208" s="27" t="str">
        <f t="shared" ca="1" si="453"/>
        <v>-</v>
      </c>
      <c r="AB208" s="27" t="str">
        <f t="shared" ca="1" si="453"/>
        <v>-</v>
      </c>
      <c r="AC208" s="27" t="str">
        <f t="shared" ca="1" si="453"/>
        <v>-</v>
      </c>
      <c r="AD208" s="27" t="str">
        <f t="shared" ca="1" si="453"/>
        <v>-</v>
      </c>
      <c r="AE208" s="27" t="str">
        <f t="shared" ca="1" si="453"/>
        <v>-</v>
      </c>
      <c r="AF208" s="27" t="str">
        <f t="shared" ca="1" si="454"/>
        <v>-</v>
      </c>
      <c r="AG208" s="27" t="str">
        <f t="shared" ca="1" si="454"/>
        <v>-</v>
      </c>
      <c r="AH208" s="27" t="str">
        <f t="shared" ca="1" si="454"/>
        <v>-</v>
      </c>
      <c r="AI208" s="27" t="str">
        <f t="shared" ca="1" si="454"/>
        <v>-</v>
      </c>
      <c r="AJ208" s="27" t="str">
        <f t="shared" ca="1" si="454"/>
        <v>-</v>
      </c>
      <c r="AK208" s="54" t="b">
        <f t="shared" ref="AK208:AK216" ca="1" si="471">OFFSET(AK208,-1,0)</f>
        <v>1</v>
      </c>
      <c r="AL208" s="26" t="b">
        <v>0</v>
      </c>
      <c r="AM208" s="27" t="str">
        <f t="shared" ca="1" si="455"/>
        <v>-</v>
      </c>
      <c r="AN208" s="54" t="b">
        <f t="shared" ca="1" si="465"/>
        <v>1</v>
      </c>
      <c r="AO208" s="27" t="str">
        <f t="shared" ca="1" si="456"/>
        <v>-</v>
      </c>
      <c r="AP208" s="27" t="str">
        <f t="shared" ca="1" si="456"/>
        <v>-</v>
      </c>
      <c r="AQ208" s="27" t="str">
        <f t="shared" ca="1" si="456"/>
        <v>-</v>
      </c>
      <c r="AR208" s="27" t="str">
        <f t="shared" ca="1" si="456"/>
        <v>-</v>
      </c>
      <c r="AS208" s="54">
        <f t="shared" ca="1" si="466"/>
        <v>3</v>
      </c>
      <c r="AT208" s="54">
        <f t="shared" ca="1" si="466"/>
        <v>3</v>
      </c>
      <c r="AU208" s="54">
        <f t="shared" ca="1" si="466"/>
        <v>0</v>
      </c>
      <c r="AV208" s="54">
        <f t="shared" ca="1" si="466"/>
        <v>0.3</v>
      </c>
      <c r="AW208" s="54">
        <f t="shared" ca="1" si="466"/>
        <v>-0.3</v>
      </c>
      <c r="AX208" s="54">
        <f t="shared" ca="1" si="466"/>
        <v>1</v>
      </c>
      <c r="AY208" s="54">
        <f t="shared" ca="1" si="466"/>
        <v>-1</v>
      </c>
      <c r="AZ208" s="27" t="str">
        <f t="shared" ca="1" si="457"/>
        <v>-</v>
      </c>
      <c r="BA208" s="27" t="str">
        <f t="shared" ca="1" si="457"/>
        <v>-</v>
      </c>
      <c r="BB208" s="27" t="str">
        <f t="shared" ca="1" si="457"/>
        <v>-</v>
      </c>
      <c r="BC208" s="27">
        <f t="shared" ca="1" si="457"/>
        <v>0.3</v>
      </c>
      <c r="BD208" s="27">
        <f t="shared" ca="1" si="457"/>
        <v>0.7</v>
      </c>
      <c r="BE208" s="27">
        <f t="shared" ca="1" si="457"/>
        <v>-0.2</v>
      </c>
      <c r="BF208" s="27">
        <f t="shared" ca="1" si="457"/>
        <v>1.2</v>
      </c>
      <c r="BG208" s="27" t="str">
        <f t="shared" ca="1" si="467"/>
        <v>-</v>
      </c>
      <c r="BH208" s="27" t="str">
        <f t="shared" ca="1" si="467"/>
        <v>-</v>
      </c>
      <c r="BI208" s="27">
        <f t="shared" ca="1" si="468"/>
        <v>0</v>
      </c>
      <c r="BJ208" s="27">
        <f t="shared" ca="1" si="468"/>
        <v>0</v>
      </c>
      <c r="BK208" s="27">
        <f t="shared" ca="1" si="468"/>
        <v>0</v>
      </c>
      <c r="BL208" s="27">
        <f t="shared" ca="1" si="468"/>
        <v>0</v>
      </c>
      <c r="BM208" s="27">
        <f t="shared" ca="1" si="468"/>
        <v>0</v>
      </c>
      <c r="BN208" s="27">
        <f t="shared" ca="1" si="459"/>
        <v>0</v>
      </c>
      <c r="BO208" s="27">
        <f t="shared" ca="1" si="460"/>
        <v>0</v>
      </c>
      <c r="BP208" s="27" t="str">
        <f t="shared" ca="1" si="459"/>
        <v>-</v>
      </c>
      <c r="BQ208" s="27" t="str">
        <f t="shared" ca="1" si="459"/>
        <v>-</v>
      </c>
      <c r="BR208" s="27" t="str">
        <f t="shared" ca="1" si="460"/>
        <v>-</v>
      </c>
      <c r="BS208" s="27" t="str">
        <f t="shared" ca="1" si="460"/>
        <v>-</v>
      </c>
      <c r="BT208" s="27" t="str">
        <f t="shared" ca="1" si="460"/>
        <v>-</v>
      </c>
      <c r="BU208" s="27" t="str">
        <f t="shared" ca="1" si="460"/>
        <v>-</v>
      </c>
      <c r="BV208" s="27" t="str">
        <f t="shared" ca="1" si="460"/>
        <v>-</v>
      </c>
      <c r="BW208" s="27" t="str">
        <f t="shared" ca="1" si="469"/>
        <v>-</v>
      </c>
      <c r="BX208" s="27" t="str">
        <f t="shared" ca="1" si="469"/>
        <v>-</v>
      </c>
      <c r="BY208" s="27">
        <f t="shared" ca="1" si="460"/>
        <v>2</v>
      </c>
      <c r="BZ208" s="27" t="str">
        <f t="shared" ca="1" si="460"/>
        <v>-</v>
      </c>
      <c r="CA208" s="27" t="str">
        <f t="shared" ca="1" si="460"/>
        <v>-</v>
      </c>
      <c r="CB208" s="27" t="str">
        <f t="shared" ca="1" si="460"/>
        <v>-</v>
      </c>
      <c r="CC208" s="27" t="str">
        <f t="shared" ca="1" si="460"/>
        <v>-</v>
      </c>
      <c r="CD208" s="27" t="b">
        <f t="shared" ca="1" si="460"/>
        <v>1</v>
      </c>
      <c r="CE208" s="27" t="str">
        <f t="shared" ca="1" si="460"/>
        <v>-</v>
      </c>
      <c r="CF208" s="27">
        <f t="shared" ca="1" si="460"/>
        <v>0</v>
      </c>
      <c r="CG208" s="27" t="str">
        <f t="shared" ca="1" si="460"/>
        <v>-</v>
      </c>
      <c r="CH208" s="27">
        <f t="shared" ca="1" si="460"/>
        <v>1</v>
      </c>
      <c r="CI208" s="27">
        <f t="shared" ca="1" si="460"/>
        <v>0</v>
      </c>
      <c r="CJ208" s="27">
        <f t="shared" ca="1" si="460"/>
        <v>1</v>
      </c>
      <c r="CK208" s="27">
        <f t="shared" ca="1" si="460"/>
        <v>1</v>
      </c>
      <c r="CL208" s="27">
        <f t="shared" ca="1" si="460"/>
        <v>1</v>
      </c>
      <c r="CM208" s="27">
        <f t="shared" ca="1" si="460"/>
        <v>0</v>
      </c>
      <c r="CN208" s="27">
        <f t="shared" ca="1" si="460"/>
        <v>0</v>
      </c>
      <c r="CO208" s="27">
        <f t="shared" ca="1" si="460"/>
        <v>0</v>
      </c>
      <c r="CP208" s="27">
        <f t="shared" ca="1" si="460"/>
        <v>0</v>
      </c>
      <c r="CQ208" s="27">
        <f t="shared" ca="1" si="460"/>
        <v>0.9</v>
      </c>
      <c r="CR208" s="27">
        <f t="shared" ca="1" si="460"/>
        <v>0.75</v>
      </c>
      <c r="CS208" s="27">
        <f t="shared" ca="1" si="460"/>
        <v>0.65</v>
      </c>
      <c r="CT208" s="27">
        <f t="shared" ca="1" si="460"/>
        <v>0.3</v>
      </c>
      <c r="CU208" s="27">
        <f t="shared" ca="1" si="460"/>
        <v>0</v>
      </c>
      <c r="CV208" s="27">
        <f t="shared" ca="1" si="460"/>
        <v>0</v>
      </c>
      <c r="CW208" s="27">
        <f t="shared" ca="1" si="460"/>
        <v>1</v>
      </c>
      <c r="CX208" s="27">
        <f t="shared" ca="1" si="460"/>
        <v>0</v>
      </c>
      <c r="CY208" s="27">
        <f t="shared" ca="1" si="460"/>
        <v>0</v>
      </c>
      <c r="CZ208" s="27">
        <f t="shared" ca="1" si="460"/>
        <v>0</v>
      </c>
      <c r="DA208" s="27">
        <f t="shared" ca="1" si="460"/>
        <v>0</v>
      </c>
      <c r="DB208" s="27">
        <f t="shared" ca="1" si="460"/>
        <v>0</v>
      </c>
      <c r="DC208" s="27">
        <f t="shared" ca="1" si="460"/>
        <v>0</v>
      </c>
      <c r="DD208" s="27">
        <f t="shared" ca="1" si="460"/>
        <v>0</v>
      </c>
      <c r="DE208" s="27" t="str">
        <f t="shared" ca="1" si="460"/>
        <v>-</v>
      </c>
      <c r="DF208" s="27" t="str">
        <f t="shared" ca="1" si="460"/>
        <v>-</v>
      </c>
      <c r="DG208" s="27" t="str">
        <f t="shared" ca="1" si="460"/>
        <v>-</v>
      </c>
      <c r="DH208" s="27" t="str">
        <f t="shared" ca="1" si="460"/>
        <v>-</v>
      </c>
      <c r="DI208" s="27" t="str">
        <f t="shared" ca="1" si="460"/>
        <v>-</v>
      </c>
      <c r="DJ208" s="27" t="str">
        <f t="shared" ca="1" si="460"/>
        <v>-</v>
      </c>
      <c r="DK208" s="27" t="b">
        <f t="shared" ca="1" si="461"/>
        <v>1</v>
      </c>
      <c r="DL208" s="27" t="b">
        <f t="shared" ca="1" si="461"/>
        <v>0</v>
      </c>
      <c r="DM208" s="27" t="b">
        <f t="shared" ca="1" si="461"/>
        <v>0</v>
      </c>
      <c r="DN208" s="27">
        <f t="shared" ca="1" si="461"/>
        <v>0</v>
      </c>
      <c r="DO208" s="27" t="str">
        <f t="shared" ca="1" si="461"/>
        <v>-</v>
      </c>
      <c r="DP208" s="27" t="b">
        <f t="shared" ca="1" si="461"/>
        <v>1</v>
      </c>
      <c r="DQ208" s="27" t="str">
        <f t="shared" ca="1" si="461"/>
        <v>-</v>
      </c>
      <c r="DR208" s="27" t="str">
        <f t="shared" ca="1" si="461"/>
        <v>-</v>
      </c>
      <c r="DS208" s="27" t="b">
        <f t="shared" ca="1" si="461"/>
        <v>1</v>
      </c>
      <c r="DT208" s="27" t="b">
        <f t="shared" ca="1" si="461"/>
        <v>1</v>
      </c>
      <c r="DU208" s="27" t="str">
        <f t="shared" ca="1" si="461"/>
        <v>-</v>
      </c>
      <c r="DV208" s="27">
        <f t="shared" ca="1" si="461"/>
        <v>0</v>
      </c>
      <c r="DW208" s="27">
        <f t="shared" ca="1" si="461"/>
        <v>1</v>
      </c>
      <c r="DX208" s="27" t="str">
        <f t="shared" ca="1" si="461"/>
        <v>-</v>
      </c>
      <c r="DY208" s="27">
        <f t="shared" ca="1" si="461"/>
        <v>500</v>
      </c>
      <c r="DZ208" s="27">
        <f t="shared" ca="1" si="461"/>
        <v>500</v>
      </c>
      <c r="EA208" s="27">
        <f t="shared" ca="1" si="461"/>
        <v>1</v>
      </c>
      <c r="EB208" s="27">
        <f t="shared" ca="1" si="461"/>
        <v>0</v>
      </c>
      <c r="EC208" s="27">
        <f t="shared" ca="1" si="461"/>
        <v>1</v>
      </c>
      <c r="ED208" s="27">
        <f t="shared" ca="1" si="461"/>
        <v>1</v>
      </c>
      <c r="EE208" s="27">
        <f t="shared" ca="1" si="461"/>
        <v>0</v>
      </c>
      <c r="EF208" s="27">
        <f t="shared" ca="1" si="461"/>
        <v>70</v>
      </c>
      <c r="EG208" s="27">
        <f t="shared" ca="1" si="461"/>
        <v>50</v>
      </c>
      <c r="EH208" s="27">
        <f t="shared" ca="1" si="461"/>
        <v>70</v>
      </c>
      <c r="EI208" s="27">
        <f t="shared" ca="1" si="461"/>
        <v>50</v>
      </c>
      <c r="EJ208" s="27">
        <f t="shared" ca="1" si="461"/>
        <v>1</v>
      </c>
      <c r="EK208" s="27">
        <f t="shared" ca="1" si="461"/>
        <v>1</v>
      </c>
      <c r="EL208" s="27">
        <f t="shared" ca="1" si="461"/>
        <v>1</v>
      </c>
      <c r="EM208" s="27">
        <f t="shared" ca="1" si="461"/>
        <v>0</v>
      </c>
      <c r="EN208" s="27" t="str">
        <f t="shared" ca="1" si="461"/>
        <v>-</v>
      </c>
      <c r="EO208" s="27" t="str">
        <f t="shared" ca="1" si="461"/>
        <v>-</v>
      </c>
      <c r="EP208" s="27">
        <f t="shared" ca="1" si="461"/>
        <v>0</v>
      </c>
      <c r="EQ208" s="27">
        <f t="shared" ca="1" si="461"/>
        <v>0</v>
      </c>
      <c r="ER208" s="34">
        <v>0</v>
      </c>
    </row>
    <row r="209" spans="1:148" outlineLevel="3">
      <c r="A209" s="31">
        <f t="shared" si="450"/>
        <v>204</v>
      </c>
      <c r="B209" s="38">
        <f t="shared" ca="1" si="470"/>
        <v>65</v>
      </c>
      <c r="C209">
        <f t="shared" ca="1" si="462"/>
        <v>411</v>
      </c>
      <c r="D209" t="b">
        <v>0</v>
      </c>
      <c r="E209" t="b">
        <v>0</v>
      </c>
      <c r="F209" t="b">
        <v>0</v>
      </c>
      <c r="H209" s="51" t="str">
        <f t="shared" ca="1" si="451"/>
        <v>M-M&amp;BBT Win Scan 0 (F44N33)</v>
      </c>
      <c r="I209" s="13" t="str">
        <f ca="1">IF(MATCH(H209,H$5:H209,0)=(COUNTA(H$5:H209)),"-","Dup")</f>
        <v>-</v>
      </c>
      <c r="J209" s="27" t="str">
        <f t="shared" ca="1" si="463"/>
        <v>-</v>
      </c>
      <c r="K209" s="27" t="b">
        <f t="shared" ca="1" si="452"/>
        <v>1</v>
      </c>
      <c r="L209" s="27" t="str">
        <f t="shared" ca="1" si="452"/>
        <v>-</v>
      </c>
      <c r="M209" s="27" t="b">
        <f t="shared" ca="1" si="452"/>
        <v>1</v>
      </c>
      <c r="N209" s="27" t="b">
        <f t="shared" ca="1" si="452"/>
        <v>1</v>
      </c>
      <c r="O209" s="27" t="b">
        <f t="shared" ca="1" si="452"/>
        <v>1</v>
      </c>
      <c r="P209" s="27">
        <f t="shared" ca="1" si="453"/>
        <v>1</v>
      </c>
      <c r="Q209" s="27">
        <f t="shared" ca="1" si="453"/>
        <v>1</v>
      </c>
      <c r="R209" s="27">
        <f t="shared" ca="1" si="453"/>
        <v>1</v>
      </c>
      <c r="S209" s="27">
        <f t="shared" ca="1" si="453"/>
        <v>1</v>
      </c>
      <c r="T209" s="27">
        <f t="shared" ca="1" si="453"/>
        <v>1</v>
      </c>
      <c r="U209" s="27">
        <f ca="1">OFFSET(U$5,$B209,0)</f>
        <v>1</v>
      </c>
      <c r="V209" s="27">
        <f t="shared" ca="1" si="453"/>
        <v>1</v>
      </c>
      <c r="W209" s="27">
        <f t="shared" ca="1" si="453"/>
        <v>1</v>
      </c>
      <c r="X209" s="27">
        <f ca="1">OFFSET(X$5,$B209,0)</f>
        <v>1</v>
      </c>
      <c r="Y209" s="27">
        <f t="shared" ca="1" si="453"/>
        <v>1</v>
      </c>
      <c r="Z209" s="27" t="str">
        <f t="shared" ca="1" si="453"/>
        <v>-</v>
      </c>
      <c r="AA209" s="27" t="str">
        <f t="shared" ca="1" si="453"/>
        <v>-</v>
      </c>
      <c r="AB209" s="27" t="str">
        <f t="shared" ca="1" si="453"/>
        <v>-</v>
      </c>
      <c r="AC209" s="27" t="str">
        <f t="shared" ca="1" si="453"/>
        <v>-</v>
      </c>
      <c r="AD209" s="27" t="str">
        <f t="shared" ca="1" si="453"/>
        <v>-</v>
      </c>
      <c r="AE209" s="27" t="str">
        <f t="shared" ca="1" si="453"/>
        <v>-</v>
      </c>
      <c r="AF209" s="27" t="str">
        <f t="shared" ca="1" si="454"/>
        <v>-</v>
      </c>
      <c r="AG209" s="27" t="str">
        <f t="shared" ca="1" si="454"/>
        <v>-</v>
      </c>
      <c r="AH209" s="27" t="str">
        <f t="shared" ca="1" si="454"/>
        <v>-</v>
      </c>
      <c r="AI209" s="27" t="str">
        <f t="shared" ca="1" si="454"/>
        <v>-</v>
      </c>
      <c r="AJ209" s="27" t="str">
        <f t="shared" ca="1" si="454"/>
        <v>-</v>
      </c>
      <c r="AK209" s="54" t="b">
        <f t="shared" ca="1" si="471"/>
        <v>1</v>
      </c>
      <c r="AL209" s="54" t="b">
        <f ca="1">OFFSET(AL209,-1,0)</f>
        <v>0</v>
      </c>
      <c r="AM209" s="27" t="str">
        <f t="shared" ca="1" si="455"/>
        <v>-</v>
      </c>
      <c r="AN209" s="54" t="b">
        <f t="shared" ca="1" si="465"/>
        <v>1</v>
      </c>
      <c r="AO209" s="27" t="str">
        <f t="shared" ca="1" si="456"/>
        <v>-</v>
      </c>
      <c r="AP209" s="27" t="str">
        <f t="shared" ca="1" si="456"/>
        <v>-</v>
      </c>
      <c r="AQ209" s="27" t="str">
        <f t="shared" ca="1" si="456"/>
        <v>-</v>
      </c>
      <c r="AR209" s="27" t="str">
        <f t="shared" ca="1" si="456"/>
        <v>-</v>
      </c>
      <c r="AS209" s="54">
        <f t="shared" ca="1" si="466"/>
        <v>3</v>
      </c>
      <c r="AT209" s="54">
        <f t="shared" ca="1" si="466"/>
        <v>3</v>
      </c>
      <c r="AU209" s="54">
        <f t="shared" ca="1" si="466"/>
        <v>0</v>
      </c>
      <c r="AV209" s="54">
        <f t="shared" ca="1" si="466"/>
        <v>0.3</v>
      </c>
      <c r="AW209" s="54">
        <f t="shared" ca="1" si="466"/>
        <v>-0.3</v>
      </c>
      <c r="AX209" s="54">
        <f t="shared" ca="1" si="466"/>
        <v>1</v>
      </c>
      <c r="AY209" s="54">
        <f t="shared" ca="1" si="466"/>
        <v>-1</v>
      </c>
      <c r="AZ209" s="27" t="str">
        <f t="shared" ca="1" si="457"/>
        <v>-</v>
      </c>
      <c r="BA209" s="27" t="str">
        <f t="shared" ca="1" si="457"/>
        <v>-</v>
      </c>
      <c r="BB209" s="27" t="str">
        <f t="shared" ca="1" si="457"/>
        <v>-</v>
      </c>
      <c r="BC209" s="27">
        <f t="shared" ca="1" si="457"/>
        <v>0.3</v>
      </c>
      <c r="BD209" s="27">
        <f t="shared" ca="1" si="457"/>
        <v>0.7</v>
      </c>
      <c r="BE209" s="27">
        <f t="shared" ca="1" si="457"/>
        <v>-0.2</v>
      </c>
      <c r="BF209" s="27">
        <f t="shared" ca="1" si="457"/>
        <v>1.2</v>
      </c>
      <c r="BG209" s="27" t="str">
        <f t="shared" ca="1" si="467"/>
        <v>-</v>
      </c>
      <c r="BH209" s="27" t="str">
        <f t="shared" ca="1" si="467"/>
        <v>-</v>
      </c>
      <c r="BI209" s="27">
        <f t="shared" ca="1" si="468"/>
        <v>0</v>
      </c>
      <c r="BJ209" s="27">
        <f t="shared" ca="1" si="468"/>
        <v>0</v>
      </c>
      <c r="BK209" s="27">
        <f t="shared" ca="1" si="468"/>
        <v>0</v>
      </c>
      <c r="BL209" s="27">
        <f t="shared" ca="1" si="468"/>
        <v>0</v>
      </c>
      <c r="BM209" s="27">
        <f t="shared" ca="1" si="468"/>
        <v>0</v>
      </c>
      <c r="BN209" s="27">
        <f t="shared" ca="1" si="459"/>
        <v>0</v>
      </c>
      <c r="BO209" s="27">
        <f t="shared" ca="1" si="460"/>
        <v>0</v>
      </c>
      <c r="BP209" s="27" t="str">
        <f t="shared" ca="1" si="459"/>
        <v>-</v>
      </c>
      <c r="BQ209" s="27" t="str">
        <f t="shared" ca="1" si="459"/>
        <v>-</v>
      </c>
      <c r="BR209" s="27" t="str">
        <f t="shared" ca="1" si="460"/>
        <v>-</v>
      </c>
      <c r="BS209" s="27" t="str">
        <f t="shared" ca="1" si="460"/>
        <v>-</v>
      </c>
      <c r="BT209" s="27" t="str">
        <f t="shared" ca="1" si="460"/>
        <v>-</v>
      </c>
      <c r="BU209" s="27" t="str">
        <f t="shared" ca="1" si="460"/>
        <v>-</v>
      </c>
      <c r="BV209" s="27" t="str">
        <f t="shared" ca="1" si="460"/>
        <v>-</v>
      </c>
      <c r="BW209" s="27" t="str">
        <f t="shared" ca="1" si="469"/>
        <v>-</v>
      </c>
      <c r="BX209" s="27" t="str">
        <f t="shared" ca="1" si="469"/>
        <v>-</v>
      </c>
      <c r="BY209" s="27">
        <f t="shared" ca="1" si="460"/>
        <v>2</v>
      </c>
      <c r="BZ209" s="27" t="str">
        <f t="shared" ca="1" si="460"/>
        <v>-</v>
      </c>
      <c r="CA209" s="27" t="str">
        <f t="shared" ca="1" si="460"/>
        <v>-</v>
      </c>
      <c r="CB209" s="27" t="str">
        <f t="shared" ca="1" si="460"/>
        <v>-</v>
      </c>
      <c r="CC209" s="27" t="str">
        <f t="shared" ca="1" si="460"/>
        <v>-</v>
      </c>
      <c r="CD209" s="27" t="b">
        <f t="shared" ca="1" si="460"/>
        <v>1</v>
      </c>
      <c r="CE209" s="27" t="str">
        <f t="shared" ca="1" si="460"/>
        <v>-</v>
      </c>
      <c r="CF209" s="27">
        <f t="shared" ca="1" si="460"/>
        <v>0</v>
      </c>
      <c r="CG209" s="27" t="str">
        <f t="shared" ca="1" si="460"/>
        <v>-</v>
      </c>
      <c r="CH209" s="27">
        <f t="shared" ca="1" si="460"/>
        <v>1</v>
      </c>
      <c r="CI209" s="27">
        <f t="shared" ca="1" si="460"/>
        <v>0</v>
      </c>
      <c r="CJ209" s="27">
        <f t="shared" ca="1" si="460"/>
        <v>1</v>
      </c>
      <c r="CK209" s="27">
        <f t="shared" ca="1" si="460"/>
        <v>1</v>
      </c>
      <c r="CL209" s="27">
        <f t="shared" ca="1" si="460"/>
        <v>1</v>
      </c>
      <c r="CM209" s="27">
        <f t="shared" ca="1" si="460"/>
        <v>0</v>
      </c>
      <c r="CN209" s="27">
        <f t="shared" ca="1" si="460"/>
        <v>0</v>
      </c>
      <c r="CO209" s="27">
        <f t="shared" ca="1" si="460"/>
        <v>0</v>
      </c>
      <c r="CP209" s="27">
        <f t="shared" ca="1" si="460"/>
        <v>0</v>
      </c>
      <c r="CQ209" s="27">
        <f t="shared" ca="1" si="460"/>
        <v>0.9</v>
      </c>
      <c r="CR209" s="27">
        <f t="shared" ca="1" si="460"/>
        <v>0.75</v>
      </c>
      <c r="CS209" s="27">
        <f t="shared" ca="1" si="460"/>
        <v>0.65</v>
      </c>
      <c r="CT209" s="27">
        <f t="shared" ca="1" si="460"/>
        <v>0.3</v>
      </c>
      <c r="CU209" s="27">
        <f t="shared" ca="1" si="460"/>
        <v>0</v>
      </c>
      <c r="CV209" s="27">
        <f t="shared" ca="1" si="460"/>
        <v>0</v>
      </c>
      <c r="CW209" s="27">
        <f t="shared" ca="1" si="460"/>
        <v>1</v>
      </c>
      <c r="CX209" s="27">
        <f t="shared" ca="1" si="460"/>
        <v>0</v>
      </c>
      <c r="CY209" s="27">
        <f t="shared" ca="1" si="460"/>
        <v>0</v>
      </c>
      <c r="CZ209" s="27">
        <f t="shared" ca="1" si="460"/>
        <v>0</v>
      </c>
      <c r="DA209" s="27">
        <f t="shared" ca="1" si="460"/>
        <v>0</v>
      </c>
      <c r="DB209" s="27">
        <f t="shared" ca="1" si="460"/>
        <v>0</v>
      </c>
      <c r="DC209" s="27">
        <f t="shared" ca="1" si="460"/>
        <v>0</v>
      </c>
      <c r="DD209" s="27">
        <f t="shared" ca="1" si="460"/>
        <v>0</v>
      </c>
      <c r="DE209" s="27" t="str">
        <f t="shared" ca="1" si="460"/>
        <v>-</v>
      </c>
      <c r="DF209" s="27" t="str">
        <f t="shared" ca="1" si="460"/>
        <v>-</v>
      </c>
      <c r="DG209" s="27" t="str">
        <f t="shared" ca="1" si="460"/>
        <v>-</v>
      </c>
      <c r="DH209" s="27" t="str">
        <f t="shared" ca="1" si="460"/>
        <v>-</v>
      </c>
      <c r="DI209" s="27" t="str">
        <f t="shared" ca="1" si="460"/>
        <v>-</v>
      </c>
      <c r="DJ209" s="27" t="str">
        <f t="shared" ca="1" si="460"/>
        <v>-</v>
      </c>
      <c r="DK209" s="27" t="b">
        <f t="shared" ca="1" si="461"/>
        <v>0</v>
      </c>
      <c r="DL209" s="27" t="b">
        <f t="shared" ca="1" si="461"/>
        <v>1</v>
      </c>
      <c r="DM209" s="27" t="b">
        <f t="shared" ca="1" si="461"/>
        <v>0</v>
      </c>
      <c r="DN209" s="27">
        <f t="shared" ca="1" si="461"/>
        <v>0</v>
      </c>
      <c r="DO209" s="27" t="str">
        <f t="shared" ca="1" si="461"/>
        <v>-</v>
      </c>
      <c r="DP209" s="27" t="b">
        <f t="shared" ca="1" si="461"/>
        <v>1</v>
      </c>
      <c r="DQ209" s="27" t="str">
        <f t="shared" ca="1" si="461"/>
        <v>-</v>
      </c>
      <c r="DR209" s="27" t="str">
        <f t="shared" ca="1" si="461"/>
        <v>-</v>
      </c>
      <c r="DS209" s="27" t="b">
        <f t="shared" ca="1" si="461"/>
        <v>1</v>
      </c>
      <c r="DT209" s="27" t="b">
        <f t="shared" ca="1" si="461"/>
        <v>1</v>
      </c>
      <c r="DU209" s="27" t="str">
        <f t="shared" ca="1" si="461"/>
        <v>-</v>
      </c>
      <c r="DV209" s="27">
        <f t="shared" ca="1" si="461"/>
        <v>0</v>
      </c>
      <c r="DW209" s="27">
        <f t="shared" ca="1" si="461"/>
        <v>1</v>
      </c>
      <c r="DX209" s="27" t="str">
        <f t="shared" ca="1" si="461"/>
        <v>-</v>
      </c>
      <c r="DY209" s="27">
        <f t="shared" ca="1" si="461"/>
        <v>500</v>
      </c>
      <c r="DZ209" s="27">
        <f t="shared" ca="1" si="461"/>
        <v>500</v>
      </c>
      <c r="EA209" s="27">
        <f t="shared" ca="1" si="461"/>
        <v>1</v>
      </c>
      <c r="EB209" s="27">
        <f t="shared" ca="1" si="461"/>
        <v>0</v>
      </c>
      <c r="EC209" s="27">
        <f t="shared" ca="1" si="461"/>
        <v>1</v>
      </c>
      <c r="ED209" s="27">
        <f t="shared" ca="1" si="461"/>
        <v>1</v>
      </c>
      <c r="EE209" s="27">
        <f t="shared" ca="1" si="461"/>
        <v>0</v>
      </c>
      <c r="EF209" s="27">
        <f t="shared" ca="1" si="461"/>
        <v>70</v>
      </c>
      <c r="EG209" s="27">
        <f t="shared" ca="1" si="461"/>
        <v>50</v>
      </c>
      <c r="EH209" s="27">
        <f t="shared" ca="1" si="461"/>
        <v>70</v>
      </c>
      <c r="EI209" s="27">
        <f t="shared" ca="1" si="461"/>
        <v>50</v>
      </c>
      <c r="EJ209" s="27">
        <f t="shared" ca="1" si="461"/>
        <v>1</v>
      </c>
      <c r="EK209" s="27">
        <f t="shared" ca="1" si="461"/>
        <v>1</v>
      </c>
      <c r="EL209" s="27">
        <f t="shared" ca="1" si="461"/>
        <v>1</v>
      </c>
      <c r="EM209" s="27">
        <f t="shared" ca="1" si="461"/>
        <v>0</v>
      </c>
      <c r="EN209" s="27" t="str">
        <f t="shared" ca="1" si="461"/>
        <v>-</v>
      </c>
      <c r="EO209" s="27" t="str">
        <f t="shared" ca="1" si="461"/>
        <v>-</v>
      </c>
      <c r="EP209" s="27">
        <f t="shared" ca="1" si="461"/>
        <v>0</v>
      </c>
      <c r="EQ209" s="27">
        <f t="shared" ca="1" si="461"/>
        <v>0</v>
      </c>
      <c r="ER209" s="34">
        <v>0</v>
      </c>
    </row>
    <row r="210" spans="1:148" outlineLevel="3">
      <c r="A210" s="31">
        <f t="shared" si="450"/>
        <v>205</v>
      </c>
      <c r="B210" s="38">
        <f t="shared" ca="1" si="470"/>
        <v>66</v>
      </c>
      <c r="C210">
        <f t="shared" ca="1" si="462"/>
        <v>411</v>
      </c>
      <c r="D210" t="b">
        <v>0</v>
      </c>
      <c r="E210" t="b">
        <v>0</v>
      </c>
      <c r="F210" t="b">
        <v>0</v>
      </c>
      <c r="H210" s="51" t="str">
        <f t="shared" ca="1" si="451"/>
        <v>M-M&amp;BBT Spr Scan 0 (F44N33)</v>
      </c>
      <c r="I210" s="13" t="str">
        <f ca="1">IF(MATCH(H210,H$5:H210,0)=(COUNTA(H$5:H210)),"-","Dup")</f>
        <v>-</v>
      </c>
      <c r="J210" s="27" t="str">
        <f t="shared" ca="1" si="463"/>
        <v>-</v>
      </c>
      <c r="K210" s="27" t="b">
        <f t="shared" ca="1" si="452"/>
        <v>1</v>
      </c>
      <c r="L210" s="27" t="str">
        <f t="shared" ca="1" si="452"/>
        <v>-</v>
      </c>
      <c r="M210" s="27" t="b">
        <f t="shared" ca="1" si="452"/>
        <v>1</v>
      </c>
      <c r="N210" s="27" t="b">
        <f t="shared" ca="1" si="452"/>
        <v>1</v>
      </c>
      <c r="O210" s="27" t="b">
        <f t="shared" ca="1" si="452"/>
        <v>1</v>
      </c>
      <c r="P210" s="27">
        <f t="shared" ca="1" si="453"/>
        <v>1</v>
      </c>
      <c r="Q210" s="27">
        <f t="shared" ca="1" si="453"/>
        <v>1</v>
      </c>
      <c r="R210" s="27">
        <f t="shared" ca="1" si="453"/>
        <v>1</v>
      </c>
      <c r="S210" s="27">
        <f t="shared" ca="1" si="453"/>
        <v>1</v>
      </c>
      <c r="T210" s="27">
        <f ca="1">OFFSET(T$5,$B210,0)</f>
        <v>1</v>
      </c>
      <c r="U210" s="27">
        <f ca="1">OFFSET(U$5,$B210,0)</f>
        <v>1</v>
      </c>
      <c r="V210" s="27">
        <f ca="1">OFFSET(V$5,$B210,0)</f>
        <v>1</v>
      </c>
      <c r="W210" s="27">
        <f ca="1">OFFSET(W$5,$B210,0)</f>
        <v>1</v>
      </c>
      <c r="X210" s="27">
        <f ca="1">OFFSET(X$5,$B210,0)</f>
        <v>1</v>
      </c>
      <c r="Y210" s="27">
        <f t="shared" ref="Y210:AE210" ca="1" si="472">OFFSET(Y$5,$B210,0)</f>
        <v>1</v>
      </c>
      <c r="Z210" s="27" t="str">
        <f t="shared" ca="1" si="472"/>
        <v>-</v>
      </c>
      <c r="AA210" s="27" t="str">
        <f t="shared" ca="1" si="472"/>
        <v>-</v>
      </c>
      <c r="AB210" s="27" t="str">
        <f t="shared" ca="1" si="472"/>
        <v>-</v>
      </c>
      <c r="AC210" s="27" t="str">
        <f t="shared" ca="1" si="472"/>
        <v>-</v>
      </c>
      <c r="AD210" s="27" t="str">
        <f t="shared" ca="1" si="472"/>
        <v>-</v>
      </c>
      <c r="AE210" s="27" t="str">
        <f t="shared" ca="1" si="472"/>
        <v>-</v>
      </c>
      <c r="AF210" s="27" t="str">
        <f t="shared" ca="1" si="454"/>
        <v>-</v>
      </c>
      <c r="AG210" s="27" t="str">
        <f t="shared" ca="1" si="454"/>
        <v>-</v>
      </c>
      <c r="AH210" s="27" t="str">
        <f t="shared" ca="1" si="454"/>
        <v>-</v>
      </c>
      <c r="AI210" s="27" t="str">
        <f t="shared" ca="1" si="454"/>
        <v>-</v>
      </c>
      <c r="AJ210" s="27" t="str">
        <f t="shared" ca="1" si="454"/>
        <v>-</v>
      </c>
      <c r="AK210" s="54" t="b">
        <f t="shared" ca="1" si="471"/>
        <v>1</v>
      </c>
      <c r="AL210" s="54" t="b">
        <f ca="1">OFFSET(AL210,-1,0)</f>
        <v>0</v>
      </c>
      <c r="AM210" s="27" t="str">
        <f t="shared" ca="1" si="455"/>
        <v>-</v>
      </c>
      <c r="AN210" s="54" t="b">
        <f t="shared" ca="1" si="465"/>
        <v>1</v>
      </c>
      <c r="AO210" s="27" t="str">
        <f t="shared" ca="1" si="456"/>
        <v>-</v>
      </c>
      <c r="AP210" s="27" t="str">
        <f t="shared" ca="1" si="456"/>
        <v>-</v>
      </c>
      <c r="AQ210" s="27" t="str">
        <f t="shared" ca="1" si="456"/>
        <v>-</v>
      </c>
      <c r="AR210" s="27" t="str">
        <f t="shared" ca="1" si="456"/>
        <v>-</v>
      </c>
      <c r="AS210" s="54">
        <f t="shared" ca="1" si="466"/>
        <v>3</v>
      </c>
      <c r="AT210" s="54">
        <f t="shared" ca="1" si="466"/>
        <v>3</v>
      </c>
      <c r="AU210" s="54">
        <f t="shared" ca="1" si="466"/>
        <v>0</v>
      </c>
      <c r="AV210" s="54">
        <f t="shared" ca="1" si="466"/>
        <v>0.3</v>
      </c>
      <c r="AW210" s="54">
        <f t="shared" ca="1" si="466"/>
        <v>-0.3</v>
      </c>
      <c r="AX210" s="54">
        <f t="shared" ca="1" si="466"/>
        <v>1</v>
      </c>
      <c r="AY210" s="54">
        <f t="shared" ca="1" si="466"/>
        <v>-1</v>
      </c>
      <c r="AZ210" s="27" t="str">
        <f t="shared" ca="1" si="457"/>
        <v>-</v>
      </c>
      <c r="BA210" s="27" t="str">
        <f t="shared" ca="1" si="457"/>
        <v>-</v>
      </c>
      <c r="BB210" s="27" t="str">
        <f t="shared" ca="1" si="457"/>
        <v>-</v>
      </c>
      <c r="BC210" s="27">
        <f t="shared" ca="1" si="457"/>
        <v>0.3</v>
      </c>
      <c r="BD210" s="27">
        <f t="shared" ca="1" si="457"/>
        <v>0.7</v>
      </c>
      <c r="BE210" s="27">
        <f t="shared" ca="1" si="457"/>
        <v>-0.2</v>
      </c>
      <c r="BF210" s="27">
        <f t="shared" ca="1" si="457"/>
        <v>1.2</v>
      </c>
      <c r="BG210" s="27" t="str">
        <f t="shared" ca="1" si="467"/>
        <v>-</v>
      </c>
      <c r="BH210" s="27" t="str">
        <f t="shared" ca="1" si="467"/>
        <v>-</v>
      </c>
      <c r="BI210" s="27">
        <f t="shared" ref="BI210:BM213" ca="1" si="473">OFFSET(BI$5,$B210,0)</f>
        <v>0</v>
      </c>
      <c r="BJ210" s="27">
        <f t="shared" ca="1" si="473"/>
        <v>0</v>
      </c>
      <c r="BK210" s="27">
        <f t="shared" ca="1" si="473"/>
        <v>0</v>
      </c>
      <c r="BL210" s="27">
        <f t="shared" ca="1" si="473"/>
        <v>0</v>
      </c>
      <c r="BM210" s="27">
        <f t="shared" ca="1" si="473"/>
        <v>0</v>
      </c>
      <c r="BN210" s="27">
        <f t="shared" ca="1" si="459"/>
        <v>0</v>
      </c>
      <c r="BO210" s="27">
        <f t="shared" ca="1" si="460"/>
        <v>0</v>
      </c>
      <c r="BP210" s="27" t="str">
        <f t="shared" ca="1" si="459"/>
        <v>-</v>
      </c>
      <c r="BQ210" s="27" t="str">
        <f t="shared" ca="1" si="459"/>
        <v>-</v>
      </c>
      <c r="BR210" s="27" t="str">
        <f t="shared" ca="1" si="460"/>
        <v>-</v>
      </c>
      <c r="BS210" s="27" t="str">
        <f t="shared" ca="1" si="460"/>
        <v>-</v>
      </c>
      <c r="BT210" s="27" t="str">
        <f t="shared" ca="1" si="460"/>
        <v>-</v>
      </c>
      <c r="BU210" s="27" t="str">
        <f t="shared" ca="1" si="460"/>
        <v>-</v>
      </c>
      <c r="BV210" s="27" t="str">
        <f t="shared" ca="1" si="460"/>
        <v>-</v>
      </c>
      <c r="BW210" s="27" t="str">
        <f t="shared" ca="1" si="469"/>
        <v>-</v>
      </c>
      <c r="BX210" s="27" t="str">
        <f t="shared" ca="1" si="469"/>
        <v>-</v>
      </c>
      <c r="BY210" s="27">
        <f t="shared" ca="1" si="460"/>
        <v>2</v>
      </c>
      <c r="BZ210" s="27" t="str">
        <f t="shared" ca="1" si="460"/>
        <v>-</v>
      </c>
      <c r="CA210" s="27" t="str">
        <f t="shared" ca="1" si="460"/>
        <v>-</v>
      </c>
      <c r="CB210" s="27" t="str">
        <f t="shared" ca="1" si="460"/>
        <v>-</v>
      </c>
      <c r="CC210" s="27" t="str">
        <f t="shared" ca="1" si="460"/>
        <v>-</v>
      </c>
      <c r="CD210" s="27" t="b">
        <f t="shared" ca="1" si="460"/>
        <v>1</v>
      </c>
      <c r="CE210" s="27" t="str">
        <f t="shared" ca="1" si="460"/>
        <v>-</v>
      </c>
      <c r="CF210" s="27">
        <f t="shared" ca="1" si="460"/>
        <v>0</v>
      </c>
      <c r="CG210" s="27" t="str">
        <f t="shared" ca="1" si="460"/>
        <v>-</v>
      </c>
      <c r="CH210" s="27">
        <f t="shared" ca="1" si="460"/>
        <v>1</v>
      </c>
      <c r="CI210" s="27">
        <f t="shared" ca="1" si="460"/>
        <v>0</v>
      </c>
      <c r="CJ210" s="27">
        <f t="shared" ca="1" si="460"/>
        <v>1</v>
      </c>
      <c r="CK210" s="27">
        <f t="shared" ca="1" si="460"/>
        <v>1</v>
      </c>
      <c r="CL210" s="27">
        <f t="shared" ca="1" si="460"/>
        <v>1</v>
      </c>
      <c r="CM210" s="27">
        <f t="shared" ca="1" si="460"/>
        <v>0</v>
      </c>
      <c r="CN210" s="27">
        <f t="shared" ca="1" si="460"/>
        <v>0</v>
      </c>
      <c r="CO210" s="27">
        <f t="shared" ca="1" si="460"/>
        <v>0</v>
      </c>
      <c r="CP210" s="27">
        <f t="shared" ca="1" si="460"/>
        <v>0</v>
      </c>
      <c r="CQ210" s="27">
        <f t="shared" ca="1" si="460"/>
        <v>0.9</v>
      </c>
      <c r="CR210" s="27">
        <f t="shared" ca="1" si="460"/>
        <v>0.75</v>
      </c>
      <c r="CS210" s="27">
        <f t="shared" ca="1" si="460"/>
        <v>0.65</v>
      </c>
      <c r="CT210" s="27">
        <f t="shared" ca="1" si="460"/>
        <v>0.3</v>
      </c>
      <c r="CU210" s="27">
        <f t="shared" ca="1" si="460"/>
        <v>0</v>
      </c>
      <c r="CV210" s="27">
        <f t="shared" ref="CV210:DK216" ca="1" si="474">OFFSET(CV$5,$B210,0)</f>
        <v>0</v>
      </c>
      <c r="CW210" s="27">
        <f t="shared" ca="1" si="474"/>
        <v>1</v>
      </c>
      <c r="CX210" s="27">
        <f t="shared" ca="1" si="474"/>
        <v>0</v>
      </c>
      <c r="CY210" s="27">
        <f t="shared" ca="1" si="474"/>
        <v>0</v>
      </c>
      <c r="CZ210" s="27">
        <f t="shared" ca="1" si="474"/>
        <v>0</v>
      </c>
      <c r="DA210" s="27">
        <f t="shared" ca="1" si="474"/>
        <v>0</v>
      </c>
      <c r="DB210" s="27">
        <f t="shared" ca="1" si="474"/>
        <v>0</v>
      </c>
      <c r="DC210" s="27">
        <f t="shared" ca="1" si="474"/>
        <v>0</v>
      </c>
      <c r="DD210" s="27">
        <f t="shared" ca="1" si="474"/>
        <v>0</v>
      </c>
      <c r="DE210" s="27" t="str">
        <f t="shared" ca="1" si="474"/>
        <v>-</v>
      </c>
      <c r="DF210" s="27" t="str">
        <f t="shared" ca="1" si="474"/>
        <v>-</v>
      </c>
      <c r="DG210" s="27" t="str">
        <f t="shared" ca="1" si="474"/>
        <v>-</v>
      </c>
      <c r="DH210" s="27" t="str">
        <f t="shared" ca="1" si="474"/>
        <v>-</v>
      </c>
      <c r="DI210" s="27" t="str">
        <f t="shared" ca="1" si="474"/>
        <v>-</v>
      </c>
      <c r="DJ210" s="27" t="str">
        <f t="shared" ca="1" si="474"/>
        <v>-</v>
      </c>
      <c r="DK210" s="27" t="b">
        <f t="shared" ca="1" si="474"/>
        <v>0</v>
      </c>
      <c r="DL210" s="27" t="b">
        <f t="shared" ca="1" si="461"/>
        <v>0</v>
      </c>
      <c r="DM210" s="27" t="b">
        <f t="shared" ca="1" si="461"/>
        <v>1</v>
      </c>
      <c r="DN210" s="27">
        <f t="shared" ca="1" si="461"/>
        <v>0</v>
      </c>
      <c r="DO210" s="27" t="str">
        <f t="shared" ca="1" si="461"/>
        <v>-</v>
      </c>
      <c r="DP210" s="27" t="b">
        <f t="shared" ca="1" si="461"/>
        <v>1</v>
      </c>
      <c r="DQ210" s="27" t="str">
        <f t="shared" ca="1" si="461"/>
        <v>-</v>
      </c>
      <c r="DR210" s="27" t="str">
        <f t="shared" ca="1" si="461"/>
        <v>-</v>
      </c>
      <c r="DS210" s="27" t="b">
        <f t="shared" ca="1" si="461"/>
        <v>1</v>
      </c>
      <c r="DT210" s="27" t="b">
        <f t="shared" ca="1" si="461"/>
        <v>1</v>
      </c>
      <c r="DU210" s="27" t="str">
        <f t="shared" ca="1" si="461"/>
        <v>-</v>
      </c>
      <c r="DV210" s="27">
        <f t="shared" ca="1" si="461"/>
        <v>0</v>
      </c>
      <c r="DW210" s="27">
        <f t="shared" ca="1" si="461"/>
        <v>1</v>
      </c>
      <c r="DX210" s="27" t="str">
        <f t="shared" ca="1" si="461"/>
        <v>-</v>
      </c>
      <c r="DY210" s="27">
        <f t="shared" ca="1" si="461"/>
        <v>500</v>
      </c>
      <c r="DZ210" s="27">
        <f t="shared" ca="1" si="461"/>
        <v>500</v>
      </c>
      <c r="EA210" s="27">
        <f t="shared" ca="1" si="461"/>
        <v>1</v>
      </c>
      <c r="EB210" s="27">
        <f t="shared" ca="1" si="461"/>
        <v>0</v>
      </c>
      <c r="EC210" s="27">
        <f t="shared" ca="1" si="461"/>
        <v>1</v>
      </c>
      <c r="ED210" s="27">
        <f t="shared" ca="1" si="461"/>
        <v>1</v>
      </c>
      <c r="EE210" s="27">
        <f t="shared" ca="1" si="461"/>
        <v>0</v>
      </c>
      <c r="EF210" s="27">
        <f t="shared" ca="1" si="461"/>
        <v>70</v>
      </c>
      <c r="EG210" s="27">
        <f t="shared" ca="1" si="461"/>
        <v>50</v>
      </c>
      <c r="EH210" s="27">
        <f t="shared" ca="1" si="461"/>
        <v>70</v>
      </c>
      <c r="EI210" s="27">
        <f t="shared" ca="1" si="461"/>
        <v>50</v>
      </c>
      <c r="EJ210" s="27">
        <f t="shared" ca="1" si="461"/>
        <v>1</v>
      </c>
      <c r="EK210" s="27">
        <f t="shared" ca="1" si="461"/>
        <v>1</v>
      </c>
      <c r="EL210" s="27">
        <f t="shared" ca="1" si="461"/>
        <v>1</v>
      </c>
      <c r="EM210" s="27">
        <f t="shared" ca="1" si="461"/>
        <v>0</v>
      </c>
      <c r="EN210" s="27" t="str">
        <f t="shared" ca="1" si="461"/>
        <v>-</v>
      </c>
      <c r="EO210" s="27" t="str">
        <f t="shared" ca="1" si="461"/>
        <v>-</v>
      </c>
      <c r="EP210" s="27">
        <f t="shared" ca="1" si="461"/>
        <v>0</v>
      </c>
      <c r="EQ210" s="27">
        <f t="shared" ca="1" si="461"/>
        <v>0</v>
      </c>
      <c r="ER210" s="34">
        <v>0</v>
      </c>
    </row>
    <row r="211" spans="1:148" outlineLevel="2">
      <c r="A211" s="31">
        <f t="shared" si="450"/>
        <v>206</v>
      </c>
      <c r="B211" s="38">
        <f t="shared" ca="1" si="470"/>
        <v>67</v>
      </c>
      <c r="C211">
        <f t="shared" ca="1" si="462"/>
        <v>411</v>
      </c>
      <c r="D211" t="b">
        <v>0</v>
      </c>
      <c r="E211" t="b">
        <v>0</v>
      </c>
      <c r="F211" t="b">
        <v>0</v>
      </c>
      <c r="H211" s="51" t="str">
        <f t="shared" ca="1" si="451"/>
        <v>Mat Aut Scan 0 (F54N33)</v>
      </c>
      <c r="I211" s="13" t="str">
        <f ca="1">IF(MATCH(H211,H$5:H211,0)=(COUNTA(H$5:H211)),"-","Dup")</f>
        <v>-</v>
      </c>
      <c r="J211" s="27" t="str">
        <f t="shared" ca="1" si="463"/>
        <v>-</v>
      </c>
      <c r="K211" s="27" t="b">
        <f t="shared" ca="1" si="452"/>
        <v>1</v>
      </c>
      <c r="L211" s="27" t="str">
        <f t="shared" ca="1" si="452"/>
        <v>-</v>
      </c>
      <c r="M211" s="27" t="b">
        <f t="shared" ca="1" si="452"/>
        <v>1</v>
      </c>
      <c r="N211" s="27" t="b">
        <f t="shared" ca="1" si="452"/>
        <v>1</v>
      </c>
      <c r="O211" s="27" t="b">
        <f t="shared" ca="1" si="452"/>
        <v>1</v>
      </c>
      <c r="P211" s="27">
        <f t="shared" ca="1" si="453"/>
        <v>1</v>
      </c>
      <c r="Q211" s="27">
        <f t="shared" ca="1" si="453"/>
        <v>1</v>
      </c>
      <c r="R211" s="27">
        <f t="shared" ca="1" si="453"/>
        <v>1</v>
      </c>
      <c r="S211" s="27">
        <f t="shared" ca="1" si="453"/>
        <v>1</v>
      </c>
      <c r="T211" s="27">
        <f t="shared" ca="1" si="453"/>
        <v>1</v>
      </c>
      <c r="U211" s="27">
        <f t="shared" ca="1" si="453"/>
        <v>1</v>
      </c>
      <c r="V211" s="27">
        <f t="shared" ca="1" si="453"/>
        <v>1</v>
      </c>
      <c r="W211" s="27">
        <f t="shared" ca="1" si="453"/>
        <v>1</v>
      </c>
      <c r="X211" s="27">
        <f t="shared" ca="1" si="453"/>
        <v>1</v>
      </c>
      <c r="Y211" s="27">
        <f t="shared" ca="1" si="453"/>
        <v>1</v>
      </c>
      <c r="Z211" s="27" t="str">
        <f t="shared" ca="1" si="453"/>
        <v>-</v>
      </c>
      <c r="AA211" s="27" t="str">
        <f t="shared" ca="1" si="453"/>
        <v>-</v>
      </c>
      <c r="AB211" s="27" t="str">
        <f t="shared" ca="1" si="453"/>
        <v>-</v>
      </c>
      <c r="AC211" s="27" t="str">
        <f t="shared" ca="1" si="453"/>
        <v>-</v>
      </c>
      <c r="AD211" s="27" t="str">
        <f t="shared" ca="1" si="453"/>
        <v>-</v>
      </c>
      <c r="AE211" s="27" t="str">
        <f t="shared" ca="1" si="453"/>
        <v>-</v>
      </c>
      <c r="AF211" s="27" t="str">
        <f t="shared" ca="1" si="454"/>
        <v>-</v>
      </c>
      <c r="AG211" s="27" t="str">
        <f t="shared" ca="1" si="454"/>
        <v>-</v>
      </c>
      <c r="AH211" s="27" t="str">
        <f t="shared" ca="1" si="454"/>
        <v>-</v>
      </c>
      <c r="AI211" s="27" t="str">
        <f t="shared" ca="1" si="454"/>
        <v>-</v>
      </c>
      <c r="AJ211" s="27" t="str">
        <f t="shared" ca="1" si="454"/>
        <v>-</v>
      </c>
      <c r="AK211" s="54" t="b">
        <f t="shared" ca="1" si="471"/>
        <v>1</v>
      </c>
      <c r="AL211" s="26" t="b">
        <v>1</v>
      </c>
      <c r="AM211" s="27" t="str">
        <f t="shared" ca="1" si="455"/>
        <v>-</v>
      </c>
      <c r="AN211" s="54" t="b">
        <f t="shared" ca="1" si="465"/>
        <v>1</v>
      </c>
      <c r="AO211" s="27" t="str">
        <f t="shared" ca="1" si="456"/>
        <v>-</v>
      </c>
      <c r="AP211" s="27" t="str">
        <f t="shared" ca="1" si="456"/>
        <v>-</v>
      </c>
      <c r="AQ211" s="27" t="str">
        <f t="shared" ca="1" si="456"/>
        <v>-</v>
      </c>
      <c r="AR211" s="27" t="str">
        <f t="shared" ca="1" si="456"/>
        <v>-</v>
      </c>
      <c r="AS211" s="54">
        <f t="shared" ca="1" si="466"/>
        <v>3</v>
      </c>
      <c r="AT211" s="54">
        <f t="shared" ca="1" si="466"/>
        <v>3</v>
      </c>
      <c r="AU211" s="54">
        <f t="shared" ca="1" si="466"/>
        <v>0</v>
      </c>
      <c r="AV211" s="54">
        <f t="shared" ca="1" si="466"/>
        <v>0.3</v>
      </c>
      <c r="AW211" s="54">
        <f t="shared" ca="1" si="466"/>
        <v>-0.3</v>
      </c>
      <c r="AX211" s="54">
        <f t="shared" ca="1" si="466"/>
        <v>1</v>
      </c>
      <c r="AY211" s="54">
        <f t="shared" ca="1" si="466"/>
        <v>-1</v>
      </c>
      <c r="AZ211" s="27" t="str">
        <f t="shared" ca="1" si="457"/>
        <v>-</v>
      </c>
      <c r="BA211" s="27" t="str">
        <f t="shared" ca="1" si="457"/>
        <v>-</v>
      </c>
      <c r="BB211" s="27" t="str">
        <f t="shared" ca="1" si="457"/>
        <v>-</v>
      </c>
      <c r="BC211" s="27">
        <f t="shared" ca="1" si="457"/>
        <v>0.3</v>
      </c>
      <c r="BD211" s="27">
        <f t="shared" ca="1" si="457"/>
        <v>0.7</v>
      </c>
      <c r="BE211" s="27">
        <f t="shared" ca="1" si="457"/>
        <v>-0.2</v>
      </c>
      <c r="BF211" s="27">
        <f t="shared" ca="1" si="457"/>
        <v>1.2</v>
      </c>
      <c r="BG211" s="27" t="str">
        <f t="shared" ca="1" si="467"/>
        <v>-</v>
      </c>
      <c r="BH211" s="27" t="str">
        <f t="shared" ca="1" si="467"/>
        <v>-</v>
      </c>
      <c r="BI211" s="27">
        <f t="shared" ca="1" si="473"/>
        <v>0</v>
      </c>
      <c r="BJ211" s="27">
        <f t="shared" ca="1" si="473"/>
        <v>0</v>
      </c>
      <c r="BK211" s="27">
        <f t="shared" ca="1" si="473"/>
        <v>0</v>
      </c>
      <c r="BL211" s="27">
        <f t="shared" ca="1" si="473"/>
        <v>0</v>
      </c>
      <c r="BM211" s="27">
        <f t="shared" ca="1" si="473"/>
        <v>0</v>
      </c>
      <c r="BN211" s="27">
        <f t="shared" ca="1" si="459"/>
        <v>12</v>
      </c>
      <c r="BO211" s="27">
        <f t="shared" ref="BO211:CG216" ca="1" si="475">OFFSET(BO$5,$B211,0)</f>
        <v>12</v>
      </c>
      <c r="BP211" s="27" t="str">
        <f t="shared" ca="1" si="459"/>
        <v>-</v>
      </c>
      <c r="BQ211" s="27" t="str">
        <f t="shared" ca="1" si="475"/>
        <v>-</v>
      </c>
      <c r="BR211" s="27" t="str">
        <f t="shared" ca="1" si="475"/>
        <v>-</v>
      </c>
      <c r="BS211" s="27" t="str">
        <f t="shared" ca="1" si="475"/>
        <v>-</v>
      </c>
      <c r="BT211" s="27" t="str">
        <f t="shared" ca="1" si="475"/>
        <v>-</v>
      </c>
      <c r="BU211" s="27" t="str">
        <f t="shared" ca="1" si="475"/>
        <v>-</v>
      </c>
      <c r="BV211" s="27" t="str">
        <f t="shared" ca="1" si="475"/>
        <v>-</v>
      </c>
      <c r="BW211" s="27" t="str">
        <f t="shared" ca="1" si="475"/>
        <v>-</v>
      </c>
      <c r="BX211" s="27" t="str">
        <f t="shared" ca="1" si="475"/>
        <v>-</v>
      </c>
      <c r="BY211" s="27">
        <f t="shared" ca="1" si="475"/>
        <v>5</v>
      </c>
      <c r="BZ211" s="27" t="str">
        <f t="shared" ca="1" si="475"/>
        <v>-</v>
      </c>
      <c r="CA211" s="27" t="str">
        <f t="shared" ca="1" si="475"/>
        <v>-</v>
      </c>
      <c r="CB211" s="27" t="str">
        <f t="shared" ca="1" si="475"/>
        <v>-</v>
      </c>
      <c r="CC211" s="27" t="str">
        <f t="shared" ca="1" si="475"/>
        <v>-</v>
      </c>
      <c r="CD211" s="27" t="str">
        <f t="shared" ca="1" si="475"/>
        <v>-</v>
      </c>
      <c r="CE211" s="27" t="str">
        <f t="shared" ca="1" si="475"/>
        <v>-</v>
      </c>
      <c r="CF211" s="27">
        <f t="shared" ca="1" si="475"/>
        <v>0</v>
      </c>
      <c r="CG211" s="27" t="str">
        <f t="shared" ca="1" si="475"/>
        <v>-</v>
      </c>
      <c r="CH211" s="27">
        <f t="shared" ref="CF211:CU216" ca="1" si="476">OFFSET(CH$5,$B211,0)</f>
        <v>1</v>
      </c>
      <c r="CI211" s="27">
        <f t="shared" ca="1" si="476"/>
        <v>0</v>
      </c>
      <c r="CJ211" s="27">
        <f t="shared" ca="1" si="476"/>
        <v>1</v>
      </c>
      <c r="CK211" s="27">
        <f t="shared" ca="1" si="476"/>
        <v>1</v>
      </c>
      <c r="CL211" s="27">
        <f t="shared" ca="1" si="476"/>
        <v>1</v>
      </c>
      <c r="CM211" s="27">
        <f t="shared" ca="1" si="476"/>
        <v>0</v>
      </c>
      <c r="CN211" s="27">
        <f t="shared" ca="1" si="476"/>
        <v>0</v>
      </c>
      <c r="CO211" s="27">
        <f t="shared" ca="1" si="476"/>
        <v>0</v>
      </c>
      <c r="CP211" s="27">
        <f t="shared" ca="1" si="476"/>
        <v>0</v>
      </c>
      <c r="CQ211" s="27">
        <f t="shared" ca="1" si="476"/>
        <v>1</v>
      </c>
      <c r="CR211" s="27">
        <f t="shared" ca="1" si="476"/>
        <v>0</v>
      </c>
      <c r="CS211" s="27">
        <f t="shared" ca="1" si="476"/>
        <v>0</v>
      </c>
      <c r="CT211" s="27">
        <f t="shared" ca="1" si="476"/>
        <v>0</v>
      </c>
      <c r="CU211" s="27">
        <f t="shared" ca="1" si="476"/>
        <v>0</v>
      </c>
      <c r="CV211" s="27">
        <f t="shared" ca="1" si="474"/>
        <v>0</v>
      </c>
      <c r="CW211" s="27">
        <f t="shared" ca="1" si="474"/>
        <v>1</v>
      </c>
      <c r="CX211" s="27">
        <f t="shared" ca="1" si="474"/>
        <v>0</v>
      </c>
      <c r="CY211" s="27">
        <f t="shared" ca="1" si="474"/>
        <v>0</v>
      </c>
      <c r="CZ211" s="27">
        <f t="shared" ca="1" si="474"/>
        <v>0</v>
      </c>
      <c r="DA211" s="27">
        <f t="shared" ca="1" si="474"/>
        <v>0</v>
      </c>
      <c r="DB211" s="27">
        <f t="shared" ca="1" si="474"/>
        <v>0</v>
      </c>
      <c r="DC211" s="27">
        <f t="shared" ca="1" si="474"/>
        <v>0</v>
      </c>
      <c r="DD211" s="27">
        <f t="shared" ca="1" si="474"/>
        <v>0</v>
      </c>
      <c r="DE211" s="27" t="str">
        <f t="shared" ca="1" si="474"/>
        <v>-</v>
      </c>
      <c r="DF211" s="27" t="str">
        <f t="shared" ca="1" si="474"/>
        <v>-</v>
      </c>
      <c r="DG211" s="27" t="str">
        <f t="shared" ca="1" si="474"/>
        <v>-</v>
      </c>
      <c r="DH211" s="27" t="str">
        <f t="shared" ca="1" si="474"/>
        <v>-</v>
      </c>
      <c r="DI211" s="27" t="str">
        <f t="shared" ca="1" si="474"/>
        <v>-</v>
      </c>
      <c r="DJ211" s="27" t="str">
        <f t="shared" ca="1" si="474"/>
        <v>-</v>
      </c>
      <c r="DK211" s="27" t="b">
        <f t="shared" ca="1" si="461"/>
        <v>1</v>
      </c>
      <c r="DL211" s="27" t="b">
        <f t="shared" ca="1" si="461"/>
        <v>0</v>
      </c>
      <c r="DM211" s="27" t="b">
        <f t="shared" ca="1" si="461"/>
        <v>0</v>
      </c>
      <c r="DN211" s="27">
        <f t="shared" ca="1" si="461"/>
        <v>0</v>
      </c>
      <c r="DO211" s="27" t="str">
        <f t="shared" ca="1" si="461"/>
        <v>-</v>
      </c>
      <c r="DP211" s="27" t="b">
        <f t="shared" ca="1" si="461"/>
        <v>1</v>
      </c>
      <c r="DQ211" s="27" t="str">
        <f t="shared" ca="1" si="461"/>
        <v>-</v>
      </c>
      <c r="DR211" s="27" t="str">
        <f t="shared" ca="1" si="461"/>
        <v>-</v>
      </c>
      <c r="DS211" s="27" t="str">
        <f t="shared" ca="1" si="461"/>
        <v>-</v>
      </c>
      <c r="DT211" s="27" t="b">
        <f t="shared" ca="1" si="461"/>
        <v>1</v>
      </c>
      <c r="DU211" s="27" t="str">
        <f t="shared" ca="1" si="461"/>
        <v>-</v>
      </c>
      <c r="DV211" s="27">
        <f t="shared" ca="1" si="461"/>
        <v>0</v>
      </c>
      <c r="DW211" s="27">
        <f t="shared" ca="1" si="461"/>
        <v>1</v>
      </c>
      <c r="DX211" s="27" t="str">
        <f t="shared" ca="1" si="461"/>
        <v>-</v>
      </c>
      <c r="DY211" s="27" t="str">
        <f t="shared" ca="1" si="461"/>
        <v>-</v>
      </c>
      <c r="DZ211" s="27" t="str">
        <f t="shared" ca="1" si="461"/>
        <v>-</v>
      </c>
      <c r="EA211" s="27">
        <f t="shared" ca="1" si="461"/>
        <v>1</v>
      </c>
      <c r="EB211" s="27">
        <f t="shared" ca="1" si="461"/>
        <v>0</v>
      </c>
      <c r="EC211" s="27">
        <f t="shared" ca="1" si="461"/>
        <v>1</v>
      </c>
      <c r="ED211" s="27">
        <f t="shared" ca="1" si="461"/>
        <v>1</v>
      </c>
      <c r="EE211" s="27">
        <f t="shared" ca="1" si="461"/>
        <v>0</v>
      </c>
      <c r="EF211" s="27">
        <f t="shared" ca="1" si="461"/>
        <v>70</v>
      </c>
      <c r="EG211" s="27">
        <f t="shared" ca="1" si="461"/>
        <v>50</v>
      </c>
      <c r="EH211" s="27">
        <f t="shared" ca="1" si="461"/>
        <v>70</v>
      </c>
      <c r="EI211" s="27">
        <f t="shared" ca="1" si="461"/>
        <v>50</v>
      </c>
      <c r="EJ211" s="27">
        <f t="shared" ca="1" si="461"/>
        <v>1</v>
      </c>
      <c r="EK211" s="27">
        <f t="shared" ca="1" si="461"/>
        <v>1</v>
      </c>
      <c r="EL211" s="27">
        <f t="shared" ca="1" si="461"/>
        <v>1</v>
      </c>
      <c r="EM211" s="27">
        <f t="shared" ca="1" si="461"/>
        <v>0</v>
      </c>
      <c r="EN211" s="27" t="str">
        <f t="shared" ca="1" si="461"/>
        <v>-</v>
      </c>
      <c r="EO211" s="27" t="str">
        <f t="shared" ca="1" si="461"/>
        <v>-</v>
      </c>
      <c r="EP211" s="27">
        <f t="shared" ca="1" si="461"/>
        <v>0</v>
      </c>
      <c r="EQ211" s="27">
        <f t="shared" ca="1" si="461"/>
        <v>0</v>
      </c>
      <c r="ER211" s="34">
        <v>0</v>
      </c>
    </row>
    <row r="212" spans="1:148" outlineLevel="3">
      <c r="A212" s="31">
        <f t="shared" si="450"/>
        <v>207</v>
      </c>
      <c r="B212" s="38">
        <f t="shared" ca="1" si="470"/>
        <v>68</v>
      </c>
      <c r="C212">
        <f t="shared" ca="1" si="462"/>
        <v>411</v>
      </c>
      <c r="D212" t="b">
        <v>0</v>
      </c>
      <c r="E212" t="b">
        <v>0</v>
      </c>
      <c r="F212" t="b">
        <v>0</v>
      </c>
      <c r="H212" s="51" t="str">
        <f t="shared" ca="1" si="451"/>
        <v>Mat Win Scan 0 (F54N33)</v>
      </c>
      <c r="I212" s="13" t="str">
        <f ca="1">IF(MATCH(H212,H$5:H212,0)=(COUNTA(H$5:H212)),"-","Dup")</f>
        <v>-</v>
      </c>
      <c r="J212" s="27" t="str">
        <f t="shared" ca="1" si="463"/>
        <v>-</v>
      </c>
      <c r="K212" s="27" t="b">
        <f t="shared" ca="1" si="452"/>
        <v>1</v>
      </c>
      <c r="L212" s="27" t="str">
        <f t="shared" ca="1" si="452"/>
        <v>-</v>
      </c>
      <c r="M212" s="27" t="b">
        <f t="shared" ca="1" si="452"/>
        <v>1</v>
      </c>
      <c r="N212" s="27" t="b">
        <f t="shared" ca="1" si="452"/>
        <v>1</v>
      </c>
      <c r="O212" s="27" t="b">
        <f t="shared" ca="1" si="452"/>
        <v>1</v>
      </c>
      <c r="P212" s="27">
        <f t="shared" ca="1" si="453"/>
        <v>1</v>
      </c>
      <c r="Q212" s="27">
        <f t="shared" ca="1" si="453"/>
        <v>1</v>
      </c>
      <c r="R212" s="27">
        <f t="shared" ca="1" si="453"/>
        <v>1</v>
      </c>
      <c r="S212" s="27">
        <f t="shared" ca="1" si="453"/>
        <v>1</v>
      </c>
      <c r="T212" s="27">
        <f t="shared" ca="1" si="453"/>
        <v>1</v>
      </c>
      <c r="U212" s="27">
        <f t="shared" ca="1" si="453"/>
        <v>1</v>
      </c>
      <c r="V212" s="27">
        <f t="shared" ca="1" si="453"/>
        <v>1</v>
      </c>
      <c r="W212" s="27">
        <f t="shared" ca="1" si="453"/>
        <v>1</v>
      </c>
      <c r="X212" s="27">
        <f t="shared" ca="1" si="453"/>
        <v>1</v>
      </c>
      <c r="Y212" s="27">
        <f t="shared" ca="1" si="453"/>
        <v>1</v>
      </c>
      <c r="Z212" s="27" t="str">
        <f t="shared" ca="1" si="453"/>
        <v>-</v>
      </c>
      <c r="AA212" s="27" t="str">
        <f t="shared" ca="1" si="453"/>
        <v>-</v>
      </c>
      <c r="AB212" s="27" t="str">
        <f t="shared" ca="1" si="453"/>
        <v>-</v>
      </c>
      <c r="AC212" s="27" t="str">
        <f t="shared" ca="1" si="453"/>
        <v>-</v>
      </c>
      <c r="AD212" s="27" t="str">
        <f t="shared" ca="1" si="453"/>
        <v>-</v>
      </c>
      <c r="AE212" s="27" t="str">
        <f t="shared" ca="1" si="453"/>
        <v>-</v>
      </c>
      <c r="AF212" s="27" t="str">
        <f t="shared" ca="1" si="454"/>
        <v>-</v>
      </c>
      <c r="AG212" s="27" t="str">
        <f t="shared" ca="1" si="454"/>
        <v>-</v>
      </c>
      <c r="AH212" s="27" t="str">
        <f t="shared" ca="1" si="454"/>
        <v>-</v>
      </c>
      <c r="AI212" s="27" t="str">
        <f t="shared" ca="1" si="454"/>
        <v>-</v>
      </c>
      <c r="AJ212" s="27" t="str">
        <f t="shared" ca="1" si="454"/>
        <v>-</v>
      </c>
      <c r="AK212" s="54" t="b">
        <f t="shared" ca="1" si="471"/>
        <v>1</v>
      </c>
      <c r="AL212" s="54" t="b">
        <f ca="1">OFFSET(AL212,-1,0)</f>
        <v>1</v>
      </c>
      <c r="AM212" s="27" t="str">
        <f t="shared" ca="1" si="455"/>
        <v>-</v>
      </c>
      <c r="AN212" s="54" t="b">
        <f t="shared" ca="1" si="465"/>
        <v>1</v>
      </c>
      <c r="AO212" s="27" t="str">
        <f t="shared" ca="1" si="456"/>
        <v>-</v>
      </c>
      <c r="AP212" s="27" t="str">
        <f t="shared" ca="1" si="456"/>
        <v>-</v>
      </c>
      <c r="AQ212" s="27" t="str">
        <f t="shared" ca="1" si="456"/>
        <v>-</v>
      </c>
      <c r="AR212" s="27" t="str">
        <f t="shared" ca="1" si="456"/>
        <v>-</v>
      </c>
      <c r="AS212" s="54">
        <f t="shared" ca="1" si="466"/>
        <v>3</v>
      </c>
      <c r="AT212" s="54">
        <f t="shared" ca="1" si="466"/>
        <v>3</v>
      </c>
      <c r="AU212" s="54">
        <f t="shared" ca="1" si="466"/>
        <v>0</v>
      </c>
      <c r="AV212" s="54">
        <f t="shared" ca="1" si="466"/>
        <v>0.3</v>
      </c>
      <c r="AW212" s="54">
        <f t="shared" ca="1" si="466"/>
        <v>-0.3</v>
      </c>
      <c r="AX212" s="54">
        <f t="shared" ca="1" si="466"/>
        <v>1</v>
      </c>
      <c r="AY212" s="54">
        <f t="shared" ca="1" si="466"/>
        <v>-1</v>
      </c>
      <c r="AZ212" s="27" t="str">
        <f t="shared" ca="1" si="457"/>
        <v>-</v>
      </c>
      <c r="BA212" s="27" t="str">
        <f t="shared" ca="1" si="457"/>
        <v>-</v>
      </c>
      <c r="BB212" s="27" t="str">
        <f t="shared" ca="1" si="457"/>
        <v>-</v>
      </c>
      <c r="BC212" s="27">
        <f t="shared" ca="1" si="457"/>
        <v>0.3</v>
      </c>
      <c r="BD212" s="27">
        <f t="shared" ca="1" si="457"/>
        <v>0.7</v>
      </c>
      <c r="BE212" s="27">
        <f t="shared" ca="1" si="457"/>
        <v>-0.2</v>
      </c>
      <c r="BF212" s="27">
        <f t="shared" ca="1" si="457"/>
        <v>1.2</v>
      </c>
      <c r="BG212" s="27" t="str">
        <f t="shared" ca="1" si="467"/>
        <v>-</v>
      </c>
      <c r="BH212" s="27" t="str">
        <f t="shared" ca="1" si="467"/>
        <v>-</v>
      </c>
      <c r="BI212" s="27">
        <f t="shared" ca="1" si="473"/>
        <v>0</v>
      </c>
      <c r="BJ212" s="27">
        <f t="shared" ca="1" si="473"/>
        <v>0</v>
      </c>
      <c r="BK212" s="27">
        <f t="shared" ca="1" si="473"/>
        <v>0</v>
      </c>
      <c r="BL212" s="27">
        <f t="shared" ca="1" si="473"/>
        <v>0</v>
      </c>
      <c r="BM212" s="27">
        <f t="shared" ca="1" si="473"/>
        <v>0</v>
      </c>
      <c r="BN212" s="27">
        <f t="shared" ref="BN212:BP215" ca="1" si="477">OFFSET(BN$5,$B212,0)</f>
        <v>12</v>
      </c>
      <c r="BO212" s="27">
        <f t="shared" ca="1" si="475"/>
        <v>12</v>
      </c>
      <c r="BP212" s="27" t="str">
        <f t="shared" ca="1" si="477"/>
        <v>-</v>
      </c>
      <c r="BQ212" s="27" t="str">
        <f t="shared" ca="1" si="475"/>
        <v>-</v>
      </c>
      <c r="BR212" s="27" t="str">
        <f t="shared" ca="1" si="475"/>
        <v>-</v>
      </c>
      <c r="BS212" s="27" t="str">
        <f t="shared" ca="1" si="475"/>
        <v>-</v>
      </c>
      <c r="BT212" s="27" t="str">
        <f t="shared" ca="1" si="475"/>
        <v>-</v>
      </c>
      <c r="BU212" s="27" t="str">
        <f t="shared" ca="1" si="475"/>
        <v>-</v>
      </c>
      <c r="BV212" s="27" t="str">
        <f t="shared" ca="1" si="475"/>
        <v>-</v>
      </c>
      <c r="BW212" s="27" t="str">
        <f t="shared" ca="1" si="475"/>
        <v>-</v>
      </c>
      <c r="BX212" s="27" t="str">
        <f t="shared" ca="1" si="475"/>
        <v>-</v>
      </c>
      <c r="BY212" s="27">
        <f t="shared" ca="1" si="475"/>
        <v>5</v>
      </c>
      <c r="BZ212" s="27" t="str">
        <f t="shared" ca="1" si="475"/>
        <v>-</v>
      </c>
      <c r="CA212" s="27" t="str">
        <f t="shared" ca="1" si="475"/>
        <v>-</v>
      </c>
      <c r="CB212" s="27" t="str">
        <f t="shared" ca="1" si="475"/>
        <v>-</v>
      </c>
      <c r="CC212" s="27" t="str">
        <f t="shared" ca="1" si="475"/>
        <v>-</v>
      </c>
      <c r="CD212" s="27" t="str">
        <f t="shared" ca="1" si="475"/>
        <v>-</v>
      </c>
      <c r="CE212" s="27" t="str">
        <f t="shared" ca="1" si="475"/>
        <v>-</v>
      </c>
      <c r="CF212" s="27">
        <f t="shared" ca="1" si="476"/>
        <v>0</v>
      </c>
      <c r="CG212" s="27" t="str">
        <f t="shared" ca="1" si="476"/>
        <v>-</v>
      </c>
      <c r="CH212" s="27">
        <f t="shared" ca="1" si="476"/>
        <v>1</v>
      </c>
      <c r="CI212" s="27">
        <f t="shared" ca="1" si="476"/>
        <v>0</v>
      </c>
      <c r="CJ212" s="27">
        <f t="shared" ca="1" si="476"/>
        <v>1</v>
      </c>
      <c r="CK212" s="27">
        <f t="shared" ca="1" si="476"/>
        <v>1</v>
      </c>
      <c r="CL212" s="27">
        <f t="shared" ca="1" si="476"/>
        <v>1</v>
      </c>
      <c r="CM212" s="27">
        <f t="shared" ca="1" si="476"/>
        <v>0</v>
      </c>
      <c r="CN212" s="27">
        <f t="shared" ca="1" si="476"/>
        <v>0</v>
      </c>
      <c r="CO212" s="27">
        <f t="shared" ca="1" si="476"/>
        <v>0</v>
      </c>
      <c r="CP212" s="27">
        <f t="shared" ca="1" si="476"/>
        <v>0</v>
      </c>
      <c r="CQ212" s="27">
        <f t="shared" ca="1" si="476"/>
        <v>1</v>
      </c>
      <c r="CR212" s="27">
        <f t="shared" ca="1" si="476"/>
        <v>0</v>
      </c>
      <c r="CS212" s="27">
        <f t="shared" ca="1" si="476"/>
        <v>0</v>
      </c>
      <c r="CT212" s="27">
        <f t="shared" ca="1" si="476"/>
        <v>0</v>
      </c>
      <c r="CU212" s="27">
        <f t="shared" ca="1" si="476"/>
        <v>0</v>
      </c>
      <c r="CV212" s="27">
        <f t="shared" ca="1" si="474"/>
        <v>0</v>
      </c>
      <c r="CW212" s="27">
        <f t="shared" ca="1" si="474"/>
        <v>1</v>
      </c>
      <c r="CX212" s="27">
        <f t="shared" ca="1" si="474"/>
        <v>0</v>
      </c>
      <c r="CY212" s="27">
        <f t="shared" ca="1" si="474"/>
        <v>0</v>
      </c>
      <c r="CZ212" s="27">
        <f t="shared" ca="1" si="474"/>
        <v>0</v>
      </c>
      <c r="DA212" s="27">
        <f t="shared" ca="1" si="474"/>
        <v>0</v>
      </c>
      <c r="DB212" s="27">
        <f t="shared" ca="1" si="474"/>
        <v>0</v>
      </c>
      <c r="DC212" s="27">
        <f t="shared" ca="1" si="474"/>
        <v>0</v>
      </c>
      <c r="DD212" s="27">
        <f t="shared" ca="1" si="474"/>
        <v>0</v>
      </c>
      <c r="DE212" s="27" t="str">
        <f t="shared" ca="1" si="474"/>
        <v>-</v>
      </c>
      <c r="DF212" s="27" t="str">
        <f t="shared" ca="1" si="474"/>
        <v>-</v>
      </c>
      <c r="DG212" s="27" t="str">
        <f t="shared" ca="1" si="474"/>
        <v>-</v>
      </c>
      <c r="DH212" s="27" t="str">
        <f t="shared" ca="1" si="474"/>
        <v>-</v>
      </c>
      <c r="DI212" s="27" t="str">
        <f t="shared" ca="1" si="474"/>
        <v>-</v>
      </c>
      <c r="DJ212" s="27" t="str">
        <f t="shared" ca="1" si="474"/>
        <v>-</v>
      </c>
      <c r="DK212" s="27" t="b">
        <f t="shared" ca="1" si="461"/>
        <v>0</v>
      </c>
      <c r="DL212" s="27" t="b">
        <f t="shared" ca="1" si="461"/>
        <v>1</v>
      </c>
      <c r="DM212" s="27" t="b">
        <f t="shared" ca="1" si="461"/>
        <v>0</v>
      </c>
      <c r="DN212" s="27">
        <f t="shared" ca="1" si="461"/>
        <v>0</v>
      </c>
      <c r="DO212" s="27" t="str">
        <f t="shared" ca="1" si="461"/>
        <v>-</v>
      </c>
      <c r="DP212" s="27" t="b">
        <f t="shared" ca="1" si="461"/>
        <v>1</v>
      </c>
      <c r="DQ212" s="27" t="str">
        <f t="shared" ca="1" si="461"/>
        <v>-</v>
      </c>
      <c r="DR212" s="27" t="str">
        <f t="shared" ca="1" si="461"/>
        <v>-</v>
      </c>
      <c r="DS212" s="27" t="str">
        <f t="shared" ca="1" si="461"/>
        <v>-</v>
      </c>
      <c r="DT212" s="27" t="b">
        <f t="shared" ca="1" si="461"/>
        <v>1</v>
      </c>
      <c r="DU212" s="27" t="str">
        <f t="shared" ca="1" si="461"/>
        <v>-</v>
      </c>
      <c r="DV212" s="27">
        <f t="shared" ca="1" si="461"/>
        <v>0</v>
      </c>
      <c r="DW212" s="27">
        <f t="shared" ca="1" si="461"/>
        <v>1</v>
      </c>
      <c r="DX212" s="27" t="str">
        <f t="shared" ca="1" si="461"/>
        <v>-</v>
      </c>
      <c r="DY212" s="27" t="str">
        <f t="shared" ca="1" si="461"/>
        <v>-</v>
      </c>
      <c r="DZ212" s="27" t="str">
        <f t="shared" ca="1" si="461"/>
        <v>-</v>
      </c>
      <c r="EA212" s="27">
        <f t="shared" ca="1" si="461"/>
        <v>1</v>
      </c>
      <c r="EB212" s="27">
        <f t="shared" ca="1" si="461"/>
        <v>0</v>
      </c>
      <c r="EC212" s="27">
        <f t="shared" ca="1" si="461"/>
        <v>1</v>
      </c>
      <c r="ED212" s="27">
        <f t="shared" ca="1" si="461"/>
        <v>1</v>
      </c>
      <c r="EE212" s="27">
        <f t="shared" ca="1" si="461"/>
        <v>0</v>
      </c>
      <c r="EF212" s="27">
        <f t="shared" ca="1" si="461"/>
        <v>70</v>
      </c>
      <c r="EG212" s="27">
        <f t="shared" ca="1" si="461"/>
        <v>50</v>
      </c>
      <c r="EH212" s="27">
        <f t="shared" ca="1" si="461"/>
        <v>70</v>
      </c>
      <c r="EI212" s="27">
        <f t="shared" ca="1" si="461"/>
        <v>50</v>
      </c>
      <c r="EJ212" s="27">
        <f t="shared" ref="DK212:EQ216" ca="1" si="478">OFFSET(EJ$5,$B212,0)</f>
        <v>1</v>
      </c>
      <c r="EK212" s="27">
        <f t="shared" ca="1" si="478"/>
        <v>1</v>
      </c>
      <c r="EL212" s="27">
        <f t="shared" ca="1" si="478"/>
        <v>1</v>
      </c>
      <c r="EM212" s="27">
        <f t="shared" ca="1" si="478"/>
        <v>0</v>
      </c>
      <c r="EN212" s="27" t="str">
        <f t="shared" ca="1" si="478"/>
        <v>-</v>
      </c>
      <c r="EO212" s="27" t="str">
        <f t="shared" ca="1" si="478"/>
        <v>-</v>
      </c>
      <c r="EP212" s="27">
        <f t="shared" ca="1" si="478"/>
        <v>0</v>
      </c>
      <c r="EQ212" s="27">
        <f t="shared" ca="1" si="478"/>
        <v>0</v>
      </c>
      <c r="ER212" s="34">
        <v>0</v>
      </c>
    </row>
    <row r="213" spans="1:148" outlineLevel="3">
      <c r="A213" s="31">
        <f t="shared" si="450"/>
        <v>208</v>
      </c>
      <c r="B213" s="38">
        <f t="shared" ca="1" si="470"/>
        <v>69</v>
      </c>
      <c r="C213">
        <f t="shared" ca="1" si="462"/>
        <v>411</v>
      </c>
      <c r="D213" t="b">
        <v>0</v>
      </c>
      <c r="E213" t="b">
        <v>0</v>
      </c>
      <c r="F213" t="b">
        <v>0</v>
      </c>
      <c r="H213" s="51" t="str">
        <f t="shared" ca="1" si="451"/>
        <v>Mat Spr Scan 0 (F54N33)</v>
      </c>
      <c r="I213" s="13" t="str">
        <f ca="1">IF(MATCH(H213,H$5:H213,0)=(COUNTA(H$5:H213)),"-","Dup")</f>
        <v>-</v>
      </c>
      <c r="J213" s="27" t="str">
        <f t="shared" ca="1" si="463"/>
        <v>-</v>
      </c>
      <c r="K213" s="27" t="b">
        <f t="shared" ca="1" si="452"/>
        <v>1</v>
      </c>
      <c r="L213" s="27" t="str">
        <f t="shared" ca="1" si="452"/>
        <v>-</v>
      </c>
      <c r="M213" s="27" t="b">
        <f t="shared" ca="1" si="452"/>
        <v>1</v>
      </c>
      <c r="N213" s="27" t="b">
        <f t="shared" ca="1" si="452"/>
        <v>1</v>
      </c>
      <c r="O213" s="27" t="b">
        <f t="shared" ca="1" si="452"/>
        <v>1</v>
      </c>
      <c r="P213" s="27">
        <f t="shared" ca="1" si="453"/>
        <v>1</v>
      </c>
      <c r="Q213" s="27">
        <f t="shared" ca="1" si="453"/>
        <v>1</v>
      </c>
      <c r="R213" s="27">
        <f t="shared" ca="1" si="453"/>
        <v>1</v>
      </c>
      <c r="S213" s="27">
        <f t="shared" ca="1" si="453"/>
        <v>1</v>
      </c>
      <c r="T213" s="27">
        <f t="shared" ca="1" si="453"/>
        <v>1</v>
      </c>
      <c r="U213" s="27">
        <f t="shared" ca="1" si="453"/>
        <v>1</v>
      </c>
      <c r="V213" s="27">
        <f t="shared" ca="1" si="453"/>
        <v>1</v>
      </c>
      <c r="W213" s="27">
        <f t="shared" ca="1" si="453"/>
        <v>1</v>
      </c>
      <c r="X213" s="27">
        <f t="shared" ca="1" si="453"/>
        <v>1</v>
      </c>
      <c r="Y213" s="27">
        <f t="shared" ca="1" si="453"/>
        <v>1</v>
      </c>
      <c r="Z213" s="27" t="str">
        <f t="shared" ca="1" si="453"/>
        <v>-</v>
      </c>
      <c r="AA213" s="27" t="str">
        <f t="shared" ca="1" si="453"/>
        <v>-</v>
      </c>
      <c r="AB213" s="27" t="str">
        <f t="shared" ca="1" si="453"/>
        <v>-</v>
      </c>
      <c r="AC213" s="27" t="str">
        <f t="shared" ca="1" si="453"/>
        <v>-</v>
      </c>
      <c r="AD213" s="27" t="str">
        <f ca="1">OFFSET(AD$5,$B213,0)</f>
        <v>-</v>
      </c>
      <c r="AE213" s="27" t="str">
        <f ca="1">OFFSET(AE$5,$B213,0)</f>
        <v>-</v>
      </c>
      <c r="AF213" s="27" t="str">
        <f t="shared" ca="1" si="454"/>
        <v>-</v>
      </c>
      <c r="AG213" s="27" t="str">
        <f t="shared" ca="1" si="454"/>
        <v>-</v>
      </c>
      <c r="AH213" s="27" t="str">
        <f t="shared" ca="1" si="454"/>
        <v>-</v>
      </c>
      <c r="AI213" s="27" t="str">
        <f t="shared" ca="1" si="454"/>
        <v>-</v>
      </c>
      <c r="AJ213" s="27" t="str">
        <f t="shared" ca="1" si="454"/>
        <v>-</v>
      </c>
      <c r="AK213" s="54" t="b">
        <f t="shared" ca="1" si="471"/>
        <v>1</v>
      </c>
      <c r="AL213" s="54" t="b">
        <f ca="1">OFFSET(AL213,-1,0)</f>
        <v>1</v>
      </c>
      <c r="AM213" s="27" t="str">
        <f t="shared" ca="1" si="455"/>
        <v>-</v>
      </c>
      <c r="AN213" s="54" t="b">
        <f t="shared" ca="1" si="465"/>
        <v>1</v>
      </c>
      <c r="AO213" s="27" t="str">
        <f t="shared" ca="1" si="456"/>
        <v>-</v>
      </c>
      <c r="AP213" s="27" t="str">
        <f t="shared" ca="1" si="456"/>
        <v>-</v>
      </c>
      <c r="AQ213" s="27" t="str">
        <f t="shared" ca="1" si="456"/>
        <v>-</v>
      </c>
      <c r="AR213" s="27" t="str">
        <f t="shared" ca="1" si="456"/>
        <v>-</v>
      </c>
      <c r="AS213" s="54">
        <f t="shared" ca="1" si="466"/>
        <v>3</v>
      </c>
      <c r="AT213" s="54">
        <f t="shared" ca="1" si="466"/>
        <v>3</v>
      </c>
      <c r="AU213" s="54">
        <f t="shared" ca="1" si="466"/>
        <v>0</v>
      </c>
      <c r="AV213" s="54">
        <f t="shared" ca="1" si="466"/>
        <v>0.3</v>
      </c>
      <c r="AW213" s="54">
        <f t="shared" ca="1" si="466"/>
        <v>-0.3</v>
      </c>
      <c r="AX213" s="54">
        <f t="shared" ca="1" si="466"/>
        <v>1</v>
      </c>
      <c r="AY213" s="54">
        <f t="shared" ca="1" si="466"/>
        <v>-1</v>
      </c>
      <c r="AZ213" s="27" t="str">
        <f t="shared" ca="1" si="457"/>
        <v>-</v>
      </c>
      <c r="BA213" s="27" t="str">
        <f t="shared" ca="1" si="457"/>
        <v>-</v>
      </c>
      <c r="BB213" s="27" t="str">
        <f t="shared" ca="1" si="457"/>
        <v>-</v>
      </c>
      <c r="BC213" s="27">
        <f t="shared" ca="1" si="457"/>
        <v>0.3</v>
      </c>
      <c r="BD213" s="27">
        <f t="shared" ca="1" si="457"/>
        <v>0.7</v>
      </c>
      <c r="BE213" s="27">
        <f t="shared" ca="1" si="457"/>
        <v>-0.2</v>
      </c>
      <c r="BF213" s="27">
        <f t="shared" ca="1" si="457"/>
        <v>1.2</v>
      </c>
      <c r="BG213" s="27" t="str">
        <f t="shared" ca="1" si="467"/>
        <v>-</v>
      </c>
      <c r="BH213" s="27" t="str">
        <f t="shared" ca="1" si="467"/>
        <v>-</v>
      </c>
      <c r="BI213" s="27">
        <f t="shared" ca="1" si="473"/>
        <v>0</v>
      </c>
      <c r="BJ213" s="27">
        <f t="shared" ca="1" si="473"/>
        <v>0</v>
      </c>
      <c r="BK213" s="27">
        <f t="shared" ca="1" si="473"/>
        <v>0</v>
      </c>
      <c r="BL213" s="27">
        <f t="shared" ca="1" si="473"/>
        <v>0</v>
      </c>
      <c r="BM213" s="27">
        <f t="shared" ca="1" si="473"/>
        <v>0</v>
      </c>
      <c r="BN213" s="27">
        <f t="shared" ca="1" si="477"/>
        <v>12</v>
      </c>
      <c r="BO213" s="27">
        <f t="shared" ca="1" si="475"/>
        <v>12</v>
      </c>
      <c r="BP213" s="27" t="str">
        <f t="shared" ca="1" si="477"/>
        <v>-</v>
      </c>
      <c r="BQ213" s="27" t="str">
        <f t="shared" ca="1" si="475"/>
        <v>-</v>
      </c>
      <c r="BR213" s="27" t="str">
        <f t="shared" ca="1" si="475"/>
        <v>-</v>
      </c>
      <c r="BS213" s="27" t="str">
        <f t="shared" ca="1" si="475"/>
        <v>-</v>
      </c>
      <c r="BT213" s="27" t="str">
        <f t="shared" ca="1" si="475"/>
        <v>-</v>
      </c>
      <c r="BU213" s="27" t="str">
        <f t="shared" ca="1" si="475"/>
        <v>-</v>
      </c>
      <c r="BV213" s="27" t="str">
        <f t="shared" ca="1" si="475"/>
        <v>-</v>
      </c>
      <c r="BW213" s="27" t="str">
        <f t="shared" ca="1" si="475"/>
        <v>-</v>
      </c>
      <c r="BX213" s="27" t="str">
        <f t="shared" ca="1" si="475"/>
        <v>-</v>
      </c>
      <c r="BY213" s="27">
        <f t="shared" ca="1" si="475"/>
        <v>5</v>
      </c>
      <c r="BZ213" s="27" t="str">
        <f t="shared" ca="1" si="475"/>
        <v>-</v>
      </c>
      <c r="CA213" s="27" t="str">
        <f t="shared" ca="1" si="475"/>
        <v>-</v>
      </c>
      <c r="CB213" s="27" t="str">
        <f t="shared" ca="1" si="475"/>
        <v>-</v>
      </c>
      <c r="CC213" s="27" t="str">
        <f t="shared" ca="1" si="475"/>
        <v>-</v>
      </c>
      <c r="CD213" s="27" t="str">
        <f t="shared" ca="1" si="475"/>
        <v>-</v>
      </c>
      <c r="CE213" s="27" t="str">
        <f t="shared" ca="1" si="475"/>
        <v>-</v>
      </c>
      <c r="CF213" s="27">
        <f t="shared" ca="1" si="476"/>
        <v>0</v>
      </c>
      <c r="CG213" s="27" t="str">
        <f t="shared" ca="1" si="476"/>
        <v>-</v>
      </c>
      <c r="CH213" s="27">
        <f t="shared" ca="1" si="476"/>
        <v>1</v>
      </c>
      <c r="CI213" s="27">
        <f t="shared" ca="1" si="476"/>
        <v>0</v>
      </c>
      <c r="CJ213" s="27">
        <f t="shared" ca="1" si="476"/>
        <v>1</v>
      </c>
      <c r="CK213" s="27">
        <f t="shared" ca="1" si="476"/>
        <v>1</v>
      </c>
      <c r="CL213" s="27">
        <f t="shared" ca="1" si="476"/>
        <v>1</v>
      </c>
      <c r="CM213" s="27">
        <f t="shared" ca="1" si="476"/>
        <v>0</v>
      </c>
      <c r="CN213" s="27">
        <f t="shared" ca="1" si="476"/>
        <v>0</v>
      </c>
      <c r="CO213" s="27">
        <f t="shared" ca="1" si="476"/>
        <v>0</v>
      </c>
      <c r="CP213" s="27">
        <f t="shared" ca="1" si="476"/>
        <v>0</v>
      </c>
      <c r="CQ213" s="27">
        <f t="shared" ca="1" si="476"/>
        <v>1</v>
      </c>
      <c r="CR213" s="27">
        <f t="shared" ca="1" si="476"/>
        <v>0</v>
      </c>
      <c r="CS213" s="27">
        <f t="shared" ca="1" si="476"/>
        <v>0</v>
      </c>
      <c r="CT213" s="27">
        <f t="shared" ca="1" si="476"/>
        <v>0</v>
      </c>
      <c r="CU213" s="27">
        <f t="shared" ca="1" si="476"/>
        <v>0</v>
      </c>
      <c r="CV213" s="27">
        <f t="shared" ca="1" si="474"/>
        <v>0</v>
      </c>
      <c r="CW213" s="27">
        <f t="shared" ca="1" si="474"/>
        <v>1</v>
      </c>
      <c r="CX213" s="27">
        <f t="shared" ca="1" si="474"/>
        <v>0</v>
      </c>
      <c r="CY213" s="27">
        <f t="shared" ca="1" si="474"/>
        <v>0</v>
      </c>
      <c r="CZ213" s="27">
        <f t="shared" ca="1" si="474"/>
        <v>0</v>
      </c>
      <c r="DA213" s="27">
        <f t="shared" ca="1" si="474"/>
        <v>0</v>
      </c>
      <c r="DB213" s="27">
        <f t="shared" ca="1" si="474"/>
        <v>0</v>
      </c>
      <c r="DC213" s="27">
        <f t="shared" ca="1" si="474"/>
        <v>0</v>
      </c>
      <c r="DD213" s="27">
        <f t="shared" ca="1" si="474"/>
        <v>0</v>
      </c>
      <c r="DE213" s="27" t="str">
        <f t="shared" ca="1" si="474"/>
        <v>-</v>
      </c>
      <c r="DF213" s="27" t="str">
        <f t="shared" ca="1" si="474"/>
        <v>-</v>
      </c>
      <c r="DG213" s="27" t="str">
        <f t="shared" ca="1" si="474"/>
        <v>-</v>
      </c>
      <c r="DH213" s="27" t="str">
        <f t="shared" ca="1" si="474"/>
        <v>-</v>
      </c>
      <c r="DI213" s="27" t="str">
        <f t="shared" ca="1" si="474"/>
        <v>-</v>
      </c>
      <c r="DJ213" s="27" t="str">
        <f t="shared" ca="1" si="474"/>
        <v>-</v>
      </c>
      <c r="DK213" s="27" t="b">
        <f t="shared" ca="1" si="478"/>
        <v>0</v>
      </c>
      <c r="DL213" s="27" t="b">
        <f t="shared" ca="1" si="478"/>
        <v>0</v>
      </c>
      <c r="DM213" s="27" t="b">
        <f t="shared" ca="1" si="478"/>
        <v>1</v>
      </c>
      <c r="DN213" s="27">
        <f t="shared" ca="1" si="478"/>
        <v>0</v>
      </c>
      <c r="DO213" s="27" t="str">
        <f t="shared" ca="1" si="478"/>
        <v>-</v>
      </c>
      <c r="DP213" s="27" t="b">
        <f t="shared" ca="1" si="478"/>
        <v>1</v>
      </c>
      <c r="DQ213" s="27" t="str">
        <f t="shared" ca="1" si="478"/>
        <v>-</v>
      </c>
      <c r="DR213" s="27" t="str">
        <f t="shared" ca="1" si="478"/>
        <v>-</v>
      </c>
      <c r="DS213" s="27" t="str">
        <f t="shared" ca="1" si="478"/>
        <v>-</v>
      </c>
      <c r="DT213" s="27" t="b">
        <f t="shared" ca="1" si="478"/>
        <v>1</v>
      </c>
      <c r="DU213" s="27" t="str">
        <f t="shared" ca="1" si="478"/>
        <v>-</v>
      </c>
      <c r="DV213" s="27">
        <f t="shared" ca="1" si="478"/>
        <v>0</v>
      </c>
      <c r="DW213" s="27">
        <f t="shared" ca="1" si="478"/>
        <v>1</v>
      </c>
      <c r="DX213" s="27" t="str">
        <f t="shared" ca="1" si="478"/>
        <v>-</v>
      </c>
      <c r="DY213" s="27" t="str">
        <f t="shared" ca="1" si="478"/>
        <v>-</v>
      </c>
      <c r="DZ213" s="27" t="str">
        <f t="shared" ca="1" si="478"/>
        <v>-</v>
      </c>
      <c r="EA213" s="27">
        <f t="shared" ca="1" si="478"/>
        <v>1</v>
      </c>
      <c r="EB213" s="27">
        <f t="shared" ca="1" si="478"/>
        <v>0</v>
      </c>
      <c r="EC213" s="27">
        <f t="shared" ca="1" si="478"/>
        <v>1</v>
      </c>
      <c r="ED213" s="27">
        <f t="shared" ca="1" si="478"/>
        <v>1</v>
      </c>
      <c r="EE213" s="27">
        <f t="shared" ca="1" si="478"/>
        <v>0</v>
      </c>
      <c r="EF213" s="27">
        <f t="shared" ca="1" si="478"/>
        <v>70</v>
      </c>
      <c r="EG213" s="27">
        <f t="shared" ca="1" si="478"/>
        <v>50</v>
      </c>
      <c r="EH213" s="27">
        <f t="shared" ca="1" si="478"/>
        <v>70</v>
      </c>
      <c r="EI213" s="27">
        <f t="shared" ca="1" si="478"/>
        <v>50</v>
      </c>
      <c r="EJ213" s="27">
        <f t="shared" ca="1" si="478"/>
        <v>1</v>
      </c>
      <c r="EK213" s="27">
        <f t="shared" ca="1" si="478"/>
        <v>1</v>
      </c>
      <c r="EL213" s="27">
        <f t="shared" ca="1" si="478"/>
        <v>1</v>
      </c>
      <c r="EM213" s="27">
        <f t="shared" ca="1" si="478"/>
        <v>0</v>
      </c>
      <c r="EN213" s="27" t="str">
        <f t="shared" ca="1" si="478"/>
        <v>-</v>
      </c>
      <c r="EO213" s="27" t="str">
        <f t="shared" ca="1" si="478"/>
        <v>-</v>
      </c>
      <c r="EP213" s="27">
        <f t="shared" ca="1" si="478"/>
        <v>0</v>
      </c>
      <c r="EQ213" s="27">
        <f t="shared" ca="1" si="478"/>
        <v>0</v>
      </c>
      <c r="ER213" s="34">
        <v>0</v>
      </c>
    </row>
    <row r="214" spans="1:148" outlineLevel="2">
      <c r="A214" s="31">
        <f t="shared" si="450"/>
        <v>209</v>
      </c>
      <c r="B214" s="38">
        <f t="shared" ca="1" si="470"/>
        <v>70</v>
      </c>
      <c r="C214">
        <f t="shared" ca="1" si="462"/>
        <v>411</v>
      </c>
      <c r="D214" t="b">
        <v>0</v>
      </c>
      <c r="E214" t="b">
        <v>0</v>
      </c>
      <c r="F214" t="b">
        <v>0</v>
      </c>
      <c r="H214" s="51" t="str">
        <f t="shared" ca="1" si="451"/>
        <v>Mat-mate EL Aut Scan 0 (F44N33)</v>
      </c>
      <c r="I214" s="13" t="str">
        <f ca="1">IF(MATCH(H214,H$5:H214,0)=(COUNTA(H$5:H214)),"-","Dup")</f>
        <v>-</v>
      </c>
      <c r="J214" s="27" t="str">
        <f t="shared" ca="1" si="463"/>
        <v>-</v>
      </c>
      <c r="K214" s="27" t="b">
        <f t="shared" ca="1" si="452"/>
        <v>1</v>
      </c>
      <c r="L214" s="27" t="str">
        <f t="shared" ca="1" si="452"/>
        <v>-</v>
      </c>
      <c r="M214" s="27" t="b">
        <f t="shared" ca="1" si="452"/>
        <v>1</v>
      </c>
      <c r="N214" s="27" t="b">
        <f t="shared" ca="1" si="452"/>
        <v>1</v>
      </c>
      <c r="O214" s="27" t="b">
        <f t="shared" ca="1" si="452"/>
        <v>1</v>
      </c>
      <c r="P214" s="27">
        <f t="shared" ca="1" si="453"/>
        <v>1</v>
      </c>
      <c r="Q214" s="27">
        <f t="shared" ca="1" si="453"/>
        <v>1</v>
      </c>
      <c r="R214" s="27">
        <f t="shared" ca="1" si="453"/>
        <v>1</v>
      </c>
      <c r="S214" s="27">
        <f t="shared" ca="1" si="453"/>
        <v>1</v>
      </c>
      <c r="T214" s="27">
        <f t="shared" ca="1" si="453"/>
        <v>1</v>
      </c>
      <c r="U214" s="27">
        <f t="shared" ca="1" si="453"/>
        <v>1</v>
      </c>
      <c r="V214" s="27">
        <f t="shared" ca="1" si="453"/>
        <v>1</v>
      </c>
      <c r="W214" s="27">
        <f t="shared" ca="1" si="453"/>
        <v>1</v>
      </c>
      <c r="X214" s="27">
        <f t="shared" ca="1" si="453"/>
        <v>1</v>
      </c>
      <c r="Y214" s="27">
        <f t="shared" ca="1" si="453"/>
        <v>1</v>
      </c>
      <c r="Z214" s="27" t="str">
        <f t="shared" ca="1" si="453"/>
        <v>-</v>
      </c>
      <c r="AA214" s="27" t="str">
        <f t="shared" ca="1" si="453"/>
        <v>-</v>
      </c>
      <c r="AB214" s="27" t="str">
        <f t="shared" ca="1" si="453"/>
        <v>-</v>
      </c>
      <c r="AC214" s="27" t="str">
        <f t="shared" ca="1" si="453"/>
        <v>-</v>
      </c>
      <c r="AD214" s="27" t="str">
        <f t="shared" ca="1" si="453"/>
        <v>-</v>
      </c>
      <c r="AE214" s="27" t="str">
        <f t="shared" ca="1" si="453"/>
        <v>-</v>
      </c>
      <c r="AF214" s="27" t="str">
        <f t="shared" ca="1" si="454"/>
        <v>-</v>
      </c>
      <c r="AG214" s="27" t="str">
        <f t="shared" ca="1" si="454"/>
        <v>-</v>
      </c>
      <c r="AH214" s="27" t="str">
        <f t="shared" ca="1" si="454"/>
        <v>-</v>
      </c>
      <c r="AI214" s="27" t="str">
        <f t="shared" ca="1" si="454"/>
        <v>-</v>
      </c>
      <c r="AJ214" s="27" t="str">
        <f t="shared" ca="1" si="454"/>
        <v>-</v>
      </c>
      <c r="AK214" s="54" t="b">
        <f t="shared" ca="1" si="471"/>
        <v>1</v>
      </c>
      <c r="AL214" s="26" t="b">
        <v>0</v>
      </c>
      <c r="AM214" s="27" t="str">
        <f t="shared" ca="1" si="455"/>
        <v>-</v>
      </c>
      <c r="AN214" s="54" t="b">
        <f t="shared" ca="1" si="465"/>
        <v>1</v>
      </c>
      <c r="AO214" s="27" t="str">
        <f t="shared" ca="1" si="456"/>
        <v>-</v>
      </c>
      <c r="AP214" s="27" t="str">
        <f ca="1">OFFSET(AP$5,$B214,0)</f>
        <v>-</v>
      </c>
      <c r="AQ214" s="27" t="str">
        <f ca="1">OFFSET(AQ$5,$B214,0)</f>
        <v>-</v>
      </c>
      <c r="AR214" s="27" t="str">
        <f ca="1">OFFSET(AR$5,$B214,0)</f>
        <v>-</v>
      </c>
      <c r="AS214" s="54">
        <f t="shared" ca="1" si="466"/>
        <v>3</v>
      </c>
      <c r="AT214" s="54">
        <f t="shared" ca="1" si="466"/>
        <v>3</v>
      </c>
      <c r="AU214" s="54">
        <f t="shared" ca="1" si="466"/>
        <v>0</v>
      </c>
      <c r="AV214" s="54">
        <f t="shared" ca="1" si="466"/>
        <v>0.3</v>
      </c>
      <c r="AW214" s="54">
        <f t="shared" ca="1" si="466"/>
        <v>-0.3</v>
      </c>
      <c r="AX214" s="54">
        <f t="shared" ca="1" si="466"/>
        <v>1</v>
      </c>
      <c r="AY214" s="54">
        <f t="shared" ca="1" si="466"/>
        <v>-1</v>
      </c>
      <c r="AZ214" s="27" t="str">
        <f t="shared" ca="1" si="457"/>
        <v>-</v>
      </c>
      <c r="BA214" s="27" t="str">
        <f t="shared" ca="1" si="457"/>
        <v>-</v>
      </c>
      <c r="BB214" s="27" t="str">
        <f t="shared" ca="1" si="457"/>
        <v>-</v>
      </c>
      <c r="BC214" s="27">
        <f t="shared" ca="1" si="457"/>
        <v>0.3</v>
      </c>
      <c r="BD214" s="27">
        <f t="shared" ca="1" si="457"/>
        <v>0.7</v>
      </c>
      <c r="BE214" s="27">
        <f t="shared" ca="1" si="457"/>
        <v>-0.2</v>
      </c>
      <c r="BF214" s="27">
        <f t="shared" ca="1" si="457"/>
        <v>1.2</v>
      </c>
      <c r="BG214" s="27" t="str">
        <f t="shared" ca="1" si="467"/>
        <v>-</v>
      </c>
      <c r="BH214" s="27" t="str">
        <f t="shared" ca="1" si="467"/>
        <v>-</v>
      </c>
      <c r="BI214" s="27">
        <f t="shared" ref="BI214:BM216" ca="1" si="479">OFFSET(BI$5,$B214,0)</f>
        <v>0</v>
      </c>
      <c r="BJ214" s="27">
        <f t="shared" ca="1" si="479"/>
        <v>0</v>
      </c>
      <c r="BK214" s="27">
        <f t="shared" ca="1" si="479"/>
        <v>0</v>
      </c>
      <c r="BL214" s="27">
        <f t="shared" ca="1" si="479"/>
        <v>0</v>
      </c>
      <c r="BM214" s="27">
        <f t="shared" ca="1" si="479"/>
        <v>0</v>
      </c>
      <c r="BN214" s="27">
        <f t="shared" ca="1" si="477"/>
        <v>12</v>
      </c>
      <c r="BO214" s="27">
        <f t="shared" ca="1" si="475"/>
        <v>12</v>
      </c>
      <c r="BP214" s="27" t="str">
        <f t="shared" ca="1" si="477"/>
        <v>-</v>
      </c>
      <c r="BQ214" s="27" t="str">
        <f t="shared" ca="1" si="475"/>
        <v>-</v>
      </c>
      <c r="BR214" s="27" t="str">
        <f t="shared" ca="1" si="475"/>
        <v>-</v>
      </c>
      <c r="BS214" s="27" t="str">
        <f t="shared" ca="1" si="475"/>
        <v>-</v>
      </c>
      <c r="BT214" s="27" t="str">
        <f t="shared" ca="1" si="475"/>
        <v>-</v>
      </c>
      <c r="BU214" s="27" t="str">
        <f t="shared" ca="1" si="475"/>
        <v>-</v>
      </c>
      <c r="BV214" s="27" t="str">
        <f t="shared" ca="1" si="475"/>
        <v>-</v>
      </c>
      <c r="BW214" s="27" t="str">
        <f t="shared" ca="1" si="475"/>
        <v>-</v>
      </c>
      <c r="BX214" s="27" t="str">
        <f t="shared" ca="1" si="475"/>
        <v>-</v>
      </c>
      <c r="BY214" s="27">
        <f t="shared" ca="1" si="475"/>
        <v>5</v>
      </c>
      <c r="BZ214" s="27" t="str">
        <f t="shared" ca="1" si="475"/>
        <v>-</v>
      </c>
      <c r="CA214" s="27" t="str">
        <f t="shared" ca="1" si="475"/>
        <v>-</v>
      </c>
      <c r="CB214" s="27" t="str">
        <f t="shared" ca="1" si="475"/>
        <v>-</v>
      </c>
      <c r="CC214" s="27" t="str">
        <f t="shared" ca="1" si="475"/>
        <v>-</v>
      </c>
      <c r="CD214" s="27" t="str">
        <f t="shared" ca="1" si="475"/>
        <v>-</v>
      </c>
      <c r="CE214" s="27" t="str">
        <f ca="1">OFFSET(CE$5,$B214,0)</f>
        <v>-</v>
      </c>
      <c r="CF214" s="27">
        <f t="shared" ca="1" si="476"/>
        <v>0</v>
      </c>
      <c r="CG214" s="27" t="str">
        <f t="shared" ca="1" si="476"/>
        <v>-</v>
      </c>
      <c r="CH214" s="27">
        <f t="shared" ca="1" si="476"/>
        <v>1</v>
      </c>
      <c r="CI214" s="27">
        <f t="shared" ca="1" si="476"/>
        <v>0</v>
      </c>
      <c r="CJ214" s="27">
        <f t="shared" ca="1" si="476"/>
        <v>1</v>
      </c>
      <c r="CK214" s="27">
        <f t="shared" ca="1" si="476"/>
        <v>1</v>
      </c>
      <c r="CL214" s="27">
        <f t="shared" ca="1" si="476"/>
        <v>1</v>
      </c>
      <c r="CM214" s="27">
        <f t="shared" ca="1" si="476"/>
        <v>0</v>
      </c>
      <c r="CN214" s="27">
        <f t="shared" ca="1" si="476"/>
        <v>0</v>
      </c>
      <c r="CO214" s="27">
        <f t="shared" ca="1" si="476"/>
        <v>0</v>
      </c>
      <c r="CP214" s="27">
        <f t="shared" ca="1" si="476"/>
        <v>0</v>
      </c>
      <c r="CQ214" s="27">
        <f t="shared" ca="1" si="476"/>
        <v>1</v>
      </c>
      <c r="CR214" s="27">
        <f t="shared" ca="1" si="476"/>
        <v>0</v>
      </c>
      <c r="CS214" s="27">
        <f t="shared" ca="1" si="476"/>
        <v>0</v>
      </c>
      <c r="CT214" s="27">
        <f t="shared" ca="1" si="476"/>
        <v>0</v>
      </c>
      <c r="CU214" s="27">
        <f t="shared" ca="1" si="476"/>
        <v>0</v>
      </c>
      <c r="CV214" s="27">
        <f t="shared" ca="1" si="474"/>
        <v>0</v>
      </c>
      <c r="CW214" s="27">
        <f t="shared" ca="1" si="474"/>
        <v>1</v>
      </c>
      <c r="CX214" s="27">
        <f t="shared" ca="1" si="474"/>
        <v>0</v>
      </c>
      <c r="CY214" s="27">
        <f t="shared" ca="1" si="474"/>
        <v>0</v>
      </c>
      <c r="CZ214" s="27">
        <f t="shared" ca="1" si="474"/>
        <v>0</v>
      </c>
      <c r="DA214" s="27">
        <f t="shared" ca="1" si="474"/>
        <v>0</v>
      </c>
      <c r="DB214" s="27">
        <f t="shared" ca="1" si="474"/>
        <v>0</v>
      </c>
      <c r="DC214" s="27">
        <f t="shared" ca="1" si="474"/>
        <v>0</v>
      </c>
      <c r="DD214" s="27">
        <f t="shared" ca="1" si="474"/>
        <v>0</v>
      </c>
      <c r="DE214" s="27" t="str">
        <f t="shared" ca="1" si="474"/>
        <v>-</v>
      </c>
      <c r="DF214" s="27" t="str">
        <f t="shared" ca="1" si="474"/>
        <v>-</v>
      </c>
      <c r="DG214" s="27" t="str">
        <f t="shared" ca="1" si="474"/>
        <v>-</v>
      </c>
      <c r="DH214" s="27" t="str">
        <f t="shared" ca="1" si="474"/>
        <v>-</v>
      </c>
      <c r="DI214" s="27" t="str">
        <f t="shared" ca="1" si="474"/>
        <v>-</v>
      </c>
      <c r="DJ214" s="27" t="str">
        <f t="shared" ca="1" si="474"/>
        <v>-</v>
      </c>
      <c r="DK214" s="27" t="b">
        <f t="shared" ca="1" si="478"/>
        <v>1</v>
      </c>
      <c r="DL214" s="27" t="b">
        <f t="shared" ca="1" si="478"/>
        <v>0</v>
      </c>
      <c r="DM214" s="27" t="b">
        <f t="shared" ca="1" si="478"/>
        <v>0</v>
      </c>
      <c r="DN214" s="27">
        <f t="shared" ca="1" si="478"/>
        <v>0</v>
      </c>
      <c r="DO214" s="27" t="str">
        <f t="shared" ca="1" si="478"/>
        <v>-</v>
      </c>
      <c r="DP214" s="27" t="b">
        <f t="shared" ca="1" si="478"/>
        <v>1</v>
      </c>
      <c r="DQ214" s="27" t="str">
        <f t="shared" ca="1" si="478"/>
        <v>-</v>
      </c>
      <c r="DR214" s="27" t="str">
        <f t="shared" ca="1" si="478"/>
        <v>-</v>
      </c>
      <c r="DS214" s="27" t="str">
        <f t="shared" ca="1" si="478"/>
        <v>-</v>
      </c>
      <c r="DT214" s="27" t="b">
        <f t="shared" ca="1" si="478"/>
        <v>1</v>
      </c>
      <c r="DU214" s="27" t="str">
        <f t="shared" ca="1" si="478"/>
        <v>-</v>
      </c>
      <c r="DV214" s="27">
        <f t="shared" ca="1" si="478"/>
        <v>0.99</v>
      </c>
      <c r="DW214" s="27">
        <f t="shared" ca="1" si="478"/>
        <v>1</v>
      </c>
      <c r="DX214" s="27" t="str">
        <f t="shared" ca="1" si="478"/>
        <v>-</v>
      </c>
      <c r="DY214" s="27" t="str">
        <f t="shared" ca="1" si="478"/>
        <v>-</v>
      </c>
      <c r="DZ214" s="27" t="str">
        <f t="shared" ca="1" si="478"/>
        <v>-</v>
      </c>
      <c r="EA214" s="27">
        <f t="shared" ca="1" si="478"/>
        <v>1</v>
      </c>
      <c r="EB214" s="27">
        <f t="shared" ca="1" si="478"/>
        <v>0</v>
      </c>
      <c r="EC214" s="27">
        <f t="shared" ca="1" si="478"/>
        <v>1</v>
      </c>
      <c r="ED214" s="27">
        <f t="shared" ca="1" si="478"/>
        <v>1</v>
      </c>
      <c r="EE214" s="27">
        <f t="shared" ca="1" si="478"/>
        <v>0</v>
      </c>
      <c r="EF214" s="27">
        <f t="shared" ca="1" si="478"/>
        <v>70</v>
      </c>
      <c r="EG214" s="27">
        <f t="shared" ca="1" si="478"/>
        <v>50</v>
      </c>
      <c r="EH214" s="27">
        <f t="shared" ca="1" si="478"/>
        <v>70</v>
      </c>
      <c r="EI214" s="27">
        <f t="shared" ca="1" si="478"/>
        <v>50</v>
      </c>
      <c r="EJ214" s="27">
        <f t="shared" ca="1" si="478"/>
        <v>1</v>
      </c>
      <c r="EK214" s="27">
        <f t="shared" ca="1" si="478"/>
        <v>1</v>
      </c>
      <c r="EL214" s="27">
        <f t="shared" ca="1" si="478"/>
        <v>1</v>
      </c>
      <c r="EM214" s="27">
        <f t="shared" ca="1" si="478"/>
        <v>0</v>
      </c>
      <c r="EN214" s="27" t="str">
        <f t="shared" ca="1" si="478"/>
        <v>-</v>
      </c>
      <c r="EO214" s="27" t="str">
        <f t="shared" ca="1" si="478"/>
        <v>-</v>
      </c>
      <c r="EP214" s="27">
        <f t="shared" ca="1" si="478"/>
        <v>0</v>
      </c>
      <c r="EQ214" s="27">
        <f t="shared" ca="1" si="478"/>
        <v>0</v>
      </c>
      <c r="ER214" s="34">
        <v>0</v>
      </c>
    </row>
    <row r="215" spans="1:148" outlineLevel="3">
      <c r="A215" s="31">
        <f t="shared" si="450"/>
        <v>210</v>
      </c>
      <c r="B215" s="38">
        <f t="shared" ca="1" si="470"/>
        <v>71</v>
      </c>
      <c r="C215">
        <f t="shared" ca="1" si="462"/>
        <v>411</v>
      </c>
      <c r="D215" t="b">
        <v>0</v>
      </c>
      <c r="E215" t="b">
        <v>0</v>
      </c>
      <c r="F215" t="b">
        <v>0</v>
      </c>
      <c r="H215" s="51" t="str">
        <f t="shared" ca="1" si="451"/>
        <v>Mat-mate EL Win Scan 0 (F44N33)</v>
      </c>
      <c r="I215" s="13" t="str">
        <f ca="1">IF(MATCH(H215,H$5:H215,0)=(COUNTA(H$5:H215)),"-","Dup")</f>
        <v>-</v>
      </c>
      <c r="J215" s="27" t="str">
        <f t="shared" ca="1" si="463"/>
        <v>-</v>
      </c>
      <c r="K215" s="27" t="b">
        <f t="shared" ca="1" si="452"/>
        <v>1</v>
      </c>
      <c r="L215" s="27" t="str">
        <f t="shared" ca="1" si="452"/>
        <v>-</v>
      </c>
      <c r="M215" s="27" t="b">
        <f t="shared" ca="1" si="452"/>
        <v>1</v>
      </c>
      <c r="N215" s="27" t="b">
        <f t="shared" ca="1" si="452"/>
        <v>1</v>
      </c>
      <c r="O215" s="27" t="b">
        <f t="shared" ca="1" si="452"/>
        <v>1</v>
      </c>
      <c r="P215" s="27">
        <f t="shared" ca="1" si="453"/>
        <v>1</v>
      </c>
      <c r="Q215" s="27">
        <f t="shared" ca="1" si="453"/>
        <v>1</v>
      </c>
      <c r="R215" s="27">
        <f t="shared" ca="1" si="453"/>
        <v>1</v>
      </c>
      <c r="S215" s="27">
        <f t="shared" ca="1" si="453"/>
        <v>1</v>
      </c>
      <c r="T215" s="27">
        <f t="shared" ca="1" si="453"/>
        <v>1</v>
      </c>
      <c r="U215" s="27">
        <f t="shared" ca="1" si="453"/>
        <v>1</v>
      </c>
      <c r="V215" s="27">
        <f t="shared" ca="1" si="453"/>
        <v>1</v>
      </c>
      <c r="W215" s="27">
        <f t="shared" ca="1" si="453"/>
        <v>1</v>
      </c>
      <c r="X215" s="27">
        <f t="shared" ca="1" si="453"/>
        <v>1</v>
      </c>
      <c r="Y215" s="27">
        <f t="shared" ca="1" si="453"/>
        <v>1</v>
      </c>
      <c r="Z215" s="27" t="str">
        <f t="shared" ca="1" si="453"/>
        <v>-</v>
      </c>
      <c r="AA215" s="27" t="str">
        <f t="shared" ca="1" si="453"/>
        <v>-</v>
      </c>
      <c r="AB215" s="27" t="str">
        <f t="shared" ca="1" si="453"/>
        <v>-</v>
      </c>
      <c r="AC215" s="27" t="str">
        <f t="shared" ca="1" si="453"/>
        <v>-</v>
      </c>
      <c r="AD215" s="27" t="str">
        <f t="shared" ca="1" si="453"/>
        <v>-</v>
      </c>
      <c r="AE215" s="27" t="str">
        <f t="shared" ca="1" si="453"/>
        <v>-</v>
      </c>
      <c r="AF215" s="27" t="str">
        <f t="shared" ca="1" si="454"/>
        <v>-</v>
      </c>
      <c r="AG215" s="27" t="str">
        <f t="shared" ca="1" si="454"/>
        <v>-</v>
      </c>
      <c r="AH215" s="27" t="str">
        <f t="shared" ca="1" si="454"/>
        <v>-</v>
      </c>
      <c r="AI215" s="27" t="str">
        <f t="shared" ca="1" si="454"/>
        <v>-</v>
      </c>
      <c r="AJ215" s="27" t="str">
        <f t="shared" ca="1" si="454"/>
        <v>-</v>
      </c>
      <c r="AK215" s="54" t="b">
        <f t="shared" ca="1" si="471"/>
        <v>1</v>
      </c>
      <c r="AL215" s="54" t="b">
        <f ca="1">OFFSET(AL215,-1,0)</f>
        <v>0</v>
      </c>
      <c r="AM215" s="27" t="str">
        <f ca="1">OFFSET(AM$5,$B215,0)</f>
        <v>-</v>
      </c>
      <c r="AN215" s="54" t="b">
        <f t="shared" ca="1" si="465"/>
        <v>1</v>
      </c>
      <c r="AO215" s="27" t="str">
        <f ca="1">OFFSET(AO$5,$B215,0)</f>
        <v>-</v>
      </c>
      <c r="AP215" s="27" t="str">
        <f t="shared" ref="AM215:AR216" ca="1" si="480">OFFSET(AP$5,$B215,0)</f>
        <v>-</v>
      </c>
      <c r="AQ215" s="27" t="str">
        <f t="shared" ca="1" si="480"/>
        <v>-</v>
      </c>
      <c r="AR215" s="27" t="str">
        <f t="shared" ca="1" si="480"/>
        <v>-</v>
      </c>
      <c r="AS215" s="54">
        <f t="shared" ca="1" si="466"/>
        <v>3</v>
      </c>
      <c r="AT215" s="54">
        <f t="shared" ca="1" si="466"/>
        <v>3</v>
      </c>
      <c r="AU215" s="54">
        <f t="shared" ca="1" si="466"/>
        <v>0</v>
      </c>
      <c r="AV215" s="54">
        <f t="shared" ca="1" si="466"/>
        <v>0.3</v>
      </c>
      <c r="AW215" s="54">
        <f t="shared" ca="1" si="466"/>
        <v>-0.3</v>
      </c>
      <c r="AX215" s="54">
        <f t="shared" ca="1" si="466"/>
        <v>1</v>
      </c>
      <c r="AY215" s="54">
        <f t="shared" ca="1" si="466"/>
        <v>-1</v>
      </c>
      <c r="AZ215" s="27" t="str">
        <f t="shared" ca="1" si="457"/>
        <v>-</v>
      </c>
      <c r="BA215" s="27" t="str">
        <f t="shared" ca="1" si="457"/>
        <v>-</v>
      </c>
      <c r="BB215" s="27" t="str">
        <f t="shared" ca="1" si="457"/>
        <v>-</v>
      </c>
      <c r="BC215" s="27">
        <f t="shared" ca="1" si="457"/>
        <v>0.3</v>
      </c>
      <c r="BD215" s="27">
        <f t="shared" ca="1" si="457"/>
        <v>0.7</v>
      </c>
      <c r="BE215" s="27">
        <f t="shared" ca="1" si="457"/>
        <v>-0.2</v>
      </c>
      <c r="BF215" s="27">
        <f t="shared" ca="1" si="457"/>
        <v>1.2</v>
      </c>
      <c r="BG215" s="27" t="str">
        <f t="shared" ca="1" si="467"/>
        <v>-</v>
      </c>
      <c r="BH215" s="27" t="str">
        <f t="shared" ca="1" si="467"/>
        <v>-</v>
      </c>
      <c r="BI215" s="27">
        <f t="shared" ca="1" si="479"/>
        <v>0</v>
      </c>
      <c r="BJ215" s="27">
        <f t="shared" ca="1" si="479"/>
        <v>0</v>
      </c>
      <c r="BK215" s="27">
        <f t="shared" ca="1" si="479"/>
        <v>0</v>
      </c>
      <c r="BL215" s="27">
        <f t="shared" ca="1" si="479"/>
        <v>0</v>
      </c>
      <c r="BM215" s="27">
        <f t="shared" ca="1" si="479"/>
        <v>0</v>
      </c>
      <c r="BN215" s="27">
        <f t="shared" ca="1" si="477"/>
        <v>12</v>
      </c>
      <c r="BO215" s="27">
        <f t="shared" ca="1" si="475"/>
        <v>12</v>
      </c>
      <c r="BP215" s="27" t="str">
        <f t="shared" ca="1" si="477"/>
        <v>-</v>
      </c>
      <c r="BQ215" s="27" t="str">
        <f t="shared" ca="1" si="475"/>
        <v>-</v>
      </c>
      <c r="BR215" s="27" t="str">
        <f t="shared" ca="1" si="475"/>
        <v>-</v>
      </c>
      <c r="BS215" s="27" t="str">
        <f t="shared" ca="1" si="475"/>
        <v>-</v>
      </c>
      <c r="BT215" s="27" t="str">
        <f t="shared" ca="1" si="475"/>
        <v>-</v>
      </c>
      <c r="BU215" s="27" t="str">
        <f t="shared" ca="1" si="475"/>
        <v>-</v>
      </c>
      <c r="BV215" s="27" t="str">
        <f t="shared" ca="1" si="475"/>
        <v>-</v>
      </c>
      <c r="BW215" s="27" t="str">
        <f t="shared" ca="1" si="475"/>
        <v>-</v>
      </c>
      <c r="BX215" s="27" t="str">
        <f t="shared" ca="1" si="475"/>
        <v>-</v>
      </c>
      <c r="BY215" s="27">
        <f t="shared" ca="1" si="475"/>
        <v>5</v>
      </c>
      <c r="BZ215" s="27" t="str">
        <f t="shared" ca="1" si="475"/>
        <v>-</v>
      </c>
      <c r="CA215" s="27" t="str">
        <f t="shared" ca="1" si="475"/>
        <v>-</v>
      </c>
      <c r="CB215" s="27" t="str">
        <f t="shared" ca="1" si="475"/>
        <v>-</v>
      </c>
      <c r="CC215" s="27" t="str">
        <f t="shared" ca="1" si="475"/>
        <v>-</v>
      </c>
      <c r="CD215" s="27" t="str">
        <f t="shared" ca="1" si="475"/>
        <v>-</v>
      </c>
      <c r="CE215" s="27" t="str">
        <f ca="1">OFFSET(CE$5,$B215,0)</f>
        <v>-</v>
      </c>
      <c r="CF215" s="27">
        <f t="shared" ca="1" si="476"/>
        <v>0</v>
      </c>
      <c r="CG215" s="27" t="str">
        <f t="shared" ca="1" si="476"/>
        <v>-</v>
      </c>
      <c r="CH215" s="27">
        <f t="shared" ca="1" si="476"/>
        <v>1</v>
      </c>
      <c r="CI215" s="27">
        <f t="shared" ca="1" si="476"/>
        <v>0</v>
      </c>
      <c r="CJ215" s="27">
        <f t="shared" ca="1" si="476"/>
        <v>1</v>
      </c>
      <c r="CK215" s="27">
        <f t="shared" ca="1" si="476"/>
        <v>1</v>
      </c>
      <c r="CL215" s="27">
        <f t="shared" ca="1" si="476"/>
        <v>1</v>
      </c>
      <c r="CM215" s="27">
        <f t="shared" ca="1" si="476"/>
        <v>0</v>
      </c>
      <c r="CN215" s="27">
        <f t="shared" ca="1" si="476"/>
        <v>0</v>
      </c>
      <c r="CO215" s="27">
        <f t="shared" ca="1" si="476"/>
        <v>0</v>
      </c>
      <c r="CP215" s="27">
        <f t="shared" ca="1" si="476"/>
        <v>0</v>
      </c>
      <c r="CQ215" s="27">
        <f t="shared" ca="1" si="476"/>
        <v>1</v>
      </c>
      <c r="CR215" s="27">
        <f t="shared" ca="1" si="476"/>
        <v>0</v>
      </c>
      <c r="CS215" s="27">
        <f t="shared" ca="1" si="476"/>
        <v>0</v>
      </c>
      <c r="CT215" s="27">
        <f t="shared" ca="1" si="476"/>
        <v>0</v>
      </c>
      <c r="CU215" s="27">
        <f t="shared" ca="1" si="476"/>
        <v>0</v>
      </c>
      <c r="CV215" s="27">
        <f t="shared" ca="1" si="474"/>
        <v>0</v>
      </c>
      <c r="CW215" s="27">
        <f t="shared" ca="1" si="474"/>
        <v>1</v>
      </c>
      <c r="CX215" s="27">
        <f t="shared" ca="1" si="474"/>
        <v>0</v>
      </c>
      <c r="CY215" s="27">
        <f t="shared" ca="1" si="474"/>
        <v>0</v>
      </c>
      <c r="CZ215" s="27">
        <f t="shared" ca="1" si="474"/>
        <v>0</v>
      </c>
      <c r="DA215" s="27">
        <f t="shared" ca="1" si="474"/>
        <v>0</v>
      </c>
      <c r="DB215" s="27">
        <f t="shared" ca="1" si="474"/>
        <v>0</v>
      </c>
      <c r="DC215" s="27">
        <f t="shared" ca="1" si="474"/>
        <v>0</v>
      </c>
      <c r="DD215" s="27">
        <f t="shared" ca="1" si="474"/>
        <v>0</v>
      </c>
      <c r="DE215" s="27" t="str">
        <f t="shared" ca="1" si="474"/>
        <v>-</v>
      </c>
      <c r="DF215" s="27" t="str">
        <f t="shared" ca="1" si="474"/>
        <v>-</v>
      </c>
      <c r="DG215" s="27" t="str">
        <f t="shared" ca="1" si="474"/>
        <v>-</v>
      </c>
      <c r="DH215" s="27" t="str">
        <f t="shared" ca="1" si="474"/>
        <v>-</v>
      </c>
      <c r="DI215" s="27" t="str">
        <f t="shared" ca="1" si="474"/>
        <v>-</v>
      </c>
      <c r="DJ215" s="27" t="str">
        <f t="shared" ca="1" si="474"/>
        <v>-</v>
      </c>
      <c r="DK215" s="27" t="b">
        <f t="shared" ca="1" si="478"/>
        <v>0</v>
      </c>
      <c r="DL215" s="27" t="b">
        <f t="shared" ca="1" si="478"/>
        <v>1</v>
      </c>
      <c r="DM215" s="27" t="b">
        <f t="shared" ca="1" si="478"/>
        <v>0</v>
      </c>
      <c r="DN215" s="27">
        <f t="shared" ca="1" si="478"/>
        <v>0</v>
      </c>
      <c r="DO215" s="27" t="str">
        <f t="shared" ca="1" si="478"/>
        <v>-</v>
      </c>
      <c r="DP215" s="27" t="b">
        <f t="shared" ca="1" si="478"/>
        <v>1</v>
      </c>
      <c r="DQ215" s="27" t="str">
        <f t="shared" ca="1" si="478"/>
        <v>-</v>
      </c>
      <c r="DR215" s="27" t="str">
        <f t="shared" ca="1" si="478"/>
        <v>-</v>
      </c>
      <c r="DS215" s="27" t="str">
        <f t="shared" ca="1" si="478"/>
        <v>-</v>
      </c>
      <c r="DT215" s="27" t="b">
        <f t="shared" ca="1" si="478"/>
        <v>1</v>
      </c>
      <c r="DU215" s="27" t="str">
        <f t="shared" ca="1" si="478"/>
        <v>-</v>
      </c>
      <c r="DV215" s="27">
        <f t="shared" ca="1" si="478"/>
        <v>0.99</v>
      </c>
      <c r="DW215" s="27">
        <f t="shared" ca="1" si="478"/>
        <v>1</v>
      </c>
      <c r="DX215" s="27" t="str">
        <f t="shared" ca="1" si="478"/>
        <v>-</v>
      </c>
      <c r="DY215" s="27" t="str">
        <f t="shared" ca="1" si="478"/>
        <v>-</v>
      </c>
      <c r="DZ215" s="27" t="str">
        <f t="shared" ca="1" si="478"/>
        <v>-</v>
      </c>
      <c r="EA215" s="27">
        <f t="shared" ca="1" si="478"/>
        <v>1</v>
      </c>
      <c r="EB215" s="27">
        <f t="shared" ca="1" si="478"/>
        <v>0</v>
      </c>
      <c r="EC215" s="27">
        <f t="shared" ca="1" si="478"/>
        <v>1</v>
      </c>
      <c r="ED215" s="27">
        <f t="shared" ca="1" si="478"/>
        <v>1</v>
      </c>
      <c r="EE215" s="27">
        <f t="shared" ca="1" si="478"/>
        <v>0</v>
      </c>
      <c r="EF215" s="27">
        <f t="shared" ca="1" si="478"/>
        <v>70</v>
      </c>
      <c r="EG215" s="27">
        <f t="shared" ca="1" si="478"/>
        <v>50</v>
      </c>
      <c r="EH215" s="27">
        <f t="shared" ca="1" si="478"/>
        <v>70</v>
      </c>
      <c r="EI215" s="27">
        <f t="shared" ca="1" si="478"/>
        <v>50</v>
      </c>
      <c r="EJ215" s="27">
        <f t="shared" ca="1" si="478"/>
        <v>1</v>
      </c>
      <c r="EK215" s="27">
        <f t="shared" ca="1" si="478"/>
        <v>1</v>
      </c>
      <c r="EL215" s="27">
        <f t="shared" ca="1" si="478"/>
        <v>1</v>
      </c>
      <c r="EM215" s="27">
        <f t="shared" ca="1" si="478"/>
        <v>0</v>
      </c>
      <c r="EN215" s="27" t="str">
        <f t="shared" ca="1" si="478"/>
        <v>-</v>
      </c>
      <c r="EO215" s="27" t="str">
        <f t="shared" ca="1" si="478"/>
        <v>-</v>
      </c>
      <c r="EP215" s="27">
        <f t="shared" ca="1" si="478"/>
        <v>0</v>
      </c>
      <c r="EQ215" s="27">
        <f t="shared" ca="1" si="478"/>
        <v>0</v>
      </c>
      <c r="ER215" s="34">
        <v>0</v>
      </c>
    </row>
    <row r="216" spans="1:148" outlineLevel="3">
      <c r="A216" s="31">
        <f t="shared" si="450"/>
        <v>211</v>
      </c>
      <c r="B216" s="38">
        <f t="shared" ca="1" si="470"/>
        <v>72</v>
      </c>
      <c r="C216">
        <f t="shared" ca="1" si="462"/>
        <v>411</v>
      </c>
      <c r="D216" t="b">
        <v>0</v>
      </c>
      <c r="E216" t="b">
        <v>0</v>
      </c>
      <c r="F216" t="b">
        <v>0</v>
      </c>
      <c r="H216" s="51" t="str">
        <f t="shared" ca="1" si="451"/>
        <v>Mat-mate EL Spr Scan 0 (F44N33)</v>
      </c>
      <c r="I216" s="13" t="str">
        <f ca="1">IF(MATCH(H216,H$5:H216,0)=(COUNTA(H$5:H216)),"-","Dup")</f>
        <v>-</v>
      </c>
      <c r="J216" s="27" t="str">
        <f t="shared" ca="1" si="463"/>
        <v>-</v>
      </c>
      <c r="K216" s="27" t="b">
        <f t="shared" ca="1" si="452"/>
        <v>1</v>
      </c>
      <c r="L216" s="27" t="str">
        <f t="shared" ca="1" si="452"/>
        <v>-</v>
      </c>
      <c r="M216" s="27" t="b">
        <f t="shared" ca="1" si="452"/>
        <v>1</v>
      </c>
      <c r="N216" s="27" t="b">
        <f t="shared" ca="1" si="452"/>
        <v>1</v>
      </c>
      <c r="O216" s="27" t="b">
        <f t="shared" ca="1" si="452"/>
        <v>1</v>
      </c>
      <c r="P216" s="27">
        <f t="shared" ca="1" si="453"/>
        <v>1</v>
      </c>
      <c r="Q216" s="27">
        <f t="shared" ca="1" si="453"/>
        <v>1</v>
      </c>
      <c r="R216" s="27">
        <f t="shared" ca="1" si="453"/>
        <v>1</v>
      </c>
      <c r="S216" s="27">
        <f t="shared" ca="1" si="453"/>
        <v>1</v>
      </c>
      <c r="T216" s="27">
        <f t="shared" ca="1" si="453"/>
        <v>1</v>
      </c>
      <c r="U216" s="27">
        <f t="shared" ca="1" si="453"/>
        <v>1</v>
      </c>
      <c r="V216" s="27">
        <f t="shared" ca="1" si="453"/>
        <v>1</v>
      </c>
      <c r="W216" s="27">
        <f t="shared" ca="1" si="453"/>
        <v>1</v>
      </c>
      <c r="X216" s="27">
        <f t="shared" ca="1" si="453"/>
        <v>1</v>
      </c>
      <c r="Y216" s="27">
        <f t="shared" ca="1" si="453"/>
        <v>1</v>
      </c>
      <c r="Z216" s="27" t="str">
        <f t="shared" ca="1" si="453"/>
        <v>-</v>
      </c>
      <c r="AA216" s="27" t="str">
        <f t="shared" ca="1" si="453"/>
        <v>-</v>
      </c>
      <c r="AB216" s="27" t="str">
        <f t="shared" ca="1" si="453"/>
        <v>-</v>
      </c>
      <c r="AC216" s="27" t="str">
        <f t="shared" ca="1" si="453"/>
        <v>-</v>
      </c>
      <c r="AD216" s="27" t="str">
        <f t="shared" ca="1" si="453"/>
        <v>-</v>
      </c>
      <c r="AE216" s="27" t="str">
        <f t="shared" ca="1" si="453"/>
        <v>-</v>
      </c>
      <c r="AF216" s="27" t="str">
        <f t="shared" ca="1" si="454"/>
        <v>-</v>
      </c>
      <c r="AG216" s="27" t="str">
        <f t="shared" ca="1" si="454"/>
        <v>-</v>
      </c>
      <c r="AH216" s="27" t="str">
        <f t="shared" ca="1" si="454"/>
        <v>-</v>
      </c>
      <c r="AI216" s="27" t="str">
        <f t="shared" ca="1" si="454"/>
        <v>-</v>
      </c>
      <c r="AJ216" s="27" t="str">
        <f t="shared" ca="1" si="454"/>
        <v>-</v>
      </c>
      <c r="AK216" s="54" t="b">
        <f t="shared" ca="1" si="471"/>
        <v>1</v>
      </c>
      <c r="AL216" s="54" t="b">
        <f ca="1">OFFSET(AL216,-1,0)</f>
        <v>0</v>
      </c>
      <c r="AM216" s="27" t="str">
        <f t="shared" ca="1" si="480"/>
        <v>-</v>
      </c>
      <c r="AN216" s="54" t="b">
        <f t="shared" ca="1" si="465"/>
        <v>1</v>
      </c>
      <c r="AO216" s="27" t="str">
        <f t="shared" ca="1" si="480"/>
        <v>-</v>
      </c>
      <c r="AP216" s="27" t="str">
        <f t="shared" ca="1" si="480"/>
        <v>-</v>
      </c>
      <c r="AQ216" s="27" t="str">
        <f t="shared" ca="1" si="480"/>
        <v>-</v>
      </c>
      <c r="AR216" s="27" t="str">
        <f t="shared" ca="1" si="480"/>
        <v>-</v>
      </c>
      <c r="AS216" s="54">
        <f t="shared" ca="1" si="466"/>
        <v>3</v>
      </c>
      <c r="AT216" s="54">
        <f t="shared" ca="1" si="466"/>
        <v>3</v>
      </c>
      <c r="AU216" s="54">
        <f t="shared" ca="1" si="466"/>
        <v>0</v>
      </c>
      <c r="AV216" s="54">
        <f t="shared" ca="1" si="466"/>
        <v>0.3</v>
      </c>
      <c r="AW216" s="54">
        <f t="shared" ca="1" si="466"/>
        <v>-0.3</v>
      </c>
      <c r="AX216" s="54">
        <f t="shared" ca="1" si="466"/>
        <v>1</v>
      </c>
      <c r="AY216" s="54">
        <f t="shared" ca="1" si="466"/>
        <v>-1</v>
      </c>
      <c r="AZ216" s="27" t="str">
        <f t="shared" ca="1" si="457"/>
        <v>-</v>
      </c>
      <c r="BA216" s="27" t="str">
        <f t="shared" ca="1" si="457"/>
        <v>-</v>
      </c>
      <c r="BB216" s="27" t="str">
        <f t="shared" ca="1" si="457"/>
        <v>-</v>
      </c>
      <c r="BC216" s="27">
        <f t="shared" ca="1" si="457"/>
        <v>0.3</v>
      </c>
      <c r="BD216" s="27">
        <f t="shared" ca="1" si="457"/>
        <v>0.7</v>
      </c>
      <c r="BE216" s="27">
        <f t="shared" ca="1" si="457"/>
        <v>-0.2</v>
      </c>
      <c r="BF216" s="27">
        <f t="shared" ca="1" si="457"/>
        <v>1.2</v>
      </c>
      <c r="BG216" s="27" t="str">
        <f t="shared" ca="1" si="467"/>
        <v>-</v>
      </c>
      <c r="BH216" s="27" t="str">
        <f t="shared" ca="1" si="467"/>
        <v>-</v>
      </c>
      <c r="BI216" s="27">
        <f t="shared" ca="1" si="479"/>
        <v>0</v>
      </c>
      <c r="BJ216" s="27">
        <f t="shared" ca="1" si="479"/>
        <v>0</v>
      </c>
      <c r="BK216" s="27">
        <f t="shared" ca="1" si="479"/>
        <v>0</v>
      </c>
      <c r="BL216" s="27">
        <f t="shared" ca="1" si="479"/>
        <v>0</v>
      </c>
      <c r="BM216" s="27">
        <f t="shared" ca="1" si="479"/>
        <v>0</v>
      </c>
      <c r="BN216" s="27">
        <f t="shared" ref="BN216:BP216" ca="1" si="481">OFFSET(BN$5,$B216,0)</f>
        <v>12</v>
      </c>
      <c r="BO216" s="27">
        <f t="shared" ca="1" si="475"/>
        <v>12</v>
      </c>
      <c r="BP216" s="27" t="str">
        <f t="shared" ca="1" si="481"/>
        <v>-</v>
      </c>
      <c r="BQ216" s="27" t="str">
        <f t="shared" ca="1" si="475"/>
        <v>-</v>
      </c>
      <c r="BR216" s="27" t="str">
        <f t="shared" ca="1" si="475"/>
        <v>-</v>
      </c>
      <c r="BS216" s="27" t="str">
        <f t="shared" ca="1" si="475"/>
        <v>-</v>
      </c>
      <c r="BT216" s="27" t="str">
        <f t="shared" ca="1" si="475"/>
        <v>-</v>
      </c>
      <c r="BU216" s="27" t="str">
        <f t="shared" ca="1" si="475"/>
        <v>-</v>
      </c>
      <c r="BV216" s="27" t="str">
        <f t="shared" ca="1" si="475"/>
        <v>-</v>
      </c>
      <c r="BW216" s="27" t="str">
        <f t="shared" ca="1" si="475"/>
        <v>-</v>
      </c>
      <c r="BX216" s="27" t="str">
        <f t="shared" ca="1" si="475"/>
        <v>-</v>
      </c>
      <c r="BY216" s="27">
        <f t="shared" ca="1" si="475"/>
        <v>5</v>
      </c>
      <c r="BZ216" s="27" t="str">
        <f t="shared" ca="1" si="475"/>
        <v>-</v>
      </c>
      <c r="CA216" s="27" t="str">
        <f t="shared" ca="1" si="475"/>
        <v>-</v>
      </c>
      <c r="CB216" s="27" t="str">
        <f t="shared" ca="1" si="475"/>
        <v>-</v>
      </c>
      <c r="CC216" s="27" t="str">
        <f t="shared" ca="1" si="475"/>
        <v>-</v>
      </c>
      <c r="CD216" s="27" t="str">
        <f t="shared" ca="1" si="475"/>
        <v>-</v>
      </c>
      <c r="CE216" s="27" t="str">
        <f ca="1">OFFSET(CE$5,$B216,0)</f>
        <v>-</v>
      </c>
      <c r="CF216" s="27">
        <f t="shared" ca="1" si="476"/>
        <v>0</v>
      </c>
      <c r="CG216" s="27" t="str">
        <f t="shared" ca="1" si="476"/>
        <v>-</v>
      </c>
      <c r="CH216" s="27">
        <f t="shared" ca="1" si="476"/>
        <v>1</v>
      </c>
      <c r="CI216" s="27">
        <f t="shared" ca="1" si="476"/>
        <v>0</v>
      </c>
      <c r="CJ216" s="27">
        <f t="shared" ca="1" si="476"/>
        <v>1</v>
      </c>
      <c r="CK216" s="27">
        <f t="shared" ca="1" si="476"/>
        <v>1</v>
      </c>
      <c r="CL216" s="27">
        <f t="shared" ca="1" si="476"/>
        <v>1</v>
      </c>
      <c r="CM216" s="27">
        <f t="shared" ca="1" si="476"/>
        <v>0</v>
      </c>
      <c r="CN216" s="27">
        <f t="shared" ca="1" si="476"/>
        <v>0</v>
      </c>
      <c r="CO216" s="27">
        <f t="shared" ca="1" si="476"/>
        <v>0</v>
      </c>
      <c r="CP216" s="27">
        <f t="shared" ca="1" si="476"/>
        <v>0</v>
      </c>
      <c r="CQ216" s="27">
        <f t="shared" ca="1" si="476"/>
        <v>1</v>
      </c>
      <c r="CR216" s="27">
        <f t="shared" ca="1" si="476"/>
        <v>0</v>
      </c>
      <c r="CS216" s="27">
        <f t="shared" ca="1" si="476"/>
        <v>0</v>
      </c>
      <c r="CT216" s="27">
        <f t="shared" ca="1" si="476"/>
        <v>0</v>
      </c>
      <c r="CU216" s="27">
        <f t="shared" ca="1" si="476"/>
        <v>0</v>
      </c>
      <c r="CV216" s="27">
        <f t="shared" ca="1" si="474"/>
        <v>0</v>
      </c>
      <c r="CW216" s="27">
        <f t="shared" ca="1" si="474"/>
        <v>1</v>
      </c>
      <c r="CX216" s="27">
        <f t="shared" ca="1" si="474"/>
        <v>0</v>
      </c>
      <c r="CY216" s="27">
        <f t="shared" ca="1" si="474"/>
        <v>0</v>
      </c>
      <c r="CZ216" s="27">
        <f t="shared" ca="1" si="474"/>
        <v>0</v>
      </c>
      <c r="DA216" s="27">
        <f t="shared" ca="1" si="474"/>
        <v>0</v>
      </c>
      <c r="DB216" s="27">
        <f t="shared" ca="1" si="474"/>
        <v>0</v>
      </c>
      <c r="DC216" s="27">
        <f t="shared" ca="1" si="474"/>
        <v>0</v>
      </c>
      <c r="DD216" s="27">
        <f t="shared" ca="1" si="474"/>
        <v>0</v>
      </c>
      <c r="DE216" s="27" t="str">
        <f t="shared" ca="1" si="474"/>
        <v>-</v>
      </c>
      <c r="DF216" s="27" t="str">
        <f t="shared" ca="1" si="474"/>
        <v>-</v>
      </c>
      <c r="DG216" s="27" t="str">
        <f t="shared" ca="1" si="474"/>
        <v>-</v>
      </c>
      <c r="DH216" s="27" t="str">
        <f t="shared" ca="1" si="474"/>
        <v>-</v>
      </c>
      <c r="DI216" s="27" t="str">
        <f t="shared" ca="1" si="474"/>
        <v>-</v>
      </c>
      <c r="DJ216" s="27" t="str">
        <f t="shared" ca="1" si="474"/>
        <v>-</v>
      </c>
      <c r="DK216" s="27" t="b">
        <f t="shared" ca="1" si="478"/>
        <v>0</v>
      </c>
      <c r="DL216" s="27" t="b">
        <f t="shared" ca="1" si="478"/>
        <v>0</v>
      </c>
      <c r="DM216" s="27" t="b">
        <f t="shared" ca="1" si="478"/>
        <v>1</v>
      </c>
      <c r="DN216" s="27">
        <f t="shared" ca="1" si="478"/>
        <v>0</v>
      </c>
      <c r="DO216" s="27" t="str">
        <f t="shared" ca="1" si="478"/>
        <v>-</v>
      </c>
      <c r="DP216" s="27" t="b">
        <f t="shared" ca="1" si="478"/>
        <v>1</v>
      </c>
      <c r="DQ216" s="27" t="str">
        <f t="shared" ca="1" si="478"/>
        <v>-</v>
      </c>
      <c r="DR216" s="27" t="str">
        <f t="shared" ca="1" si="478"/>
        <v>-</v>
      </c>
      <c r="DS216" s="27" t="str">
        <f t="shared" ca="1" si="478"/>
        <v>-</v>
      </c>
      <c r="DT216" s="27" t="b">
        <f t="shared" ca="1" si="478"/>
        <v>1</v>
      </c>
      <c r="DU216" s="27" t="str">
        <f t="shared" ca="1" si="478"/>
        <v>-</v>
      </c>
      <c r="DV216" s="27">
        <f t="shared" ca="1" si="478"/>
        <v>0.99</v>
      </c>
      <c r="DW216" s="27">
        <f t="shared" ca="1" si="478"/>
        <v>1</v>
      </c>
      <c r="DX216" s="27" t="str">
        <f t="shared" ca="1" si="478"/>
        <v>-</v>
      </c>
      <c r="DY216" s="27" t="str">
        <f t="shared" ca="1" si="478"/>
        <v>-</v>
      </c>
      <c r="DZ216" s="27" t="str">
        <f t="shared" ca="1" si="478"/>
        <v>-</v>
      </c>
      <c r="EA216" s="27">
        <f t="shared" ca="1" si="478"/>
        <v>1</v>
      </c>
      <c r="EB216" s="27">
        <f t="shared" ca="1" si="478"/>
        <v>0</v>
      </c>
      <c r="EC216" s="27">
        <f t="shared" ca="1" si="478"/>
        <v>1</v>
      </c>
      <c r="ED216" s="27">
        <f t="shared" ca="1" si="478"/>
        <v>1</v>
      </c>
      <c r="EE216" s="27">
        <f t="shared" ca="1" si="478"/>
        <v>0</v>
      </c>
      <c r="EF216" s="27">
        <f t="shared" ca="1" si="478"/>
        <v>70</v>
      </c>
      <c r="EG216" s="27">
        <f t="shared" ca="1" si="478"/>
        <v>50</v>
      </c>
      <c r="EH216" s="27">
        <f t="shared" ca="1" si="478"/>
        <v>70</v>
      </c>
      <c r="EI216" s="27">
        <f t="shared" ca="1" si="478"/>
        <v>50</v>
      </c>
      <c r="EJ216" s="27">
        <f t="shared" ca="1" si="478"/>
        <v>1</v>
      </c>
      <c r="EK216" s="27">
        <f t="shared" ca="1" si="478"/>
        <v>1</v>
      </c>
      <c r="EL216" s="27">
        <f t="shared" ca="1" si="478"/>
        <v>1</v>
      </c>
      <c r="EM216" s="27">
        <f t="shared" ca="1" si="478"/>
        <v>0</v>
      </c>
      <c r="EN216" s="27" t="str">
        <f t="shared" ca="1" si="478"/>
        <v>-</v>
      </c>
      <c r="EO216" s="27" t="str">
        <f t="shared" ca="1" si="478"/>
        <v>-</v>
      </c>
      <c r="EP216" s="27">
        <f t="shared" ca="1" si="478"/>
        <v>0</v>
      </c>
      <c r="EQ216" s="27">
        <f t="shared" ca="1" si="478"/>
        <v>0</v>
      </c>
      <c r="ER216" s="34">
        <v>0</v>
      </c>
    </row>
    <row r="217" spans="1:148">
      <c r="A217" s="31"/>
      <c r="B217" s="31"/>
      <c r="D217" t="b">
        <v>0</v>
      </c>
      <c r="E217" s="19"/>
      <c r="F217" s="19"/>
      <c r="H217" s="15" t="str">
        <f>"Exp42 scanning FS calibration tight (F"&amp;3+IFERROR(1*$AK218,0)&amp;3+IFERROR(1*$AN218,0)&amp;"N"&amp;$AS218&amp;$AT218&amp;")"</f>
        <v>Exp42 scanning FS calibration tight (F43N54)</v>
      </c>
      <c r="I217" s="13" t="str">
        <f ca="1">IF(MATCH(H217,H$5:H217,0)=(COUNTA(H$5:H217)),"-","Dup")</f>
        <v>-</v>
      </c>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34">
        <v>0</v>
      </c>
    </row>
    <row r="218" spans="1:148" outlineLevel="1">
      <c r="A218" s="31">
        <f t="shared" ref="A218:A265" si="482">ROW(A218)-5</f>
        <v>213</v>
      </c>
      <c r="B218" s="48">
        <f>$A$17</f>
        <v>12</v>
      </c>
      <c r="C218" s="26">
        <v>420</v>
      </c>
      <c r="D218" t="b">
        <v>1</v>
      </c>
      <c r="E218" t="b">
        <v>0</v>
      </c>
      <c r="F218" t="b">
        <v>1</v>
      </c>
      <c r="H218" s="51" t="str">
        <f t="shared" ref="H218:H265" ca="1" si="483">IF($BY218&lt;3,"M-M","Mat")&amp;IF($CD218=TRUE,"&amp;BBT","")&amp;IF($DV218&lt;&gt;0,"-mate EL","")&amp;IF($DK218," Aut","")&amp;IF($DL218," Win","")&amp;IF($DM218," Spr","")&amp;" Scan "&amp;$DN218&amp;" (F"&amp;3+IFERROR(1*$AK218,0)&amp;3+IFERROR(1*$AN218,0)&amp;"N"&amp;$AS218&amp;$AT218&amp;")"</f>
        <v>M-M Aut Scan 0 (F43N54)</v>
      </c>
      <c r="I218" s="13" t="str">
        <f ca="1">IF(MATCH(H218,H$5:H218,0)=(COUNTA(H$5:H218)),"-","Dup")</f>
        <v>-</v>
      </c>
      <c r="J218" s="27" t="str">
        <f t="shared" ref="J218:AJ218" ca="1" si="484">OFFSET(J$5,$B218,0)</f>
        <v>-</v>
      </c>
      <c r="K218" s="26" t="b">
        <v>1</v>
      </c>
      <c r="L218" s="26" t="b">
        <v>0</v>
      </c>
      <c r="M218" s="26" t="b">
        <v>0</v>
      </c>
      <c r="N218" s="26" t="b">
        <v>0</v>
      </c>
      <c r="O218" s="26" t="b">
        <v>1</v>
      </c>
      <c r="P218" s="27">
        <f t="shared" ca="1" si="484"/>
        <v>1</v>
      </c>
      <c r="Q218" s="27">
        <f t="shared" ca="1" si="484"/>
        <v>1</v>
      </c>
      <c r="R218" s="27">
        <f t="shared" ca="1" si="484"/>
        <v>1</v>
      </c>
      <c r="S218" s="27">
        <f t="shared" ca="1" si="484"/>
        <v>1</v>
      </c>
      <c r="T218" s="27">
        <f t="shared" ca="1" si="484"/>
        <v>1</v>
      </c>
      <c r="U218" s="27">
        <f t="shared" ca="1" si="484"/>
        <v>1</v>
      </c>
      <c r="V218" s="27">
        <f t="shared" ca="1" si="484"/>
        <v>1</v>
      </c>
      <c r="W218" s="27">
        <f t="shared" ca="1" si="484"/>
        <v>1</v>
      </c>
      <c r="X218" s="27">
        <f t="shared" ca="1" si="484"/>
        <v>1</v>
      </c>
      <c r="Y218" s="27">
        <f t="shared" ca="1" si="484"/>
        <v>1</v>
      </c>
      <c r="Z218" s="27" t="str">
        <f t="shared" ca="1" si="484"/>
        <v>-</v>
      </c>
      <c r="AA218" s="27" t="str">
        <f t="shared" ca="1" si="484"/>
        <v>-</v>
      </c>
      <c r="AB218" s="27" t="str">
        <f t="shared" ca="1" si="484"/>
        <v>-</v>
      </c>
      <c r="AC218" s="27" t="str">
        <f t="shared" ca="1" si="484"/>
        <v>-</v>
      </c>
      <c r="AD218" s="27" t="str">
        <f t="shared" ca="1" si="484"/>
        <v>-</v>
      </c>
      <c r="AE218" s="27" t="str">
        <f t="shared" ca="1" si="484"/>
        <v>-</v>
      </c>
      <c r="AF218" s="27" t="str">
        <f t="shared" ca="1" si="484"/>
        <v>-</v>
      </c>
      <c r="AG218" s="27" t="str">
        <f t="shared" ca="1" si="484"/>
        <v>-</v>
      </c>
      <c r="AH218" s="27" t="str">
        <f t="shared" ca="1" si="484"/>
        <v>-</v>
      </c>
      <c r="AI218" s="27" t="str">
        <f t="shared" ca="1" si="484"/>
        <v>-</v>
      </c>
      <c r="AJ218" s="27" t="str">
        <f t="shared" ca="1" si="484"/>
        <v>-</v>
      </c>
      <c r="AK218" s="26" t="b">
        <v>1</v>
      </c>
      <c r="AL218" s="26" t="str">
        <f>AL$6</f>
        <v>-</v>
      </c>
      <c r="AM218" s="27" t="str">
        <f ca="1">OFFSET(AM$5,$B218,0)</f>
        <v>-</v>
      </c>
      <c r="AN218" s="26" t="str">
        <f>AN$6</f>
        <v>-</v>
      </c>
      <c r="AO218" s="27" t="str">
        <f t="shared" ref="AO218:AR237" ca="1" si="485">OFFSET(AO$5,$B218,0)</f>
        <v>-</v>
      </c>
      <c r="AP218" s="27" t="str">
        <f t="shared" ca="1" si="485"/>
        <v>-</v>
      </c>
      <c r="AQ218" s="27" t="str">
        <f t="shared" ca="1" si="485"/>
        <v>-</v>
      </c>
      <c r="AR218" s="27" t="str">
        <f t="shared" ca="1" si="485"/>
        <v>-</v>
      </c>
      <c r="AS218" s="26">
        <v>5</v>
      </c>
      <c r="AT218" s="26">
        <v>4</v>
      </c>
      <c r="AU218" s="26">
        <v>0</v>
      </c>
      <c r="AV218" s="26">
        <v>0.25</v>
      </c>
      <c r="AW218" s="26">
        <v>-0.25</v>
      </c>
      <c r="AX218" s="26">
        <v>0.5</v>
      </c>
      <c r="AY218" s="26">
        <v>-0.5</v>
      </c>
      <c r="AZ218" s="26">
        <v>-0.7</v>
      </c>
      <c r="BA218" s="26">
        <v>1</v>
      </c>
      <c r="BB218" s="26">
        <v>-1</v>
      </c>
      <c r="BC218" s="26">
        <v>0.3</v>
      </c>
      <c r="BD218" s="26">
        <v>0.7</v>
      </c>
      <c r="BE218" s="26">
        <v>-0.2</v>
      </c>
      <c r="BF218" s="26">
        <v>1.2</v>
      </c>
      <c r="BG218" s="27" t="str">
        <f ca="1">OFFSET(BG$5,$B218,0)</f>
        <v>-</v>
      </c>
      <c r="BH218" s="27" t="str">
        <f ca="1">OFFSET(BH$5,$B218,0)</f>
        <v>-</v>
      </c>
      <c r="BI218" s="53">
        <f t="shared" ref="BI218:BM218" si="486">BI$66</f>
        <v>0</v>
      </c>
      <c r="BJ218" s="53">
        <f t="shared" si="486"/>
        <v>0</v>
      </c>
      <c r="BK218" s="53">
        <f t="shared" si="486"/>
        <v>0</v>
      </c>
      <c r="BL218" s="53">
        <f t="shared" si="486"/>
        <v>0</v>
      </c>
      <c r="BM218" s="53">
        <f t="shared" si="486"/>
        <v>0</v>
      </c>
      <c r="BN218" s="27">
        <f t="shared" ref="BN218:DI218" ca="1" si="487">OFFSET(BN$5,$B218,0)</f>
        <v>0</v>
      </c>
      <c r="BO218" s="27">
        <f t="shared" ca="1" si="487"/>
        <v>0</v>
      </c>
      <c r="BP218" s="27" t="str">
        <f t="shared" ca="1" si="487"/>
        <v>-</v>
      </c>
      <c r="BQ218" s="27" t="str">
        <f t="shared" ca="1" si="487"/>
        <v>-</v>
      </c>
      <c r="BR218" s="27" t="str">
        <f t="shared" ca="1" si="487"/>
        <v>-</v>
      </c>
      <c r="BS218" s="27" t="str">
        <f t="shared" ca="1" si="487"/>
        <v>-</v>
      </c>
      <c r="BT218" s="27" t="str">
        <f t="shared" ca="1" si="487"/>
        <v>-</v>
      </c>
      <c r="BU218" s="27" t="str">
        <f t="shared" ca="1" si="487"/>
        <v>-</v>
      </c>
      <c r="BV218" s="27" t="str">
        <f t="shared" ca="1" si="487"/>
        <v>-</v>
      </c>
      <c r="BW218" s="27" t="str">
        <f t="shared" ca="1" si="487"/>
        <v>-</v>
      </c>
      <c r="BX218" s="27" t="str">
        <f t="shared" ca="1" si="487"/>
        <v>-</v>
      </c>
      <c r="BY218" s="27">
        <f t="shared" ca="1" si="487"/>
        <v>2</v>
      </c>
      <c r="BZ218" s="27" t="str">
        <f t="shared" ca="1" si="487"/>
        <v>-</v>
      </c>
      <c r="CA218" s="27" t="str">
        <f t="shared" ca="1" si="487"/>
        <v>-</v>
      </c>
      <c r="CB218" s="27" t="str">
        <f t="shared" ca="1" si="487"/>
        <v>-</v>
      </c>
      <c r="CC218" s="27" t="str">
        <f t="shared" ca="1" si="487"/>
        <v>-</v>
      </c>
      <c r="CD218" s="27" t="str">
        <f t="shared" ca="1" si="487"/>
        <v>-</v>
      </c>
      <c r="CE218" s="27" t="str">
        <f t="shared" ca="1" si="487"/>
        <v>-</v>
      </c>
      <c r="CF218" s="27">
        <f t="shared" ca="1" si="487"/>
        <v>0</v>
      </c>
      <c r="CG218" s="27" t="str">
        <f t="shared" ca="1" si="487"/>
        <v>-</v>
      </c>
      <c r="CH218" s="27">
        <f t="shared" ca="1" si="487"/>
        <v>1</v>
      </c>
      <c r="CI218" s="27">
        <f t="shared" ca="1" si="487"/>
        <v>0</v>
      </c>
      <c r="CJ218" s="27">
        <f t="shared" ca="1" si="487"/>
        <v>1</v>
      </c>
      <c r="CK218" s="27">
        <f t="shared" ca="1" si="487"/>
        <v>1</v>
      </c>
      <c r="CL218" s="27">
        <f t="shared" ca="1" si="487"/>
        <v>1</v>
      </c>
      <c r="CM218" s="27">
        <f t="shared" ca="1" si="487"/>
        <v>0</v>
      </c>
      <c r="CN218" s="27">
        <f t="shared" ca="1" si="487"/>
        <v>0</v>
      </c>
      <c r="CO218" s="27">
        <f t="shared" ca="1" si="487"/>
        <v>0</v>
      </c>
      <c r="CP218" s="27">
        <f t="shared" ca="1" si="487"/>
        <v>0</v>
      </c>
      <c r="CQ218" s="27">
        <f t="shared" ca="1" si="487"/>
        <v>0.9</v>
      </c>
      <c r="CR218" s="27">
        <f t="shared" ca="1" si="487"/>
        <v>0.75</v>
      </c>
      <c r="CS218" s="27">
        <f t="shared" ca="1" si="487"/>
        <v>0.65</v>
      </c>
      <c r="CT218" s="27">
        <f t="shared" ca="1" si="487"/>
        <v>0.3</v>
      </c>
      <c r="CU218" s="27">
        <f t="shared" ca="1" si="487"/>
        <v>0</v>
      </c>
      <c r="CV218" s="27">
        <f t="shared" ca="1" si="487"/>
        <v>0</v>
      </c>
      <c r="CW218" s="27">
        <f t="shared" ca="1" si="487"/>
        <v>1</v>
      </c>
      <c r="CX218" s="53">
        <f>CX$66</f>
        <v>0</v>
      </c>
      <c r="CY218" s="27">
        <f t="shared" ca="1" si="487"/>
        <v>0</v>
      </c>
      <c r="CZ218" s="53">
        <f>CZ$66</f>
        <v>0</v>
      </c>
      <c r="DA218" s="53">
        <f>DA$66</f>
        <v>0</v>
      </c>
      <c r="DB218" s="53">
        <f>DB$66</f>
        <v>0</v>
      </c>
      <c r="DC218" s="53">
        <f>DC$66</f>
        <v>0</v>
      </c>
      <c r="DD218" s="53">
        <f>DD$66</f>
        <v>0</v>
      </c>
      <c r="DE218" s="27" t="str">
        <f t="shared" ca="1" si="487"/>
        <v>-</v>
      </c>
      <c r="DF218" s="27" t="str">
        <f t="shared" ca="1" si="487"/>
        <v>-</v>
      </c>
      <c r="DG218" s="27" t="str">
        <f t="shared" ca="1" si="487"/>
        <v>-</v>
      </c>
      <c r="DH218" s="27" t="str">
        <f t="shared" ca="1" si="487"/>
        <v>-</v>
      </c>
      <c r="DI218" s="27" t="str">
        <f t="shared" ca="1" si="487"/>
        <v>-</v>
      </c>
      <c r="DJ218" s="27" t="str">
        <f ca="1">OFFSET(DJ$5,$B218,0)</f>
        <v>-</v>
      </c>
      <c r="DK218" s="27" t="b">
        <f ca="1">OFFSET(DK$5,$B218,0)</f>
        <v>1</v>
      </c>
      <c r="DL218" s="27" t="b">
        <f ca="1">OFFSET(DL$5,$B218,0)</f>
        <v>0</v>
      </c>
      <c r="DM218" s="27" t="b">
        <f ca="1">OFFSET(DM$5,$B218,0)</f>
        <v>0</v>
      </c>
      <c r="DN218" s="27">
        <f ca="1">OFFSET(DN$5,$B218,0)</f>
        <v>0</v>
      </c>
      <c r="DO218" s="53" t="str">
        <f>DO$66</f>
        <v>-</v>
      </c>
      <c r="DP218" s="53" t="b">
        <f>DP$66</f>
        <v>1</v>
      </c>
      <c r="DQ218" s="53" t="str">
        <f>DQ$66</f>
        <v>-</v>
      </c>
      <c r="DR218" s="53" t="str">
        <f>DR$66</f>
        <v>-</v>
      </c>
      <c r="DS218" s="27" t="str">
        <f ca="1">OFFSET(DS$5,$B218,0)</f>
        <v>-</v>
      </c>
      <c r="DT218" s="27" t="b">
        <f ca="1">OFFSET(DT$5,$B218,0)</f>
        <v>1</v>
      </c>
      <c r="DU218" s="27" t="str">
        <f ca="1">OFFSET(DU$5,$B218,0)</f>
        <v>-</v>
      </c>
      <c r="DV218" s="27">
        <f ca="1">OFFSET(DV$5,$B218,0)</f>
        <v>0</v>
      </c>
      <c r="DW218" s="53">
        <f>DW$66</f>
        <v>1</v>
      </c>
      <c r="DX218" s="53" t="str">
        <f>DX$66</f>
        <v>-</v>
      </c>
      <c r="DY218" s="27">
        <f t="shared" ref="DY218:EQ218" ca="1" si="488">OFFSET(DY$5,$B218,0)</f>
        <v>500</v>
      </c>
      <c r="DZ218" s="27">
        <f t="shared" ca="1" si="488"/>
        <v>500</v>
      </c>
      <c r="EA218" s="27">
        <f t="shared" ca="1" si="488"/>
        <v>1</v>
      </c>
      <c r="EB218" s="27">
        <f t="shared" ca="1" si="488"/>
        <v>0</v>
      </c>
      <c r="EC218" s="27">
        <f t="shared" ca="1" si="488"/>
        <v>1</v>
      </c>
      <c r="ED218" s="27">
        <f t="shared" ca="1" si="488"/>
        <v>1</v>
      </c>
      <c r="EE218" s="27">
        <f t="shared" ca="1" si="488"/>
        <v>0</v>
      </c>
      <c r="EF218" s="27">
        <f t="shared" ca="1" si="488"/>
        <v>70</v>
      </c>
      <c r="EG218" s="27">
        <f t="shared" ca="1" si="488"/>
        <v>50</v>
      </c>
      <c r="EH218" s="27">
        <f t="shared" ca="1" si="488"/>
        <v>70</v>
      </c>
      <c r="EI218" s="27">
        <f t="shared" ca="1" si="488"/>
        <v>50</v>
      </c>
      <c r="EJ218" s="27">
        <f t="shared" ca="1" si="488"/>
        <v>1</v>
      </c>
      <c r="EK218" s="27">
        <f t="shared" ca="1" si="488"/>
        <v>1</v>
      </c>
      <c r="EL218" s="27">
        <f t="shared" ca="1" si="488"/>
        <v>1</v>
      </c>
      <c r="EM218" s="27">
        <f t="shared" ca="1" si="488"/>
        <v>0</v>
      </c>
      <c r="EN218" s="27" t="str">
        <f t="shared" ca="1" si="488"/>
        <v>-</v>
      </c>
      <c r="EO218" s="27" t="str">
        <f t="shared" ca="1" si="488"/>
        <v>-</v>
      </c>
      <c r="EP218" s="27">
        <f t="shared" ca="1" si="488"/>
        <v>0</v>
      </c>
      <c r="EQ218" s="27">
        <f t="shared" ca="1" si="488"/>
        <v>0</v>
      </c>
      <c r="ER218" s="34">
        <v>0</v>
      </c>
    </row>
    <row r="219" spans="1:148" outlineLevel="3">
      <c r="A219" s="31">
        <f t="shared" si="482"/>
        <v>214</v>
      </c>
      <c r="B219" s="38">
        <f ca="1">OFFSET(B219,-1,0)+1</f>
        <v>13</v>
      </c>
      <c r="C219">
        <f ca="1">OFFSET(C219,-1,0)</f>
        <v>420</v>
      </c>
      <c r="D219" t="b">
        <v>1</v>
      </c>
      <c r="E219" t="b">
        <v>0</v>
      </c>
      <c r="F219" t="b">
        <v>1</v>
      </c>
      <c r="H219" s="51" t="str">
        <f t="shared" ca="1" si="483"/>
        <v>M-M Aut Scan 1 (F43N54)</v>
      </c>
      <c r="I219" s="13" t="str">
        <f ca="1">IF(MATCH(H219,H$5:H219,0)=(COUNTA(H$5:H219)),"-","Dup")</f>
        <v>-</v>
      </c>
      <c r="J219" s="27" t="s">
        <v>37</v>
      </c>
      <c r="K219" s="54" t="b">
        <f t="shared" ref="K219:O228" ca="1" si="489">OFFSET(K219,-1,0)</f>
        <v>1</v>
      </c>
      <c r="L219" s="54" t="b">
        <f t="shared" ca="1" si="489"/>
        <v>0</v>
      </c>
      <c r="M219" s="54" t="b">
        <f t="shared" ca="1" si="489"/>
        <v>0</v>
      </c>
      <c r="N219" s="54" t="b">
        <f t="shared" ca="1" si="489"/>
        <v>0</v>
      </c>
      <c r="O219" s="54" t="b">
        <f t="shared" ca="1" si="489"/>
        <v>1</v>
      </c>
      <c r="P219" s="27">
        <f t="shared" ref="P219:T221" ca="1" si="490">OFFSET(P$5,$B219,0)</f>
        <v>1</v>
      </c>
      <c r="Q219" s="27">
        <f t="shared" ca="1" si="490"/>
        <v>1</v>
      </c>
      <c r="R219" s="27">
        <f t="shared" ca="1" si="490"/>
        <v>1</v>
      </c>
      <c r="S219" s="27">
        <f t="shared" ca="1" si="490"/>
        <v>1</v>
      </c>
      <c r="T219" s="27">
        <f t="shared" ca="1" si="490"/>
        <v>1</v>
      </c>
      <c r="U219" s="27">
        <f t="shared" ref="U219:AD221" ca="1" si="491">OFFSET(U$5,$B219,0)</f>
        <v>1</v>
      </c>
      <c r="V219" s="27">
        <f t="shared" ca="1" si="491"/>
        <v>1</v>
      </c>
      <c r="W219" s="27">
        <f t="shared" ca="1" si="491"/>
        <v>1</v>
      </c>
      <c r="X219" s="27">
        <f t="shared" ca="1" si="491"/>
        <v>1</v>
      </c>
      <c r="Y219" s="27">
        <f t="shared" ca="1" si="491"/>
        <v>1</v>
      </c>
      <c r="Z219" s="27" t="str">
        <f t="shared" ca="1" si="491"/>
        <v>-</v>
      </c>
      <c r="AA219" s="27" t="str">
        <f t="shared" ca="1" si="491"/>
        <v>-</v>
      </c>
      <c r="AB219" s="27" t="str">
        <f t="shared" ca="1" si="491"/>
        <v>-</v>
      </c>
      <c r="AC219" s="27" t="str">
        <f t="shared" ca="1" si="491"/>
        <v>-</v>
      </c>
      <c r="AD219" s="27" t="str">
        <f t="shared" ca="1" si="491"/>
        <v>-</v>
      </c>
      <c r="AE219" s="27" t="str">
        <f t="shared" ref="AE219:AJ221" ca="1" si="492">OFFSET(AE$5,$B219,0)</f>
        <v>-</v>
      </c>
      <c r="AF219" s="27" t="str">
        <f t="shared" ca="1" si="492"/>
        <v>-</v>
      </c>
      <c r="AG219" s="27" t="str">
        <f t="shared" ca="1" si="492"/>
        <v>-</v>
      </c>
      <c r="AH219" s="27" t="str">
        <f t="shared" ca="1" si="492"/>
        <v>-</v>
      </c>
      <c r="AI219" s="27" t="str">
        <f t="shared" ca="1" si="492"/>
        <v>-</v>
      </c>
      <c r="AJ219" s="27" t="str">
        <f t="shared" ca="1" si="492"/>
        <v>-</v>
      </c>
      <c r="AK219" s="54" t="b">
        <f t="shared" ref="AK219:AN238" ca="1" si="493">OFFSET(AK219,-1,0)</f>
        <v>1</v>
      </c>
      <c r="AL219" s="54" t="str">
        <f t="shared" ca="1" si="493"/>
        <v>-</v>
      </c>
      <c r="AM219" s="54" t="str">
        <f t="shared" ca="1" si="493"/>
        <v>-</v>
      </c>
      <c r="AN219" s="54" t="str">
        <f t="shared" ca="1" si="493"/>
        <v>-</v>
      </c>
      <c r="AO219" s="27" t="str">
        <f t="shared" ca="1" si="485"/>
        <v>-</v>
      </c>
      <c r="AP219" s="27" t="str">
        <f t="shared" ca="1" si="485"/>
        <v>-</v>
      </c>
      <c r="AQ219" s="27" t="str">
        <f t="shared" ca="1" si="485"/>
        <v>-</v>
      </c>
      <c r="AR219" s="27" t="str">
        <f t="shared" ca="1" si="485"/>
        <v>-</v>
      </c>
      <c r="AS219" s="54">
        <f t="shared" ref="AS219:BF229" ca="1" si="494">OFFSET(AS219,-1,0)</f>
        <v>5</v>
      </c>
      <c r="AT219" s="54">
        <f t="shared" ca="1" si="494"/>
        <v>4</v>
      </c>
      <c r="AU219" s="54">
        <f t="shared" ca="1" si="494"/>
        <v>0</v>
      </c>
      <c r="AV219" s="54">
        <f t="shared" ca="1" si="494"/>
        <v>0.25</v>
      </c>
      <c r="AW219" s="54">
        <f t="shared" ca="1" si="494"/>
        <v>-0.25</v>
      </c>
      <c r="AX219" s="54">
        <f t="shared" ca="1" si="494"/>
        <v>0.5</v>
      </c>
      <c r="AY219" s="54">
        <f t="shared" ca="1" si="494"/>
        <v>-0.5</v>
      </c>
      <c r="AZ219" s="54">
        <f t="shared" ca="1" si="494"/>
        <v>-0.7</v>
      </c>
      <c r="BA219" s="54">
        <f t="shared" ca="1" si="494"/>
        <v>1</v>
      </c>
      <c r="BB219" s="54">
        <f t="shared" ca="1" si="494"/>
        <v>-1</v>
      </c>
      <c r="BC219" s="54">
        <f t="shared" ca="1" si="494"/>
        <v>0.3</v>
      </c>
      <c r="BD219" s="54">
        <f t="shared" ca="1" si="494"/>
        <v>0.7</v>
      </c>
      <c r="BE219" s="54">
        <f t="shared" ca="1" si="494"/>
        <v>-0.2</v>
      </c>
      <c r="BF219" s="54">
        <f t="shared" ca="1" si="494"/>
        <v>1.2</v>
      </c>
      <c r="BG219" s="27" t="str">
        <f t="shared" ref="BG219:BH221" ca="1" si="495">OFFSET(BG$5,$B219,0)</f>
        <v>-</v>
      </c>
      <c r="BH219" s="27" t="str">
        <f t="shared" ca="1" si="495"/>
        <v>-</v>
      </c>
      <c r="BI219" s="54">
        <f t="shared" ref="BI219:BM228" ca="1" si="496">OFFSET(BI219,-1,0)</f>
        <v>0</v>
      </c>
      <c r="BJ219" s="54">
        <f t="shared" ca="1" si="496"/>
        <v>0</v>
      </c>
      <c r="BK219" s="54">
        <f t="shared" ca="1" si="496"/>
        <v>0</v>
      </c>
      <c r="BL219" s="54">
        <f t="shared" ca="1" si="496"/>
        <v>0</v>
      </c>
      <c r="BM219" s="54">
        <f t="shared" ca="1" si="496"/>
        <v>0</v>
      </c>
      <c r="BN219" s="27">
        <f t="shared" ref="BN219:BS221" ca="1" si="497">OFFSET(BN$5,$B219,0)</f>
        <v>0</v>
      </c>
      <c r="BO219" s="27">
        <f t="shared" ca="1" si="497"/>
        <v>0</v>
      </c>
      <c r="BP219" s="27" t="str">
        <f t="shared" ca="1" si="497"/>
        <v>-</v>
      </c>
      <c r="BQ219" s="27" t="str">
        <f t="shared" ca="1" si="497"/>
        <v>-</v>
      </c>
      <c r="BR219" s="27" t="str">
        <f t="shared" ca="1" si="497"/>
        <v>-</v>
      </c>
      <c r="BS219" s="27" t="str">
        <f t="shared" ca="1" si="497"/>
        <v>-</v>
      </c>
      <c r="BT219" s="27" t="str">
        <f t="shared" ref="BT219:CE221" ca="1" si="498">OFFSET(BT$5,$B219,0)</f>
        <v>-</v>
      </c>
      <c r="BU219" s="27" t="str">
        <f t="shared" ca="1" si="498"/>
        <v>-</v>
      </c>
      <c r="BV219" s="27" t="str">
        <f t="shared" ca="1" si="498"/>
        <v>-</v>
      </c>
      <c r="BW219" s="27" t="str">
        <f t="shared" ca="1" si="498"/>
        <v>-</v>
      </c>
      <c r="BX219" s="27" t="str">
        <f t="shared" ca="1" si="498"/>
        <v>-</v>
      </c>
      <c r="BY219" s="27">
        <f t="shared" ca="1" si="498"/>
        <v>2</v>
      </c>
      <c r="BZ219" s="27" t="str">
        <f t="shared" ca="1" si="498"/>
        <v>-</v>
      </c>
      <c r="CA219" s="27" t="str">
        <f t="shared" ca="1" si="498"/>
        <v>-</v>
      </c>
      <c r="CB219" s="27" t="str">
        <f t="shared" ca="1" si="498"/>
        <v>-</v>
      </c>
      <c r="CC219" s="27" t="str">
        <f t="shared" ca="1" si="498"/>
        <v>-</v>
      </c>
      <c r="CD219" s="27" t="str">
        <f t="shared" ca="1" si="498"/>
        <v>-</v>
      </c>
      <c r="CE219" s="27" t="str">
        <f t="shared" ca="1" si="498"/>
        <v>-</v>
      </c>
      <c r="CF219" s="27">
        <f t="shared" ref="CF219:CO221" ca="1" si="499">OFFSET(CF$5,$B219,0)</f>
        <v>0</v>
      </c>
      <c r="CG219" s="27" t="str">
        <f t="shared" ca="1" si="499"/>
        <v>-</v>
      </c>
      <c r="CH219" s="27">
        <f t="shared" ca="1" si="499"/>
        <v>1</v>
      </c>
      <c r="CI219" s="27">
        <f t="shared" ca="1" si="499"/>
        <v>0</v>
      </c>
      <c r="CJ219" s="27">
        <f t="shared" ca="1" si="499"/>
        <v>1</v>
      </c>
      <c r="CK219" s="27">
        <f t="shared" ca="1" si="499"/>
        <v>1</v>
      </c>
      <c r="CL219" s="27">
        <f t="shared" ca="1" si="499"/>
        <v>1</v>
      </c>
      <c r="CM219" s="27">
        <f t="shared" ca="1" si="499"/>
        <v>0</v>
      </c>
      <c r="CN219" s="27">
        <f t="shared" ca="1" si="499"/>
        <v>0</v>
      </c>
      <c r="CO219" s="27">
        <f t="shared" ca="1" si="499"/>
        <v>0</v>
      </c>
      <c r="CP219" s="27">
        <f t="shared" ref="CP219:CY221" ca="1" si="500">OFFSET(CP$5,$B219,0)</f>
        <v>0</v>
      </c>
      <c r="CQ219" s="27">
        <f t="shared" ca="1" si="500"/>
        <v>0.9</v>
      </c>
      <c r="CR219" s="27">
        <f t="shared" ca="1" si="500"/>
        <v>0.75</v>
      </c>
      <c r="CS219" s="27">
        <f t="shared" ca="1" si="500"/>
        <v>0.65</v>
      </c>
      <c r="CT219" s="27">
        <f t="shared" ca="1" si="500"/>
        <v>0.3</v>
      </c>
      <c r="CU219" s="27">
        <f t="shared" ca="1" si="500"/>
        <v>0</v>
      </c>
      <c r="CV219" s="27">
        <f t="shared" ca="1" si="500"/>
        <v>0</v>
      </c>
      <c r="CW219" s="27">
        <f t="shared" ca="1" si="500"/>
        <v>1</v>
      </c>
      <c r="CX219" s="54">
        <f t="shared" ref="CX219:CX265" ca="1" si="501">OFFSET(CX219,-1,0)</f>
        <v>0</v>
      </c>
      <c r="CY219" s="27">
        <f t="shared" ca="1" si="500"/>
        <v>0</v>
      </c>
      <c r="CZ219" s="54">
        <f t="shared" ref="CZ219:DD228" ca="1" si="502">OFFSET(CZ219,-1,0)</f>
        <v>0</v>
      </c>
      <c r="DA219" s="54">
        <f t="shared" ca="1" si="502"/>
        <v>0</v>
      </c>
      <c r="DB219" s="54">
        <f t="shared" ca="1" si="502"/>
        <v>0</v>
      </c>
      <c r="DC219" s="54">
        <f t="shared" ca="1" si="502"/>
        <v>0</v>
      </c>
      <c r="DD219" s="54">
        <f t="shared" ca="1" si="502"/>
        <v>0</v>
      </c>
      <c r="DE219" s="27" t="str">
        <f t="shared" ref="DE219:DM221" ca="1" si="503">OFFSET(DE$5,$B219,0)</f>
        <v>-</v>
      </c>
      <c r="DF219" s="27" t="str">
        <f t="shared" ca="1" si="503"/>
        <v>-</v>
      </c>
      <c r="DG219" s="27" t="str">
        <f t="shared" ca="1" si="503"/>
        <v>-</v>
      </c>
      <c r="DH219" s="27" t="str">
        <f t="shared" ca="1" si="503"/>
        <v>-</v>
      </c>
      <c r="DI219" s="27" t="str">
        <f t="shared" ca="1" si="503"/>
        <v>-</v>
      </c>
      <c r="DJ219" s="27" t="str">
        <f t="shared" ca="1" si="503"/>
        <v>-</v>
      </c>
      <c r="DK219" s="27" t="b">
        <f t="shared" ca="1" si="503"/>
        <v>1</v>
      </c>
      <c r="DL219" s="27" t="b">
        <f t="shared" ca="1" si="503"/>
        <v>0</v>
      </c>
      <c r="DM219" s="27" t="b">
        <f t="shared" ca="1" si="503"/>
        <v>0</v>
      </c>
      <c r="DN219" s="27">
        <f t="shared" ref="DN219:DN233" ca="1" si="504">OFFSET(DN$5,$B219,0)</f>
        <v>1</v>
      </c>
      <c r="DO219" s="54" t="str">
        <f t="shared" ref="DO219:DR238" ca="1" si="505">OFFSET(DO219,-1,0)</f>
        <v>-</v>
      </c>
      <c r="DP219" s="54" t="b">
        <f t="shared" ca="1" si="505"/>
        <v>1</v>
      </c>
      <c r="DQ219" s="54" t="str">
        <f t="shared" ca="1" si="505"/>
        <v>-</v>
      </c>
      <c r="DR219" s="54" t="str">
        <f t="shared" ca="1" si="505"/>
        <v>-</v>
      </c>
      <c r="DS219" s="27" t="str">
        <f t="shared" ref="DS219:DV228" ca="1" si="506">OFFSET(DS$5,$B219,0)</f>
        <v>-</v>
      </c>
      <c r="DT219" s="27" t="b">
        <f t="shared" ca="1" si="506"/>
        <v>1</v>
      </c>
      <c r="DU219" s="27" t="str">
        <f t="shared" ca="1" si="506"/>
        <v>-</v>
      </c>
      <c r="DV219" s="27">
        <f t="shared" ca="1" si="506"/>
        <v>0</v>
      </c>
      <c r="DW219" s="54">
        <f t="shared" ref="DW219:DX238" ca="1" si="507">OFFSET(DW219,-1,0)</f>
        <v>1</v>
      </c>
      <c r="DX219" s="54" t="str">
        <f t="shared" ca="1" si="507"/>
        <v>-</v>
      </c>
      <c r="DY219" s="27">
        <f t="shared" ref="DY219:EH228" ca="1" si="508">OFFSET(DY$5,$B219,0)</f>
        <v>500</v>
      </c>
      <c r="DZ219" s="27">
        <f t="shared" ca="1" si="508"/>
        <v>500</v>
      </c>
      <c r="EA219" s="27">
        <f t="shared" ca="1" si="508"/>
        <v>1</v>
      </c>
      <c r="EB219" s="27">
        <f t="shared" ca="1" si="508"/>
        <v>0</v>
      </c>
      <c r="EC219" s="27">
        <f t="shared" ca="1" si="508"/>
        <v>1</v>
      </c>
      <c r="ED219" s="27">
        <f t="shared" ca="1" si="508"/>
        <v>1</v>
      </c>
      <c r="EE219" s="27">
        <f t="shared" ca="1" si="508"/>
        <v>0</v>
      </c>
      <c r="EF219" s="27">
        <f t="shared" ca="1" si="508"/>
        <v>70</v>
      </c>
      <c r="EG219" s="27">
        <f t="shared" ca="1" si="508"/>
        <v>50</v>
      </c>
      <c r="EH219" s="27">
        <f t="shared" ca="1" si="508"/>
        <v>70</v>
      </c>
      <c r="EI219" s="27">
        <f t="shared" ref="EI219:EQ228" ca="1" si="509">OFFSET(EI$5,$B219,0)</f>
        <v>50</v>
      </c>
      <c r="EJ219" s="27">
        <f t="shared" ca="1" si="509"/>
        <v>1</v>
      </c>
      <c r="EK219" s="27">
        <f t="shared" ca="1" si="509"/>
        <v>1</v>
      </c>
      <c r="EL219" s="27">
        <f t="shared" ca="1" si="509"/>
        <v>1</v>
      </c>
      <c r="EM219" s="27">
        <f t="shared" ca="1" si="509"/>
        <v>0</v>
      </c>
      <c r="EN219" s="27" t="str">
        <f t="shared" ca="1" si="509"/>
        <v>-</v>
      </c>
      <c r="EO219" s="27" t="str">
        <f t="shared" ca="1" si="509"/>
        <v>-</v>
      </c>
      <c r="EP219" s="27">
        <f t="shared" ca="1" si="509"/>
        <v>0</v>
      </c>
      <c r="EQ219" s="27">
        <f t="shared" ca="1" si="509"/>
        <v>0</v>
      </c>
      <c r="ER219" s="34">
        <v>0</v>
      </c>
    </row>
    <row r="220" spans="1:148" outlineLevel="3">
      <c r="A220" s="31">
        <f t="shared" si="482"/>
        <v>215</v>
      </c>
      <c r="B220" s="38">
        <f t="shared" ref="B220:B265" ca="1" si="510">OFFSET(B220,-1,0)+1</f>
        <v>14</v>
      </c>
      <c r="C220">
        <f ca="1">OFFSET(C220,-1,0)</f>
        <v>420</v>
      </c>
      <c r="D220" t="b">
        <v>1</v>
      </c>
      <c r="E220" t="b">
        <v>0</v>
      </c>
      <c r="F220" t="b">
        <v>1</v>
      </c>
      <c r="H220" s="51" t="str">
        <f t="shared" ca="1" si="483"/>
        <v>M-M Aut Scan 2 (F43N54)</v>
      </c>
      <c r="I220" s="13" t="str">
        <f ca="1">IF(MATCH(H220,H$5:H220,0)=(COUNTA(H$5:H220)),"-","Dup")</f>
        <v>-</v>
      </c>
      <c r="J220" s="27" t="s">
        <v>37</v>
      </c>
      <c r="K220" s="54" t="b">
        <f t="shared" ca="1" si="489"/>
        <v>1</v>
      </c>
      <c r="L220" s="54" t="b">
        <f t="shared" ca="1" si="489"/>
        <v>0</v>
      </c>
      <c r="M220" s="54" t="b">
        <f t="shared" ca="1" si="489"/>
        <v>0</v>
      </c>
      <c r="N220" s="54" t="b">
        <f t="shared" ca="1" si="489"/>
        <v>0</v>
      </c>
      <c r="O220" s="54" t="b">
        <f t="shared" ca="1" si="489"/>
        <v>1</v>
      </c>
      <c r="P220" s="27">
        <f t="shared" ca="1" si="490"/>
        <v>1</v>
      </c>
      <c r="Q220" s="27">
        <f t="shared" ca="1" si="490"/>
        <v>1</v>
      </c>
      <c r="R220" s="27">
        <f t="shared" ca="1" si="490"/>
        <v>1</v>
      </c>
      <c r="S220" s="27">
        <f t="shared" ca="1" si="490"/>
        <v>1</v>
      </c>
      <c r="T220" s="27">
        <f t="shared" ca="1" si="490"/>
        <v>1</v>
      </c>
      <c r="U220" s="27">
        <f t="shared" ca="1" si="491"/>
        <v>1</v>
      </c>
      <c r="V220" s="27">
        <f t="shared" ca="1" si="491"/>
        <v>1</v>
      </c>
      <c r="W220" s="27">
        <f t="shared" ca="1" si="491"/>
        <v>1</v>
      </c>
      <c r="X220" s="27">
        <f t="shared" ca="1" si="491"/>
        <v>1</v>
      </c>
      <c r="Y220" s="27">
        <f t="shared" ca="1" si="491"/>
        <v>1</v>
      </c>
      <c r="Z220" s="27" t="str">
        <f t="shared" ca="1" si="491"/>
        <v>-</v>
      </c>
      <c r="AA220" s="27" t="str">
        <f t="shared" ca="1" si="491"/>
        <v>-</v>
      </c>
      <c r="AB220" s="27" t="str">
        <f t="shared" ca="1" si="491"/>
        <v>-</v>
      </c>
      <c r="AC220" s="27" t="str">
        <f t="shared" ca="1" si="491"/>
        <v>-</v>
      </c>
      <c r="AD220" s="27" t="str">
        <f t="shared" ca="1" si="491"/>
        <v>-</v>
      </c>
      <c r="AE220" s="27" t="str">
        <f t="shared" ca="1" si="492"/>
        <v>-</v>
      </c>
      <c r="AF220" s="27" t="str">
        <f t="shared" ca="1" si="492"/>
        <v>-</v>
      </c>
      <c r="AG220" s="27" t="str">
        <f t="shared" ca="1" si="492"/>
        <v>-</v>
      </c>
      <c r="AH220" s="27" t="str">
        <f t="shared" ca="1" si="492"/>
        <v>-</v>
      </c>
      <c r="AI220" s="27" t="str">
        <f t="shared" ca="1" si="492"/>
        <v>-</v>
      </c>
      <c r="AJ220" s="27" t="str">
        <f t="shared" ca="1" si="492"/>
        <v>-</v>
      </c>
      <c r="AK220" s="54" t="b">
        <f t="shared" ca="1" si="493"/>
        <v>1</v>
      </c>
      <c r="AL220" s="54" t="str">
        <f t="shared" ca="1" si="493"/>
        <v>-</v>
      </c>
      <c r="AM220" s="54" t="str">
        <f t="shared" ca="1" si="493"/>
        <v>-</v>
      </c>
      <c r="AN220" s="54" t="str">
        <f t="shared" ca="1" si="493"/>
        <v>-</v>
      </c>
      <c r="AO220" s="27" t="str">
        <f t="shared" ca="1" si="485"/>
        <v>-</v>
      </c>
      <c r="AP220" s="27" t="str">
        <f t="shared" ca="1" si="485"/>
        <v>-</v>
      </c>
      <c r="AQ220" s="27" t="str">
        <f t="shared" ca="1" si="485"/>
        <v>-</v>
      </c>
      <c r="AR220" s="27" t="str">
        <f t="shared" ca="1" si="485"/>
        <v>-</v>
      </c>
      <c r="AS220" s="54">
        <f t="shared" ca="1" si="494"/>
        <v>5</v>
      </c>
      <c r="AT220" s="54">
        <f t="shared" ca="1" si="494"/>
        <v>4</v>
      </c>
      <c r="AU220" s="54">
        <f t="shared" ca="1" si="494"/>
        <v>0</v>
      </c>
      <c r="AV220" s="54">
        <f t="shared" ca="1" si="494"/>
        <v>0.25</v>
      </c>
      <c r="AW220" s="54">
        <f t="shared" ca="1" si="494"/>
        <v>-0.25</v>
      </c>
      <c r="AX220" s="54">
        <f t="shared" ca="1" si="494"/>
        <v>0.5</v>
      </c>
      <c r="AY220" s="54">
        <f t="shared" ca="1" si="494"/>
        <v>-0.5</v>
      </c>
      <c r="AZ220" s="54">
        <f t="shared" ca="1" si="494"/>
        <v>-0.7</v>
      </c>
      <c r="BA220" s="54">
        <f t="shared" ca="1" si="494"/>
        <v>1</v>
      </c>
      <c r="BB220" s="54">
        <f t="shared" ca="1" si="494"/>
        <v>-1</v>
      </c>
      <c r="BC220" s="54">
        <f t="shared" ca="1" si="494"/>
        <v>0.3</v>
      </c>
      <c r="BD220" s="54">
        <f t="shared" ca="1" si="494"/>
        <v>0.7</v>
      </c>
      <c r="BE220" s="54">
        <f t="shared" ca="1" si="494"/>
        <v>-0.2</v>
      </c>
      <c r="BF220" s="54">
        <f t="shared" ca="1" si="494"/>
        <v>1.2</v>
      </c>
      <c r="BG220" s="27" t="str">
        <f t="shared" ca="1" si="495"/>
        <v>-</v>
      </c>
      <c r="BH220" s="27" t="str">
        <f t="shared" ca="1" si="495"/>
        <v>-</v>
      </c>
      <c r="BI220" s="54">
        <f t="shared" ca="1" si="496"/>
        <v>0</v>
      </c>
      <c r="BJ220" s="54">
        <f t="shared" ca="1" si="496"/>
        <v>0</v>
      </c>
      <c r="BK220" s="54">
        <f t="shared" ca="1" si="496"/>
        <v>0</v>
      </c>
      <c r="BL220" s="54">
        <f t="shared" ca="1" si="496"/>
        <v>0</v>
      </c>
      <c r="BM220" s="54">
        <f t="shared" ca="1" si="496"/>
        <v>0</v>
      </c>
      <c r="BN220" s="27">
        <f t="shared" ca="1" si="497"/>
        <v>0</v>
      </c>
      <c r="BO220" s="27">
        <f t="shared" ca="1" si="497"/>
        <v>0</v>
      </c>
      <c r="BP220" s="27" t="str">
        <f t="shared" ca="1" si="497"/>
        <v>-</v>
      </c>
      <c r="BQ220" s="27" t="str">
        <f t="shared" ca="1" si="497"/>
        <v>-</v>
      </c>
      <c r="BR220" s="27" t="str">
        <f t="shared" ca="1" si="497"/>
        <v>-</v>
      </c>
      <c r="BS220" s="27" t="str">
        <f t="shared" ca="1" si="497"/>
        <v>-</v>
      </c>
      <c r="BT220" s="27" t="str">
        <f t="shared" ca="1" si="498"/>
        <v>-</v>
      </c>
      <c r="BU220" s="27" t="str">
        <f t="shared" ca="1" si="498"/>
        <v>-</v>
      </c>
      <c r="BV220" s="27" t="str">
        <f t="shared" ca="1" si="498"/>
        <v>-</v>
      </c>
      <c r="BW220" s="27" t="str">
        <f t="shared" ca="1" si="498"/>
        <v>-</v>
      </c>
      <c r="BX220" s="27" t="str">
        <f t="shared" ca="1" si="498"/>
        <v>-</v>
      </c>
      <c r="BY220" s="27">
        <f t="shared" ca="1" si="498"/>
        <v>2</v>
      </c>
      <c r="BZ220" s="27" t="str">
        <f t="shared" ca="1" si="498"/>
        <v>-</v>
      </c>
      <c r="CA220" s="27" t="str">
        <f t="shared" ca="1" si="498"/>
        <v>-</v>
      </c>
      <c r="CB220" s="27" t="str">
        <f t="shared" ca="1" si="498"/>
        <v>-</v>
      </c>
      <c r="CC220" s="27" t="str">
        <f t="shared" ca="1" si="498"/>
        <v>-</v>
      </c>
      <c r="CD220" s="27" t="str">
        <f t="shared" ca="1" si="498"/>
        <v>-</v>
      </c>
      <c r="CE220" s="27" t="str">
        <f t="shared" ca="1" si="498"/>
        <v>-</v>
      </c>
      <c r="CF220" s="27">
        <f t="shared" ca="1" si="499"/>
        <v>0</v>
      </c>
      <c r="CG220" s="27" t="str">
        <f t="shared" ca="1" si="499"/>
        <v>-</v>
      </c>
      <c r="CH220" s="27">
        <f t="shared" ca="1" si="499"/>
        <v>1</v>
      </c>
      <c r="CI220" s="27">
        <f t="shared" ca="1" si="499"/>
        <v>0</v>
      </c>
      <c r="CJ220" s="27">
        <f t="shared" ca="1" si="499"/>
        <v>1</v>
      </c>
      <c r="CK220" s="27">
        <f t="shared" ca="1" si="499"/>
        <v>1</v>
      </c>
      <c r="CL220" s="27">
        <f t="shared" ca="1" si="499"/>
        <v>1</v>
      </c>
      <c r="CM220" s="27">
        <f t="shared" ca="1" si="499"/>
        <v>0</v>
      </c>
      <c r="CN220" s="27">
        <f t="shared" ca="1" si="499"/>
        <v>0</v>
      </c>
      <c r="CO220" s="27">
        <f t="shared" ca="1" si="499"/>
        <v>0</v>
      </c>
      <c r="CP220" s="27">
        <f t="shared" ca="1" si="500"/>
        <v>0</v>
      </c>
      <c r="CQ220" s="27">
        <f t="shared" ca="1" si="500"/>
        <v>0.9</v>
      </c>
      <c r="CR220" s="27">
        <f t="shared" ca="1" si="500"/>
        <v>0.75</v>
      </c>
      <c r="CS220" s="27">
        <f t="shared" ca="1" si="500"/>
        <v>0.65</v>
      </c>
      <c r="CT220" s="27">
        <f t="shared" ca="1" si="500"/>
        <v>0.3</v>
      </c>
      <c r="CU220" s="27">
        <f t="shared" ca="1" si="500"/>
        <v>0</v>
      </c>
      <c r="CV220" s="27">
        <f t="shared" ca="1" si="500"/>
        <v>0</v>
      </c>
      <c r="CW220" s="27">
        <f t="shared" ca="1" si="500"/>
        <v>1</v>
      </c>
      <c r="CX220" s="54">
        <f t="shared" ca="1" si="501"/>
        <v>0</v>
      </c>
      <c r="CY220" s="27">
        <f t="shared" ca="1" si="500"/>
        <v>0</v>
      </c>
      <c r="CZ220" s="54">
        <f t="shared" ca="1" si="502"/>
        <v>0</v>
      </c>
      <c r="DA220" s="54">
        <f t="shared" ca="1" si="502"/>
        <v>0</v>
      </c>
      <c r="DB220" s="54">
        <f t="shared" ca="1" si="502"/>
        <v>0</v>
      </c>
      <c r="DC220" s="54">
        <f t="shared" ca="1" si="502"/>
        <v>0</v>
      </c>
      <c r="DD220" s="54">
        <f t="shared" ca="1" si="502"/>
        <v>0</v>
      </c>
      <c r="DE220" s="27" t="str">
        <f t="shared" ca="1" si="503"/>
        <v>-</v>
      </c>
      <c r="DF220" s="27" t="str">
        <f t="shared" ca="1" si="503"/>
        <v>-</v>
      </c>
      <c r="DG220" s="27" t="str">
        <f t="shared" ca="1" si="503"/>
        <v>-</v>
      </c>
      <c r="DH220" s="27" t="str">
        <f t="shared" ca="1" si="503"/>
        <v>-</v>
      </c>
      <c r="DI220" s="27" t="str">
        <f t="shared" ca="1" si="503"/>
        <v>-</v>
      </c>
      <c r="DJ220" s="27" t="str">
        <f t="shared" ca="1" si="503"/>
        <v>-</v>
      </c>
      <c r="DK220" s="27" t="b">
        <f t="shared" ca="1" si="503"/>
        <v>1</v>
      </c>
      <c r="DL220" s="27" t="b">
        <f t="shared" ca="1" si="503"/>
        <v>0</v>
      </c>
      <c r="DM220" s="27" t="b">
        <f t="shared" ca="1" si="503"/>
        <v>0</v>
      </c>
      <c r="DN220" s="27">
        <f t="shared" ca="1" si="504"/>
        <v>2</v>
      </c>
      <c r="DO220" s="54" t="str">
        <f t="shared" ca="1" si="505"/>
        <v>-</v>
      </c>
      <c r="DP220" s="54" t="b">
        <f t="shared" ca="1" si="505"/>
        <v>1</v>
      </c>
      <c r="DQ220" s="54" t="str">
        <f t="shared" ca="1" si="505"/>
        <v>-</v>
      </c>
      <c r="DR220" s="54" t="str">
        <f t="shared" ca="1" si="505"/>
        <v>-</v>
      </c>
      <c r="DS220" s="27" t="str">
        <f t="shared" ca="1" si="506"/>
        <v>-</v>
      </c>
      <c r="DT220" s="27" t="b">
        <f t="shared" ca="1" si="506"/>
        <v>1</v>
      </c>
      <c r="DU220" s="27" t="str">
        <f t="shared" ca="1" si="506"/>
        <v>-</v>
      </c>
      <c r="DV220" s="27">
        <f t="shared" ca="1" si="506"/>
        <v>0</v>
      </c>
      <c r="DW220" s="54">
        <f t="shared" ca="1" si="507"/>
        <v>1</v>
      </c>
      <c r="DX220" s="54" t="str">
        <f t="shared" ca="1" si="507"/>
        <v>-</v>
      </c>
      <c r="DY220" s="27">
        <f t="shared" ca="1" si="508"/>
        <v>500</v>
      </c>
      <c r="DZ220" s="27">
        <f t="shared" ca="1" si="508"/>
        <v>500</v>
      </c>
      <c r="EA220" s="27">
        <f t="shared" ca="1" si="508"/>
        <v>1</v>
      </c>
      <c r="EB220" s="27">
        <f t="shared" ca="1" si="508"/>
        <v>0</v>
      </c>
      <c r="EC220" s="27">
        <f t="shared" ca="1" si="508"/>
        <v>1</v>
      </c>
      <c r="ED220" s="27">
        <f t="shared" ca="1" si="508"/>
        <v>1</v>
      </c>
      <c r="EE220" s="27">
        <f t="shared" ca="1" si="508"/>
        <v>0</v>
      </c>
      <c r="EF220" s="27">
        <f t="shared" ca="1" si="508"/>
        <v>70</v>
      </c>
      <c r="EG220" s="27">
        <f t="shared" ca="1" si="508"/>
        <v>50</v>
      </c>
      <c r="EH220" s="27">
        <f t="shared" ca="1" si="508"/>
        <v>70</v>
      </c>
      <c r="EI220" s="27">
        <f t="shared" ca="1" si="509"/>
        <v>50</v>
      </c>
      <c r="EJ220" s="27">
        <f t="shared" ca="1" si="509"/>
        <v>1</v>
      </c>
      <c r="EK220" s="27">
        <f t="shared" ca="1" si="509"/>
        <v>1</v>
      </c>
      <c r="EL220" s="27">
        <f t="shared" ca="1" si="509"/>
        <v>1</v>
      </c>
      <c r="EM220" s="27">
        <f t="shared" ca="1" si="509"/>
        <v>0</v>
      </c>
      <c r="EN220" s="27" t="str">
        <f t="shared" ca="1" si="509"/>
        <v>-</v>
      </c>
      <c r="EO220" s="27" t="str">
        <f t="shared" ca="1" si="509"/>
        <v>-</v>
      </c>
      <c r="EP220" s="27">
        <f t="shared" ca="1" si="509"/>
        <v>0</v>
      </c>
      <c r="EQ220" s="27">
        <f t="shared" ca="1" si="509"/>
        <v>0</v>
      </c>
      <c r="ER220" s="34">
        <v>0</v>
      </c>
    </row>
    <row r="221" spans="1:148" outlineLevel="3">
      <c r="A221" s="31">
        <f t="shared" si="482"/>
        <v>216</v>
      </c>
      <c r="B221" s="38">
        <f t="shared" ca="1" si="510"/>
        <v>15</v>
      </c>
      <c r="C221">
        <f ca="1">OFFSET(C221,-1,0)</f>
        <v>420</v>
      </c>
      <c r="D221" t="b">
        <v>0</v>
      </c>
      <c r="E221" t="b">
        <v>0</v>
      </c>
      <c r="F221" t="b">
        <v>0</v>
      </c>
      <c r="H221" s="51" t="str">
        <f t="shared" ca="1" si="483"/>
        <v>M-M Aut Scan 3 (F43N54)</v>
      </c>
      <c r="I221" s="13" t="str">
        <f ca="1">IF(MATCH(H221,H$5:H221,0)=(COUNTA(H$5:H221)),"-","Dup")</f>
        <v>-</v>
      </c>
      <c r="J221" s="27" t="s">
        <v>37</v>
      </c>
      <c r="K221" s="54" t="b">
        <f t="shared" ca="1" si="489"/>
        <v>1</v>
      </c>
      <c r="L221" s="54" t="b">
        <f t="shared" ca="1" si="489"/>
        <v>0</v>
      </c>
      <c r="M221" s="54" t="b">
        <f t="shared" ca="1" si="489"/>
        <v>0</v>
      </c>
      <c r="N221" s="54" t="b">
        <f t="shared" ca="1" si="489"/>
        <v>0</v>
      </c>
      <c r="O221" s="54" t="b">
        <f t="shared" ca="1" si="489"/>
        <v>1</v>
      </c>
      <c r="P221" s="27">
        <f t="shared" ca="1" si="490"/>
        <v>1</v>
      </c>
      <c r="Q221" s="27">
        <f t="shared" ca="1" si="490"/>
        <v>1</v>
      </c>
      <c r="R221" s="27">
        <f t="shared" ca="1" si="490"/>
        <v>1</v>
      </c>
      <c r="S221" s="27">
        <f t="shared" ca="1" si="490"/>
        <v>1</v>
      </c>
      <c r="T221" s="27">
        <f t="shared" ca="1" si="490"/>
        <v>1</v>
      </c>
      <c r="U221" s="27">
        <f t="shared" ca="1" si="491"/>
        <v>1</v>
      </c>
      <c r="V221" s="27">
        <f t="shared" ca="1" si="491"/>
        <v>1</v>
      </c>
      <c r="W221" s="27">
        <f t="shared" ca="1" si="491"/>
        <v>1</v>
      </c>
      <c r="X221" s="27">
        <f t="shared" ca="1" si="491"/>
        <v>1</v>
      </c>
      <c r="Y221" s="27">
        <f t="shared" ca="1" si="491"/>
        <v>1</v>
      </c>
      <c r="Z221" s="27" t="str">
        <f t="shared" ca="1" si="491"/>
        <v>-</v>
      </c>
      <c r="AA221" s="27" t="str">
        <f t="shared" ca="1" si="491"/>
        <v>-</v>
      </c>
      <c r="AB221" s="27" t="str">
        <f t="shared" ca="1" si="491"/>
        <v>-</v>
      </c>
      <c r="AC221" s="27" t="str">
        <f t="shared" ca="1" si="491"/>
        <v>-</v>
      </c>
      <c r="AD221" s="27" t="str">
        <f t="shared" ca="1" si="491"/>
        <v>-</v>
      </c>
      <c r="AE221" s="27" t="str">
        <f t="shared" ca="1" si="492"/>
        <v>-</v>
      </c>
      <c r="AF221" s="27" t="str">
        <f t="shared" ca="1" si="492"/>
        <v>-</v>
      </c>
      <c r="AG221" s="27" t="str">
        <f t="shared" ca="1" si="492"/>
        <v>-</v>
      </c>
      <c r="AH221" s="27" t="str">
        <f t="shared" ca="1" si="492"/>
        <v>-</v>
      </c>
      <c r="AI221" s="27" t="str">
        <f t="shared" ca="1" si="492"/>
        <v>-</v>
      </c>
      <c r="AJ221" s="27" t="str">
        <f t="shared" ca="1" si="492"/>
        <v>-</v>
      </c>
      <c r="AK221" s="54" t="b">
        <f t="shared" ca="1" si="493"/>
        <v>1</v>
      </c>
      <c r="AL221" s="54" t="str">
        <f t="shared" ca="1" si="493"/>
        <v>-</v>
      </c>
      <c r="AM221" s="54" t="str">
        <f t="shared" ca="1" si="493"/>
        <v>-</v>
      </c>
      <c r="AN221" s="54" t="str">
        <f t="shared" ca="1" si="493"/>
        <v>-</v>
      </c>
      <c r="AO221" s="27" t="str">
        <f t="shared" ca="1" si="485"/>
        <v>-</v>
      </c>
      <c r="AP221" s="27" t="str">
        <f t="shared" ca="1" si="485"/>
        <v>-</v>
      </c>
      <c r="AQ221" s="27" t="str">
        <f t="shared" ca="1" si="485"/>
        <v>-</v>
      </c>
      <c r="AR221" s="27" t="str">
        <f t="shared" ca="1" si="485"/>
        <v>-</v>
      </c>
      <c r="AS221" s="54">
        <f t="shared" ca="1" si="494"/>
        <v>5</v>
      </c>
      <c r="AT221" s="54">
        <f t="shared" ca="1" si="494"/>
        <v>4</v>
      </c>
      <c r="AU221" s="54">
        <f t="shared" ca="1" si="494"/>
        <v>0</v>
      </c>
      <c r="AV221" s="54">
        <f t="shared" ca="1" si="494"/>
        <v>0.25</v>
      </c>
      <c r="AW221" s="54">
        <f t="shared" ca="1" si="494"/>
        <v>-0.25</v>
      </c>
      <c r="AX221" s="54">
        <f t="shared" ca="1" si="494"/>
        <v>0.5</v>
      </c>
      <c r="AY221" s="54">
        <f t="shared" ca="1" si="494"/>
        <v>-0.5</v>
      </c>
      <c r="AZ221" s="54">
        <f t="shared" ca="1" si="494"/>
        <v>-0.7</v>
      </c>
      <c r="BA221" s="54">
        <f t="shared" ca="1" si="494"/>
        <v>1</v>
      </c>
      <c r="BB221" s="54">
        <f t="shared" ca="1" si="494"/>
        <v>-1</v>
      </c>
      <c r="BC221" s="54">
        <f t="shared" ca="1" si="494"/>
        <v>0.3</v>
      </c>
      <c r="BD221" s="54">
        <f t="shared" ca="1" si="494"/>
        <v>0.7</v>
      </c>
      <c r="BE221" s="54">
        <f t="shared" ca="1" si="494"/>
        <v>-0.2</v>
      </c>
      <c r="BF221" s="54">
        <f t="shared" ca="1" si="494"/>
        <v>1.2</v>
      </c>
      <c r="BG221" s="27" t="str">
        <f t="shared" ca="1" si="495"/>
        <v>-</v>
      </c>
      <c r="BH221" s="27" t="str">
        <f t="shared" ca="1" si="495"/>
        <v>-</v>
      </c>
      <c r="BI221" s="54">
        <f t="shared" ca="1" si="496"/>
        <v>0</v>
      </c>
      <c r="BJ221" s="54">
        <f t="shared" ca="1" si="496"/>
        <v>0</v>
      </c>
      <c r="BK221" s="54">
        <f t="shared" ca="1" si="496"/>
        <v>0</v>
      </c>
      <c r="BL221" s="54">
        <f t="shared" ca="1" si="496"/>
        <v>0</v>
      </c>
      <c r="BM221" s="54">
        <f t="shared" ca="1" si="496"/>
        <v>0</v>
      </c>
      <c r="BN221" s="27">
        <f t="shared" ca="1" si="497"/>
        <v>0</v>
      </c>
      <c r="BO221" s="27">
        <f t="shared" ca="1" si="497"/>
        <v>0</v>
      </c>
      <c r="BP221" s="27" t="str">
        <f t="shared" ca="1" si="497"/>
        <v>-</v>
      </c>
      <c r="BQ221" s="27" t="str">
        <f t="shared" ca="1" si="497"/>
        <v>-</v>
      </c>
      <c r="BR221" s="27" t="str">
        <f t="shared" ca="1" si="497"/>
        <v>-</v>
      </c>
      <c r="BS221" s="27" t="str">
        <f t="shared" ca="1" si="497"/>
        <v>-</v>
      </c>
      <c r="BT221" s="27" t="str">
        <f t="shared" ca="1" si="498"/>
        <v>-</v>
      </c>
      <c r="BU221" s="27" t="str">
        <f t="shared" ca="1" si="498"/>
        <v>-</v>
      </c>
      <c r="BV221" s="27" t="str">
        <f t="shared" ca="1" si="498"/>
        <v>-</v>
      </c>
      <c r="BW221" s="27" t="str">
        <f t="shared" ca="1" si="498"/>
        <v>-</v>
      </c>
      <c r="BX221" s="27" t="str">
        <f t="shared" ca="1" si="498"/>
        <v>-</v>
      </c>
      <c r="BY221" s="27">
        <f t="shared" ca="1" si="498"/>
        <v>2</v>
      </c>
      <c r="BZ221" s="27" t="str">
        <f t="shared" ca="1" si="498"/>
        <v>-</v>
      </c>
      <c r="CA221" s="27" t="str">
        <f t="shared" ca="1" si="498"/>
        <v>-</v>
      </c>
      <c r="CB221" s="27" t="str">
        <f t="shared" ca="1" si="498"/>
        <v>-</v>
      </c>
      <c r="CC221" s="27" t="str">
        <f t="shared" ca="1" si="498"/>
        <v>-</v>
      </c>
      <c r="CD221" s="27" t="str">
        <f t="shared" ca="1" si="498"/>
        <v>-</v>
      </c>
      <c r="CE221" s="27" t="str">
        <f t="shared" ca="1" si="498"/>
        <v>-</v>
      </c>
      <c r="CF221" s="27">
        <f t="shared" ca="1" si="499"/>
        <v>0</v>
      </c>
      <c r="CG221" s="27" t="str">
        <f t="shared" ca="1" si="499"/>
        <v>-</v>
      </c>
      <c r="CH221" s="27">
        <f t="shared" ca="1" si="499"/>
        <v>1</v>
      </c>
      <c r="CI221" s="27">
        <f t="shared" ca="1" si="499"/>
        <v>0</v>
      </c>
      <c r="CJ221" s="27">
        <f t="shared" ca="1" si="499"/>
        <v>1</v>
      </c>
      <c r="CK221" s="27">
        <f t="shared" ca="1" si="499"/>
        <v>1</v>
      </c>
      <c r="CL221" s="27">
        <f t="shared" ca="1" si="499"/>
        <v>1</v>
      </c>
      <c r="CM221" s="27">
        <f t="shared" ca="1" si="499"/>
        <v>0</v>
      </c>
      <c r="CN221" s="27">
        <f t="shared" ca="1" si="499"/>
        <v>0</v>
      </c>
      <c r="CO221" s="27">
        <f t="shared" ca="1" si="499"/>
        <v>0</v>
      </c>
      <c r="CP221" s="27">
        <f t="shared" ca="1" si="500"/>
        <v>0</v>
      </c>
      <c r="CQ221" s="27">
        <f t="shared" ca="1" si="500"/>
        <v>0.9</v>
      </c>
      <c r="CR221" s="27">
        <f t="shared" ca="1" si="500"/>
        <v>0.75</v>
      </c>
      <c r="CS221" s="27">
        <f t="shared" ca="1" si="500"/>
        <v>0.65</v>
      </c>
      <c r="CT221" s="27">
        <f t="shared" ca="1" si="500"/>
        <v>0.3</v>
      </c>
      <c r="CU221" s="27">
        <f t="shared" ca="1" si="500"/>
        <v>0</v>
      </c>
      <c r="CV221" s="27">
        <f t="shared" ca="1" si="500"/>
        <v>0</v>
      </c>
      <c r="CW221" s="27">
        <f t="shared" ca="1" si="500"/>
        <v>1</v>
      </c>
      <c r="CX221" s="54">
        <f t="shared" ca="1" si="501"/>
        <v>0</v>
      </c>
      <c r="CY221" s="27">
        <f t="shared" ca="1" si="500"/>
        <v>0</v>
      </c>
      <c r="CZ221" s="54">
        <f t="shared" ca="1" si="502"/>
        <v>0</v>
      </c>
      <c r="DA221" s="54">
        <f t="shared" ca="1" si="502"/>
        <v>0</v>
      </c>
      <c r="DB221" s="54">
        <f t="shared" ca="1" si="502"/>
        <v>0</v>
      </c>
      <c r="DC221" s="54">
        <f t="shared" ca="1" si="502"/>
        <v>0</v>
      </c>
      <c r="DD221" s="54">
        <f t="shared" ca="1" si="502"/>
        <v>0</v>
      </c>
      <c r="DE221" s="27" t="str">
        <f t="shared" ca="1" si="503"/>
        <v>-</v>
      </c>
      <c r="DF221" s="27" t="str">
        <f t="shared" ca="1" si="503"/>
        <v>-</v>
      </c>
      <c r="DG221" s="27" t="str">
        <f t="shared" ca="1" si="503"/>
        <v>-</v>
      </c>
      <c r="DH221" s="27" t="str">
        <f t="shared" ca="1" si="503"/>
        <v>-</v>
      </c>
      <c r="DI221" s="27" t="str">
        <f t="shared" ca="1" si="503"/>
        <v>-</v>
      </c>
      <c r="DJ221" s="27" t="str">
        <f t="shared" ca="1" si="503"/>
        <v>-</v>
      </c>
      <c r="DK221" s="27" t="b">
        <f t="shared" ca="1" si="503"/>
        <v>1</v>
      </c>
      <c r="DL221" s="27" t="b">
        <f t="shared" ca="1" si="503"/>
        <v>0</v>
      </c>
      <c r="DM221" s="27" t="b">
        <f t="shared" ca="1" si="503"/>
        <v>0</v>
      </c>
      <c r="DN221" s="27">
        <f t="shared" ca="1" si="504"/>
        <v>3</v>
      </c>
      <c r="DO221" s="54" t="str">
        <f t="shared" ca="1" si="505"/>
        <v>-</v>
      </c>
      <c r="DP221" s="54" t="b">
        <f t="shared" ca="1" si="505"/>
        <v>1</v>
      </c>
      <c r="DQ221" s="54" t="str">
        <f t="shared" ca="1" si="505"/>
        <v>-</v>
      </c>
      <c r="DR221" s="54" t="str">
        <f t="shared" ca="1" si="505"/>
        <v>-</v>
      </c>
      <c r="DS221" s="27" t="str">
        <f t="shared" ca="1" si="506"/>
        <v>-</v>
      </c>
      <c r="DT221" s="27" t="b">
        <f t="shared" ca="1" si="506"/>
        <v>1</v>
      </c>
      <c r="DU221" s="27" t="str">
        <f t="shared" ca="1" si="506"/>
        <v>-</v>
      </c>
      <c r="DV221" s="27">
        <f t="shared" ca="1" si="506"/>
        <v>0</v>
      </c>
      <c r="DW221" s="54">
        <f t="shared" ca="1" si="507"/>
        <v>1</v>
      </c>
      <c r="DX221" s="54" t="str">
        <f t="shared" ca="1" si="507"/>
        <v>-</v>
      </c>
      <c r="DY221" s="27">
        <f t="shared" ca="1" si="508"/>
        <v>500</v>
      </c>
      <c r="DZ221" s="27">
        <f t="shared" ca="1" si="508"/>
        <v>500</v>
      </c>
      <c r="EA221" s="27">
        <f t="shared" ca="1" si="508"/>
        <v>1</v>
      </c>
      <c r="EB221" s="27">
        <f t="shared" ca="1" si="508"/>
        <v>0</v>
      </c>
      <c r="EC221" s="27">
        <f t="shared" ca="1" si="508"/>
        <v>1</v>
      </c>
      <c r="ED221" s="27">
        <f t="shared" ca="1" si="508"/>
        <v>1</v>
      </c>
      <c r="EE221" s="27">
        <f t="shared" ca="1" si="508"/>
        <v>0</v>
      </c>
      <c r="EF221" s="27">
        <f t="shared" ca="1" si="508"/>
        <v>70</v>
      </c>
      <c r="EG221" s="27">
        <f t="shared" ca="1" si="508"/>
        <v>50</v>
      </c>
      <c r="EH221" s="27">
        <f t="shared" ca="1" si="508"/>
        <v>70</v>
      </c>
      <c r="EI221" s="27">
        <f t="shared" ca="1" si="509"/>
        <v>50</v>
      </c>
      <c r="EJ221" s="27">
        <f t="shared" ca="1" si="509"/>
        <v>1</v>
      </c>
      <c r="EK221" s="27">
        <f t="shared" ca="1" si="509"/>
        <v>1</v>
      </c>
      <c r="EL221" s="27">
        <f t="shared" ca="1" si="509"/>
        <v>1</v>
      </c>
      <c r="EM221" s="27">
        <f t="shared" ca="1" si="509"/>
        <v>0</v>
      </c>
      <c r="EN221" s="27" t="str">
        <f t="shared" ca="1" si="509"/>
        <v>-</v>
      </c>
      <c r="EO221" s="27" t="str">
        <f t="shared" ca="1" si="509"/>
        <v>-</v>
      </c>
      <c r="EP221" s="27">
        <f t="shared" ca="1" si="509"/>
        <v>0</v>
      </c>
      <c r="EQ221" s="27">
        <f t="shared" ca="1" si="509"/>
        <v>0</v>
      </c>
      <c r="ER221" s="34">
        <v>0</v>
      </c>
    </row>
    <row r="222" spans="1:148" outlineLevel="3">
      <c r="A222" s="31">
        <f t="shared" si="482"/>
        <v>217</v>
      </c>
      <c r="B222" s="38">
        <f t="shared" ca="1" si="510"/>
        <v>16</v>
      </c>
      <c r="C222" s="26">
        <v>421</v>
      </c>
      <c r="D222" t="b">
        <v>1</v>
      </c>
      <c r="E222" t="b">
        <v>0</v>
      </c>
      <c r="F222" t="b">
        <v>1</v>
      </c>
      <c r="H222" s="51" t="str">
        <f t="shared" ca="1" si="483"/>
        <v>M-M Win Scan 0 (F43N54)</v>
      </c>
      <c r="I222" s="13" t="str">
        <f ca="1">IF(MATCH(H222,H$5:H222,0)=(COUNTA(H$5:H222)),"-","Dup")</f>
        <v>-</v>
      </c>
      <c r="J222" s="27" t="s">
        <v>37</v>
      </c>
      <c r="K222" s="54" t="b">
        <f t="shared" ca="1" si="489"/>
        <v>1</v>
      </c>
      <c r="L222" s="54" t="b">
        <f t="shared" ca="1" si="489"/>
        <v>0</v>
      </c>
      <c r="M222" s="54" t="b">
        <f t="shared" ca="1" si="489"/>
        <v>0</v>
      </c>
      <c r="N222" s="54" t="b">
        <f t="shared" ca="1" si="489"/>
        <v>0</v>
      </c>
      <c r="O222" s="54" t="b">
        <f t="shared" ca="1" si="489"/>
        <v>1</v>
      </c>
      <c r="P222" s="27">
        <f t="shared" ref="P222:T231" ca="1" si="511">OFFSET(P$5,$B222,0)</f>
        <v>1</v>
      </c>
      <c r="Q222" s="27">
        <f t="shared" ca="1" si="511"/>
        <v>1</v>
      </c>
      <c r="R222" s="27">
        <f t="shared" ca="1" si="511"/>
        <v>1</v>
      </c>
      <c r="S222" s="27">
        <f t="shared" ca="1" si="511"/>
        <v>1</v>
      </c>
      <c r="T222" s="27">
        <f t="shared" ca="1" si="511"/>
        <v>1</v>
      </c>
      <c r="U222" s="27">
        <f t="shared" ref="U222:AD231" ca="1" si="512">OFFSET(U$5,$B222,0)</f>
        <v>1</v>
      </c>
      <c r="V222" s="27">
        <f t="shared" ca="1" si="512"/>
        <v>1</v>
      </c>
      <c r="W222" s="27">
        <f t="shared" ca="1" si="512"/>
        <v>1</v>
      </c>
      <c r="X222" s="27">
        <f t="shared" ca="1" si="512"/>
        <v>1</v>
      </c>
      <c r="Y222" s="27">
        <f t="shared" ca="1" si="512"/>
        <v>1</v>
      </c>
      <c r="Z222" s="27" t="str">
        <f t="shared" ca="1" si="512"/>
        <v>-</v>
      </c>
      <c r="AA222" s="27" t="str">
        <f t="shared" ca="1" si="512"/>
        <v>-</v>
      </c>
      <c r="AB222" s="27" t="str">
        <f t="shared" ca="1" si="512"/>
        <v>-</v>
      </c>
      <c r="AC222" s="27" t="str">
        <f t="shared" ca="1" si="512"/>
        <v>-</v>
      </c>
      <c r="AD222" s="27" t="str">
        <f t="shared" ca="1" si="512"/>
        <v>-</v>
      </c>
      <c r="AE222" s="27" t="str">
        <f t="shared" ref="AE222:AJ231" ca="1" si="513">OFFSET(AE$5,$B222,0)</f>
        <v>-</v>
      </c>
      <c r="AF222" s="27" t="str">
        <f t="shared" ca="1" si="513"/>
        <v>-</v>
      </c>
      <c r="AG222" s="27" t="str">
        <f t="shared" ca="1" si="513"/>
        <v>-</v>
      </c>
      <c r="AH222" s="27" t="str">
        <f t="shared" ca="1" si="513"/>
        <v>-</v>
      </c>
      <c r="AI222" s="27" t="str">
        <f t="shared" ca="1" si="513"/>
        <v>-</v>
      </c>
      <c r="AJ222" s="27" t="str">
        <f t="shared" ca="1" si="513"/>
        <v>-</v>
      </c>
      <c r="AK222" s="54" t="b">
        <f t="shared" ca="1" si="493"/>
        <v>1</v>
      </c>
      <c r="AL222" s="54" t="str">
        <f t="shared" ca="1" si="493"/>
        <v>-</v>
      </c>
      <c r="AM222" s="54" t="str">
        <f t="shared" ca="1" si="493"/>
        <v>-</v>
      </c>
      <c r="AN222" s="54" t="str">
        <f t="shared" ca="1" si="493"/>
        <v>-</v>
      </c>
      <c r="AO222" s="27" t="str">
        <f t="shared" ca="1" si="485"/>
        <v>-</v>
      </c>
      <c r="AP222" s="27" t="str">
        <f t="shared" ca="1" si="485"/>
        <v>-</v>
      </c>
      <c r="AQ222" s="27" t="str">
        <f t="shared" ca="1" si="485"/>
        <v>-</v>
      </c>
      <c r="AR222" s="27" t="str">
        <f t="shared" ca="1" si="485"/>
        <v>-</v>
      </c>
      <c r="AS222" s="54">
        <f t="shared" ca="1" si="494"/>
        <v>5</v>
      </c>
      <c r="AT222" s="54">
        <f t="shared" ca="1" si="494"/>
        <v>4</v>
      </c>
      <c r="AU222" s="54">
        <f t="shared" ca="1" si="494"/>
        <v>0</v>
      </c>
      <c r="AV222" s="54">
        <f t="shared" ca="1" si="494"/>
        <v>0.25</v>
      </c>
      <c r="AW222" s="54">
        <f t="shared" ca="1" si="494"/>
        <v>-0.25</v>
      </c>
      <c r="AX222" s="54">
        <f t="shared" ca="1" si="494"/>
        <v>0.5</v>
      </c>
      <c r="AY222" s="54">
        <f t="shared" ca="1" si="494"/>
        <v>-0.5</v>
      </c>
      <c r="AZ222" s="54">
        <f t="shared" ca="1" si="494"/>
        <v>-0.7</v>
      </c>
      <c r="BA222" s="54">
        <f t="shared" ca="1" si="494"/>
        <v>1</v>
      </c>
      <c r="BB222" s="54">
        <f t="shared" ca="1" si="494"/>
        <v>-1</v>
      </c>
      <c r="BC222" s="54">
        <f t="shared" ca="1" si="494"/>
        <v>0.3</v>
      </c>
      <c r="BD222" s="54">
        <f t="shared" ca="1" si="494"/>
        <v>0.7</v>
      </c>
      <c r="BE222" s="54">
        <f t="shared" ca="1" si="494"/>
        <v>-0.2</v>
      </c>
      <c r="BF222" s="54">
        <f t="shared" ca="1" si="494"/>
        <v>1.2</v>
      </c>
      <c r="BG222" s="27" t="str">
        <f ca="1">OFFSET(BG$5,$B222,0)</f>
        <v>-</v>
      </c>
      <c r="BH222" s="27" t="str">
        <f ca="1">OFFSET(BH$5,$B222,0)</f>
        <v>-</v>
      </c>
      <c r="BI222" s="54">
        <f t="shared" ca="1" si="496"/>
        <v>0</v>
      </c>
      <c r="BJ222" s="54">
        <f t="shared" ca="1" si="496"/>
        <v>0</v>
      </c>
      <c r="BK222" s="54">
        <f t="shared" ca="1" si="496"/>
        <v>0</v>
      </c>
      <c r="BL222" s="54">
        <f t="shared" ca="1" si="496"/>
        <v>0</v>
      </c>
      <c r="BM222" s="54">
        <f t="shared" ca="1" si="496"/>
        <v>0</v>
      </c>
      <c r="BN222" s="27">
        <f t="shared" ref="BN222:DM222" ca="1" si="514">OFFSET(BN$5,$B222,0)</f>
        <v>0</v>
      </c>
      <c r="BO222" s="27">
        <f t="shared" ca="1" si="514"/>
        <v>0</v>
      </c>
      <c r="BP222" s="27" t="str">
        <f t="shared" ca="1" si="514"/>
        <v>-</v>
      </c>
      <c r="BQ222" s="27" t="str">
        <f t="shared" ca="1" si="514"/>
        <v>-</v>
      </c>
      <c r="BR222" s="27" t="str">
        <f t="shared" ca="1" si="514"/>
        <v>-</v>
      </c>
      <c r="BS222" s="27" t="str">
        <f t="shared" ca="1" si="514"/>
        <v>-</v>
      </c>
      <c r="BT222" s="27" t="str">
        <f t="shared" ca="1" si="514"/>
        <v>-</v>
      </c>
      <c r="BU222" s="27" t="str">
        <f t="shared" ca="1" si="514"/>
        <v>-</v>
      </c>
      <c r="BV222" s="27" t="str">
        <f t="shared" ca="1" si="514"/>
        <v>-</v>
      </c>
      <c r="BW222" s="27" t="str">
        <f t="shared" ca="1" si="514"/>
        <v>-</v>
      </c>
      <c r="BX222" s="27" t="str">
        <f t="shared" ca="1" si="514"/>
        <v>-</v>
      </c>
      <c r="BY222" s="27">
        <f t="shared" ca="1" si="514"/>
        <v>2</v>
      </c>
      <c r="BZ222" s="27" t="str">
        <f t="shared" ca="1" si="514"/>
        <v>-</v>
      </c>
      <c r="CA222" s="27" t="str">
        <f t="shared" ca="1" si="514"/>
        <v>-</v>
      </c>
      <c r="CB222" s="27" t="str">
        <f t="shared" ca="1" si="514"/>
        <v>-</v>
      </c>
      <c r="CC222" s="27" t="str">
        <f t="shared" ca="1" si="514"/>
        <v>-</v>
      </c>
      <c r="CD222" s="27" t="str">
        <f t="shared" ca="1" si="514"/>
        <v>-</v>
      </c>
      <c r="CE222" s="27" t="str">
        <f t="shared" ca="1" si="514"/>
        <v>-</v>
      </c>
      <c r="CF222" s="27">
        <f t="shared" ca="1" si="514"/>
        <v>0</v>
      </c>
      <c r="CG222" s="27" t="str">
        <f t="shared" ca="1" si="514"/>
        <v>-</v>
      </c>
      <c r="CH222" s="27">
        <f t="shared" ca="1" si="514"/>
        <v>1</v>
      </c>
      <c r="CI222" s="27">
        <f t="shared" ca="1" si="514"/>
        <v>0</v>
      </c>
      <c r="CJ222" s="27">
        <f t="shared" ca="1" si="514"/>
        <v>1</v>
      </c>
      <c r="CK222" s="27">
        <f t="shared" ca="1" si="514"/>
        <v>1</v>
      </c>
      <c r="CL222" s="27">
        <f t="shared" ca="1" si="514"/>
        <v>1</v>
      </c>
      <c r="CM222" s="27">
        <f t="shared" ca="1" si="514"/>
        <v>0</v>
      </c>
      <c r="CN222" s="27">
        <f t="shared" ca="1" si="514"/>
        <v>0</v>
      </c>
      <c r="CO222" s="27">
        <f t="shared" ca="1" si="514"/>
        <v>0</v>
      </c>
      <c r="CP222" s="27">
        <f t="shared" ca="1" si="514"/>
        <v>0</v>
      </c>
      <c r="CQ222" s="27">
        <f t="shared" ca="1" si="514"/>
        <v>0.9</v>
      </c>
      <c r="CR222" s="27">
        <f t="shared" ca="1" si="514"/>
        <v>0.75</v>
      </c>
      <c r="CS222" s="27">
        <f t="shared" ca="1" si="514"/>
        <v>0.65</v>
      </c>
      <c r="CT222" s="27">
        <f t="shared" ca="1" si="514"/>
        <v>0.3</v>
      </c>
      <c r="CU222" s="27">
        <f t="shared" ca="1" si="514"/>
        <v>0</v>
      </c>
      <c r="CV222" s="27">
        <f t="shared" ca="1" si="514"/>
        <v>0</v>
      </c>
      <c r="CW222" s="27">
        <f t="shared" ca="1" si="514"/>
        <v>1</v>
      </c>
      <c r="CX222" s="54">
        <f t="shared" ca="1" si="501"/>
        <v>0</v>
      </c>
      <c r="CY222" s="27">
        <f t="shared" ca="1" si="514"/>
        <v>0</v>
      </c>
      <c r="CZ222" s="54">
        <f t="shared" ca="1" si="502"/>
        <v>0</v>
      </c>
      <c r="DA222" s="54">
        <f t="shared" ca="1" si="502"/>
        <v>0</v>
      </c>
      <c r="DB222" s="54">
        <f t="shared" ca="1" si="502"/>
        <v>0</v>
      </c>
      <c r="DC222" s="54">
        <f t="shared" ca="1" si="502"/>
        <v>0</v>
      </c>
      <c r="DD222" s="54">
        <f t="shared" ca="1" si="502"/>
        <v>0</v>
      </c>
      <c r="DE222" s="27" t="str">
        <f t="shared" ca="1" si="514"/>
        <v>-</v>
      </c>
      <c r="DF222" s="27" t="str">
        <f t="shared" ca="1" si="514"/>
        <v>-</v>
      </c>
      <c r="DG222" s="27" t="str">
        <f t="shared" ca="1" si="514"/>
        <v>-</v>
      </c>
      <c r="DH222" s="27" t="str">
        <f t="shared" ca="1" si="514"/>
        <v>-</v>
      </c>
      <c r="DI222" s="27" t="str">
        <f t="shared" ca="1" si="514"/>
        <v>-</v>
      </c>
      <c r="DJ222" s="27" t="str">
        <f t="shared" ca="1" si="514"/>
        <v>-</v>
      </c>
      <c r="DK222" s="27" t="b">
        <f t="shared" ca="1" si="514"/>
        <v>0</v>
      </c>
      <c r="DL222" s="27" t="b">
        <f t="shared" ca="1" si="514"/>
        <v>1</v>
      </c>
      <c r="DM222" s="27" t="b">
        <f t="shared" ca="1" si="514"/>
        <v>0</v>
      </c>
      <c r="DN222" s="27">
        <f t="shared" ca="1" si="504"/>
        <v>0</v>
      </c>
      <c r="DO222" s="54" t="str">
        <f t="shared" ca="1" si="505"/>
        <v>-</v>
      </c>
      <c r="DP222" s="54" t="b">
        <f t="shared" ca="1" si="505"/>
        <v>1</v>
      </c>
      <c r="DQ222" s="54" t="str">
        <f t="shared" ca="1" si="505"/>
        <v>-</v>
      </c>
      <c r="DR222" s="54" t="str">
        <f t="shared" ca="1" si="505"/>
        <v>-</v>
      </c>
      <c r="DS222" s="27" t="str">
        <f t="shared" ca="1" si="506"/>
        <v>-</v>
      </c>
      <c r="DT222" s="27" t="b">
        <f t="shared" ca="1" si="506"/>
        <v>1</v>
      </c>
      <c r="DU222" s="27" t="str">
        <f t="shared" ca="1" si="506"/>
        <v>-</v>
      </c>
      <c r="DV222" s="27">
        <f t="shared" ca="1" si="506"/>
        <v>0</v>
      </c>
      <c r="DW222" s="54">
        <f t="shared" ca="1" si="507"/>
        <v>1</v>
      </c>
      <c r="DX222" s="54" t="str">
        <f t="shared" ca="1" si="507"/>
        <v>-</v>
      </c>
      <c r="DY222" s="27">
        <f t="shared" ca="1" si="508"/>
        <v>500</v>
      </c>
      <c r="DZ222" s="27">
        <f t="shared" ca="1" si="508"/>
        <v>500</v>
      </c>
      <c r="EA222" s="27">
        <f t="shared" ca="1" si="508"/>
        <v>1</v>
      </c>
      <c r="EB222" s="27">
        <f t="shared" ca="1" si="508"/>
        <v>0</v>
      </c>
      <c r="EC222" s="27">
        <f t="shared" ca="1" si="508"/>
        <v>1</v>
      </c>
      <c r="ED222" s="27">
        <f t="shared" ca="1" si="508"/>
        <v>1</v>
      </c>
      <c r="EE222" s="27">
        <f t="shared" ca="1" si="508"/>
        <v>0</v>
      </c>
      <c r="EF222" s="27">
        <f t="shared" ca="1" si="508"/>
        <v>70</v>
      </c>
      <c r="EG222" s="27">
        <f t="shared" ca="1" si="508"/>
        <v>50</v>
      </c>
      <c r="EH222" s="27">
        <f t="shared" ca="1" si="508"/>
        <v>70</v>
      </c>
      <c r="EI222" s="27">
        <f t="shared" ca="1" si="509"/>
        <v>50</v>
      </c>
      <c r="EJ222" s="27">
        <f t="shared" ca="1" si="509"/>
        <v>1</v>
      </c>
      <c r="EK222" s="27">
        <f t="shared" ca="1" si="509"/>
        <v>1</v>
      </c>
      <c r="EL222" s="27">
        <f t="shared" ca="1" si="509"/>
        <v>1</v>
      </c>
      <c r="EM222" s="27">
        <f t="shared" ca="1" si="509"/>
        <v>0</v>
      </c>
      <c r="EN222" s="27" t="str">
        <f t="shared" ca="1" si="509"/>
        <v>-</v>
      </c>
      <c r="EO222" s="27" t="str">
        <f t="shared" ca="1" si="509"/>
        <v>-</v>
      </c>
      <c r="EP222" s="27">
        <f t="shared" ca="1" si="509"/>
        <v>0</v>
      </c>
      <c r="EQ222" s="27">
        <f t="shared" ca="1" si="509"/>
        <v>0</v>
      </c>
      <c r="ER222" s="34">
        <v>0</v>
      </c>
    </row>
    <row r="223" spans="1:148" outlineLevel="3">
      <c r="A223" s="31">
        <f t="shared" si="482"/>
        <v>218</v>
      </c>
      <c r="B223" s="38">
        <f t="shared" ca="1" si="510"/>
        <v>17</v>
      </c>
      <c r="C223">
        <f ca="1">OFFSET(C223,-1,0)</f>
        <v>421</v>
      </c>
      <c r="D223" t="b">
        <v>1</v>
      </c>
      <c r="E223" t="b">
        <v>0</v>
      </c>
      <c r="F223" t="b">
        <v>1</v>
      </c>
      <c r="H223" s="51" t="str">
        <f t="shared" ca="1" si="483"/>
        <v>M-M Win Scan 1 (F43N54)</v>
      </c>
      <c r="I223" s="13" t="str">
        <f ca="1">IF(MATCH(H223,H$5:H223,0)=(COUNTA(H$5:H223)),"-","Dup")</f>
        <v>-</v>
      </c>
      <c r="J223" s="27" t="s">
        <v>37</v>
      </c>
      <c r="K223" s="54" t="b">
        <f t="shared" ca="1" si="489"/>
        <v>1</v>
      </c>
      <c r="L223" s="54" t="b">
        <f t="shared" ca="1" si="489"/>
        <v>0</v>
      </c>
      <c r="M223" s="54" t="b">
        <f t="shared" ca="1" si="489"/>
        <v>0</v>
      </c>
      <c r="N223" s="54" t="b">
        <f t="shared" ca="1" si="489"/>
        <v>0</v>
      </c>
      <c r="O223" s="54" t="b">
        <f t="shared" ca="1" si="489"/>
        <v>1</v>
      </c>
      <c r="P223" s="27">
        <f t="shared" ca="1" si="511"/>
        <v>1</v>
      </c>
      <c r="Q223" s="27">
        <f t="shared" ca="1" si="511"/>
        <v>1</v>
      </c>
      <c r="R223" s="27">
        <f t="shared" ca="1" si="511"/>
        <v>1</v>
      </c>
      <c r="S223" s="27">
        <f t="shared" ca="1" si="511"/>
        <v>1</v>
      </c>
      <c r="T223" s="27">
        <f t="shared" ca="1" si="511"/>
        <v>1</v>
      </c>
      <c r="U223" s="27">
        <f t="shared" ca="1" si="512"/>
        <v>1</v>
      </c>
      <c r="V223" s="27">
        <f t="shared" ca="1" si="512"/>
        <v>1</v>
      </c>
      <c r="W223" s="27">
        <f t="shared" ca="1" si="512"/>
        <v>1</v>
      </c>
      <c r="X223" s="27">
        <f t="shared" ca="1" si="512"/>
        <v>1</v>
      </c>
      <c r="Y223" s="27">
        <f t="shared" ca="1" si="512"/>
        <v>1</v>
      </c>
      <c r="Z223" s="27" t="str">
        <f t="shared" ca="1" si="512"/>
        <v>-</v>
      </c>
      <c r="AA223" s="27" t="str">
        <f t="shared" ca="1" si="512"/>
        <v>-</v>
      </c>
      <c r="AB223" s="27" t="str">
        <f t="shared" ca="1" si="512"/>
        <v>-</v>
      </c>
      <c r="AC223" s="27" t="str">
        <f t="shared" ca="1" si="512"/>
        <v>-</v>
      </c>
      <c r="AD223" s="27" t="str">
        <f t="shared" ca="1" si="512"/>
        <v>-</v>
      </c>
      <c r="AE223" s="27" t="str">
        <f t="shared" ca="1" si="513"/>
        <v>-</v>
      </c>
      <c r="AF223" s="27" t="str">
        <f t="shared" ca="1" si="513"/>
        <v>-</v>
      </c>
      <c r="AG223" s="27" t="str">
        <f t="shared" ca="1" si="513"/>
        <v>-</v>
      </c>
      <c r="AH223" s="27" t="str">
        <f t="shared" ca="1" si="513"/>
        <v>-</v>
      </c>
      <c r="AI223" s="27" t="str">
        <f t="shared" ca="1" si="513"/>
        <v>-</v>
      </c>
      <c r="AJ223" s="27" t="str">
        <f t="shared" ca="1" si="513"/>
        <v>-</v>
      </c>
      <c r="AK223" s="54" t="b">
        <f t="shared" ca="1" si="493"/>
        <v>1</v>
      </c>
      <c r="AL223" s="54" t="str">
        <f t="shared" ca="1" si="493"/>
        <v>-</v>
      </c>
      <c r="AM223" s="54" t="str">
        <f t="shared" ca="1" si="493"/>
        <v>-</v>
      </c>
      <c r="AN223" s="54" t="str">
        <f t="shared" ca="1" si="493"/>
        <v>-</v>
      </c>
      <c r="AO223" s="27" t="str">
        <f t="shared" ca="1" si="485"/>
        <v>-</v>
      </c>
      <c r="AP223" s="27" t="str">
        <f t="shared" ca="1" si="485"/>
        <v>-</v>
      </c>
      <c r="AQ223" s="27" t="str">
        <f t="shared" ca="1" si="485"/>
        <v>-</v>
      </c>
      <c r="AR223" s="27" t="str">
        <f t="shared" ca="1" si="485"/>
        <v>-</v>
      </c>
      <c r="AS223" s="54">
        <f t="shared" ca="1" si="494"/>
        <v>5</v>
      </c>
      <c r="AT223" s="54">
        <f t="shared" ca="1" si="494"/>
        <v>4</v>
      </c>
      <c r="AU223" s="54">
        <f t="shared" ca="1" si="494"/>
        <v>0</v>
      </c>
      <c r="AV223" s="54">
        <f t="shared" ca="1" si="494"/>
        <v>0.25</v>
      </c>
      <c r="AW223" s="54">
        <f t="shared" ca="1" si="494"/>
        <v>-0.25</v>
      </c>
      <c r="AX223" s="54">
        <f t="shared" ca="1" si="494"/>
        <v>0.5</v>
      </c>
      <c r="AY223" s="54">
        <f t="shared" ca="1" si="494"/>
        <v>-0.5</v>
      </c>
      <c r="AZ223" s="54">
        <f t="shared" ca="1" si="494"/>
        <v>-0.7</v>
      </c>
      <c r="BA223" s="54">
        <f t="shared" ca="1" si="494"/>
        <v>1</v>
      </c>
      <c r="BB223" s="54">
        <f t="shared" ca="1" si="494"/>
        <v>-1</v>
      </c>
      <c r="BC223" s="54">
        <f t="shared" ca="1" si="494"/>
        <v>0.3</v>
      </c>
      <c r="BD223" s="54">
        <f t="shared" ca="1" si="494"/>
        <v>0.7</v>
      </c>
      <c r="BE223" s="54">
        <f t="shared" ca="1" si="494"/>
        <v>-0.2</v>
      </c>
      <c r="BF223" s="54">
        <f t="shared" ca="1" si="494"/>
        <v>1.2</v>
      </c>
      <c r="BG223" s="27" t="str">
        <f t="shared" ref="BG223:BH225" ca="1" si="515">OFFSET(BG$5,$B223,0)</f>
        <v>-</v>
      </c>
      <c r="BH223" s="27" t="str">
        <f t="shared" ca="1" si="515"/>
        <v>-</v>
      </c>
      <c r="BI223" s="54">
        <f t="shared" ca="1" si="496"/>
        <v>0</v>
      </c>
      <c r="BJ223" s="54">
        <f t="shared" ca="1" si="496"/>
        <v>0</v>
      </c>
      <c r="BK223" s="54">
        <f t="shared" ca="1" si="496"/>
        <v>0</v>
      </c>
      <c r="BL223" s="54">
        <f t="shared" ca="1" si="496"/>
        <v>0</v>
      </c>
      <c r="BM223" s="54">
        <f t="shared" ca="1" si="496"/>
        <v>0</v>
      </c>
      <c r="BN223" s="27">
        <f t="shared" ref="BN223:BS225" ca="1" si="516">OFFSET(BN$5,$B223,0)</f>
        <v>0</v>
      </c>
      <c r="BO223" s="27">
        <f t="shared" ca="1" si="516"/>
        <v>0</v>
      </c>
      <c r="BP223" s="27" t="str">
        <f t="shared" ca="1" si="516"/>
        <v>-</v>
      </c>
      <c r="BQ223" s="27" t="str">
        <f t="shared" ca="1" si="516"/>
        <v>-</v>
      </c>
      <c r="BR223" s="27" t="str">
        <f t="shared" ca="1" si="516"/>
        <v>-</v>
      </c>
      <c r="BS223" s="27" t="str">
        <f t="shared" ca="1" si="516"/>
        <v>-</v>
      </c>
      <c r="BT223" s="27" t="str">
        <f t="shared" ref="BT223:CE225" ca="1" si="517">OFFSET(BT$5,$B223,0)</f>
        <v>-</v>
      </c>
      <c r="BU223" s="27" t="str">
        <f t="shared" ca="1" si="517"/>
        <v>-</v>
      </c>
      <c r="BV223" s="27" t="str">
        <f t="shared" ca="1" si="517"/>
        <v>-</v>
      </c>
      <c r="BW223" s="27" t="str">
        <f t="shared" ca="1" si="517"/>
        <v>-</v>
      </c>
      <c r="BX223" s="27" t="str">
        <f t="shared" ca="1" si="517"/>
        <v>-</v>
      </c>
      <c r="BY223" s="27">
        <f t="shared" ca="1" si="517"/>
        <v>2</v>
      </c>
      <c r="BZ223" s="27" t="str">
        <f t="shared" ca="1" si="517"/>
        <v>-</v>
      </c>
      <c r="CA223" s="27" t="str">
        <f t="shared" ca="1" si="517"/>
        <v>-</v>
      </c>
      <c r="CB223" s="27" t="str">
        <f t="shared" ca="1" si="517"/>
        <v>-</v>
      </c>
      <c r="CC223" s="27" t="str">
        <f t="shared" ca="1" si="517"/>
        <v>-</v>
      </c>
      <c r="CD223" s="27" t="str">
        <f t="shared" ca="1" si="517"/>
        <v>-</v>
      </c>
      <c r="CE223" s="27" t="str">
        <f t="shared" ca="1" si="517"/>
        <v>-</v>
      </c>
      <c r="CF223" s="27">
        <f t="shared" ref="CF223:CO225" ca="1" si="518">OFFSET(CF$5,$B223,0)</f>
        <v>0</v>
      </c>
      <c r="CG223" s="27" t="str">
        <f t="shared" ca="1" si="518"/>
        <v>-</v>
      </c>
      <c r="CH223" s="27">
        <f t="shared" ca="1" si="518"/>
        <v>1</v>
      </c>
      <c r="CI223" s="27">
        <f t="shared" ca="1" si="518"/>
        <v>0</v>
      </c>
      <c r="CJ223" s="27">
        <f t="shared" ca="1" si="518"/>
        <v>1</v>
      </c>
      <c r="CK223" s="27">
        <f t="shared" ca="1" si="518"/>
        <v>1</v>
      </c>
      <c r="CL223" s="27">
        <f t="shared" ca="1" si="518"/>
        <v>1</v>
      </c>
      <c r="CM223" s="27">
        <f t="shared" ca="1" si="518"/>
        <v>0</v>
      </c>
      <c r="CN223" s="27">
        <f t="shared" ca="1" si="518"/>
        <v>0</v>
      </c>
      <c r="CO223" s="27">
        <f t="shared" ca="1" si="518"/>
        <v>0</v>
      </c>
      <c r="CP223" s="27">
        <f t="shared" ref="CP223:CY225" ca="1" si="519">OFFSET(CP$5,$B223,0)</f>
        <v>0</v>
      </c>
      <c r="CQ223" s="27">
        <f t="shared" ca="1" si="519"/>
        <v>0.9</v>
      </c>
      <c r="CR223" s="27">
        <f t="shared" ca="1" si="519"/>
        <v>0.75</v>
      </c>
      <c r="CS223" s="27">
        <f t="shared" ca="1" si="519"/>
        <v>0.65</v>
      </c>
      <c r="CT223" s="27">
        <f t="shared" ca="1" si="519"/>
        <v>0.3</v>
      </c>
      <c r="CU223" s="27">
        <f t="shared" ca="1" si="519"/>
        <v>0</v>
      </c>
      <c r="CV223" s="27">
        <f t="shared" ca="1" si="519"/>
        <v>0</v>
      </c>
      <c r="CW223" s="27">
        <f t="shared" ca="1" si="519"/>
        <v>1</v>
      </c>
      <c r="CX223" s="54">
        <f t="shared" ca="1" si="501"/>
        <v>0</v>
      </c>
      <c r="CY223" s="27">
        <f t="shared" ca="1" si="519"/>
        <v>0</v>
      </c>
      <c r="CZ223" s="54">
        <f t="shared" ca="1" si="502"/>
        <v>0</v>
      </c>
      <c r="DA223" s="54">
        <f t="shared" ca="1" si="502"/>
        <v>0</v>
      </c>
      <c r="DB223" s="54">
        <f t="shared" ca="1" si="502"/>
        <v>0</v>
      </c>
      <c r="DC223" s="54">
        <f t="shared" ca="1" si="502"/>
        <v>0</v>
      </c>
      <c r="DD223" s="54">
        <f t="shared" ca="1" si="502"/>
        <v>0</v>
      </c>
      <c r="DE223" s="27" t="str">
        <f t="shared" ref="DE223:DM225" ca="1" si="520">OFFSET(DE$5,$B223,0)</f>
        <v>-</v>
      </c>
      <c r="DF223" s="27" t="str">
        <f t="shared" ca="1" si="520"/>
        <v>-</v>
      </c>
      <c r="DG223" s="27" t="str">
        <f t="shared" ca="1" si="520"/>
        <v>-</v>
      </c>
      <c r="DH223" s="27" t="str">
        <f t="shared" ca="1" si="520"/>
        <v>-</v>
      </c>
      <c r="DI223" s="27" t="str">
        <f t="shared" ca="1" si="520"/>
        <v>-</v>
      </c>
      <c r="DJ223" s="27" t="str">
        <f t="shared" ca="1" si="520"/>
        <v>-</v>
      </c>
      <c r="DK223" s="27" t="b">
        <f t="shared" ca="1" si="520"/>
        <v>0</v>
      </c>
      <c r="DL223" s="27" t="b">
        <f t="shared" ca="1" si="520"/>
        <v>1</v>
      </c>
      <c r="DM223" s="27" t="b">
        <f t="shared" ca="1" si="520"/>
        <v>0</v>
      </c>
      <c r="DN223" s="27">
        <f t="shared" ca="1" si="504"/>
        <v>1</v>
      </c>
      <c r="DO223" s="54" t="str">
        <f t="shared" ca="1" si="505"/>
        <v>-</v>
      </c>
      <c r="DP223" s="54" t="b">
        <f t="shared" ca="1" si="505"/>
        <v>1</v>
      </c>
      <c r="DQ223" s="54" t="str">
        <f t="shared" ca="1" si="505"/>
        <v>-</v>
      </c>
      <c r="DR223" s="54" t="str">
        <f t="shared" ca="1" si="505"/>
        <v>-</v>
      </c>
      <c r="DS223" s="27" t="str">
        <f t="shared" ca="1" si="506"/>
        <v>-</v>
      </c>
      <c r="DT223" s="27" t="b">
        <f t="shared" ca="1" si="506"/>
        <v>1</v>
      </c>
      <c r="DU223" s="27" t="str">
        <f t="shared" ca="1" si="506"/>
        <v>-</v>
      </c>
      <c r="DV223" s="27">
        <f t="shared" ca="1" si="506"/>
        <v>0</v>
      </c>
      <c r="DW223" s="54">
        <f t="shared" ca="1" si="507"/>
        <v>1</v>
      </c>
      <c r="DX223" s="54" t="str">
        <f t="shared" ca="1" si="507"/>
        <v>-</v>
      </c>
      <c r="DY223" s="27">
        <f t="shared" ca="1" si="508"/>
        <v>500</v>
      </c>
      <c r="DZ223" s="27">
        <f t="shared" ca="1" si="508"/>
        <v>500</v>
      </c>
      <c r="EA223" s="27">
        <f t="shared" ca="1" si="508"/>
        <v>1</v>
      </c>
      <c r="EB223" s="27">
        <f t="shared" ca="1" si="508"/>
        <v>0</v>
      </c>
      <c r="EC223" s="27">
        <f t="shared" ca="1" si="508"/>
        <v>1</v>
      </c>
      <c r="ED223" s="27">
        <f t="shared" ca="1" si="508"/>
        <v>1</v>
      </c>
      <c r="EE223" s="27">
        <f t="shared" ca="1" si="508"/>
        <v>0</v>
      </c>
      <c r="EF223" s="27">
        <f t="shared" ca="1" si="508"/>
        <v>70</v>
      </c>
      <c r="EG223" s="27">
        <f t="shared" ca="1" si="508"/>
        <v>50</v>
      </c>
      <c r="EH223" s="27">
        <f t="shared" ca="1" si="508"/>
        <v>70</v>
      </c>
      <c r="EI223" s="27">
        <f t="shared" ca="1" si="509"/>
        <v>50</v>
      </c>
      <c r="EJ223" s="27">
        <f t="shared" ca="1" si="509"/>
        <v>1</v>
      </c>
      <c r="EK223" s="27">
        <f t="shared" ca="1" si="509"/>
        <v>1</v>
      </c>
      <c r="EL223" s="27">
        <f t="shared" ca="1" si="509"/>
        <v>1</v>
      </c>
      <c r="EM223" s="27">
        <f t="shared" ca="1" si="509"/>
        <v>0</v>
      </c>
      <c r="EN223" s="27" t="str">
        <f t="shared" ca="1" si="509"/>
        <v>-</v>
      </c>
      <c r="EO223" s="27" t="str">
        <f t="shared" ca="1" si="509"/>
        <v>-</v>
      </c>
      <c r="EP223" s="27">
        <f t="shared" ca="1" si="509"/>
        <v>0</v>
      </c>
      <c r="EQ223" s="27">
        <f t="shared" ca="1" si="509"/>
        <v>0</v>
      </c>
      <c r="ER223" s="34">
        <v>0</v>
      </c>
    </row>
    <row r="224" spans="1:148" outlineLevel="3">
      <c r="A224" s="31">
        <f t="shared" si="482"/>
        <v>219</v>
      </c>
      <c r="B224" s="38">
        <f t="shared" ca="1" si="510"/>
        <v>18</v>
      </c>
      <c r="C224">
        <f ca="1">OFFSET(C224,-1,0)</f>
        <v>421</v>
      </c>
      <c r="D224" t="b">
        <v>1</v>
      </c>
      <c r="E224" t="b">
        <v>0</v>
      </c>
      <c r="F224" s="118" t="b">
        <v>1</v>
      </c>
      <c r="H224" s="51" t="str">
        <f t="shared" ca="1" si="483"/>
        <v>M-M Win Scan 2 (F43N54)</v>
      </c>
      <c r="I224" s="13" t="str">
        <f ca="1">IF(MATCH(H224,H$5:H224,0)=(COUNTA(H$5:H224)),"-","Dup")</f>
        <v>-</v>
      </c>
      <c r="J224" s="27" t="s">
        <v>37</v>
      </c>
      <c r="K224" s="54" t="b">
        <f t="shared" ca="1" si="489"/>
        <v>1</v>
      </c>
      <c r="L224" s="54" t="b">
        <f t="shared" ca="1" si="489"/>
        <v>0</v>
      </c>
      <c r="M224" s="54" t="b">
        <f t="shared" ca="1" si="489"/>
        <v>0</v>
      </c>
      <c r="N224" s="54" t="b">
        <f t="shared" ca="1" si="489"/>
        <v>0</v>
      </c>
      <c r="O224" s="54" t="b">
        <f t="shared" ca="1" si="489"/>
        <v>1</v>
      </c>
      <c r="P224" s="27">
        <f t="shared" ca="1" si="511"/>
        <v>1</v>
      </c>
      <c r="Q224" s="27">
        <f t="shared" ca="1" si="511"/>
        <v>1</v>
      </c>
      <c r="R224" s="27">
        <f t="shared" ca="1" si="511"/>
        <v>1</v>
      </c>
      <c r="S224" s="27">
        <f t="shared" ca="1" si="511"/>
        <v>1</v>
      </c>
      <c r="T224" s="27">
        <f t="shared" ca="1" si="511"/>
        <v>1</v>
      </c>
      <c r="U224" s="27">
        <f t="shared" ca="1" si="512"/>
        <v>1</v>
      </c>
      <c r="V224" s="27">
        <f t="shared" ca="1" si="512"/>
        <v>1</v>
      </c>
      <c r="W224" s="27">
        <f t="shared" ca="1" si="512"/>
        <v>1</v>
      </c>
      <c r="X224" s="27">
        <f t="shared" ca="1" si="512"/>
        <v>1</v>
      </c>
      <c r="Y224" s="27">
        <f t="shared" ca="1" si="512"/>
        <v>1</v>
      </c>
      <c r="Z224" s="27" t="str">
        <f t="shared" ca="1" si="512"/>
        <v>-</v>
      </c>
      <c r="AA224" s="27" t="str">
        <f t="shared" ca="1" si="512"/>
        <v>-</v>
      </c>
      <c r="AB224" s="27" t="str">
        <f t="shared" ca="1" si="512"/>
        <v>-</v>
      </c>
      <c r="AC224" s="27" t="str">
        <f t="shared" ca="1" si="512"/>
        <v>-</v>
      </c>
      <c r="AD224" s="27" t="str">
        <f t="shared" ca="1" si="512"/>
        <v>-</v>
      </c>
      <c r="AE224" s="27" t="str">
        <f t="shared" ca="1" si="513"/>
        <v>-</v>
      </c>
      <c r="AF224" s="27" t="str">
        <f t="shared" ca="1" si="513"/>
        <v>-</v>
      </c>
      <c r="AG224" s="27" t="str">
        <f t="shared" ca="1" si="513"/>
        <v>-</v>
      </c>
      <c r="AH224" s="27" t="str">
        <f t="shared" ca="1" si="513"/>
        <v>-</v>
      </c>
      <c r="AI224" s="27" t="str">
        <f t="shared" ca="1" si="513"/>
        <v>-</v>
      </c>
      <c r="AJ224" s="27" t="str">
        <f t="shared" ca="1" si="513"/>
        <v>-</v>
      </c>
      <c r="AK224" s="54" t="b">
        <f t="shared" ca="1" si="493"/>
        <v>1</v>
      </c>
      <c r="AL224" s="54" t="str">
        <f t="shared" ca="1" si="493"/>
        <v>-</v>
      </c>
      <c r="AM224" s="54" t="str">
        <f t="shared" ca="1" si="493"/>
        <v>-</v>
      </c>
      <c r="AN224" s="54" t="str">
        <f t="shared" ca="1" si="493"/>
        <v>-</v>
      </c>
      <c r="AO224" s="27" t="str">
        <f t="shared" ca="1" si="485"/>
        <v>-</v>
      </c>
      <c r="AP224" s="27" t="str">
        <f t="shared" ca="1" si="485"/>
        <v>-</v>
      </c>
      <c r="AQ224" s="27" t="str">
        <f t="shared" ca="1" si="485"/>
        <v>-</v>
      </c>
      <c r="AR224" s="27" t="str">
        <f t="shared" ca="1" si="485"/>
        <v>-</v>
      </c>
      <c r="AS224" s="54">
        <f t="shared" ca="1" si="494"/>
        <v>5</v>
      </c>
      <c r="AT224" s="54">
        <f t="shared" ca="1" si="494"/>
        <v>4</v>
      </c>
      <c r="AU224" s="54">
        <f t="shared" ca="1" si="494"/>
        <v>0</v>
      </c>
      <c r="AV224" s="54">
        <f t="shared" ca="1" si="494"/>
        <v>0.25</v>
      </c>
      <c r="AW224" s="54">
        <f t="shared" ca="1" si="494"/>
        <v>-0.25</v>
      </c>
      <c r="AX224" s="54">
        <f t="shared" ca="1" si="494"/>
        <v>0.5</v>
      </c>
      <c r="AY224" s="54">
        <f t="shared" ca="1" si="494"/>
        <v>-0.5</v>
      </c>
      <c r="AZ224" s="54">
        <f t="shared" ca="1" si="494"/>
        <v>-0.7</v>
      </c>
      <c r="BA224" s="54">
        <f t="shared" ca="1" si="494"/>
        <v>1</v>
      </c>
      <c r="BB224" s="54">
        <f t="shared" ca="1" si="494"/>
        <v>-1</v>
      </c>
      <c r="BC224" s="54">
        <f t="shared" ca="1" si="494"/>
        <v>0.3</v>
      </c>
      <c r="BD224" s="54">
        <f t="shared" ca="1" si="494"/>
        <v>0.7</v>
      </c>
      <c r="BE224" s="54">
        <f t="shared" ca="1" si="494"/>
        <v>-0.2</v>
      </c>
      <c r="BF224" s="54">
        <f t="shared" ca="1" si="494"/>
        <v>1.2</v>
      </c>
      <c r="BG224" s="27" t="str">
        <f t="shared" ca="1" si="515"/>
        <v>-</v>
      </c>
      <c r="BH224" s="27" t="str">
        <f t="shared" ca="1" si="515"/>
        <v>-</v>
      </c>
      <c r="BI224" s="54">
        <f t="shared" ca="1" si="496"/>
        <v>0</v>
      </c>
      <c r="BJ224" s="54">
        <f t="shared" ca="1" si="496"/>
        <v>0</v>
      </c>
      <c r="BK224" s="54">
        <f t="shared" ca="1" si="496"/>
        <v>0</v>
      </c>
      <c r="BL224" s="54">
        <f t="shared" ca="1" si="496"/>
        <v>0</v>
      </c>
      <c r="BM224" s="54">
        <f t="shared" ca="1" si="496"/>
        <v>0</v>
      </c>
      <c r="BN224" s="27">
        <f t="shared" ca="1" si="516"/>
        <v>0</v>
      </c>
      <c r="BO224" s="27">
        <f t="shared" ca="1" si="516"/>
        <v>0</v>
      </c>
      <c r="BP224" s="27" t="str">
        <f t="shared" ca="1" si="516"/>
        <v>-</v>
      </c>
      <c r="BQ224" s="27" t="str">
        <f t="shared" ca="1" si="516"/>
        <v>-</v>
      </c>
      <c r="BR224" s="27" t="str">
        <f t="shared" ca="1" si="516"/>
        <v>-</v>
      </c>
      <c r="BS224" s="27" t="str">
        <f t="shared" ca="1" si="516"/>
        <v>-</v>
      </c>
      <c r="BT224" s="27" t="str">
        <f t="shared" ca="1" si="517"/>
        <v>-</v>
      </c>
      <c r="BU224" s="27" t="str">
        <f t="shared" ca="1" si="517"/>
        <v>-</v>
      </c>
      <c r="BV224" s="27" t="str">
        <f t="shared" ca="1" si="517"/>
        <v>-</v>
      </c>
      <c r="BW224" s="27" t="str">
        <f t="shared" ca="1" si="517"/>
        <v>-</v>
      </c>
      <c r="BX224" s="27" t="str">
        <f t="shared" ca="1" si="517"/>
        <v>-</v>
      </c>
      <c r="BY224" s="27">
        <f t="shared" ca="1" si="517"/>
        <v>2</v>
      </c>
      <c r="BZ224" s="27" t="str">
        <f t="shared" ca="1" si="517"/>
        <v>-</v>
      </c>
      <c r="CA224" s="27" t="str">
        <f t="shared" ca="1" si="517"/>
        <v>-</v>
      </c>
      <c r="CB224" s="27" t="str">
        <f t="shared" ca="1" si="517"/>
        <v>-</v>
      </c>
      <c r="CC224" s="27" t="str">
        <f t="shared" ca="1" si="517"/>
        <v>-</v>
      </c>
      <c r="CD224" s="27" t="str">
        <f t="shared" ca="1" si="517"/>
        <v>-</v>
      </c>
      <c r="CE224" s="27" t="str">
        <f t="shared" ca="1" si="517"/>
        <v>-</v>
      </c>
      <c r="CF224" s="27">
        <f t="shared" ca="1" si="518"/>
        <v>0</v>
      </c>
      <c r="CG224" s="27" t="str">
        <f t="shared" ca="1" si="518"/>
        <v>-</v>
      </c>
      <c r="CH224" s="27">
        <f t="shared" ca="1" si="518"/>
        <v>1</v>
      </c>
      <c r="CI224" s="27">
        <f t="shared" ca="1" si="518"/>
        <v>0</v>
      </c>
      <c r="CJ224" s="27">
        <f t="shared" ca="1" si="518"/>
        <v>1</v>
      </c>
      <c r="CK224" s="27">
        <f t="shared" ca="1" si="518"/>
        <v>1</v>
      </c>
      <c r="CL224" s="27">
        <f t="shared" ca="1" si="518"/>
        <v>1</v>
      </c>
      <c r="CM224" s="27">
        <f t="shared" ca="1" si="518"/>
        <v>0</v>
      </c>
      <c r="CN224" s="27">
        <f t="shared" ca="1" si="518"/>
        <v>0</v>
      </c>
      <c r="CO224" s="27">
        <f t="shared" ca="1" si="518"/>
        <v>0</v>
      </c>
      <c r="CP224" s="27">
        <f t="shared" ca="1" si="519"/>
        <v>0</v>
      </c>
      <c r="CQ224" s="27">
        <f t="shared" ca="1" si="519"/>
        <v>0.9</v>
      </c>
      <c r="CR224" s="27">
        <f t="shared" ca="1" si="519"/>
        <v>0.75</v>
      </c>
      <c r="CS224" s="27">
        <f t="shared" ca="1" si="519"/>
        <v>0.65</v>
      </c>
      <c r="CT224" s="27">
        <f t="shared" ca="1" si="519"/>
        <v>0.3</v>
      </c>
      <c r="CU224" s="27">
        <f t="shared" ca="1" si="519"/>
        <v>0</v>
      </c>
      <c r="CV224" s="27">
        <f t="shared" ca="1" si="519"/>
        <v>0</v>
      </c>
      <c r="CW224" s="27">
        <f t="shared" ca="1" si="519"/>
        <v>1</v>
      </c>
      <c r="CX224" s="54">
        <f t="shared" ca="1" si="501"/>
        <v>0</v>
      </c>
      <c r="CY224" s="27">
        <f t="shared" ca="1" si="519"/>
        <v>0</v>
      </c>
      <c r="CZ224" s="54">
        <f t="shared" ca="1" si="502"/>
        <v>0</v>
      </c>
      <c r="DA224" s="54">
        <f t="shared" ca="1" si="502"/>
        <v>0</v>
      </c>
      <c r="DB224" s="54">
        <f t="shared" ca="1" si="502"/>
        <v>0</v>
      </c>
      <c r="DC224" s="54">
        <f t="shared" ca="1" si="502"/>
        <v>0</v>
      </c>
      <c r="DD224" s="54">
        <f t="shared" ca="1" si="502"/>
        <v>0</v>
      </c>
      <c r="DE224" s="27" t="str">
        <f t="shared" ca="1" si="520"/>
        <v>-</v>
      </c>
      <c r="DF224" s="27" t="str">
        <f t="shared" ca="1" si="520"/>
        <v>-</v>
      </c>
      <c r="DG224" s="27" t="str">
        <f t="shared" ca="1" si="520"/>
        <v>-</v>
      </c>
      <c r="DH224" s="27" t="str">
        <f t="shared" ca="1" si="520"/>
        <v>-</v>
      </c>
      <c r="DI224" s="27" t="str">
        <f t="shared" ca="1" si="520"/>
        <v>-</v>
      </c>
      <c r="DJ224" s="27" t="str">
        <f t="shared" ca="1" si="520"/>
        <v>-</v>
      </c>
      <c r="DK224" s="27" t="b">
        <f t="shared" ca="1" si="520"/>
        <v>0</v>
      </c>
      <c r="DL224" s="27" t="b">
        <f t="shared" ca="1" si="520"/>
        <v>1</v>
      </c>
      <c r="DM224" s="27" t="b">
        <f t="shared" ca="1" si="520"/>
        <v>0</v>
      </c>
      <c r="DN224" s="27">
        <f t="shared" ca="1" si="504"/>
        <v>2</v>
      </c>
      <c r="DO224" s="54" t="str">
        <f t="shared" ca="1" si="505"/>
        <v>-</v>
      </c>
      <c r="DP224" s="54" t="b">
        <f t="shared" ca="1" si="505"/>
        <v>1</v>
      </c>
      <c r="DQ224" s="54" t="str">
        <f t="shared" ca="1" si="505"/>
        <v>-</v>
      </c>
      <c r="DR224" s="54" t="str">
        <f t="shared" ca="1" si="505"/>
        <v>-</v>
      </c>
      <c r="DS224" s="27" t="str">
        <f t="shared" ca="1" si="506"/>
        <v>-</v>
      </c>
      <c r="DT224" s="27" t="b">
        <f t="shared" ca="1" si="506"/>
        <v>1</v>
      </c>
      <c r="DU224" s="27" t="str">
        <f t="shared" ca="1" si="506"/>
        <v>-</v>
      </c>
      <c r="DV224" s="27">
        <f t="shared" ca="1" si="506"/>
        <v>0</v>
      </c>
      <c r="DW224" s="54">
        <f t="shared" ca="1" si="507"/>
        <v>1</v>
      </c>
      <c r="DX224" s="54" t="str">
        <f t="shared" ca="1" si="507"/>
        <v>-</v>
      </c>
      <c r="DY224" s="27">
        <f t="shared" ca="1" si="508"/>
        <v>500</v>
      </c>
      <c r="DZ224" s="27">
        <f t="shared" ca="1" si="508"/>
        <v>500</v>
      </c>
      <c r="EA224" s="27">
        <f t="shared" ca="1" si="508"/>
        <v>1</v>
      </c>
      <c r="EB224" s="27">
        <f t="shared" ca="1" si="508"/>
        <v>0</v>
      </c>
      <c r="EC224" s="27">
        <f t="shared" ca="1" si="508"/>
        <v>1</v>
      </c>
      <c r="ED224" s="27">
        <f t="shared" ca="1" si="508"/>
        <v>1</v>
      </c>
      <c r="EE224" s="27">
        <f t="shared" ca="1" si="508"/>
        <v>0</v>
      </c>
      <c r="EF224" s="27">
        <f t="shared" ca="1" si="508"/>
        <v>70</v>
      </c>
      <c r="EG224" s="27">
        <f t="shared" ca="1" si="508"/>
        <v>50</v>
      </c>
      <c r="EH224" s="27">
        <f t="shared" ca="1" si="508"/>
        <v>70</v>
      </c>
      <c r="EI224" s="27">
        <f t="shared" ca="1" si="509"/>
        <v>50</v>
      </c>
      <c r="EJ224" s="27">
        <f t="shared" ca="1" si="509"/>
        <v>1</v>
      </c>
      <c r="EK224" s="27">
        <f t="shared" ca="1" si="509"/>
        <v>1</v>
      </c>
      <c r="EL224" s="27">
        <f t="shared" ca="1" si="509"/>
        <v>1</v>
      </c>
      <c r="EM224" s="27">
        <f t="shared" ca="1" si="509"/>
        <v>0</v>
      </c>
      <c r="EN224" s="27" t="str">
        <f t="shared" ca="1" si="509"/>
        <v>-</v>
      </c>
      <c r="EO224" s="27" t="str">
        <f t="shared" ca="1" si="509"/>
        <v>-</v>
      </c>
      <c r="EP224" s="27">
        <f t="shared" ca="1" si="509"/>
        <v>0</v>
      </c>
      <c r="EQ224" s="27">
        <f t="shared" ca="1" si="509"/>
        <v>0</v>
      </c>
      <c r="ER224" s="34">
        <v>0</v>
      </c>
    </row>
    <row r="225" spans="1:148" outlineLevel="3">
      <c r="A225" s="31">
        <f t="shared" si="482"/>
        <v>220</v>
      </c>
      <c r="B225" s="38">
        <f t="shared" ca="1" si="510"/>
        <v>19</v>
      </c>
      <c r="C225">
        <f ca="1">OFFSET(C225,-1,0)</f>
        <v>421</v>
      </c>
      <c r="D225" t="b">
        <v>0</v>
      </c>
      <c r="E225" t="b">
        <v>0</v>
      </c>
      <c r="F225" t="b">
        <v>0</v>
      </c>
      <c r="H225" s="51" t="str">
        <f t="shared" ca="1" si="483"/>
        <v>M-M Win Scan 3 (F43N54)</v>
      </c>
      <c r="I225" s="13" t="str">
        <f ca="1">IF(MATCH(H225,H$5:H225,0)=(COUNTA(H$5:H225)),"-","Dup")</f>
        <v>-</v>
      </c>
      <c r="J225" s="27" t="s">
        <v>37</v>
      </c>
      <c r="K225" s="54" t="b">
        <f t="shared" ca="1" si="489"/>
        <v>1</v>
      </c>
      <c r="L225" s="54" t="b">
        <f t="shared" ca="1" si="489"/>
        <v>0</v>
      </c>
      <c r="M225" s="54" t="b">
        <f t="shared" ca="1" si="489"/>
        <v>0</v>
      </c>
      <c r="N225" s="54" t="b">
        <f t="shared" ca="1" si="489"/>
        <v>0</v>
      </c>
      <c r="O225" s="54" t="b">
        <f t="shared" ca="1" si="489"/>
        <v>1</v>
      </c>
      <c r="P225" s="27">
        <f t="shared" ca="1" si="511"/>
        <v>1</v>
      </c>
      <c r="Q225" s="27">
        <f t="shared" ca="1" si="511"/>
        <v>1</v>
      </c>
      <c r="R225" s="27">
        <f t="shared" ca="1" si="511"/>
        <v>1</v>
      </c>
      <c r="S225" s="27">
        <f t="shared" ca="1" si="511"/>
        <v>1</v>
      </c>
      <c r="T225" s="27">
        <f t="shared" ca="1" si="511"/>
        <v>1</v>
      </c>
      <c r="U225" s="27">
        <f t="shared" ca="1" si="512"/>
        <v>1</v>
      </c>
      <c r="V225" s="27">
        <f t="shared" ca="1" si="512"/>
        <v>1</v>
      </c>
      <c r="W225" s="27">
        <f t="shared" ca="1" si="512"/>
        <v>1</v>
      </c>
      <c r="X225" s="27">
        <f t="shared" ca="1" si="512"/>
        <v>1</v>
      </c>
      <c r="Y225" s="27">
        <f t="shared" ca="1" si="512"/>
        <v>1</v>
      </c>
      <c r="Z225" s="27" t="str">
        <f t="shared" ca="1" si="512"/>
        <v>-</v>
      </c>
      <c r="AA225" s="27" t="str">
        <f t="shared" ca="1" si="512"/>
        <v>-</v>
      </c>
      <c r="AB225" s="27" t="str">
        <f t="shared" ca="1" si="512"/>
        <v>-</v>
      </c>
      <c r="AC225" s="27" t="str">
        <f t="shared" ca="1" si="512"/>
        <v>-</v>
      </c>
      <c r="AD225" s="27" t="str">
        <f t="shared" ca="1" si="512"/>
        <v>-</v>
      </c>
      <c r="AE225" s="27" t="str">
        <f t="shared" ca="1" si="513"/>
        <v>-</v>
      </c>
      <c r="AF225" s="27" t="str">
        <f t="shared" ca="1" si="513"/>
        <v>-</v>
      </c>
      <c r="AG225" s="27" t="str">
        <f t="shared" ca="1" si="513"/>
        <v>-</v>
      </c>
      <c r="AH225" s="27" t="str">
        <f t="shared" ca="1" si="513"/>
        <v>-</v>
      </c>
      <c r="AI225" s="27" t="str">
        <f t="shared" ca="1" si="513"/>
        <v>-</v>
      </c>
      <c r="AJ225" s="27" t="str">
        <f t="shared" ca="1" si="513"/>
        <v>-</v>
      </c>
      <c r="AK225" s="54" t="b">
        <f t="shared" ca="1" si="493"/>
        <v>1</v>
      </c>
      <c r="AL225" s="54" t="str">
        <f t="shared" ca="1" si="493"/>
        <v>-</v>
      </c>
      <c r="AM225" s="54" t="str">
        <f t="shared" ca="1" si="493"/>
        <v>-</v>
      </c>
      <c r="AN225" s="54" t="str">
        <f t="shared" ca="1" si="493"/>
        <v>-</v>
      </c>
      <c r="AO225" s="27" t="str">
        <f t="shared" ca="1" si="485"/>
        <v>-</v>
      </c>
      <c r="AP225" s="27" t="str">
        <f t="shared" ca="1" si="485"/>
        <v>-</v>
      </c>
      <c r="AQ225" s="27" t="str">
        <f t="shared" ca="1" si="485"/>
        <v>-</v>
      </c>
      <c r="AR225" s="27" t="str">
        <f t="shared" ca="1" si="485"/>
        <v>-</v>
      </c>
      <c r="AS225" s="54">
        <f t="shared" ca="1" si="494"/>
        <v>5</v>
      </c>
      <c r="AT225" s="54">
        <f t="shared" ca="1" si="494"/>
        <v>4</v>
      </c>
      <c r="AU225" s="54">
        <f t="shared" ca="1" si="494"/>
        <v>0</v>
      </c>
      <c r="AV225" s="54">
        <f t="shared" ca="1" si="494"/>
        <v>0.25</v>
      </c>
      <c r="AW225" s="54">
        <f t="shared" ca="1" si="494"/>
        <v>-0.25</v>
      </c>
      <c r="AX225" s="54">
        <f t="shared" ca="1" si="494"/>
        <v>0.5</v>
      </c>
      <c r="AY225" s="54">
        <f t="shared" ca="1" si="494"/>
        <v>-0.5</v>
      </c>
      <c r="AZ225" s="54">
        <f t="shared" ca="1" si="494"/>
        <v>-0.7</v>
      </c>
      <c r="BA225" s="54">
        <f t="shared" ca="1" si="494"/>
        <v>1</v>
      </c>
      <c r="BB225" s="54">
        <f t="shared" ca="1" si="494"/>
        <v>-1</v>
      </c>
      <c r="BC225" s="54">
        <f t="shared" ca="1" si="494"/>
        <v>0.3</v>
      </c>
      <c r="BD225" s="54">
        <f t="shared" ca="1" si="494"/>
        <v>0.7</v>
      </c>
      <c r="BE225" s="54">
        <f t="shared" ca="1" si="494"/>
        <v>-0.2</v>
      </c>
      <c r="BF225" s="54">
        <f t="shared" ca="1" si="494"/>
        <v>1.2</v>
      </c>
      <c r="BG225" s="27" t="str">
        <f t="shared" ca="1" si="515"/>
        <v>-</v>
      </c>
      <c r="BH225" s="27" t="str">
        <f t="shared" ca="1" si="515"/>
        <v>-</v>
      </c>
      <c r="BI225" s="54">
        <f t="shared" ca="1" si="496"/>
        <v>0</v>
      </c>
      <c r="BJ225" s="54">
        <f t="shared" ca="1" si="496"/>
        <v>0</v>
      </c>
      <c r="BK225" s="54">
        <f t="shared" ca="1" si="496"/>
        <v>0</v>
      </c>
      <c r="BL225" s="54">
        <f t="shared" ca="1" si="496"/>
        <v>0</v>
      </c>
      <c r="BM225" s="54">
        <f t="shared" ca="1" si="496"/>
        <v>0</v>
      </c>
      <c r="BN225" s="27">
        <f t="shared" ca="1" si="516"/>
        <v>0</v>
      </c>
      <c r="BO225" s="27">
        <f t="shared" ca="1" si="516"/>
        <v>0</v>
      </c>
      <c r="BP225" s="27" t="str">
        <f t="shared" ca="1" si="516"/>
        <v>-</v>
      </c>
      <c r="BQ225" s="27" t="str">
        <f t="shared" ca="1" si="516"/>
        <v>-</v>
      </c>
      <c r="BR225" s="27" t="str">
        <f t="shared" ca="1" si="516"/>
        <v>-</v>
      </c>
      <c r="BS225" s="27" t="str">
        <f t="shared" ca="1" si="516"/>
        <v>-</v>
      </c>
      <c r="BT225" s="27" t="str">
        <f t="shared" ca="1" si="517"/>
        <v>-</v>
      </c>
      <c r="BU225" s="27" t="str">
        <f t="shared" ca="1" si="517"/>
        <v>-</v>
      </c>
      <c r="BV225" s="27" t="str">
        <f t="shared" ca="1" si="517"/>
        <v>-</v>
      </c>
      <c r="BW225" s="27" t="str">
        <f t="shared" ca="1" si="517"/>
        <v>-</v>
      </c>
      <c r="BX225" s="27" t="str">
        <f t="shared" ca="1" si="517"/>
        <v>-</v>
      </c>
      <c r="BY225" s="27">
        <f t="shared" ca="1" si="517"/>
        <v>2</v>
      </c>
      <c r="BZ225" s="27" t="str">
        <f t="shared" ca="1" si="517"/>
        <v>-</v>
      </c>
      <c r="CA225" s="27" t="str">
        <f t="shared" ca="1" si="517"/>
        <v>-</v>
      </c>
      <c r="CB225" s="27" t="str">
        <f t="shared" ca="1" si="517"/>
        <v>-</v>
      </c>
      <c r="CC225" s="27" t="str">
        <f t="shared" ca="1" si="517"/>
        <v>-</v>
      </c>
      <c r="CD225" s="27" t="str">
        <f t="shared" ca="1" si="517"/>
        <v>-</v>
      </c>
      <c r="CE225" s="27" t="str">
        <f t="shared" ca="1" si="517"/>
        <v>-</v>
      </c>
      <c r="CF225" s="27">
        <f t="shared" ca="1" si="518"/>
        <v>0</v>
      </c>
      <c r="CG225" s="27" t="str">
        <f t="shared" ca="1" si="518"/>
        <v>-</v>
      </c>
      <c r="CH225" s="27">
        <f t="shared" ca="1" si="518"/>
        <v>1</v>
      </c>
      <c r="CI225" s="27">
        <f t="shared" ca="1" si="518"/>
        <v>0</v>
      </c>
      <c r="CJ225" s="27">
        <f t="shared" ca="1" si="518"/>
        <v>1</v>
      </c>
      <c r="CK225" s="27">
        <f t="shared" ca="1" si="518"/>
        <v>1</v>
      </c>
      <c r="CL225" s="27">
        <f t="shared" ca="1" si="518"/>
        <v>1</v>
      </c>
      <c r="CM225" s="27">
        <f t="shared" ca="1" si="518"/>
        <v>0</v>
      </c>
      <c r="CN225" s="27">
        <f t="shared" ca="1" si="518"/>
        <v>0</v>
      </c>
      <c r="CO225" s="27">
        <f t="shared" ca="1" si="518"/>
        <v>0</v>
      </c>
      <c r="CP225" s="27">
        <f t="shared" ca="1" si="519"/>
        <v>0</v>
      </c>
      <c r="CQ225" s="27">
        <f t="shared" ca="1" si="519"/>
        <v>0.9</v>
      </c>
      <c r="CR225" s="27">
        <f t="shared" ca="1" si="519"/>
        <v>0.75</v>
      </c>
      <c r="CS225" s="27">
        <f t="shared" ca="1" si="519"/>
        <v>0.65</v>
      </c>
      <c r="CT225" s="27">
        <f t="shared" ca="1" si="519"/>
        <v>0.3</v>
      </c>
      <c r="CU225" s="27">
        <f t="shared" ca="1" si="519"/>
        <v>0</v>
      </c>
      <c r="CV225" s="27">
        <f t="shared" ca="1" si="519"/>
        <v>0</v>
      </c>
      <c r="CW225" s="27">
        <f t="shared" ca="1" si="519"/>
        <v>1</v>
      </c>
      <c r="CX225" s="54">
        <f t="shared" ca="1" si="501"/>
        <v>0</v>
      </c>
      <c r="CY225" s="27">
        <f t="shared" ca="1" si="519"/>
        <v>0</v>
      </c>
      <c r="CZ225" s="54">
        <f t="shared" ca="1" si="502"/>
        <v>0</v>
      </c>
      <c r="DA225" s="54">
        <f t="shared" ca="1" si="502"/>
        <v>0</v>
      </c>
      <c r="DB225" s="54">
        <f t="shared" ca="1" si="502"/>
        <v>0</v>
      </c>
      <c r="DC225" s="54">
        <f t="shared" ca="1" si="502"/>
        <v>0</v>
      </c>
      <c r="DD225" s="54">
        <f t="shared" ca="1" si="502"/>
        <v>0</v>
      </c>
      <c r="DE225" s="27" t="str">
        <f t="shared" ca="1" si="520"/>
        <v>-</v>
      </c>
      <c r="DF225" s="27" t="str">
        <f t="shared" ca="1" si="520"/>
        <v>-</v>
      </c>
      <c r="DG225" s="27" t="str">
        <f t="shared" ca="1" si="520"/>
        <v>-</v>
      </c>
      <c r="DH225" s="27" t="str">
        <f t="shared" ca="1" si="520"/>
        <v>-</v>
      </c>
      <c r="DI225" s="27" t="str">
        <f t="shared" ca="1" si="520"/>
        <v>-</v>
      </c>
      <c r="DJ225" s="27" t="str">
        <f t="shared" ca="1" si="520"/>
        <v>-</v>
      </c>
      <c r="DK225" s="27" t="b">
        <f t="shared" ca="1" si="520"/>
        <v>0</v>
      </c>
      <c r="DL225" s="27" t="b">
        <f t="shared" ca="1" si="520"/>
        <v>1</v>
      </c>
      <c r="DM225" s="27" t="b">
        <f t="shared" ca="1" si="520"/>
        <v>0</v>
      </c>
      <c r="DN225" s="27">
        <f t="shared" ca="1" si="504"/>
        <v>3</v>
      </c>
      <c r="DO225" s="54" t="str">
        <f t="shared" ca="1" si="505"/>
        <v>-</v>
      </c>
      <c r="DP225" s="54" t="b">
        <f t="shared" ca="1" si="505"/>
        <v>1</v>
      </c>
      <c r="DQ225" s="54" t="str">
        <f t="shared" ca="1" si="505"/>
        <v>-</v>
      </c>
      <c r="DR225" s="54" t="str">
        <f t="shared" ca="1" si="505"/>
        <v>-</v>
      </c>
      <c r="DS225" s="27" t="str">
        <f t="shared" ca="1" si="506"/>
        <v>-</v>
      </c>
      <c r="DT225" s="27" t="b">
        <f t="shared" ca="1" si="506"/>
        <v>1</v>
      </c>
      <c r="DU225" s="27" t="str">
        <f t="shared" ca="1" si="506"/>
        <v>-</v>
      </c>
      <c r="DV225" s="27">
        <f t="shared" ca="1" si="506"/>
        <v>0</v>
      </c>
      <c r="DW225" s="54">
        <f t="shared" ca="1" si="507"/>
        <v>1</v>
      </c>
      <c r="DX225" s="54" t="str">
        <f t="shared" ca="1" si="507"/>
        <v>-</v>
      </c>
      <c r="DY225" s="27">
        <f t="shared" ca="1" si="508"/>
        <v>500</v>
      </c>
      <c r="DZ225" s="27">
        <f t="shared" ca="1" si="508"/>
        <v>500</v>
      </c>
      <c r="EA225" s="27">
        <f t="shared" ca="1" si="508"/>
        <v>1</v>
      </c>
      <c r="EB225" s="27">
        <f t="shared" ca="1" si="508"/>
        <v>0</v>
      </c>
      <c r="EC225" s="27">
        <f t="shared" ca="1" si="508"/>
        <v>1</v>
      </c>
      <c r="ED225" s="27">
        <f t="shared" ca="1" si="508"/>
        <v>1</v>
      </c>
      <c r="EE225" s="27">
        <f t="shared" ca="1" si="508"/>
        <v>0</v>
      </c>
      <c r="EF225" s="27">
        <f t="shared" ca="1" si="508"/>
        <v>70</v>
      </c>
      <c r="EG225" s="27">
        <f t="shared" ca="1" si="508"/>
        <v>50</v>
      </c>
      <c r="EH225" s="27">
        <f t="shared" ca="1" si="508"/>
        <v>70</v>
      </c>
      <c r="EI225" s="27">
        <f t="shared" ca="1" si="509"/>
        <v>50</v>
      </c>
      <c r="EJ225" s="27">
        <f t="shared" ca="1" si="509"/>
        <v>1</v>
      </c>
      <c r="EK225" s="27">
        <f t="shared" ca="1" si="509"/>
        <v>1</v>
      </c>
      <c r="EL225" s="27">
        <f t="shared" ca="1" si="509"/>
        <v>1</v>
      </c>
      <c r="EM225" s="27">
        <f t="shared" ca="1" si="509"/>
        <v>0</v>
      </c>
      <c r="EN225" s="27" t="str">
        <f t="shared" ca="1" si="509"/>
        <v>-</v>
      </c>
      <c r="EO225" s="27" t="str">
        <f t="shared" ca="1" si="509"/>
        <v>-</v>
      </c>
      <c r="EP225" s="27">
        <f t="shared" ca="1" si="509"/>
        <v>0</v>
      </c>
      <c r="EQ225" s="27">
        <f t="shared" ca="1" si="509"/>
        <v>0</v>
      </c>
      <c r="ER225" s="34">
        <v>0</v>
      </c>
    </row>
    <row r="226" spans="1:148" outlineLevel="3">
      <c r="A226" s="31">
        <f t="shared" si="482"/>
        <v>221</v>
      </c>
      <c r="B226" s="38">
        <f t="shared" ca="1" si="510"/>
        <v>20</v>
      </c>
      <c r="C226" s="26">
        <v>422</v>
      </c>
      <c r="D226" t="b">
        <v>1</v>
      </c>
      <c r="E226" t="b">
        <v>0</v>
      </c>
      <c r="F226" t="b">
        <v>1</v>
      </c>
      <c r="H226" s="51" t="str">
        <f t="shared" ca="1" si="483"/>
        <v>M-M Spr Scan 0 (F43N54)</v>
      </c>
      <c r="I226" s="13" t="str">
        <f ca="1">IF(MATCH(H226,H$5:H226,0)=(COUNTA(H$5:H226)),"-","Dup")</f>
        <v>-</v>
      </c>
      <c r="J226" s="27" t="s">
        <v>37</v>
      </c>
      <c r="K226" s="54" t="b">
        <f t="shared" ca="1" si="489"/>
        <v>1</v>
      </c>
      <c r="L226" s="54" t="b">
        <f t="shared" ca="1" si="489"/>
        <v>0</v>
      </c>
      <c r="M226" s="54" t="b">
        <f t="shared" ca="1" si="489"/>
        <v>0</v>
      </c>
      <c r="N226" s="54" t="b">
        <f t="shared" ca="1" si="489"/>
        <v>0</v>
      </c>
      <c r="O226" s="54" t="b">
        <f t="shared" ca="1" si="489"/>
        <v>1</v>
      </c>
      <c r="P226" s="27">
        <f t="shared" ca="1" si="511"/>
        <v>1</v>
      </c>
      <c r="Q226" s="27">
        <f t="shared" ca="1" si="511"/>
        <v>1</v>
      </c>
      <c r="R226" s="27">
        <f t="shared" ca="1" si="511"/>
        <v>1</v>
      </c>
      <c r="S226" s="27">
        <f t="shared" ca="1" si="511"/>
        <v>1</v>
      </c>
      <c r="T226" s="27">
        <f t="shared" ca="1" si="511"/>
        <v>1</v>
      </c>
      <c r="U226" s="27">
        <f t="shared" ca="1" si="512"/>
        <v>1</v>
      </c>
      <c r="V226" s="27">
        <f t="shared" ca="1" si="512"/>
        <v>1</v>
      </c>
      <c r="W226" s="27">
        <f t="shared" ca="1" si="512"/>
        <v>1</v>
      </c>
      <c r="X226" s="27">
        <f t="shared" ca="1" si="512"/>
        <v>1</v>
      </c>
      <c r="Y226" s="27">
        <f t="shared" ca="1" si="512"/>
        <v>1</v>
      </c>
      <c r="Z226" s="27" t="str">
        <f t="shared" ca="1" si="512"/>
        <v>-</v>
      </c>
      <c r="AA226" s="27" t="str">
        <f t="shared" ca="1" si="512"/>
        <v>-</v>
      </c>
      <c r="AB226" s="27" t="str">
        <f t="shared" ca="1" si="512"/>
        <v>-</v>
      </c>
      <c r="AC226" s="27" t="str">
        <f t="shared" ca="1" si="512"/>
        <v>-</v>
      </c>
      <c r="AD226" s="27" t="str">
        <f t="shared" ca="1" si="512"/>
        <v>-</v>
      </c>
      <c r="AE226" s="27" t="str">
        <f t="shared" ca="1" si="513"/>
        <v>-</v>
      </c>
      <c r="AF226" s="27" t="str">
        <f t="shared" ca="1" si="513"/>
        <v>-</v>
      </c>
      <c r="AG226" s="27" t="str">
        <f t="shared" ca="1" si="513"/>
        <v>-</v>
      </c>
      <c r="AH226" s="27" t="str">
        <f t="shared" ca="1" si="513"/>
        <v>-</v>
      </c>
      <c r="AI226" s="27" t="str">
        <f t="shared" ca="1" si="513"/>
        <v>-</v>
      </c>
      <c r="AJ226" s="27" t="str">
        <f t="shared" ca="1" si="513"/>
        <v>-</v>
      </c>
      <c r="AK226" s="54" t="b">
        <f t="shared" ca="1" si="493"/>
        <v>1</v>
      </c>
      <c r="AL226" s="54" t="str">
        <f t="shared" ca="1" si="493"/>
        <v>-</v>
      </c>
      <c r="AM226" s="54" t="str">
        <f t="shared" ca="1" si="493"/>
        <v>-</v>
      </c>
      <c r="AN226" s="54" t="str">
        <f t="shared" ca="1" si="493"/>
        <v>-</v>
      </c>
      <c r="AO226" s="27" t="str">
        <f t="shared" ca="1" si="485"/>
        <v>-</v>
      </c>
      <c r="AP226" s="27" t="str">
        <f t="shared" ca="1" si="485"/>
        <v>-</v>
      </c>
      <c r="AQ226" s="27" t="str">
        <f t="shared" ca="1" si="485"/>
        <v>-</v>
      </c>
      <c r="AR226" s="27" t="str">
        <f t="shared" ca="1" si="485"/>
        <v>-</v>
      </c>
      <c r="AS226" s="54">
        <f t="shared" ca="1" si="494"/>
        <v>5</v>
      </c>
      <c r="AT226" s="54">
        <f t="shared" ca="1" si="494"/>
        <v>4</v>
      </c>
      <c r="AU226" s="54">
        <f t="shared" ca="1" si="494"/>
        <v>0</v>
      </c>
      <c r="AV226" s="54">
        <f t="shared" ca="1" si="494"/>
        <v>0.25</v>
      </c>
      <c r="AW226" s="54">
        <f t="shared" ca="1" si="494"/>
        <v>-0.25</v>
      </c>
      <c r="AX226" s="54">
        <f t="shared" ca="1" si="494"/>
        <v>0.5</v>
      </c>
      <c r="AY226" s="54">
        <f t="shared" ca="1" si="494"/>
        <v>-0.5</v>
      </c>
      <c r="AZ226" s="54">
        <f t="shared" ca="1" si="494"/>
        <v>-0.7</v>
      </c>
      <c r="BA226" s="54">
        <f t="shared" ca="1" si="494"/>
        <v>1</v>
      </c>
      <c r="BB226" s="54">
        <f t="shared" ca="1" si="494"/>
        <v>-1</v>
      </c>
      <c r="BC226" s="54">
        <f t="shared" ca="1" si="494"/>
        <v>0.3</v>
      </c>
      <c r="BD226" s="54">
        <f t="shared" ca="1" si="494"/>
        <v>0.7</v>
      </c>
      <c r="BE226" s="54">
        <f t="shared" ca="1" si="494"/>
        <v>-0.2</v>
      </c>
      <c r="BF226" s="54">
        <f t="shared" ca="1" si="494"/>
        <v>1.2</v>
      </c>
      <c r="BG226" s="27" t="str">
        <f ca="1">OFFSET(BG$5,$B226,0)</f>
        <v>-</v>
      </c>
      <c r="BH226" s="27" t="str">
        <f ca="1">OFFSET(BH$5,$B226,0)</f>
        <v>-</v>
      </c>
      <c r="BI226" s="54">
        <f t="shared" ca="1" si="496"/>
        <v>0</v>
      </c>
      <c r="BJ226" s="54">
        <f t="shared" ca="1" si="496"/>
        <v>0</v>
      </c>
      <c r="BK226" s="54">
        <f t="shared" ca="1" si="496"/>
        <v>0</v>
      </c>
      <c r="BL226" s="54">
        <f t="shared" ca="1" si="496"/>
        <v>0</v>
      </c>
      <c r="BM226" s="54">
        <f t="shared" ca="1" si="496"/>
        <v>0</v>
      </c>
      <c r="BN226" s="27">
        <f t="shared" ref="BN226:DM226" ca="1" si="521">OFFSET(BN$5,$B226,0)</f>
        <v>0</v>
      </c>
      <c r="BO226" s="27">
        <f t="shared" ca="1" si="521"/>
        <v>0</v>
      </c>
      <c r="BP226" s="27" t="str">
        <f t="shared" ca="1" si="521"/>
        <v>-</v>
      </c>
      <c r="BQ226" s="27" t="str">
        <f t="shared" ca="1" si="521"/>
        <v>-</v>
      </c>
      <c r="BR226" s="27" t="str">
        <f t="shared" ca="1" si="521"/>
        <v>-</v>
      </c>
      <c r="BS226" s="27" t="str">
        <f t="shared" ca="1" si="521"/>
        <v>-</v>
      </c>
      <c r="BT226" s="27" t="str">
        <f t="shared" ca="1" si="521"/>
        <v>-</v>
      </c>
      <c r="BU226" s="27" t="str">
        <f t="shared" ca="1" si="521"/>
        <v>-</v>
      </c>
      <c r="BV226" s="27" t="str">
        <f t="shared" ca="1" si="521"/>
        <v>-</v>
      </c>
      <c r="BW226" s="27" t="str">
        <f t="shared" ca="1" si="521"/>
        <v>-</v>
      </c>
      <c r="BX226" s="27" t="str">
        <f t="shared" ca="1" si="521"/>
        <v>-</v>
      </c>
      <c r="BY226" s="27">
        <f t="shared" ca="1" si="521"/>
        <v>2</v>
      </c>
      <c r="BZ226" s="27" t="str">
        <f t="shared" ca="1" si="521"/>
        <v>-</v>
      </c>
      <c r="CA226" s="27" t="str">
        <f t="shared" ca="1" si="521"/>
        <v>-</v>
      </c>
      <c r="CB226" s="27" t="str">
        <f t="shared" ca="1" si="521"/>
        <v>-</v>
      </c>
      <c r="CC226" s="27" t="str">
        <f t="shared" ca="1" si="521"/>
        <v>-</v>
      </c>
      <c r="CD226" s="27" t="str">
        <f t="shared" ca="1" si="521"/>
        <v>-</v>
      </c>
      <c r="CE226" s="27" t="str">
        <f t="shared" ca="1" si="521"/>
        <v>-</v>
      </c>
      <c r="CF226" s="27">
        <f t="shared" ca="1" si="521"/>
        <v>0</v>
      </c>
      <c r="CG226" s="27" t="str">
        <f t="shared" ca="1" si="521"/>
        <v>-</v>
      </c>
      <c r="CH226" s="27">
        <f t="shared" ca="1" si="521"/>
        <v>1</v>
      </c>
      <c r="CI226" s="27">
        <f t="shared" ca="1" si="521"/>
        <v>0</v>
      </c>
      <c r="CJ226" s="27">
        <f t="shared" ca="1" si="521"/>
        <v>1</v>
      </c>
      <c r="CK226" s="27">
        <f t="shared" ca="1" si="521"/>
        <v>1</v>
      </c>
      <c r="CL226" s="27">
        <f t="shared" ca="1" si="521"/>
        <v>1</v>
      </c>
      <c r="CM226" s="27">
        <f t="shared" ca="1" si="521"/>
        <v>0</v>
      </c>
      <c r="CN226" s="27">
        <f t="shared" ca="1" si="521"/>
        <v>0</v>
      </c>
      <c r="CO226" s="27">
        <f t="shared" ca="1" si="521"/>
        <v>0</v>
      </c>
      <c r="CP226" s="27">
        <f t="shared" ca="1" si="521"/>
        <v>0</v>
      </c>
      <c r="CQ226" s="27">
        <f t="shared" ca="1" si="521"/>
        <v>0.9</v>
      </c>
      <c r="CR226" s="27">
        <f t="shared" ca="1" si="521"/>
        <v>0.75</v>
      </c>
      <c r="CS226" s="27">
        <f t="shared" ca="1" si="521"/>
        <v>0.65</v>
      </c>
      <c r="CT226" s="27">
        <f t="shared" ca="1" si="521"/>
        <v>0.3</v>
      </c>
      <c r="CU226" s="27">
        <f t="shared" ca="1" si="521"/>
        <v>0</v>
      </c>
      <c r="CV226" s="27">
        <f t="shared" ca="1" si="521"/>
        <v>0</v>
      </c>
      <c r="CW226" s="27">
        <f t="shared" ca="1" si="521"/>
        <v>1</v>
      </c>
      <c r="CX226" s="54">
        <f t="shared" ca="1" si="501"/>
        <v>0</v>
      </c>
      <c r="CY226" s="27">
        <f t="shared" ca="1" si="521"/>
        <v>0</v>
      </c>
      <c r="CZ226" s="54">
        <f t="shared" ca="1" si="502"/>
        <v>0</v>
      </c>
      <c r="DA226" s="54">
        <f t="shared" ca="1" si="502"/>
        <v>0</v>
      </c>
      <c r="DB226" s="54">
        <f t="shared" ca="1" si="502"/>
        <v>0</v>
      </c>
      <c r="DC226" s="54">
        <f t="shared" ca="1" si="502"/>
        <v>0</v>
      </c>
      <c r="DD226" s="54">
        <f t="shared" ca="1" si="502"/>
        <v>0</v>
      </c>
      <c r="DE226" s="27" t="str">
        <f t="shared" ca="1" si="521"/>
        <v>-</v>
      </c>
      <c r="DF226" s="27" t="str">
        <f t="shared" ca="1" si="521"/>
        <v>-</v>
      </c>
      <c r="DG226" s="27" t="str">
        <f t="shared" ca="1" si="521"/>
        <v>-</v>
      </c>
      <c r="DH226" s="27" t="str">
        <f t="shared" ca="1" si="521"/>
        <v>-</v>
      </c>
      <c r="DI226" s="27" t="str">
        <f t="shared" ca="1" si="521"/>
        <v>-</v>
      </c>
      <c r="DJ226" s="27" t="str">
        <f t="shared" ca="1" si="521"/>
        <v>-</v>
      </c>
      <c r="DK226" s="27" t="b">
        <f t="shared" ca="1" si="521"/>
        <v>0</v>
      </c>
      <c r="DL226" s="27" t="b">
        <f t="shared" ca="1" si="521"/>
        <v>0</v>
      </c>
      <c r="DM226" s="27" t="b">
        <f t="shared" ca="1" si="521"/>
        <v>1</v>
      </c>
      <c r="DN226" s="27">
        <f t="shared" ca="1" si="504"/>
        <v>0</v>
      </c>
      <c r="DO226" s="54" t="str">
        <f t="shared" ca="1" si="505"/>
        <v>-</v>
      </c>
      <c r="DP226" s="54" t="b">
        <f t="shared" ca="1" si="505"/>
        <v>1</v>
      </c>
      <c r="DQ226" s="54" t="str">
        <f t="shared" ca="1" si="505"/>
        <v>-</v>
      </c>
      <c r="DR226" s="54" t="str">
        <f t="shared" ca="1" si="505"/>
        <v>-</v>
      </c>
      <c r="DS226" s="27" t="str">
        <f t="shared" ca="1" si="506"/>
        <v>-</v>
      </c>
      <c r="DT226" s="27" t="b">
        <f t="shared" ca="1" si="506"/>
        <v>1</v>
      </c>
      <c r="DU226" s="27" t="str">
        <f t="shared" ca="1" si="506"/>
        <v>-</v>
      </c>
      <c r="DV226" s="27">
        <f t="shared" ca="1" si="506"/>
        <v>0</v>
      </c>
      <c r="DW226" s="54">
        <f t="shared" ca="1" si="507"/>
        <v>1</v>
      </c>
      <c r="DX226" s="54" t="str">
        <f t="shared" ca="1" si="507"/>
        <v>-</v>
      </c>
      <c r="DY226" s="27">
        <f t="shared" ca="1" si="508"/>
        <v>500</v>
      </c>
      <c r="DZ226" s="27">
        <f t="shared" ca="1" si="508"/>
        <v>500</v>
      </c>
      <c r="EA226" s="27">
        <f t="shared" ca="1" si="508"/>
        <v>1</v>
      </c>
      <c r="EB226" s="27">
        <f t="shared" ca="1" si="508"/>
        <v>0</v>
      </c>
      <c r="EC226" s="27">
        <f t="shared" ca="1" si="508"/>
        <v>1</v>
      </c>
      <c r="ED226" s="27">
        <f t="shared" ca="1" si="508"/>
        <v>1</v>
      </c>
      <c r="EE226" s="27">
        <f t="shared" ca="1" si="508"/>
        <v>0</v>
      </c>
      <c r="EF226" s="27">
        <f t="shared" ca="1" si="508"/>
        <v>70</v>
      </c>
      <c r="EG226" s="27">
        <f t="shared" ca="1" si="508"/>
        <v>50</v>
      </c>
      <c r="EH226" s="27">
        <f t="shared" ca="1" si="508"/>
        <v>70</v>
      </c>
      <c r="EI226" s="27">
        <f t="shared" ca="1" si="509"/>
        <v>50</v>
      </c>
      <c r="EJ226" s="27">
        <f t="shared" ca="1" si="509"/>
        <v>1</v>
      </c>
      <c r="EK226" s="27">
        <f t="shared" ca="1" si="509"/>
        <v>1</v>
      </c>
      <c r="EL226" s="27">
        <f t="shared" ca="1" si="509"/>
        <v>1</v>
      </c>
      <c r="EM226" s="27">
        <f t="shared" ca="1" si="509"/>
        <v>0</v>
      </c>
      <c r="EN226" s="27" t="str">
        <f t="shared" ca="1" si="509"/>
        <v>-</v>
      </c>
      <c r="EO226" s="27" t="str">
        <f t="shared" ca="1" si="509"/>
        <v>-</v>
      </c>
      <c r="EP226" s="27">
        <f t="shared" ca="1" si="509"/>
        <v>0</v>
      </c>
      <c r="EQ226" s="27">
        <f t="shared" ca="1" si="509"/>
        <v>0</v>
      </c>
      <c r="ER226" s="34">
        <v>0</v>
      </c>
    </row>
    <row r="227" spans="1:148" outlineLevel="3">
      <c r="A227" s="31">
        <f t="shared" si="482"/>
        <v>222</v>
      </c>
      <c r="B227" s="38">
        <f t="shared" ca="1" si="510"/>
        <v>21</v>
      </c>
      <c r="C227">
        <f ca="1">OFFSET(C227,-1,0)</f>
        <v>422</v>
      </c>
      <c r="D227" t="b">
        <v>1</v>
      </c>
      <c r="E227" t="b">
        <v>0</v>
      </c>
      <c r="F227" t="b">
        <v>1</v>
      </c>
      <c r="H227" s="51" t="str">
        <f t="shared" ca="1" si="483"/>
        <v>M-M Spr Scan 1 (F43N54)</v>
      </c>
      <c r="I227" s="13" t="str">
        <f ca="1">IF(MATCH(H227,H$5:H227,0)=(COUNTA(H$5:H227)),"-","Dup")</f>
        <v>-</v>
      </c>
      <c r="J227" s="27" t="s">
        <v>37</v>
      </c>
      <c r="K227" s="54" t="b">
        <f t="shared" ca="1" si="489"/>
        <v>1</v>
      </c>
      <c r="L227" s="54" t="b">
        <f t="shared" ca="1" si="489"/>
        <v>0</v>
      </c>
      <c r="M227" s="54" t="b">
        <f t="shared" ca="1" si="489"/>
        <v>0</v>
      </c>
      <c r="N227" s="54" t="b">
        <f t="shared" ca="1" si="489"/>
        <v>0</v>
      </c>
      <c r="O227" s="54" t="b">
        <f t="shared" ca="1" si="489"/>
        <v>1</v>
      </c>
      <c r="P227" s="27">
        <f t="shared" ca="1" si="511"/>
        <v>1</v>
      </c>
      <c r="Q227" s="27">
        <f t="shared" ca="1" si="511"/>
        <v>1</v>
      </c>
      <c r="R227" s="27">
        <f t="shared" ca="1" si="511"/>
        <v>1</v>
      </c>
      <c r="S227" s="27">
        <f t="shared" ca="1" si="511"/>
        <v>1</v>
      </c>
      <c r="T227" s="27">
        <f t="shared" ca="1" si="511"/>
        <v>1</v>
      </c>
      <c r="U227" s="27">
        <f t="shared" ca="1" si="512"/>
        <v>1</v>
      </c>
      <c r="V227" s="27">
        <f t="shared" ca="1" si="512"/>
        <v>1</v>
      </c>
      <c r="W227" s="27">
        <f t="shared" ca="1" si="512"/>
        <v>1</v>
      </c>
      <c r="X227" s="27">
        <f t="shared" ca="1" si="512"/>
        <v>1</v>
      </c>
      <c r="Y227" s="27">
        <f t="shared" ca="1" si="512"/>
        <v>1</v>
      </c>
      <c r="Z227" s="27" t="str">
        <f t="shared" ca="1" si="512"/>
        <v>-</v>
      </c>
      <c r="AA227" s="27" t="str">
        <f t="shared" ca="1" si="512"/>
        <v>-</v>
      </c>
      <c r="AB227" s="27" t="str">
        <f t="shared" ca="1" si="512"/>
        <v>-</v>
      </c>
      <c r="AC227" s="27" t="str">
        <f t="shared" ca="1" si="512"/>
        <v>-</v>
      </c>
      <c r="AD227" s="27" t="str">
        <f t="shared" ca="1" si="512"/>
        <v>-</v>
      </c>
      <c r="AE227" s="27" t="str">
        <f t="shared" ca="1" si="513"/>
        <v>-</v>
      </c>
      <c r="AF227" s="27" t="str">
        <f t="shared" ca="1" si="513"/>
        <v>-</v>
      </c>
      <c r="AG227" s="27" t="str">
        <f t="shared" ca="1" si="513"/>
        <v>-</v>
      </c>
      <c r="AH227" s="27" t="str">
        <f t="shared" ca="1" si="513"/>
        <v>-</v>
      </c>
      <c r="AI227" s="27" t="str">
        <f t="shared" ca="1" si="513"/>
        <v>-</v>
      </c>
      <c r="AJ227" s="27" t="str">
        <f t="shared" ca="1" si="513"/>
        <v>-</v>
      </c>
      <c r="AK227" s="54" t="b">
        <f t="shared" ca="1" si="493"/>
        <v>1</v>
      </c>
      <c r="AL227" s="54" t="str">
        <f t="shared" ca="1" si="493"/>
        <v>-</v>
      </c>
      <c r="AM227" s="54" t="str">
        <f t="shared" ca="1" si="493"/>
        <v>-</v>
      </c>
      <c r="AN227" s="54" t="str">
        <f t="shared" ca="1" si="493"/>
        <v>-</v>
      </c>
      <c r="AO227" s="27" t="str">
        <f t="shared" ca="1" si="485"/>
        <v>-</v>
      </c>
      <c r="AP227" s="27" t="str">
        <f t="shared" ca="1" si="485"/>
        <v>-</v>
      </c>
      <c r="AQ227" s="27" t="str">
        <f t="shared" ca="1" si="485"/>
        <v>-</v>
      </c>
      <c r="AR227" s="27" t="str">
        <f t="shared" ca="1" si="485"/>
        <v>-</v>
      </c>
      <c r="AS227" s="54">
        <f t="shared" ca="1" si="494"/>
        <v>5</v>
      </c>
      <c r="AT227" s="54">
        <f t="shared" ca="1" si="494"/>
        <v>4</v>
      </c>
      <c r="AU227" s="54">
        <f t="shared" ca="1" si="494"/>
        <v>0</v>
      </c>
      <c r="AV227" s="54">
        <f t="shared" ca="1" si="494"/>
        <v>0.25</v>
      </c>
      <c r="AW227" s="54">
        <f t="shared" ca="1" si="494"/>
        <v>-0.25</v>
      </c>
      <c r="AX227" s="54">
        <f t="shared" ca="1" si="494"/>
        <v>0.5</v>
      </c>
      <c r="AY227" s="54">
        <f t="shared" ca="1" si="494"/>
        <v>-0.5</v>
      </c>
      <c r="AZ227" s="54">
        <f t="shared" ca="1" si="494"/>
        <v>-0.7</v>
      </c>
      <c r="BA227" s="54">
        <f t="shared" ca="1" si="494"/>
        <v>1</v>
      </c>
      <c r="BB227" s="54">
        <f t="shared" ca="1" si="494"/>
        <v>-1</v>
      </c>
      <c r="BC227" s="54">
        <f t="shared" ca="1" si="494"/>
        <v>0.3</v>
      </c>
      <c r="BD227" s="54">
        <f t="shared" ca="1" si="494"/>
        <v>0.7</v>
      </c>
      <c r="BE227" s="54">
        <f t="shared" ca="1" si="494"/>
        <v>-0.2</v>
      </c>
      <c r="BF227" s="54">
        <f t="shared" ca="1" si="494"/>
        <v>1.2</v>
      </c>
      <c r="BG227" s="27" t="str">
        <f t="shared" ref="BG227:BH229" ca="1" si="522">OFFSET(BG$5,$B227,0)</f>
        <v>-</v>
      </c>
      <c r="BH227" s="27" t="str">
        <f t="shared" ca="1" si="522"/>
        <v>-</v>
      </c>
      <c r="BI227" s="54">
        <f t="shared" ca="1" si="496"/>
        <v>0</v>
      </c>
      <c r="BJ227" s="54">
        <f t="shared" ca="1" si="496"/>
        <v>0</v>
      </c>
      <c r="BK227" s="54">
        <f t="shared" ca="1" si="496"/>
        <v>0</v>
      </c>
      <c r="BL227" s="54">
        <f t="shared" ca="1" si="496"/>
        <v>0</v>
      </c>
      <c r="BM227" s="54">
        <f t="shared" ca="1" si="496"/>
        <v>0</v>
      </c>
      <c r="BN227" s="27">
        <f t="shared" ref="BN227:BS229" ca="1" si="523">OFFSET(BN$5,$B227,0)</f>
        <v>0</v>
      </c>
      <c r="BO227" s="27">
        <f t="shared" ca="1" si="523"/>
        <v>0</v>
      </c>
      <c r="BP227" s="27" t="str">
        <f t="shared" ca="1" si="523"/>
        <v>-</v>
      </c>
      <c r="BQ227" s="27" t="str">
        <f t="shared" ca="1" si="523"/>
        <v>-</v>
      </c>
      <c r="BR227" s="27" t="str">
        <f t="shared" ca="1" si="523"/>
        <v>-</v>
      </c>
      <c r="BS227" s="27" t="str">
        <f t="shared" ca="1" si="523"/>
        <v>-</v>
      </c>
      <c r="BT227" s="27" t="str">
        <f t="shared" ref="BT227:CE229" ca="1" si="524">OFFSET(BT$5,$B227,0)</f>
        <v>-</v>
      </c>
      <c r="BU227" s="27" t="str">
        <f t="shared" ca="1" si="524"/>
        <v>-</v>
      </c>
      <c r="BV227" s="27" t="str">
        <f t="shared" ca="1" si="524"/>
        <v>-</v>
      </c>
      <c r="BW227" s="27" t="str">
        <f t="shared" ca="1" si="524"/>
        <v>-</v>
      </c>
      <c r="BX227" s="27" t="str">
        <f t="shared" ca="1" si="524"/>
        <v>-</v>
      </c>
      <c r="BY227" s="27">
        <f t="shared" ca="1" si="524"/>
        <v>2</v>
      </c>
      <c r="BZ227" s="27" t="str">
        <f t="shared" ca="1" si="524"/>
        <v>-</v>
      </c>
      <c r="CA227" s="27" t="str">
        <f t="shared" ca="1" si="524"/>
        <v>-</v>
      </c>
      <c r="CB227" s="27" t="str">
        <f t="shared" ca="1" si="524"/>
        <v>-</v>
      </c>
      <c r="CC227" s="27" t="str">
        <f t="shared" ca="1" si="524"/>
        <v>-</v>
      </c>
      <c r="CD227" s="27" t="str">
        <f t="shared" ca="1" si="524"/>
        <v>-</v>
      </c>
      <c r="CE227" s="27" t="str">
        <f t="shared" ca="1" si="524"/>
        <v>-</v>
      </c>
      <c r="CF227" s="27">
        <f t="shared" ref="CF227:CO229" ca="1" si="525">OFFSET(CF$5,$B227,0)</f>
        <v>0</v>
      </c>
      <c r="CG227" s="27" t="str">
        <f t="shared" ca="1" si="525"/>
        <v>-</v>
      </c>
      <c r="CH227" s="27">
        <f t="shared" ca="1" si="525"/>
        <v>1</v>
      </c>
      <c r="CI227" s="27">
        <f t="shared" ca="1" si="525"/>
        <v>0</v>
      </c>
      <c r="CJ227" s="27">
        <f t="shared" ca="1" si="525"/>
        <v>1</v>
      </c>
      <c r="CK227" s="27">
        <f t="shared" ca="1" si="525"/>
        <v>1</v>
      </c>
      <c r="CL227" s="27">
        <f t="shared" ca="1" si="525"/>
        <v>1</v>
      </c>
      <c r="CM227" s="27">
        <f t="shared" ca="1" si="525"/>
        <v>0</v>
      </c>
      <c r="CN227" s="27">
        <f t="shared" ca="1" si="525"/>
        <v>0</v>
      </c>
      <c r="CO227" s="27">
        <f t="shared" ca="1" si="525"/>
        <v>0</v>
      </c>
      <c r="CP227" s="27">
        <f t="shared" ref="CP227:CY229" ca="1" si="526">OFFSET(CP$5,$B227,0)</f>
        <v>0</v>
      </c>
      <c r="CQ227" s="27">
        <f t="shared" ca="1" si="526"/>
        <v>0.9</v>
      </c>
      <c r="CR227" s="27">
        <f t="shared" ca="1" si="526"/>
        <v>0.75</v>
      </c>
      <c r="CS227" s="27">
        <f t="shared" ca="1" si="526"/>
        <v>0.65</v>
      </c>
      <c r="CT227" s="27">
        <f t="shared" ca="1" si="526"/>
        <v>0.3</v>
      </c>
      <c r="CU227" s="27">
        <f t="shared" ca="1" si="526"/>
        <v>0</v>
      </c>
      <c r="CV227" s="27">
        <f t="shared" ca="1" si="526"/>
        <v>0</v>
      </c>
      <c r="CW227" s="27">
        <f t="shared" ca="1" si="526"/>
        <v>1</v>
      </c>
      <c r="CX227" s="54">
        <f t="shared" ca="1" si="501"/>
        <v>0</v>
      </c>
      <c r="CY227" s="27">
        <f t="shared" ca="1" si="526"/>
        <v>0</v>
      </c>
      <c r="CZ227" s="54">
        <f t="shared" ca="1" si="502"/>
        <v>0</v>
      </c>
      <c r="DA227" s="54">
        <f t="shared" ca="1" si="502"/>
        <v>0</v>
      </c>
      <c r="DB227" s="54">
        <f t="shared" ca="1" si="502"/>
        <v>0</v>
      </c>
      <c r="DC227" s="54">
        <f t="shared" ca="1" si="502"/>
        <v>0</v>
      </c>
      <c r="DD227" s="54">
        <f t="shared" ca="1" si="502"/>
        <v>0</v>
      </c>
      <c r="DE227" s="27" t="str">
        <f t="shared" ref="DE227:DM229" ca="1" si="527">OFFSET(DE$5,$B227,0)</f>
        <v>-</v>
      </c>
      <c r="DF227" s="27" t="str">
        <f t="shared" ca="1" si="527"/>
        <v>-</v>
      </c>
      <c r="DG227" s="27" t="str">
        <f t="shared" ca="1" si="527"/>
        <v>-</v>
      </c>
      <c r="DH227" s="27" t="str">
        <f t="shared" ca="1" si="527"/>
        <v>-</v>
      </c>
      <c r="DI227" s="27" t="str">
        <f t="shared" ca="1" si="527"/>
        <v>-</v>
      </c>
      <c r="DJ227" s="27" t="str">
        <f t="shared" ca="1" si="527"/>
        <v>-</v>
      </c>
      <c r="DK227" s="27" t="b">
        <f t="shared" ca="1" si="527"/>
        <v>0</v>
      </c>
      <c r="DL227" s="27" t="b">
        <f t="shared" ca="1" si="527"/>
        <v>0</v>
      </c>
      <c r="DM227" s="27" t="b">
        <f t="shared" ca="1" si="527"/>
        <v>1</v>
      </c>
      <c r="DN227" s="27">
        <f t="shared" ca="1" si="504"/>
        <v>1</v>
      </c>
      <c r="DO227" s="54" t="str">
        <f t="shared" ca="1" si="505"/>
        <v>-</v>
      </c>
      <c r="DP227" s="54" t="b">
        <f t="shared" ca="1" si="505"/>
        <v>1</v>
      </c>
      <c r="DQ227" s="54" t="str">
        <f t="shared" ca="1" si="505"/>
        <v>-</v>
      </c>
      <c r="DR227" s="54" t="str">
        <f t="shared" ca="1" si="505"/>
        <v>-</v>
      </c>
      <c r="DS227" s="27" t="str">
        <f t="shared" ca="1" si="506"/>
        <v>-</v>
      </c>
      <c r="DT227" s="27" t="b">
        <f t="shared" ca="1" si="506"/>
        <v>1</v>
      </c>
      <c r="DU227" s="27" t="str">
        <f t="shared" ca="1" si="506"/>
        <v>-</v>
      </c>
      <c r="DV227" s="27">
        <f t="shared" ca="1" si="506"/>
        <v>0</v>
      </c>
      <c r="DW227" s="54">
        <f t="shared" ca="1" si="507"/>
        <v>1</v>
      </c>
      <c r="DX227" s="54" t="str">
        <f t="shared" ca="1" si="507"/>
        <v>-</v>
      </c>
      <c r="DY227" s="27">
        <f t="shared" ca="1" si="508"/>
        <v>500</v>
      </c>
      <c r="DZ227" s="27">
        <f t="shared" ca="1" si="508"/>
        <v>500</v>
      </c>
      <c r="EA227" s="27">
        <f t="shared" ca="1" si="508"/>
        <v>1</v>
      </c>
      <c r="EB227" s="27">
        <f t="shared" ca="1" si="508"/>
        <v>0</v>
      </c>
      <c r="EC227" s="27">
        <f t="shared" ca="1" si="508"/>
        <v>1</v>
      </c>
      <c r="ED227" s="27">
        <f t="shared" ca="1" si="508"/>
        <v>1</v>
      </c>
      <c r="EE227" s="27">
        <f t="shared" ca="1" si="508"/>
        <v>0</v>
      </c>
      <c r="EF227" s="27">
        <f t="shared" ca="1" si="508"/>
        <v>70</v>
      </c>
      <c r="EG227" s="27">
        <f t="shared" ca="1" si="508"/>
        <v>50</v>
      </c>
      <c r="EH227" s="27">
        <f t="shared" ca="1" si="508"/>
        <v>70</v>
      </c>
      <c r="EI227" s="27">
        <f t="shared" ca="1" si="509"/>
        <v>50</v>
      </c>
      <c r="EJ227" s="27">
        <f t="shared" ca="1" si="509"/>
        <v>1</v>
      </c>
      <c r="EK227" s="27">
        <f t="shared" ca="1" si="509"/>
        <v>1</v>
      </c>
      <c r="EL227" s="27">
        <f t="shared" ca="1" si="509"/>
        <v>1</v>
      </c>
      <c r="EM227" s="27">
        <f t="shared" ca="1" si="509"/>
        <v>0</v>
      </c>
      <c r="EN227" s="27" t="str">
        <f t="shared" ca="1" si="509"/>
        <v>-</v>
      </c>
      <c r="EO227" s="27" t="str">
        <f t="shared" ca="1" si="509"/>
        <v>-</v>
      </c>
      <c r="EP227" s="27">
        <f t="shared" ca="1" si="509"/>
        <v>0</v>
      </c>
      <c r="EQ227" s="27">
        <f t="shared" ca="1" si="509"/>
        <v>0</v>
      </c>
      <c r="ER227" s="34">
        <v>0</v>
      </c>
    </row>
    <row r="228" spans="1:148" outlineLevel="3">
      <c r="A228" s="31">
        <f t="shared" si="482"/>
        <v>223</v>
      </c>
      <c r="B228" s="38">
        <f t="shared" ca="1" si="510"/>
        <v>22</v>
      </c>
      <c r="C228">
        <f ca="1">OFFSET(C228,-1,0)</f>
        <v>422</v>
      </c>
      <c r="D228" t="b">
        <v>1</v>
      </c>
      <c r="E228" t="b">
        <v>0</v>
      </c>
      <c r="F228" t="b">
        <v>1</v>
      </c>
      <c r="H228" s="51" t="str">
        <f t="shared" ca="1" si="483"/>
        <v>M-M Spr Scan 2 (F43N54)</v>
      </c>
      <c r="I228" s="13" t="str">
        <f ca="1">IF(MATCH(H228,H$5:H228,0)=(COUNTA(H$5:H228)),"-","Dup")</f>
        <v>-</v>
      </c>
      <c r="J228" s="27" t="s">
        <v>37</v>
      </c>
      <c r="K228" s="54" t="b">
        <f t="shared" ca="1" si="489"/>
        <v>1</v>
      </c>
      <c r="L228" s="54" t="b">
        <f t="shared" ca="1" si="489"/>
        <v>0</v>
      </c>
      <c r="M228" s="54" t="b">
        <f t="shared" ca="1" si="489"/>
        <v>0</v>
      </c>
      <c r="N228" s="54" t="b">
        <f t="shared" ca="1" si="489"/>
        <v>0</v>
      </c>
      <c r="O228" s="54" t="b">
        <f t="shared" ca="1" si="489"/>
        <v>1</v>
      </c>
      <c r="P228" s="27">
        <f t="shared" ca="1" si="511"/>
        <v>1</v>
      </c>
      <c r="Q228" s="27">
        <f t="shared" ca="1" si="511"/>
        <v>1</v>
      </c>
      <c r="R228" s="27">
        <f t="shared" ca="1" si="511"/>
        <v>1</v>
      </c>
      <c r="S228" s="27">
        <f t="shared" ca="1" si="511"/>
        <v>1</v>
      </c>
      <c r="T228" s="27">
        <f t="shared" ca="1" si="511"/>
        <v>1</v>
      </c>
      <c r="U228" s="27">
        <f t="shared" ca="1" si="512"/>
        <v>1</v>
      </c>
      <c r="V228" s="27">
        <f t="shared" ca="1" si="512"/>
        <v>1</v>
      </c>
      <c r="W228" s="27">
        <f t="shared" ca="1" si="512"/>
        <v>1</v>
      </c>
      <c r="X228" s="27">
        <f t="shared" ca="1" si="512"/>
        <v>1</v>
      </c>
      <c r="Y228" s="27">
        <f t="shared" ca="1" si="512"/>
        <v>1</v>
      </c>
      <c r="Z228" s="27" t="str">
        <f t="shared" ca="1" si="512"/>
        <v>-</v>
      </c>
      <c r="AA228" s="27" t="str">
        <f t="shared" ca="1" si="512"/>
        <v>-</v>
      </c>
      <c r="AB228" s="27" t="str">
        <f t="shared" ca="1" si="512"/>
        <v>-</v>
      </c>
      <c r="AC228" s="27" t="str">
        <f t="shared" ca="1" si="512"/>
        <v>-</v>
      </c>
      <c r="AD228" s="27" t="str">
        <f t="shared" ca="1" si="512"/>
        <v>-</v>
      </c>
      <c r="AE228" s="27" t="str">
        <f t="shared" ca="1" si="513"/>
        <v>-</v>
      </c>
      <c r="AF228" s="27" t="str">
        <f t="shared" ca="1" si="513"/>
        <v>-</v>
      </c>
      <c r="AG228" s="27" t="str">
        <f t="shared" ca="1" si="513"/>
        <v>-</v>
      </c>
      <c r="AH228" s="27" t="str">
        <f t="shared" ca="1" si="513"/>
        <v>-</v>
      </c>
      <c r="AI228" s="27" t="str">
        <f t="shared" ca="1" si="513"/>
        <v>-</v>
      </c>
      <c r="AJ228" s="27" t="str">
        <f t="shared" ca="1" si="513"/>
        <v>-</v>
      </c>
      <c r="AK228" s="54" t="b">
        <f t="shared" ca="1" si="493"/>
        <v>1</v>
      </c>
      <c r="AL228" s="54" t="str">
        <f t="shared" ca="1" si="493"/>
        <v>-</v>
      </c>
      <c r="AM228" s="54" t="str">
        <f t="shared" ca="1" si="493"/>
        <v>-</v>
      </c>
      <c r="AN228" s="54" t="str">
        <f t="shared" ca="1" si="493"/>
        <v>-</v>
      </c>
      <c r="AO228" s="27" t="str">
        <f t="shared" ca="1" si="485"/>
        <v>-</v>
      </c>
      <c r="AP228" s="27" t="str">
        <f t="shared" ca="1" si="485"/>
        <v>-</v>
      </c>
      <c r="AQ228" s="27" t="str">
        <f t="shared" ca="1" si="485"/>
        <v>-</v>
      </c>
      <c r="AR228" s="27" t="str">
        <f t="shared" ca="1" si="485"/>
        <v>-</v>
      </c>
      <c r="AS228" s="54">
        <f t="shared" ca="1" si="494"/>
        <v>5</v>
      </c>
      <c r="AT228" s="54">
        <f t="shared" ca="1" si="494"/>
        <v>4</v>
      </c>
      <c r="AU228" s="54">
        <f t="shared" ca="1" si="494"/>
        <v>0</v>
      </c>
      <c r="AV228" s="54">
        <f t="shared" ca="1" si="494"/>
        <v>0.25</v>
      </c>
      <c r="AW228" s="54">
        <f t="shared" ca="1" si="494"/>
        <v>-0.25</v>
      </c>
      <c r="AX228" s="54">
        <f t="shared" ca="1" si="494"/>
        <v>0.5</v>
      </c>
      <c r="AY228" s="54">
        <f t="shared" ca="1" si="494"/>
        <v>-0.5</v>
      </c>
      <c r="AZ228" s="54">
        <f t="shared" ca="1" si="494"/>
        <v>-0.7</v>
      </c>
      <c r="BA228" s="54">
        <f t="shared" ca="1" si="494"/>
        <v>1</v>
      </c>
      <c r="BB228" s="54">
        <f t="shared" ca="1" si="494"/>
        <v>-1</v>
      </c>
      <c r="BC228" s="54">
        <f t="shared" ca="1" si="494"/>
        <v>0.3</v>
      </c>
      <c r="BD228" s="54">
        <f t="shared" ca="1" si="494"/>
        <v>0.7</v>
      </c>
      <c r="BE228" s="54">
        <f t="shared" ca="1" si="494"/>
        <v>-0.2</v>
      </c>
      <c r="BF228" s="54">
        <f t="shared" ca="1" si="494"/>
        <v>1.2</v>
      </c>
      <c r="BG228" s="27" t="str">
        <f t="shared" ca="1" si="522"/>
        <v>-</v>
      </c>
      <c r="BH228" s="27" t="str">
        <f t="shared" ca="1" si="522"/>
        <v>-</v>
      </c>
      <c r="BI228" s="54">
        <f t="shared" ca="1" si="496"/>
        <v>0</v>
      </c>
      <c r="BJ228" s="54">
        <f t="shared" ca="1" si="496"/>
        <v>0</v>
      </c>
      <c r="BK228" s="54">
        <f t="shared" ca="1" si="496"/>
        <v>0</v>
      </c>
      <c r="BL228" s="54">
        <f t="shared" ca="1" si="496"/>
        <v>0</v>
      </c>
      <c r="BM228" s="54">
        <f t="shared" ca="1" si="496"/>
        <v>0</v>
      </c>
      <c r="BN228" s="27">
        <f t="shared" ca="1" si="523"/>
        <v>0</v>
      </c>
      <c r="BO228" s="27">
        <f t="shared" ca="1" si="523"/>
        <v>0</v>
      </c>
      <c r="BP228" s="27" t="str">
        <f t="shared" ca="1" si="523"/>
        <v>-</v>
      </c>
      <c r="BQ228" s="27" t="str">
        <f t="shared" ca="1" si="523"/>
        <v>-</v>
      </c>
      <c r="BR228" s="27" t="str">
        <f t="shared" ca="1" si="523"/>
        <v>-</v>
      </c>
      <c r="BS228" s="27" t="str">
        <f t="shared" ca="1" si="523"/>
        <v>-</v>
      </c>
      <c r="BT228" s="27" t="str">
        <f t="shared" ca="1" si="524"/>
        <v>-</v>
      </c>
      <c r="BU228" s="27" t="str">
        <f t="shared" ca="1" si="524"/>
        <v>-</v>
      </c>
      <c r="BV228" s="27" t="str">
        <f t="shared" ca="1" si="524"/>
        <v>-</v>
      </c>
      <c r="BW228" s="27" t="str">
        <f t="shared" ca="1" si="524"/>
        <v>-</v>
      </c>
      <c r="BX228" s="27" t="str">
        <f t="shared" ca="1" si="524"/>
        <v>-</v>
      </c>
      <c r="BY228" s="27">
        <f t="shared" ca="1" si="524"/>
        <v>2</v>
      </c>
      <c r="BZ228" s="27" t="str">
        <f t="shared" ca="1" si="524"/>
        <v>-</v>
      </c>
      <c r="CA228" s="27" t="str">
        <f t="shared" ca="1" si="524"/>
        <v>-</v>
      </c>
      <c r="CB228" s="27" t="str">
        <f t="shared" ca="1" si="524"/>
        <v>-</v>
      </c>
      <c r="CC228" s="27" t="str">
        <f t="shared" ca="1" si="524"/>
        <v>-</v>
      </c>
      <c r="CD228" s="27" t="str">
        <f t="shared" ca="1" si="524"/>
        <v>-</v>
      </c>
      <c r="CE228" s="27" t="str">
        <f t="shared" ca="1" si="524"/>
        <v>-</v>
      </c>
      <c r="CF228" s="27">
        <f t="shared" ca="1" si="525"/>
        <v>0</v>
      </c>
      <c r="CG228" s="27" t="str">
        <f t="shared" ca="1" si="525"/>
        <v>-</v>
      </c>
      <c r="CH228" s="27">
        <f t="shared" ca="1" si="525"/>
        <v>1</v>
      </c>
      <c r="CI228" s="27">
        <f t="shared" ca="1" si="525"/>
        <v>0</v>
      </c>
      <c r="CJ228" s="27">
        <f t="shared" ca="1" si="525"/>
        <v>1</v>
      </c>
      <c r="CK228" s="27">
        <f t="shared" ca="1" si="525"/>
        <v>1</v>
      </c>
      <c r="CL228" s="27">
        <f t="shared" ca="1" si="525"/>
        <v>1</v>
      </c>
      <c r="CM228" s="27">
        <f t="shared" ca="1" si="525"/>
        <v>0</v>
      </c>
      <c r="CN228" s="27">
        <f t="shared" ca="1" si="525"/>
        <v>0</v>
      </c>
      <c r="CO228" s="27">
        <f t="shared" ca="1" si="525"/>
        <v>0</v>
      </c>
      <c r="CP228" s="27">
        <f t="shared" ca="1" si="526"/>
        <v>0</v>
      </c>
      <c r="CQ228" s="27">
        <f t="shared" ca="1" si="526"/>
        <v>0.9</v>
      </c>
      <c r="CR228" s="27">
        <f t="shared" ca="1" si="526"/>
        <v>0.75</v>
      </c>
      <c r="CS228" s="27">
        <f t="shared" ca="1" si="526"/>
        <v>0.65</v>
      </c>
      <c r="CT228" s="27">
        <f t="shared" ca="1" si="526"/>
        <v>0.3</v>
      </c>
      <c r="CU228" s="27">
        <f t="shared" ca="1" si="526"/>
        <v>0</v>
      </c>
      <c r="CV228" s="27">
        <f t="shared" ca="1" si="526"/>
        <v>0</v>
      </c>
      <c r="CW228" s="27">
        <f t="shared" ca="1" si="526"/>
        <v>1</v>
      </c>
      <c r="CX228" s="54">
        <f t="shared" ca="1" si="501"/>
        <v>0</v>
      </c>
      <c r="CY228" s="27">
        <f t="shared" ca="1" si="526"/>
        <v>0</v>
      </c>
      <c r="CZ228" s="54">
        <f t="shared" ca="1" si="502"/>
        <v>0</v>
      </c>
      <c r="DA228" s="54">
        <f t="shared" ca="1" si="502"/>
        <v>0</v>
      </c>
      <c r="DB228" s="54">
        <f t="shared" ca="1" si="502"/>
        <v>0</v>
      </c>
      <c r="DC228" s="54">
        <f t="shared" ca="1" si="502"/>
        <v>0</v>
      </c>
      <c r="DD228" s="54">
        <f t="shared" ca="1" si="502"/>
        <v>0</v>
      </c>
      <c r="DE228" s="27" t="str">
        <f t="shared" ca="1" si="527"/>
        <v>-</v>
      </c>
      <c r="DF228" s="27" t="str">
        <f t="shared" ca="1" si="527"/>
        <v>-</v>
      </c>
      <c r="DG228" s="27" t="str">
        <f t="shared" ca="1" si="527"/>
        <v>-</v>
      </c>
      <c r="DH228" s="27" t="str">
        <f t="shared" ca="1" si="527"/>
        <v>-</v>
      </c>
      <c r="DI228" s="27" t="str">
        <f t="shared" ca="1" si="527"/>
        <v>-</v>
      </c>
      <c r="DJ228" s="27" t="str">
        <f t="shared" ca="1" si="527"/>
        <v>-</v>
      </c>
      <c r="DK228" s="27" t="b">
        <f t="shared" ca="1" si="527"/>
        <v>0</v>
      </c>
      <c r="DL228" s="27" t="b">
        <f t="shared" ca="1" si="527"/>
        <v>0</v>
      </c>
      <c r="DM228" s="27" t="b">
        <f t="shared" ca="1" si="527"/>
        <v>1</v>
      </c>
      <c r="DN228" s="27">
        <f t="shared" ca="1" si="504"/>
        <v>2</v>
      </c>
      <c r="DO228" s="54" t="str">
        <f t="shared" ca="1" si="505"/>
        <v>-</v>
      </c>
      <c r="DP228" s="54" t="b">
        <f t="shared" ca="1" si="505"/>
        <v>1</v>
      </c>
      <c r="DQ228" s="54" t="str">
        <f t="shared" ca="1" si="505"/>
        <v>-</v>
      </c>
      <c r="DR228" s="54" t="str">
        <f t="shared" ca="1" si="505"/>
        <v>-</v>
      </c>
      <c r="DS228" s="27" t="str">
        <f t="shared" ca="1" si="506"/>
        <v>-</v>
      </c>
      <c r="DT228" s="27" t="b">
        <f t="shared" ca="1" si="506"/>
        <v>1</v>
      </c>
      <c r="DU228" s="27" t="str">
        <f t="shared" ca="1" si="506"/>
        <v>-</v>
      </c>
      <c r="DV228" s="27">
        <f t="shared" ca="1" si="506"/>
        <v>0</v>
      </c>
      <c r="DW228" s="54">
        <f t="shared" ca="1" si="507"/>
        <v>1</v>
      </c>
      <c r="DX228" s="54" t="str">
        <f t="shared" ca="1" si="507"/>
        <v>-</v>
      </c>
      <c r="DY228" s="27">
        <f t="shared" ca="1" si="508"/>
        <v>500</v>
      </c>
      <c r="DZ228" s="27">
        <f t="shared" ca="1" si="508"/>
        <v>500</v>
      </c>
      <c r="EA228" s="27">
        <f t="shared" ca="1" si="508"/>
        <v>1</v>
      </c>
      <c r="EB228" s="27">
        <f t="shared" ca="1" si="508"/>
        <v>0</v>
      </c>
      <c r="EC228" s="27">
        <f t="shared" ca="1" si="508"/>
        <v>1</v>
      </c>
      <c r="ED228" s="27">
        <f t="shared" ca="1" si="508"/>
        <v>1</v>
      </c>
      <c r="EE228" s="27">
        <f t="shared" ca="1" si="508"/>
        <v>0</v>
      </c>
      <c r="EF228" s="27">
        <f t="shared" ca="1" si="508"/>
        <v>70</v>
      </c>
      <c r="EG228" s="27">
        <f t="shared" ca="1" si="508"/>
        <v>50</v>
      </c>
      <c r="EH228" s="27">
        <f t="shared" ca="1" si="508"/>
        <v>70</v>
      </c>
      <c r="EI228" s="27">
        <f t="shared" ca="1" si="509"/>
        <v>50</v>
      </c>
      <c r="EJ228" s="27">
        <f t="shared" ca="1" si="509"/>
        <v>1</v>
      </c>
      <c r="EK228" s="27">
        <f t="shared" ca="1" si="509"/>
        <v>1</v>
      </c>
      <c r="EL228" s="27">
        <f t="shared" ca="1" si="509"/>
        <v>1</v>
      </c>
      <c r="EM228" s="27">
        <f t="shared" ca="1" si="509"/>
        <v>0</v>
      </c>
      <c r="EN228" s="27" t="str">
        <f t="shared" ca="1" si="509"/>
        <v>-</v>
      </c>
      <c r="EO228" s="27" t="str">
        <f t="shared" ca="1" si="509"/>
        <v>-</v>
      </c>
      <c r="EP228" s="27">
        <f t="shared" ca="1" si="509"/>
        <v>0</v>
      </c>
      <c r="EQ228" s="27">
        <f t="shared" ca="1" si="509"/>
        <v>0</v>
      </c>
      <c r="ER228" s="34">
        <v>0</v>
      </c>
    </row>
    <row r="229" spans="1:148" outlineLevel="3">
      <c r="A229" s="31">
        <f t="shared" si="482"/>
        <v>224</v>
      </c>
      <c r="B229" s="38">
        <f t="shared" ca="1" si="510"/>
        <v>23</v>
      </c>
      <c r="C229">
        <f ca="1">OFFSET(C229,-1,0)</f>
        <v>422</v>
      </c>
      <c r="D229" t="b">
        <v>0</v>
      </c>
      <c r="E229" t="b">
        <v>0</v>
      </c>
      <c r="F229" t="b">
        <v>0</v>
      </c>
      <c r="H229" s="51" t="str">
        <f t="shared" ca="1" si="483"/>
        <v>M-M Spr Scan 3 (F43N54)</v>
      </c>
      <c r="I229" s="13" t="str">
        <f ca="1">IF(MATCH(H229,H$5:H229,0)=(COUNTA(H$5:H229)),"-","Dup")</f>
        <v>-</v>
      </c>
      <c r="J229" s="27" t="s">
        <v>37</v>
      </c>
      <c r="K229" s="54" t="b">
        <f t="shared" ref="K229:O238" ca="1" si="528">OFFSET(K229,-1,0)</f>
        <v>1</v>
      </c>
      <c r="L229" s="54" t="b">
        <f t="shared" ca="1" si="528"/>
        <v>0</v>
      </c>
      <c r="M229" s="54" t="b">
        <f t="shared" ca="1" si="528"/>
        <v>0</v>
      </c>
      <c r="N229" s="54" t="b">
        <f t="shared" ca="1" si="528"/>
        <v>0</v>
      </c>
      <c r="O229" s="54" t="b">
        <f t="shared" ca="1" si="528"/>
        <v>1</v>
      </c>
      <c r="P229" s="27">
        <f t="shared" ca="1" si="511"/>
        <v>1</v>
      </c>
      <c r="Q229" s="27">
        <f t="shared" ca="1" si="511"/>
        <v>1</v>
      </c>
      <c r="R229" s="27">
        <f t="shared" ca="1" si="511"/>
        <v>1</v>
      </c>
      <c r="S229" s="27">
        <f t="shared" ca="1" si="511"/>
        <v>1</v>
      </c>
      <c r="T229" s="27">
        <f t="shared" ca="1" si="511"/>
        <v>1</v>
      </c>
      <c r="U229" s="27">
        <f t="shared" ca="1" si="512"/>
        <v>1</v>
      </c>
      <c r="V229" s="27">
        <f t="shared" ca="1" si="512"/>
        <v>1</v>
      </c>
      <c r="W229" s="27">
        <f t="shared" ca="1" si="512"/>
        <v>1</v>
      </c>
      <c r="X229" s="27">
        <f t="shared" ca="1" si="512"/>
        <v>1</v>
      </c>
      <c r="Y229" s="27">
        <f t="shared" ca="1" si="512"/>
        <v>1</v>
      </c>
      <c r="Z229" s="27" t="str">
        <f t="shared" ca="1" si="512"/>
        <v>-</v>
      </c>
      <c r="AA229" s="27" t="str">
        <f t="shared" ca="1" si="512"/>
        <v>-</v>
      </c>
      <c r="AB229" s="27" t="str">
        <f t="shared" ca="1" si="512"/>
        <v>-</v>
      </c>
      <c r="AC229" s="27" t="str">
        <f t="shared" ca="1" si="512"/>
        <v>-</v>
      </c>
      <c r="AD229" s="27" t="str">
        <f t="shared" ca="1" si="512"/>
        <v>-</v>
      </c>
      <c r="AE229" s="27" t="str">
        <f t="shared" ca="1" si="513"/>
        <v>-</v>
      </c>
      <c r="AF229" s="27" t="str">
        <f t="shared" ca="1" si="513"/>
        <v>-</v>
      </c>
      <c r="AG229" s="27" t="str">
        <f t="shared" ca="1" si="513"/>
        <v>-</v>
      </c>
      <c r="AH229" s="27" t="str">
        <f t="shared" ca="1" si="513"/>
        <v>-</v>
      </c>
      <c r="AI229" s="27" t="str">
        <f t="shared" ca="1" si="513"/>
        <v>-</v>
      </c>
      <c r="AJ229" s="27" t="str">
        <f t="shared" ca="1" si="513"/>
        <v>-</v>
      </c>
      <c r="AK229" s="54" t="b">
        <f t="shared" ca="1" si="493"/>
        <v>1</v>
      </c>
      <c r="AL229" s="54" t="str">
        <f t="shared" ca="1" si="493"/>
        <v>-</v>
      </c>
      <c r="AM229" s="54" t="str">
        <f t="shared" ca="1" si="493"/>
        <v>-</v>
      </c>
      <c r="AN229" s="54" t="str">
        <f t="shared" ca="1" si="493"/>
        <v>-</v>
      </c>
      <c r="AO229" s="27" t="str">
        <f t="shared" ca="1" si="485"/>
        <v>-</v>
      </c>
      <c r="AP229" s="27" t="str">
        <f t="shared" ca="1" si="485"/>
        <v>-</v>
      </c>
      <c r="AQ229" s="27" t="str">
        <f t="shared" ca="1" si="485"/>
        <v>-</v>
      </c>
      <c r="AR229" s="27" t="str">
        <f t="shared" ca="1" si="485"/>
        <v>-</v>
      </c>
      <c r="AS229" s="54">
        <f t="shared" ca="1" si="494"/>
        <v>5</v>
      </c>
      <c r="AT229" s="54">
        <f t="shared" ca="1" si="494"/>
        <v>4</v>
      </c>
      <c r="AU229" s="54">
        <f t="shared" ca="1" si="494"/>
        <v>0</v>
      </c>
      <c r="AV229" s="54">
        <f t="shared" ca="1" si="494"/>
        <v>0.25</v>
      </c>
      <c r="AW229" s="54">
        <f t="shared" ca="1" si="494"/>
        <v>-0.25</v>
      </c>
      <c r="AX229" s="54">
        <f t="shared" ca="1" si="494"/>
        <v>0.5</v>
      </c>
      <c r="AY229" s="54">
        <f t="shared" ca="1" si="494"/>
        <v>-0.5</v>
      </c>
      <c r="AZ229" s="54">
        <f t="shared" ca="1" si="494"/>
        <v>-0.7</v>
      </c>
      <c r="BA229" s="54">
        <f t="shared" ca="1" si="494"/>
        <v>1</v>
      </c>
      <c r="BB229" s="54">
        <f t="shared" ca="1" si="494"/>
        <v>-1</v>
      </c>
      <c r="BC229" s="54">
        <f t="shared" ca="1" si="494"/>
        <v>0.3</v>
      </c>
      <c r="BD229" s="54">
        <f t="shared" ca="1" si="494"/>
        <v>0.7</v>
      </c>
      <c r="BE229" s="54">
        <f t="shared" ca="1" si="494"/>
        <v>-0.2</v>
      </c>
      <c r="BF229" s="54">
        <f t="shared" ca="1" si="494"/>
        <v>1.2</v>
      </c>
      <c r="BG229" s="27" t="str">
        <f t="shared" ca="1" si="522"/>
        <v>-</v>
      </c>
      <c r="BH229" s="27" t="str">
        <f t="shared" ca="1" si="522"/>
        <v>-</v>
      </c>
      <c r="BI229" s="54">
        <f t="shared" ref="BI229:BM238" ca="1" si="529">OFFSET(BI229,-1,0)</f>
        <v>0</v>
      </c>
      <c r="BJ229" s="54">
        <f t="shared" ca="1" si="529"/>
        <v>0</v>
      </c>
      <c r="BK229" s="54">
        <f t="shared" ca="1" si="529"/>
        <v>0</v>
      </c>
      <c r="BL229" s="54">
        <f t="shared" ca="1" si="529"/>
        <v>0</v>
      </c>
      <c r="BM229" s="54">
        <f t="shared" ca="1" si="529"/>
        <v>0</v>
      </c>
      <c r="BN229" s="27">
        <f t="shared" ca="1" si="523"/>
        <v>0</v>
      </c>
      <c r="BO229" s="27">
        <f t="shared" ca="1" si="523"/>
        <v>0</v>
      </c>
      <c r="BP229" s="27" t="str">
        <f t="shared" ca="1" si="523"/>
        <v>-</v>
      </c>
      <c r="BQ229" s="27" t="str">
        <f t="shared" ca="1" si="523"/>
        <v>-</v>
      </c>
      <c r="BR229" s="27" t="str">
        <f t="shared" ca="1" si="523"/>
        <v>-</v>
      </c>
      <c r="BS229" s="27" t="str">
        <f t="shared" ca="1" si="523"/>
        <v>-</v>
      </c>
      <c r="BT229" s="27" t="str">
        <f t="shared" ca="1" si="524"/>
        <v>-</v>
      </c>
      <c r="BU229" s="27" t="str">
        <f t="shared" ca="1" si="524"/>
        <v>-</v>
      </c>
      <c r="BV229" s="27" t="str">
        <f t="shared" ca="1" si="524"/>
        <v>-</v>
      </c>
      <c r="BW229" s="27" t="str">
        <f t="shared" ca="1" si="524"/>
        <v>-</v>
      </c>
      <c r="BX229" s="27" t="str">
        <f t="shared" ca="1" si="524"/>
        <v>-</v>
      </c>
      <c r="BY229" s="27">
        <f t="shared" ca="1" si="524"/>
        <v>2</v>
      </c>
      <c r="BZ229" s="27" t="str">
        <f t="shared" ca="1" si="524"/>
        <v>-</v>
      </c>
      <c r="CA229" s="27" t="str">
        <f t="shared" ca="1" si="524"/>
        <v>-</v>
      </c>
      <c r="CB229" s="27" t="str">
        <f t="shared" ca="1" si="524"/>
        <v>-</v>
      </c>
      <c r="CC229" s="27" t="str">
        <f t="shared" ca="1" si="524"/>
        <v>-</v>
      </c>
      <c r="CD229" s="27" t="str">
        <f t="shared" ca="1" si="524"/>
        <v>-</v>
      </c>
      <c r="CE229" s="27" t="str">
        <f t="shared" ca="1" si="524"/>
        <v>-</v>
      </c>
      <c r="CF229" s="27">
        <f t="shared" ca="1" si="525"/>
        <v>0</v>
      </c>
      <c r="CG229" s="27" t="str">
        <f t="shared" ca="1" si="525"/>
        <v>-</v>
      </c>
      <c r="CH229" s="27">
        <f t="shared" ca="1" si="525"/>
        <v>1</v>
      </c>
      <c r="CI229" s="27">
        <f t="shared" ca="1" si="525"/>
        <v>0</v>
      </c>
      <c r="CJ229" s="27">
        <f t="shared" ca="1" si="525"/>
        <v>1</v>
      </c>
      <c r="CK229" s="27">
        <f t="shared" ca="1" si="525"/>
        <v>1</v>
      </c>
      <c r="CL229" s="27">
        <f t="shared" ca="1" si="525"/>
        <v>1</v>
      </c>
      <c r="CM229" s="27">
        <f t="shared" ca="1" si="525"/>
        <v>0</v>
      </c>
      <c r="CN229" s="27">
        <f t="shared" ca="1" si="525"/>
        <v>0</v>
      </c>
      <c r="CO229" s="27">
        <f t="shared" ca="1" si="525"/>
        <v>0</v>
      </c>
      <c r="CP229" s="27">
        <f t="shared" ca="1" si="526"/>
        <v>0</v>
      </c>
      <c r="CQ229" s="27">
        <f t="shared" ca="1" si="526"/>
        <v>0.9</v>
      </c>
      <c r="CR229" s="27">
        <f t="shared" ca="1" si="526"/>
        <v>0.75</v>
      </c>
      <c r="CS229" s="27">
        <f t="shared" ca="1" si="526"/>
        <v>0.65</v>
      </c>
      <c r="CT229" s="27">
        <f t="shared" ca="1" si="526"/>
        <v>0.3</v>
      </c>
      <c r="CU229" s="27">
        <f t="shared" ca="1" si="526"/>
        <v>0</v>
      </c>
      <c r="CV229" s="27">
        <f t="shared" ca="1" si="526"/>
        <v>0</v>
      </c>
      <c r="CW229" s="27">
        <f t="shared" ca="1" si="526"/>
        <v>1</v>
      </c>
      <c r="CX229" s="54">
        <f t="shared" ca="1" si="501"/>
        <v>0</v>
      </c>
      <c r="CY229" s="27">
        <f t="shared" ca="1" si="526"/>
        <v>0</v>
      </c>
      <c r="CZ229" s="54">
        <f t="shared" ref="CZ229:DD238" ca="1" si="530">OFFSET(CZ229,-1,0)</f>
        <v>0</v>
      </c>
      <c r="DA229" s="54">
        <f t="shared" ca="1" si="530"/>
        <v>0</v>
      </c>
      <c r="DB229" s="54">
        <f t="shared" ca="1" si="530"/>
        <v>0</v>
      </c>
      <c r="DC229" s="54">
        <f t="shared" ca="1" si="530"/>
        <v>0</v>
      </c>
      <c r="DD229" s="54">
        <f t="shared" ca="1" si="530"/>
        <v>0</v>
      </c>
      <c r="DE229" s="27" t="str">
        <f t="shared" ca="1" si="527"/>
        <v>-</v>
      </c>
      <c r="DF229" s="27" t="str">
        <f t="shared" ca="1" si="527"/>
        <v>-</v>
      </c>
      <c r="DG229" s="27" t="str">
        <f t="shared" ca="1" si="527"/>
        <v>-</v>
      </c>
      <c r="DH229" s="27" t="str">
        <f t="shared" ca="1" si="527"/>
        <v>-</v>
      </c>
      <c r="DI229" s="27" t="str">
        <f t="shared" ca="1" si="527"/>
        <v>-</v>
      </c>
      <c r="DJ229" s="27" t="str">
        <f t="shared" ca="1" si="527"/>
        <v>-</v>
      </c>
      <c r="DK229" s="27" t="b">
        <f t="shared" ca="1" si="527"/>
        <v>0</v>
      </c>
      <c r="DL229" s="27" t="b">
        <f t="shared" ca="1" si="527"/>
        <v>0</v>
      </c>
      <c r="DM229" s="27" t="b">
        <f t="shared" ca="1" si="527"/>
        <v>1</v>
      </c>
      <c r="DN229" s="27">
        <f t="shared" ca="1" si="504"/>
        <v>3</v>
      </c>
      <c r="DO229" s="54" t="str">
        <f t="shared" ca="1" si="505"/>
        <v>-</v>
      </c>
      <c r="DP229" s="54" t="b">
        <f t="shared" ca="1" si="505"/>
        <v>1</v>
      </c>
      <c r="DQ229" s="54" t="str">
        <f t="shared" ca="1" si="505"/>
        <v>-</v>
      </c>
      <c r="DR229" s="54" t="str">
        <f t="shared" ca="1" si="505"/>
        <v>-</v>
      </c>
      <c r="DS229" s="27" t="str">
        <f t="shared" ref="DS229:DV238" ca="1" si="531">OFFSET(DS$5,$B229,0)</f>
        <v>-</v>
      </c>
      <c r="DT229" s="27" t="b">
        <f t="shared" ca="1" si="531"/>
        <v>1</v>
      </c>
      <c r="DU229" s="27" t="str">
        <f t="shared" ca="1" si="531"/>
        <v>-</v>
      </c>
      <c r="DV229" s="27">
        <f t="shared" ca="1" si="531"/>
        <v>0</v>
      </c>
      <c r="DW229" s="54">
        <f t="shared" ca="1" si="507"/>
        <v>1</v>
      </c>
      <c r="DX229" s="54" t="str">
        <f t="shared" ca="1" si="507"/>
        <v>-</v>
      </c>
      <c r="DY229" s="27">
        <f t="shared" ref="DY229:EH238" ca="1" si="532">OFFSET(DY$5,$B229,0)</f>
        <v>500</v>
      </c>
      <c r="DZ229" s="27">
        <f t="shared" ca="1" si="532"/>
        <v>500</v>
      </c>
      <c r="EA229" s="27">
        <f t="shared" ca="1" si="532"/>
        <v>1</v>
      </c>
      <c r="EB229" s="27">
        <f t="shared" ca="1" si="532"/>
        <v>0</v>
      </c>
      <c r="EC229" s="27">
        <f t="shared" ca="1" si="532"/>
        <v>1</v>
      </c>
      <c r="ED229" s="27">
        <f t="shared" ca="1" si="532"/>
        <v>1</v>
      </c>
      <c r="EE229" s="27">
        <f t="shared" ca="1" si="532"/>
        <v>0</v>
      </c>
      <c r="EF229" s="27">
        <f t="shared" ca="1" si="532"/>
        <v>70</v>
      </c>
      <c r="EG229" s="27">
        <f t="shared" ca="1" si="532"/>
        <v>50</v>
      </c>
      <c r="EH229" s="27">
        <f t="shared" ca="1" si="532"/>
        <v>70</v>
      </c>
      <c r="EI229" s="27">
        <f t="shared" ref="EI229:EQ238" ca="1" si="533">OFFSET(EI$5,$B229,0)</f>
        <v>50</v>
      </c>
      <c r="EJ229" s="27">
        <f t="shared" ca="1" si="533"/>
        <v>1</v>
      </c>
      <c r="EK229" s="27">
        <f t="shared" ca="1" si="533"/>
        <v>1</v>
      </c>
      <c r="EL229" s="27">
        <f t="shared" ca="1" si="533"/>
        <v>1</v>
      </c>
      <c r="EM229" s="27">
        <f t="shared" ca="1" si="533"/>
        <v>0</v>
      </c>
      <c r="EN229" s="27" t="str">
        <f t="shared" ca="1" si="533"/>
        <v>-</v>
      </c>
      <c r="EO229" s="27" t="str">
        <f t="shared" ca="1" si="533"/>
        <v>-</v>
      </c>
      <c r="EP229" s="27">
        <f t="shared" ca="1" si="533"/>
        <v>0</v>
      </c>
      <c r="EQ229" s="27">
        <f t="shared" ca="1" si="533"/>
        <v>0</v>
      </c>
      <c r="ER229" s="34">
        <v>0</v>
      </c>
    </row>
    <row r="230" spans="1:148" outlineLevel="2">
      <c r="A230" s="31">
        <f t="shared" si="482"/>
        <v>225</v>
      </c>
      <c r="B230" s="38">
        <f t="shared" ca="1" si="510"/>
        <v>24</v>
      </c>
      <c r="C230" s="26">
        <v>42</v>
      </c>
      <c r="D230" t="b">
        <v>0</v>
      </c>
      <c r="E230" t="b">
        <v>0</v>
      </c>
      <c r="F230" t="b">
        <v>0</v>
      </c>
      <c r="H230" s="51" t="str">
        <f t="shared" ca="1" si="483"/>
        <v>M-M&amp;BBT Aut Scan 0 (F43N64)</v>
      </c>
      <c r="I230" s="13" t="str">
        <f ca="1">IF(MATCH(H230,H$5:H230,0)=(COUNTA(H$5:H230)),"-","Dup")</f>
        <v>-</v>
      </c>
      <c r="J230" s="27" t="s">
        <v>37</v>
      </c>
      <c r="K230" s="54" t="b">
        <f t="shared" ca="1" si="528"/>
        <v>1</v>
      </c>
      <c r="L230" s="54" t="b">
        <f t="shared" ca="1" si="528"/>
        <v>0</v>
      </c>
      <c r="M230" s="54" t="b">
        <f t="shared" ca="1" si="528"/>
        <v>0</v>
      </c>
      <c r="N230" s="54" t="b">
        <f t="shared" ca="1" si="528"/>
        <v>0</v>
      </c>
      <c r="O230" s="54" t="b">
        <f t="shared" ca="1" si="528"/>
        <v>1</v>
      </c>
      <c r="P230" s="27">
        <f t="shared" ca="1" si="511"/>
        <v>1</v>
      </c>
      <c r="Q230" s="27">
        <f t="shared" ca="1" si="511"/>
        <v>1</v>
      </c>
      <c r="R230" s="27">
        <f t="shared" ca="1" si="511"/>
        <v>1</v>
      </c>
      <c r="S230" s="27">
        <f t="shared" ca="1" si="511"/>
        <v>1</v>
      </c>
      <c r="T230" s="27">
        <f t="shared" ca="1" si="511"/>
        <v>1</v>
      </c>
      <c r="U230" s="27">
        <f t="shared" ca="1" si="512"/>
        <v>1</v>
      </c>
      <c r="V230" s="27">
        <f t="shared" ca="1" si="512"/>
        <v>1</v>
      </c>
      <c r="W230" s="27">
        <f t="shared" ca="1" si="512"/>
        <v>1</v>
      </c>
      <c r="X230" s="27">
        <f t="shared" ca="1" si="512"/>
        <v>1</v>
      </c>
      <c r="Y230" s="27">
        <f t="shared" ca="1" si="512"/>
        <v>1</v>
      </c>
      <c r="Z230" s="27" t="str">
        <f t="shared" ca="1" si="512"/>
        <v>-</v>
      </c>
      <c r="AA230" s="27" t="str">
        <f t="shared" ca="1" si="512"/>
        <v>-</v>
      </c>
      <c r="AB230" s="27" t="str">
        <f t="shared" ca="1" si="512"/>
        <v>-</v>
      </c>
      <c r="AC230" s="27" t="str">
        <f t="shared" ca="1" si="512"/>
        <v>-</v>
      </c>
      <c r="AD230" s="27" t="str">
        <f t="shared" ca="1" si="512"/>
        <v>-</v>
      </c>
      <c r="AE230" s="27" t="str">
        <f t="shared" ca="1" si="513"/>
        <v>-</v>
      </c>
      <c r="AF230" s="27" t="str">
        <f t="shared" ca="1" si="513"/>
        <v>-</v>
      </c>
      <c r="AG230" s="27" t="str">
        <f t="shared" ca="1" si="513"/>
        <v>-</v>
      </c>
      <c r="AH230" s="27" t="str">
        <f t="shared" ca="1" si="513"/>
        <v>-</v>
      </c>
      <c r="AI230" s="27" t="str">
        <f t="shared" ca="1" si="513"/>
        <v>-</v>
      </c>
      <c r="AJ230" s="27" t="str">
        <f t="shared" ca="1" si="513"/>
        <v>-</v>
      </c>
      <c r="AK230" s="54" t="b">
        <f t="shared" ca="1" si="493"/>
        <v>1</v>
      </c>
      <c r="AL230" s="54" t="str">
        <f t="shared" ca="1" si="493"/>
        <v>-</v>
      </c>
      <c r="AM230" s="54" t="str">
        <f t="shared" ca="1" si="493"/>
        <v>-</v>
      </c>
      <c r="AN230" s="54" t="str">
        <f t="shared" ca="1" si="493"/>
        <v>-</v>
      </c>
      <c r="AO230" s="27" t="str">
        <f t="shared" ca="1" si="485"/>
        <v>-</v>
      </c>
      <c r="AP230" s="27" t="str">
        <f t="shared" ca="1" si="485"/>
        <v>-</v>
      </c>
      <c r="AQ230" s="27" t="str">
        <f t="shared" ca="1" si="485"/>
        <v>-</v>
      </c>
      <c r="AR230" s="27" t="str">
        <f t="shared" ca="1" si="485"/>
        <v>-</v>
      </c>
      <c r="AS230" s="26">
        <v>6</v>
      </c>
      <c r="AT230" s="53">
        <f>AT218</f>
        <v>4</v>
      </c>
      <c r="AU230" s="26">
        <v>0.15</v>
      </c>
      <c r="AV230" s="26">
        <v>-0.15</v>
      </c>
      <c r="AW230" s="26">
        <v>0.5</v>
      </c>
      <c r="AX230" s="26">
        <v>-0.5</v>
      </c>
      <c r="AY230" s="26">
        <v>0.8</v>
      </c>
      <c r="AZ230" s="26">
        <v>-0.8</v>
      </c>
      <c r="BA230" s="27" t="str">
        <f ca="1">OFFSET(BA$5,$B230,0)</f>
        <v>-</v>
      </c>
      <c r="BB230" s="27" t="str">
        <f ca="1">OFFSET(BB$5,$B230,0)</f>
        <v>-</v>
      </c>
      <c r="BC230" s="53">
        <f>BC218</f>
        <v>0.3</v>
      </c>
      <c r="BD230" s="53">
        <f>BD218</f>
        <v>0.7</v>
      </c>
      <c r="BE230" s="53">
        <f>BE218</f>
        <v>-0.2</v>
      </c>
      <c r="BF230" s="53">
        <f>BF218</f>
        <v>1.2</v>
      </c>
      <c r="BG230" s="27" t="str">
        <f t="shared" ref="BG230:BH239" ca="1" si="534">OFFSET(BG$5,$B230,0)</f>
        <v>-</v>
      </c>
      <c r="BH230" s="27" t="str">
        <f t="shared" ca="1" si="534"/>
        <v>-</v>
      </c>
      <c r="BI230" s="54">
        <f t="shared" ca="1" si="529"/>
        <v>0</v>
      </c>
      <c r="BJ230" s="54">
        <f t="shared" ca="1" si="529"/>
        <v>0</v>
      </c>
      <c r="BK230" s="54">
        <f t="shared" ca="1" si="529"/>
        <v>0</v>
      </c>
      <c r="BL230" s="54">
        <f t="shared" ca="1" si="529"/>
        <v>0</v>
      </c>
      <c r="BM230" s="54">
        <f t="shared" ca="1" si="529"/>
        <v>0</v>
      </c>
      <c r="BN230" s="27">
        <f t="shared" ref="BN230:BY239" ca="1" si="535">OFFSET(BN$5,$B230,0)</f>
        <v>0</v>
      </c>
      <c r="BO230" s="27">
        <f t="shared" ca="1" si="535"/>
        <v>0</v>
      </c>
      <c r="BP230" s="27" t="str">
        <f t="shared" ca="1" si="535"/>
        <v>-</v>
      </c>
      <c r="BQ230" s="27" t="str">
        <f t="shared" ca="1" si="535"/>
        <v>-</v>
      </c>
      <c r="BR230" s="27" t="str">
        <f t="shared" ca="1" si="535"/>
        <v>-</v>
      </c>
      <c r="BS230" s="27" t="str">
        <f t="shared" ca="1" si="535"/>
        <v>-</v>
      </c>
      <c r="BT230" s="27" t="str">
        <f t="shared" ca="1" si="535"/>
        <v>-</v>
      </c>
      <c r="BU230" s="27" t="str">
        <f t="shared" ca="1" si="535"/>
        <v>-</v>
      </c>
      <c r="BV230" s="27" t="str">
        <f t="shared" ca="1" si="535"/>
        <v>-</v>
      </c>
      <c r="BW230" s="27" t="str">
        <f t="shared" ca="1" si="535"/>
        <v>-</v>
      </c>
      <c r="BX230" s="27" t="str">
        <f t="shared" ca="1" si="535"/>
        <v>-</v>
      </c>
      <c r="BY230" s="27">
        <f t="shared" ca="1" si="535"/>
        <v>2</v>
      </c>
      <c r="BZ230" s="27" t="str">
        <f t="shared" ref="BZ230:CI239" ca="1" si="536">OFFSET(BZ$5,$B230,0)</f>
        <v>-</v>
      </c>
      <c r="CA230" s="27" t="str">
        <f t="shared" ca="1" si="536"/>
        <v>-</v>
      </c>
      <c r="CB230" s="27" t="str">
        <f t="shared" ca="1" si="536"/>
        <v>-</v>
      </c>
      <c r="CC230" s="27" t="str">
        <f t="shared" ca="1" si="536"/>
        <v>-</v>
      </c>
      <c r="CD230" s="27" t="b">
        <f t="shared" ca="1" si="536"/>
        <v>1</v>
      </c>
      <c r="CE230" s="27" t="str">
        <f t="shared" ca="1" si="536"/>
        <v>-</v>
      </c>
      <c r="CF230" s="27">
        <f t="shared" ca="1" si="536"/>
        <v>0</v>
      </c>
      <c r="CG230" s="27" t="str">
        <f t="shared" ca="1" si="536"/>
        <v>-</v>
      </c>
      <c r="CH230" s="27">
        <f t="shared" ca="1" si="536"/>
        <v>1</v>
      </c>
      <c r="CI230" s="27">
        <f t="shared" ca="1" si="536"/>
        <v>0</v>
      </c>
      <c r="CJ230" s="27">
        <f t="shared" ref="CJ230:CS239" ca="1" si="537">OFFSET(CJ$5,$B230,0)</f>
        <v>1</v>
      </c>
      <c r="CK230" s="27">
        <f t="shared" ca="1" si="537"/>
        <v>1</v>
      </c>
      <c r="CL230" s="27">
        <f t="shared" ca="1" si="537"/>
        <v>1</v>
      </c>
      <c r="CM230" s="27">
        <f t="shared" ca="1" si="537"/>
        <v>0</v>
      </c>
      <c r="CN230" s="27">
        <f t="shared" ca="1" si="537"/>
        <v>0</v>
      </c>
      <c r="CO230" s="27">
        <f t="shared" ca="1" si="537"/>
        <v>0</v>
      </c>
      <c r="CP230" s="27">
        <f t="shared" ca="1" si="537"/>
        <v>0</v>
      </c>
      <c r="CQ230" s="27">
        <f t="shared" ca="1" si="537"/>
        <v>0.9</v>
      </c>
      <c r="CR230" s="27">
        <f t="shared" ca="1" si="537"/>
        <v>0.75</v>
      </c>
      <c r="CS230" s="27">
        <f t="shared" ca="1" si="537"/>
        <v>0.65</v>
      </c>
      <c r="CT230" s="27">
        <f t="shared" ref="CT230:CY239" ca="1" si="538">OFFSET(CT$5,$B230,0)</f>
        <v>0.3</v>
      </c>
      <c r="CU230" s="27">
        <f t="shared" ca="1" si="538"/>
        <v>0</v>
      </c>
      <c r="CV230" s="27">
        <f t="shared" ca="1" si="538"/>
        <v>0</v>
      </c>
      <c r="CW230" s="27">
        <f t="shared" ca="1" si="538"/>
        <v>1</v>
      </c>
      <c r="CX230" s="54">
        <f t="shared" ca="1" si="501"/>
        <v>0</v>
      </c>
      <c r="CY230" s="27">
        <f t="shared" ca="1" si="538"/>
        <v>0</v>
      </c>
      <c r="CZ230" s="54">
        <f t="shared" ca="1" si="530"/>
        <v>0</v>
      </c>
      <c r="DA230" s="54">
        <f t="shared" ca="1" si="530"/>
        <v>0</v>
      </c>
      <c r="DB230" s="54">
        <f t="shared" ca="1" si="530"/>
        <v>0</v>
      </c>
      <c r="DC230" s="54">
        <f t="shared" ca="1" si="530"/>
        <v>0</v>
      </c>
      <c r="DD230" s="54">
        <f t="shared" ca="1" si="530"/>
        <v>0</v>
      </c>
      <c r="DE230" s="27" t="str">
        <f t="shared" ref="DE230:DN245" ca="1" si="539">OFFSET(DE$5,$B230,0)</f>
        <v>-</v>
      </c>
      <c r="DF230" s="27" t="str">
        <f t="shared" ca="1" si="539"/>
        <v>-</v>
      </c>
      <c r="DG230" s="27" t="str">
        <f t="shared" ca="1" si="539"/>
        <v>-</v>
      </c>
      <c r="DH230" s="27" t="str">
        <f t="shared" ca="1" si="539"/>
        <v>-</v>
      </c>
      <c r="DI230" s="27" t="str">
        <f t="shared" ca="1" si="539"/>
        <v>-</v>
      </c>
      <c r="DJ230" s="27" t="str">
        <f t="shared" ca="1" si="539"/>
        <v>-</v>
      </c>
      <c r="DK230" s="27" t="b">
        <f t="shared" ca="1" si="539"/>
        <v>1</v>
      </c>
      <c r="DL230" s="27" t="b">
        <f t="shared" ca="1" si="539"/>
        <v>0</v>
      </c>
      <c r="DM230" s="27" t="b">
        <f t="shared" ca="1" si="539"/>
        <v>0</v>
      </c>
      <c r="DN230" s="27">
        <f t="shared" ca="1" si="504"/>
        <v>0</v>
      </c>
      <c r="DO230" s="54" t="str">
        <f t="shared" ca="1" si="505"/>
        <v>-</v>
      </c>
      <c r="DP230" s="54" t="b">
        <f t="shared" ca="1" si="505"/>
        <v>1</v>
      </c>
      <c r="DQ230" s="54" t="str">
        <f t="shared" ca="1" si="505"/>
        <v>-</v>
      </c>
      <c r="DR230" s="54" t="str">
        <f t="shared" ca="1" si="505"/>
        <v>-</v>
      </c>
      <c r="DS230" s="27" t="str">
        <f t="shared" ca="1" si="531"/>
        <v>-</v>
      </c>
      <c r="DT230" s="27" t="b">
        <f t="shared" ca="1" si="531"/>
        <v>1</v>
      </c>
      <c r="DU230" s="27" t="str">
        <f t="shared" ca="1" si="531"/>
        <v>-</v>
      </c>
      <c r="DV230" s="27">
        <f t="shared" ca="1" si="531"/>
        <v>0</v>
      </c>
      <c r="DW230" s="54">
        <f t="shared" ca="1" si="507"/>
        <v>1</v>
      </c>
      <c r="DX230" s="54" t="str">
        <f t="shared" ca="1" si="507"/>
        <v>-</v>
      </c>
      <c r="DY230" s="27">
        <f t="shared" ca="1" si="532"/>
        <v>500</v>
      </c>
      <c r="DZ230" s="27">
        <f t="shared" ca="1" si="532"/>
        <v>500</v>
      </c>
      <c r="EA230" s="27">
        <f t="shared" ca="1" si="532"/>
        <v>1</v>
      </c>
      <c r="EB230" s="27">
        <f t="shared" ca="1" si="532"/>
        <v>0</v>
      </c>
      <c r="EC230" s="27">
        <f t="shared" ca="1" si="532"/>
        <v>1</v>
      </c>
      <c r="ED230" s="27">
        <f t="shared" ca="1" si="532"/>
        <v>1</v>
      </c>
      <c r="EE230" s="27">
        <f t="shared" ca="1" si="532"/>
        <v>0</v>
      </c>
      <c r="EF230" s="27">
        <f t="shared" ca="1" si="532"/>
        <v>70</v>
      </c>
      <c r="EG230" s="27">
        <f t="shared" ca="1" si="532"/>
        <v>50</v>
      </c>
      <c r="EH230" s="27">
        <f t="shared" ca="1" si="532"/>
        <v>70</v>
      </c>
      <c r="EI230" s="27">
        <f t="shared" ca="1" si="533"/>
        <v>50</v>
      </c>
      <c r="EJ230" s="27">
        <f t="shared" ca="1" si="533"/>
        <v>1</v>
      </c>
      <c r="EK230" s="27">
        <f t="shared" ca="1" si="533"/>
        <v>1</v>
      </c>
      <c r="EL230" s="27">
        <f t="shared" ca="1" si="533"/>
        <v>1</v>
      </c>
      <c r="EM230" s="27">
        <f t="shared" ca="1" si="533"/>
        <v>0</v>
      </c>
      <c r="EN230" s="27" t="str">
        <f t="shared" ca="1" si="533"/>
        <v>-</v>
      </c>
      <c r="EO230" s="27" t="str">
        <f t="shared" ca="1" si="533"/>
        <v>-</v>
      </c>
      <c r="EP230" s="27">
        <f t="shared" ca="1" si="533"/>
        <v>0</v>
      </c>
      <c r="EQ230" s="27">
        <f t="shared" ca="1" si="533"/>
        <v>0</v>
      </c>
      <c r="ER230" s="34">
        <v>0</v>
      </c>
    </row>
    <row r="231" spans="1:148" outlineLevel="3">
      <c r="A231" s="31">
        <f t="shared" si="482"/>
        <v>226</v>
      </c>
      <c r="B231" s="38">
        <f t="shared" ca="1" si="510"/>
        <v>25</v>
      </c>
      <c r="C231">
        <f t="shared" ref="C231:C265" ca="1" si="540">OFFSET(C231,-1,0)</f>
        <v>42</v>
      </c>
      <c r="D231" t="b">
        <v>0</v>
      </c>
      <c r="E231" t="b">
        <v>0</v>
      </c>
      <c r="F231" t="b">
        <v>0</v>
      </c>
      <c r="H231" s="51" t="str">
        <f t="shared" ca="1" si="483"/>
        <v>M-M&amp;BBT Aut Scan 1 (F43N64)</v>
      </c>
      <c r="I231" s="13" t="str">
        <f ca="1">IF(MATCH(H231,H$5:H231,0)=(COUNTA(H$5:H231)),"-","Dup")</f>
        <v>-</v>
      </c>
      <c r="J231" s="27" t="s">
        <v>37</v>
      </c>
      <c r="K231" s="54" t="b">
        <f t="shared" ca="1" si="528"/>
        <v>1</v>
      </c>
      <c r="L231" s="54" t="b">
        <f t="shared" ca="1" si="528"/>
        <v>0</v>
      </c>
      <c r="M231" s="54" t="b">
        <f t="shared" ca="1" si="528"/>
        <v>0</v>
      </c>
      <c r="N231" s="54" t="b">
        <f t="shared" ca="1" si="528"/>
        <v>0</v>
      </c>
      <c r="O231" s="54" t="b">
        <f t="shared" ca="1" si="528"/>
        <v>1</v>
      </c>
      <c r="P231" s="27">
        <f t="shared" ca="1" si="511"/>
        <v>1</v>
      </c>
      <c r="Q231" s="27">
        <f t="shared" ca="1" si="511"/>
        <v>1</v>
      </c>
      <c r="R231" s="27">
        <f t="shared" ca="1" si="511"/>
        <v>1</v>
      </c>
      <c r="S231" s="27">
        <f t="shared" ca="1" si="511"/>
        <v>1</v>
      </c>
      <c r="T231" s="27">
        <f t="shared" ca="1" si="511"/>
        <v>1</v>
      </c>
      <c r="U231" s="27">
        <f t="shared" ca="1" si="512"/>
        <v>1</v>
      </c>
      <c r="V231" s="27">
        <f t="shared" ca="1" si="512"/>
        <v>1</v>
      </c>
      <c r="W231" s="27">
        <f t="shared" ca="1" si="512"/>
        <v>1</v>
      </c>
      <c r="X231" s="27">
        <f t="shared" ca="1" si="512"/>
        <v>1</v>
      </c>
      <c r="Y231" s="27">
        <f t="shared" ca="1" si="512"/>
        <v>1</v>
      </c>
      <c r="Z231" s="27" t="str">
        <f t="shared" ca="1" si="512"/>
        <v>-</v>
      </c>
      <c r="AA231" s="27" t="str">
        <f t="shared" ca="1" si="512"/>
        <v>-</v>
      </c>
      <c r="AB231" s="27" t="str">
        <f t="shared" ca="1" si="512"/>
        <v>-</v>
      </c>
      <c r="AC231" s="27" t="str">
        <f t="shared" ca="1" si="512"/>
        <v>-</v>
      </c>
      <c r="AD231" s="27" t="str">
        <f t="shared" ca="1" si="512"/>
        <v>-</v>
      </c>
      <c r="AE231" s="27" t="str">
        <f t="shared" ca="1" si="513"/>
        <v>-</v>
      </c>
      <c r="AF231" s="27" t="str">
        <f t="shared" ca="1" si="513"/>
        <v>-</v>
      </c>
      <c r="AG231" s="27" t="str">
        <f t="shared" ca="1" si="513"/>
        <v>-</v>
      </c>
      <c r="AH231" s="27" t="str">
        <f t="shared" ca="1" si="513"/>
        <v>-</v>
      </c>
      <c r="AI231" s="27" t="str">
        <f t="shared" ca="1" si="513"/>
        <v>-</v>
      </c>
      <c r="AJ231" s="27" t="str">
        <f t="shared" ca="1" si="513"/>
        <v>-</v>
      </c>
      <c r="AK231" s="54" t="b">
        <f t="shared" ca="1" si="493"/>
        <v>1</v>
      </c>
      <c r="AL231" s="54" t="str">
        <f t="shared" ca="1" si="493"/>
        <v>-</v>
      </c>
      <c r="AM231" s="54" t="str">
        <f t="shared" ca="1" si="493"/>
        <v>-</v>
      </c>
      <c r="AN231" s="54" t="str">
        <f t="shared" ca="1" si="493"/>
        <v>-</v>
      </c>
      <c r="AO231" s="27" t="str">
        <f t="shared" ca="1" si="485"/>
        <v>-</v>
      </c>
      <c r="AP231" s="27" t="str">
        <f t="shared" ca="1" si="485"/>
        <v>-</v>
      </c>
      <c r="AQ231" s="27" t="str">
        <f t="shared" ca="1" si="485"/>
        <v>-</v>
      </c>
      <c r="AR231" s="27" t="str">
        <f t="shared" ca="1" si="485"/>
        <v>-</v>
      </c>
      <c r="AS231" s="54">
        <f t="shared" ref="AS231:BF241" ca="1" si="541">OFFSET(AS231,-1,0)</f>
        <v>6</v>
      </c>
      <c r="AT231" s="54">
        <f t="shared" ca="1" si="541"/>
        <v>4</v>
      </c>
      <c r="AU231" s="54">
        <f t="shared" ca="1" si="541"/>
        <v>0.15</v>
      </c>
      <c r="AV231" s="54">
        <f t="shared" ca="1" si="541"/>
        <v>-0.15</v>
      </c>
      <c r="AW231" s="54">
        <f t="shared" ca="1" si="541"/>
        <v>0.5</v>
      </c>
      <c r="AX231" s="54">
        <f t="shared" ca="1" si="541"/>
        <v>-0.5</v>
      </c>
      <c r="AY231" s="54">
        <f t="shared" ca="1" si="541"/>
        <v>0.8</v>
      </c>
      <c r="AZ231" s="54">
        <f t="shared" ca="1" si="541"/>
        <v>-0.8</v>
      </c>
      <c r="BA231" s="54" t="str">
        <f t="shared" ca="1" si="541"/>
        <v>-</v>
      </c>
      <c r="BB231" s="54" t="str">
        <f t="shared" ca="1" si="541"/>
        <v>-</v>
      </c>
      <c r="BC231" s="54">
        <f t="shared" ca="1" si="541"/>
        <v>0.3</v>
      </c>
      <c r="BD231" s="54">
        <f t="shared" ca="1" si="541"/>
        <v>0.7</v>
      </c>
      <c r="BE231" s="54">
        <f t="shared" ca="1" si="541"/>
        <v>-0.2</v>
      </c>
      <c r="BF231" s="54">
        <f t="shared" ca="1" si="541"/>
        <v>1.2</v>
      </c>
      <c r="BG231" s="27" t="str">
        <f t="shared" ca="1" si="534"/>
        <v>-</v>
      </c>
      <c r="BH231" s="27" t="str">
        <f t="shared" ca="1" si="534"/>
        <v>-</v>
      </c>
      <c r="BI231" s="54">
        <f t="shared" ca="1" si="529"/>
        <v>0</v>
      </c>
      <c r="BJ231" s="54">
        <f t="shared" ca="1" si="529"/>
        <v>0</v>
      </c>
      <c r="BK231" s="54">
        <f t="shared" ca="1" si="529"/>
        <v>0</v>
      </c>
      <c r="BL231" s="54">
        <f t="shared" ca="1" si="529"/>
        <v>0</v>
      </c>
      <c r="BM231" s="54">
        <f t="shared" ca="1" si="529"/>
        <v>0</v>
      </c>
      <c r="BN231" s="27">
        <f t="shared" ca="1" si="535"/>
        <v>0</v>
      </c>
      <c r="BO231" s="27">
        <f t="shared" ca="1" si="535"/>
        <v>0</v>
      </c>
      <c r="BP231" s="27" t="str">
        <f t="shared" ca="1" si="535"/>
        <v>-</v>
      </c>
      <c r="BQ231" s="27" t="str">
        <f t="shared" ca="1" si="535"/>
        <v>-</v>
      </c>
      <c r="BR231" s="27" t="str">
        <f t="shared" ca="1" si="535"/>
        <v>-</v>
      </c>
      <c r="BS231" s="27" t="str">
        <f t="shared" ca="1" si="535"/>
        <v>-</v>
      </c>
      <c r="BT231" s="27" t="str">
        <f t="shared" ca="1" si="535"/>
        <v>-</v>
      </c>
      <c r="BU231" s="27" t="str">
        <f t="shared" ca="1" si="535"/>
        <v>-</v>
      </c>
      <c r="BV231" s="27" t="str">
        <f t="shared" ca="1" si="535"/>
        <v>-</v>
      </c>
      <c r="BW231" s="27" t="str">
        <f t="shared" ca="1" si="535"/>
        <v>-</v>
      </c>
      <c r="BX231" s="27" t="str">
        <f t="shared" ca="1" si="535"/>
        <v>-</v>
      </c>
      <c r="BY231" s="27">
        <f t="shared" ca="1" si="535"/>
        <v>2</v>
      </c>
      <c r="BZ231" s="27" t="str">
        <f t="shared" ca="1" si="536"/>
        <v>-</v>
      </c>
      <c r="CA231" s="27" t="str">
        <f t="shared" ca="1" si="536"/>
        <v>-</v>
      </c>
      <c r="CB231" s="27" t="str">
        <f t="shared" ca="1" si="536"/>
        <v>-</v>
      </c>
      <c r="CC231" s="27" t="str">
        <f t="shared" ca="1" si="536"/>
        <v>-</v>
      </c>
      <c r="CD231" s="27" t="b">
        <f t="shared" ca="1" si="536"/>
        <v>1</v>
      </c>
      <c r="CE231" s="27" t="str">
        <f t="shared" ca="1" si="536"/>
        <v>-</v>
      </c>
      <c r="CF231" s="27">
        <f t="shared" ca="1" si="536"/>
        <v>0</v>
      </c>
      <c r="CG231" s="27" t="str">
        <f t="shared" ca="1" si="536"/>
        <v>-</v>
      </c>
      <c r="CH231" s="27">
        <f t="shared" ca="1" si="536"/>
        <v>1</v>
      </c>
      <c r="CI231" s="27">
        <f t="shared" ca="1" si="536"/>
        <v>0</v>
      </c>
      <c r="CJ231" s="27">
        <f t="shared" ca="1" si="537"/>
        <v>1</v>
      </c>
      <c r="CK231" s="27">
        <f t="shared" ca="1" si="537"/>
        <v>1</v>
      </c>
      <c r="CL231" s="27">
        <f t="shared" ca="1" si="537"/>
        <v>1</v>
      </c>
      <c r="CM231" s="27">
        <f t="shared" ca="1" si="537"/>
        <v>0</v>
      </c>
      <c r="CN231" s="27">
        <f t="shared" ca="1" si="537"/>
        <v>0</v>
      </c>
      <c r="CO231" s="27">
        <f t="shared" ca="1" si="537"/>
        <v>0</v>
      </c>
      <c r="CP231" s="27">
        <f t="shared" ca="1" si="537"/>
        <v>0</v>
      </c>
      <c r="CQ231" s="27">
        <f t="shared" ca="1" si="537"/>
        <v>0.9</v>
      </c>
      <c r="CR231" s="27">
        <f t="shared" ca="1" si="537"/>
        <v>0.75</v>
      </c>
      <c r="CS231" s="27">
        <f t="shared" ca="1" si="537"/>
        <v>0.65</v>
      </c>
      <c r="CT231" s="27">
        <f t="shared" ca="1" si="538"/>
        <v>0.3</v>
      </c>
      <c r="CU231" s="27">
        <f t="shared" ca="1" si="538"/>
        <v>0</v>
      </c>
      <c r="CV231" s="27">
        <f t="shared" ca="1" si="538"/>
        <v>0</v>
      </c>
      <c r="CW231" s="27">
        <f t="shared" ca="1" si="538"/>
        <v>1</v>
      </c>
      <c r="CX231" s="54">
        <f t="shared" ca="1" si="501"/>
        <v>0</v>
      </c>
      <c r="CY231" s="27">
        <f t="shared" ca="1" si="538"/>
        <v>0</v>
      </c>
      <c r="CZ231" s="54">
        <f t="shared" ca="1" si="530"/>
        <v>0</v>
      </c>
      <c r="DA231" s="54">
        <f t="shared" ca="1" si="530"/>
        <v>0</v>
      </c>
      <c r="DB231" s="54">
        <f t="shared" ca="1" si="530"/>
        <v>0</v>
      </c>
      <c r="DC231" s="54">
        <f t="shared" ca="1" si="530"/>
        <v>0</v>
      </c>
      <c r="DD231" s="54">
        <f t="shared" ca="1" si="530"/>
        <v>0</v>
      </c>
      <c r="DE231" s="27" t="str">
        <f t="shared" ca="1" si="539"/>
        <v>-</v>
      </c>
      <c r="DF231" s="27" t="str">
        <f t="shared" ca="1" si="539"/>
        <v>-</v>
      </c>
      <c r="DG231" s="27" t="str">
        <f t="shared" ca="1" si="539"/>
        <v>-</v>
      </c>
      <c r="DH231" s="27" t="str">
        <f t="shared" ca="1" si="539"/>
        <v>-</v>
      </c>
      <c r="DI231" s="27" t="str">
        <f t="shared" ca="1" si="539"/>
        <v>-</v>
      </c>
      <c r="DJ231" s="27" t="str">
        <f t="shared" ca="1" si="539"/>
        <v>-</v>
      </c>
      <c r="DK231" s="27" t="b">
        <f t="shared" ca="1" si="539"/>
        <v>1</v>
      </c>
      <c r="DL231" s="27" t="b">
        <f t="shared" ca="1" si="539"/>
        <v>0</v>
      </c>
      <c r="DM231" s="27" t="b">
        <f t="shared" ca="1" si="539"/>
        <v>0</v>
      </c>
      <c r="DN231" s="27">
        <f t="shared" ca="1" si="504"/>
        <v>1</v>
      </c>
      <c r="DO231" s="54" t="str">
        <f t="shared" ca="1" si="505"/>
        <v>-</v>
      </c>
      <c r="DP231" s="54" t="b">
        <f t="shared" ca="1" si="505"/>
        <v>1</v>
      </c>
      <c r="DQ231" s="54" t="str">
        <f t="shared" ca="1" si="505"/>
        <v>-</v>
      </c>
      <c r="DR231" s="54" t="str">
        <f t="shared" ca="1" si="505"/>
        <v>-</v>
      </c>
      <c r="DS231" s="27" t="str">
        <f t="shared" ca="1" si="531"/>
        <v>-</v>
      </c>
      <c r="DT231" s="27" t="b">
        <f t="shared" ca="1" si="531"/>
        <v>1</v>
      </c>
      <c r="DU231" s="27" t="str">
        <f t="shared" ca="1" si="531"/>
        <v>-</v>
      </c>
      <c r="DV231" s="27">
        <f t="shared" ca="1" si="531"/>
        <v>0</v>
      </c>
      <c r="DW231" s="54">
        <f t="shared" ca="1" si="507"/>
        <v>1</v>
      </c>
      <c r="DX231" s="54" t="str">
        <f t="shared" ca="1" si="507"/>
        <v>-</v>
      </c>
      <c r="DY231" s="27">
        <f t="shared" ca="1" si="532"/>
        <v>500</v>
      </c>
      <c r="DZ231" s="27">
        <f t="shared" ca="1" si="532"/>
        <v>500</v>
      </c>
      <c r="EA231" s="27">
        <f t="shared" ca="1" si="532"/>
        <v>1</v>
      </c>
      <c r="EB231" s="27">
        <f t="shared" ca="1" si="532"/>
        <v>0</v>
      </c>
      <c r="EC231" s="27">
        <f t="shared" ca="1" si="532"/>
        <v>1</v>
      </c>
      <c r="ED231" s="27">
        <f t="shared" ca="1" si="532"/>
        <v>1</v>
      </c>
      <c r="EE231" s="27">
        <f t="shared" ca="1" si="532"/>
        <v>0</v>
      </c>
      <c r="EF231" s="27">
        <f t="shared" ca="1" si="532"/>
        <v>70</v>
      </c>
      <c r="EG231" s="27">
        <f t="shared" ca="1" si="532"/>
        <v>50</v>
      </c>
      <c r="EH231" s="27">
        <f t="shared" ca="1" si="532"/>
        <v>70</v>
      </c>
      <c r="EI231" s="27">
        <f t="shared" ca="1" si="533"/>
        <v>50</v>
      </c>
      <c r="EJ231" s="27">
        <f t="shared" ca="1" si="533"/>
        <v>1</v>
      </c>
      <c r="EK231" s="27">
        <f t="shared" ca="1" si="533"/>
        <v>1</v>
      </c>
      <c r="EL231" s="27">
        <f t="shared" ca="1" si="533"/>
        <v>1</v>
      </c>
      <c r="EM231" s="27">
        <f t="shared" ca="1" si="533"/>
        <v>0</v>
      </c>
      <c r="EN231" s="27" t="str">
        <f t="shared" ca="1" si="533"/>
        <v>-</v>
      </c>
      <c r="EO231" s="27" t="str">
        <f t="shared" ca="1" si="533"/>
        <v>-</v>
      </c>
      <c r="EP231" s="27">
        <f t="shared" ca="1" si="533"/>
        <v>0</v>
      </c>
      <c r="EQ231" s="27">
        <f t="shared" ca="1" si="533"/>
        <v>0</v>
      </c>
      <c r="ER231" s="34">
        <v>0</v>
      </c>
    </row>
    <row r="232" spans="1:148" outlineLevel="3">
      <c r="A232" s="31">
        <f t="shared" si="482"/>
        <v>227</v>
      </c>
      <c r="B232" s="38">
        <f t="shared" ca="1" si="510"/>
        <v>26</v>
      </c>
      <c r="C232">
        <f t="shared" ca="1" si="540"/>
        <v>42</v>
      </c>
      <c r="D232" t="b">
        <v>0</v>
      </c>
      <c r="E232" t="b">
        <v>0</v>
      </c>
      <c r="F232" t="b">
        <v>0</v>
      </c>
      <c r="H232" s="51" t="str">
        <f t="shared" ca="1" si="483"/>
        <v>M-M&amp;BBT Aut Scan 2 (F43N64)</v>
      </c>
      <c r="I232" s="13" t="str">
        <f ca="1">IF(MATCH(H232,H$5:H232,0)=(COUNTA(H$5:H232)),"-","Dup")</f>
        <v>-</v>
      </c>
      <c r="J232" s="27" t="s">
        <v>37</v>
      </c>
      <c r="K232" s="54" t="b">
        <f t="shared" ca="1" si="528"/>
        <v>1</v>
      </c>
      <c r="L232" s="54" t="b">
        <f t="shared" ca="1" si="528"/>
        <v>0</v>
      </c>
      <c r="M232" s="54" t="b">
        <f t="shared" ca="1" si="528"/>
        <v>0</v>
      </c>
      <c r="N232" s="54" t="b">
        <f t="shared" ca="1" si="528"/>
        <v>0</v>
      </c>
      <c r="O232" s="54" t="b">
        <f t="shared" ca="1" si="528"/>
        <v>1</v>
      </c>
      <c r="P232" s="27">
        <f t="shared" ref="P232:T241" ca="1" si="542">OFFSET(P$5,$B232,0)</f>
        <v>1</v>
      </c>
      <c r="Q232" s="27">
        <f t="shared" ca="1" si="542"/>
        <v>1</v>
      </c>
      <c r="R232" s="27">
        <f t="shared" ca="1" si="542"/>
        <v>1</v>
      </c>
      <c r="S232" s="27">
        <f t="shared" ca="1" si="542"/>
        <v>1</v>
      </c>
      <c r="T232" s="27">
        <f t="shared" ca="1" si="542"/>
        <v>1</v>
      </c>
      <c r="U232" s="27">
        <f t="shared" ref="U232:AD241" ca="1" si="543">OFFSET(U$5,$B232,0)</f>
        <v>1</v>
      </c>
      <c r="V232" s="27">
        <f t="shared" ca="1" si="543"/>
        <v>1</v>
      </c>
      <c r="W232" s="27">
        <f t="shared" ca="1" si="543"/>
        <v>1</v>
      </c>
      <c r="X232" s="27">
        <f t="shared" ca="1" si="543"/>
        <v>1</v>
      </c>
      <c r="Y232" s="27">
        <f t="shared" ca="1" si="543"/>
        <v>1</v>
      </c>
      <c r="Z232" s="27" t="str">
        <f t="shared" ca="1" si="543"/>
        <v>-</v>
      </c>
      <c r="AA232" s="27" t="str">
        <f t="shared" ca="1" si="543"/>
        <v>-</v>
      </c>
      <c r="AB232" s="27" t="str">
        <f t="shared" ca="1" si="543"/>
        <v>-</v>
      </c>
      <c r="AC232" s="27" t="str">
        <f t="shared" ca="1" si="543"/>
        <v>-</v>
      </c>
      <c r="AD232" s="27" t="str">
        <f t="shared" ca="1" si="543"/>
        <v>-</v>
      </c>
      <c r="AE232" s="27" t="str">
        <f t="shared" ref="AE232:AJ241" ca="1" si="544">OFFSET(AE$5,$B232,0)</f>
        <v>-</v>
      </c>
      <c r="AF232" s="27" t="str">
        <f t="shared" ca="1" si="544"/>
        <v>-</v>
      </c>
      <c r="AG232" s="27" t="str">
        <f t="shared" ca="1" si="544"/>
        <v>-</v>
      </c>
      <c r="AH232" s="27" t="str">
        <f t="shared" ca="1" si="544"/>
        <v>-</v>
      </c>
      <c r="AI232" s="27" t="str">
        <f t="shared" ca="1" si="544"/>
        <v>-</v>
      </c>
      <c r="AJ232" s="27" t="str">
        <f t="shared" ca="1" si="544"/>
        <v>-</v>
      </c>
      <c r="AK232" s="54" t="b">
        <f t="shared" ca="1" si="493"/>
        <v>1</v>
      </c>
      <c r="AL232" s="54" t="str">
        <f t="shared" ca="1" si="493"/>
        <v>-</v>
      </c>
      <c r="AM232" s="54" t="str">
        <f t="shared" ca="1" si="493"/>
        <v>-</v>
      </c>
      <c r="AN232" s="54" t="str">
        <f t="shared" ca="1" si="493"/>
        <v>-</v>
      </c>
      <c r="AO232" s="27" t="str">
        <f t="shared" ca="1" si="485"/>
        <v>-</v>
      </c>
      <c r="AP232" s="27" t="str">
        <f t="shared" ca="1" si="485"/>
        <v>-</v>
      </c>
      <c r="AQ232" s="27" t="str">
        <f t="shared" ca="1" si="485"/>
        <v>-</v>
      </c>
      <c r="AR232" s="27" t="str">
        <f t="shared" ca="1" si="485"/>
        <v>-</v>
      </c>
      <c r="AS232" s="54">
        <f t="shared" ca="1" si="541"/>
        <v>6</v>
      </c>
      <c r="AT232" s="54">
        <f t="shared" ca="1" si="541"/>
        <v>4</v>
      </c>
      <c r="AU232" s="54">
        <f t="shared" ca="1" si="541"/>
        <v>0.15</v>
      </c>
      <c r="AV232" s="54">
        <f t="shared" ca="1" si="541"/>
        <v>-0.15</v>
      </c>
      <c r="AW232" s="54">
        <f t="shared" ca="1" si="541"/>
        <v>0.5</v>
      </c>
      <c r="AX232" s="54">
        <f t="shared" ca="1" si="541"/>
        <v>-0.5</v>
      </c>
      <c r="AY232" s="54">
        <f t="shared" ca="1" si="541"/>
        <v>0.8</v>
      </c>
      <c r="AZ232" s="54">
        <f t="shared" ca="1" si="541"/>
        <v>-0.8</v>
      </c>
      <c r="BA232" s="54" t="str">
        <f t="shared" ca="1" si="541"/>
        <v>-</v>
      </c>
      <c r="BB232" s="54" t="str">
        <f t="shared" ca="1" si="541"/>
        <v>-</v>
      </c>
      <c r="BC232" s="54">
        <f t="shared" ca="1" si="541"/>
        <v>0.3</v>
      </c>
      <c r="BD232" s="54">
        <f t="shared" ca="1" si="541"/>
        <v>0.7</v>
      </c>
      <c r="BE232" s="54">
        <f t="shared" ca="1" si="541"/>
        <v>-0.2</v>
      </c>
      <c r="BF232" s="54">
        <f t="shared" ca="1" si="541"/>
        <v>1.2</v>
      </c>
      <c r="BG232" s="27" t="str">
        <f t="shared" ca="1" si="534"/>
        <v>-</v>
      </c>
      <c r="BH232" s="27" t="str">
        <f t="shared" ca="1" si="534"/>
        <v>-</v>
      </c>
      <c r="BI232" s="54">
        <f t="shared" ca="1" si="529"/>
        <v>0</v>
      </c>
      <c r="BJ232" s="54">
        <f t="shared" ca="1" si="529"/>
        <v>0</v>
      </c>
      <c r="BK232" s="54">
        <f t="shared" ca="1" si="529"/>
        <v>0</v>
      </c>
      <c r="BL232" s="54">
        <f t="shared" ca="1" si="529"/>
        <v>0</v>
      </c>
      <c r="BM232" s="54">
        <f t="shared" ca="1" si="529"/>
        <v>0</v>
      </c>
      <c r="BN232" s="27">
        <f t="shared" ca="1" si="535"/>
        <v>0</v>
      </c>
      <c r="BO232" s="27">
        <f t="shared" ca="1" si="535"/>
        <v>0</v>
      </c>
      <c r="BP232" s="27" t="str">
        <f t="shared" ca="1" si="535"/>
        <v>-</v>
      </c>
      <c r="BQ232" s="27" t="str">
        <f t="shared" ca="1" si="535"/>
        <v>-</v>
      </c>
      <c r="BR232" s="27" t="str">
        <f t="shared" ca="1" si="535"/>
        <v>-</v>
      </c>
      <c r="BS232" s="27" t="str">
        <f t="shared" ca="1" si="535"/>
        <v>-</v>
      </c>
      <c r="BT232" s="27" t="str">
        <f t="shared" ca="1" si="535"/>
        <v>-</v>
      </c>
      <c r="BU232" s="27" t="str">
        <f t="shared" ca="1" si="535"/>
        <v>-</v>
      </c>
      <c r="BV232" s="27" t="str">
        <f t="shared" ca="1" si="535"/>
        <v>-</v>
      </c>
      <c r="BW232" s="27" t="str">
        <f t="shared" ca="1" si="535"/>
        <v>-</v>
      </c>
      <c r="BX232" s="27" t="str">
        <f t="shared" ca="1" si="535"/>
        <v>-</v>
      </c>
      <c r="BY232" s="27">
        <f t="shared" ca="1" si="535"/>
        <v>2</v>
      </c>
      <c r="BZ232" s="27" t="str">
        <f t="shared" ca="1" si="536"/>
        <v>-</v>
      </c>
      <c r="CA232" s="27" t="str">
        <f t="shared" ca="1" si="536"/>
        <v>-</v>
      </c>
      <c r="CB232" s="27" t="str">
        <f t="shared" ca="1" si="536"/>
        <v>-</v>
      </c>
      <c r="CC232" s="27" t="str">
        <f t="shared" ca="1" si="536"/>
        <v>-</v>
      </c>
      <c r="CD232" s="27" t="b">
        <f t="shared" ca="1" si="536"/>
        <v>1</v>
      </c>
      <c r="CE232" s="27" t="str">
        <f t="shared" ca="1" si="536"/>
        <v>-</v>
      </c>
      <c r="CF232" s="27">
        <f t="shared" ca="1" si="536"/>
        <v>0</v>
      </c>
      <c r="CG232" s="27" t="str">
        <f t="shared" ca="1" si="536"/>
        <v>-</v>
      </c>
      <c r="CH232" s="27">
        <f t="shared" ca="1" si="536"/>
        <v>1</v>
      </c>
      <c r="CI232" s="27">
        <f t="shared" ca="1" si="536"/>
        <v>0</v>
      </c>
      <c r="CJ232" s="27">
        <f t="shared" ca="1" si="537"/>
        <v>1</v>
      </c>
      <c r="CK232" s="27">
        <f t="shared" ca="1" si="537"/>
        <v>1</v>
      </c>
      <c r="CL232" s="27">
        <f t="shared" ca="1" si="537"/>
        <v>1</v>
      </c>
      <c r="CM232" s="27">
        <f t="shared" ca="1" si="537"/>
        <v>0</v>
      </c>
      <c r="CN232" s="27">
        <f t="shared" ca="1" si="537"/>
        <v>0</v>
      </c>
      <c r="CO232" s="27">
        <f t="shared" ca="1" si="537"/>
        <v>0</v>
      </c>
      <c r="CP232" s="27">
        <f t="shared" ca="1" si="537"/>
        <v>0</v>
      </c>
      <c r="CQ232" s="27">
        <f t="shared" ca="1" si="537"/>
        <v>0.9</v>
      </c>
      <c r="CR232" s="27">
        <f t="shared" ca="1" si="537"/>
        <v>0.75</v>
      </c>
      <c r="CS232" s="27">
        <f t="shared" ca="1" si="537"/>
        <v>0.65</v>
      </c>
      <c r="CT232" s="27">
        <f t="shared" ca="1" si="538"/>
        <v>0.3</v>
      </c>
      <c r="CU232" s="27">
        <f t="shared" ca="1" si="538"/>
        <v>0</v>
      </c>
      <c r="CV232" s="27">
        <f t="shared" ca="1" si="538"/>
        <v>0</v>
      </c>
      <c r="CW232" s="27">
        <f t="shared" ca="1" si="538"/>
        <v>1</v>
      </c>
      <c r="CX232" s="54">
        <f t="shared" ca="1" si="501"/>
        <v>0</v>
      </c>
      <c r="CY232" s="27">
        <f t="shared" ca="1" si="538"/>
        <v>0</v>
      </c>
      <c r="CZ232" s="54">
        <f t="shared" ca="1" si="530"/>
        <v>0</v>
      </c>
      <c r="DA232" s="54">
        <f t="shared" ca="1" si="530"/>
        <v>0</v>
      </c>
      <c r="DB232" s="54">
        <f t="shared" ca="1" si="530"/>
        <v>0</v>
      </c>
      <c r="DC232" s="54">
        <f t="shared" ca="1" si="530"/>
        <v>0</v>
      </c>
      <c r="DD232" s="54">
        <f t="shared" ca="1" si="530"/>
        <v>0</v>
      </c>
      <c r="DE232" s="27" t="str">
        <f t="shared" ca="1" si="539"/>
        <v>-</v>
      </c>
      <c r="DF232" s="27" t="str">
        <f t="shared" ca="1" si="539"/>
        <v>-</v>
      </c>
      <c r="DG232" s="27" t="str">
        <f t="shared" ca="1" si="539"/>
        <v>-</v>
      </c>
      <c r="DH232" s="27" t="str">
        <f t="shared" ca="1" si="539"/>
        <v>-</v>
      </c>
      <c r="DI232" s="27" t="str">
        <f t="shared" ca="1" si="539"/>
        <v>-</v>
      </c>
      <c r="DJ232" s="27" t="str">
        <f t="shared" ca="1" si="539"/>
        <v>-</v>
      </c>
      <c r="DK232" s="27" t="b">
        <f t="shared" ca="1" si="539"/>
        <v>1</v>
      </c>
      <c r="DL232" s="27" t="b">
        <f t="shared" ca="1" si="539"/>
        <v>0</v>
      </c>
      <c r="DM232" s="27" t="b">
        <f t="shared" ca="1" si="539"/>
        <v>0</v>
      </c>
      <c r="DN232" s="27">
        <f t="shared" ca="1" si="504"/>
        <v>2</v>
      </c>
      <c r="DO232" s="54" t="str">
        <f t="shared" ca="1" si="505"/>
        <v>-</v>
      </c>
      <c r="DP232" s="54" t="b">
        <f t="shared" ca="1" si="505"/>
        <v>1</v>
      </c>
      <c r="DQ232" s="54" t="str">
        <f t="shared" ca="1" si="505"/>
        <v>-</v>
      </c>
      <c r="DR232" s="54" t="str">
        <f t="shared" ca="1" si="505"/>
        <v>-</v>
      </c>
      <c r="DS232" s="27" t="str">
        <f t="shared" ca="1" si="531"/>
        <v>-</v>
      </c>
      <c r="DT232" s="27" t="b">
        <f t="shared" ca="1" si="531"/>
        <v>1</v>
      </c>
      <c r="DU232" s="27" t="str">
        <f t="shared" ca="1" si="531"/>
        <v>-</v>
      </c>
      <c r="DV232" s="27">
        <f t="shared" ca="1" si="531"/>
        <v>0</v>
      </c>
      <c r="DW232" s="54">
        <f t="shared" ca="1" si="507"/>
        <v>1</v>
      </c>
      <c r="DX232" s="54" t="str">
        <f t="shared" ca="1" si="507"/>
        <v>-</v>
      </c>
      <c r="DY232" s="27">
        <f t="shared" ca="1" si="532"/>
        <v>500</v>
      </c>
      <c r="DZ232" s="27">
        <f t="shared" ca="1" si="532"/>
        <v>500</v>
      </c>
      <c r="EA232" s="27">
        <f t="shared" ca="1" si="532"/>
        <v>1</v>
      </c>
      <c r="EB232" s="27">
        <f t="shared" ca="1" si="532"/>
        <v>0</v>
      </c>
      <c r="EC232" s="27">
        <f t="shared" ca="1" si="532"/>
        <v>1</v>
      </c>
      <c r="ED232" s="27">
        <f t="shared" ca="1" si="532"/>
        <v>1</v>
      </c>
      <c r="EE232" s="27">
        <f t="shared" ca="1" si="532"/>
        <v>0</v>
      </c>
      <c r="EF232" s="27">
        <f t="shared" ca="1" si="532"/>
        <v>70</v>
      </c>
      <c r="EG232" s="27">
        <f t="shared" ca="1" si="532"/>
        <v>50</v>
      </c>
      <c r="EH232" s="27">
        <f t="shared" ca="1" si="532"/>
        <v>70</v>
      </c>
      <c r="EI232" s="27">
        <f t="shared" ca="1" si="533"/>
        <v>50</v>
      </c>
      <c r="EJ232" s="27">
        <f t="shared" ca="1" si="533"/>
        <v>1</v>
      </c>
      <c r="EK232" s="27">
        <f t="shared" ca="1" si="533"/>
        <v>1</v>
      </c>
      <c r="EL232" s="27">
        <f t="shared" ca="1" si="533"/>
        <v>1</v>
      </c>
      <c r="EM232" s="27">
        <f t="shared" ca="1" si="533"/>
        <v>0</v>
      </c>
      <c r="EN232" s="27" t="str">
        <f t="shared" ca="1" si="533"/>
        <v>-</v>
      </c>
      <c r="EO232" s="27" t="str">
        <f t="shared" ca="1" si="533"/>
        <v>-</v>
      </c>
      <c r="EP232" s="27">
        <f t="shared" ca="1" si="533"/>
        <v>0</v>
      </c>
      <c r="EQ232" s="27">
        <f t="shared" ca="1" si="533"/>
        <v>0</v>
      </c>
      <c r="ER232" s="34">
        <v>0</v>
      </c>
    </row>
    <row r="233" spans="1:148" outlineLevel="3">
      <c r="A233" s="31">
        <f t="shared" si="482"/>
        <v>228</v>
      </c>
      <c r="B233" s="38">
        <f t="shared" ca="1" si="510"/>
        <v>27</v>
      </c>
      <c r="C233">
        <f t="shared" ca="1" si="540"/>
        <v>42</v>
      </c>
      <c r="D233" t="b">
        <v>0</v>
      </c>
      <c r="E233" t="b">
        <v>0</v>
      </c>
      <c r="F233" t="b">
        <v>0</v>
      </c>
      <c r="H233" s="51" t="str">
        <f t="shared" ca="1" si="483"/>
        <v>M-M&amp;BBT Aut Scan 3 (F43N64)</v>
      </c>
      <c r="I233" s="13" t="str">
        <f ca="1">IF(MATCH(H233,H$5:H233,0)=(COUNTA(H$5:H233)),"-","Dup")</f>
        <v>-</v>
      </c>
      <c r="J233" s="27" t="s">
        <v>37</v>
      </c>
      <c r="K233" s="54" t="b">
        <f t="shared" ca="1" si="528"/>
        <v>1</v>
      </c>
      <c r="L233" s="54" t="b">
        <f t="shared" ca="1" si="528"/>
        <v>0</v>
      </c>
      <c r="M233" s="54" t="b">
        <f t="shared" ca="1" si="528"/>
        <v>0</v>
      </c>
      <c r="N233" s="54" t="b">
        <f t="shared" ca="1" si="528"/>
        <v>0</v>
      </c>
      <c r="O233" s="54" t="b">
        <f t="shared" ca="1" si="528"/>
        <v>1</v>
      </c>
      <c r="P233" s="27">
        <f t="shared" ca="1" si="542"/>
        <v>1</v>
      </c>
      <c r="Q233" s="27">
        <f t="shared" ca="1" si="542"/>
        <v>1</v>
      </c>
      <c r="R233" s="27">
        <f t="shared" ca="1" si="542"/>
        <v>1</v>
      </c>
      <c r="S233" s="27">
        <f t="shared" ca="1" si="542"/>
        <v>1</v>
      </c>
      <c r="T233" s="27">
        <f t="shared" ca="1" si="542"/>
        <v>1</v>
      </c>
      <c r="U233" s="27">
        <f t="shared" ca="1" si="543"/>
        <v>1</v>
      </c>
      <c r="V233" s="27">
        <f t="shared" ca="1" si="543"/>
        <v>1</v>
      </c>
      <c r="W233" s="27">
        <f t="shared" ca="1" si="543"/>
        <v>1</v>
      </c>
      <c r="X233" s="27">
        <f t="shared" ca="1" si="543"/>
        <v>1</v>
      </c>
      <c r="Y233" s="27">
        <f t="shared" ca="1" si="543"/>
        <v>1</v>
      </c>
      <c r="Z233" s="27" t="str">
        <f t="shared" ca="1" si="543"/>
        <v>-</v>
      </c>
      <c r="AA233" s="27" t="str">
        <f t="shared" ca="1" si="543"/>
        <v>-</v>
      </c>
      <c r="AB233" s="27" t="str">
        <f t="shared" ca="1" si="543"/>
        <v>-</v>
      </c>
      <c r="AC233" s="27" t="str">
        <f t="shared" ca="1" si="543"/>
        <v>-</v>
      </c>
      <c r="AD233" s="27" t="str">
        <f t="shared" ca="1" si="543"/>
        <v>-</v>
      </c>
      <c r="AE233" s="27" t="str">
        <f t="shared" ca="1" si="544"/>
        <v>-</v>
      </c>
      <c r="AF233" s="27" t="str">
        <f t="shared" ca="1" si="544"/>
        <v>-</v>
      </c>
      <c r="AG233" s="27" t="str">
        <f t="shared" ca="1" si="544"/>
        <v>-</v>
      </c>
      <c r="AH233" s="27" t="str">
        <f t="shared" ca="1" si="544"/>
        <v>-</v>
      </c>
      <c r="AI233" s="27" t="str">
        <f t="shared" ca="1" si="544"/>
        <v>-</v>
      </c>
      <c r="AJ233" s="27" t="str">
        <f t="shared" ca="1" si="544"/>
        <v>-</v>
      </c>
      <c r="AK233" s="54" t="b">
        <f t="shared" ca="1" si="493"/>
        <v>1</v>
      </c>
      <c r="AL233" s="54" t="str">
        <f t="shared" ca="1" si="493"/>
        <v>-</v>
      </c>
      <c r="AM233" s="54" t="str">
        <f t="shared" ca="1" si="493"/>
        <v>-</v>
      </c>
      <c r="AN233" s="54" t="str">
        <f t="shared" ca="1" si="493"/>
        <v>-</v>
      </c>
      <c r="AO233" s="27" t="str">
        <f t="shared" ca="1" si="485"/>
        <v>-</v>
      </c>
      <c r="AP233" s="27" t="str">
        <f t="shared" ca="1" si="485"/>
        <v>-</v>
      </c>
      <c r="AQ233" s="27" t="str">
        <f t="shared" ca="1" si="485"/>
        <v>-</v>
      </c>
      <c r="AR233" s="27" t="str">
        <f t="shared" ca="1" si="485"/>
        <v>-</v>
      </c>
      <c r="AS233" s="54">
        <f t="shared" ca="1" si="541"/>
        <v>6</v>
      </c>
      <c r="AT233" s="54">
        <f t="shared" ca="1" si="541"/>
        <v>4</v>
      </c>
      <c r="AU233" s="54">
        <f t="shared" ca="1" si="541"/>
        <v>0.15</v>
      </c>
      <c r="AV233" s="54">
        <f t="shared" ca="1" si="541"/>
        <v>-0.15</v>
      </c>
      <c r="AW233" s="54">
        <f t="shared" ca="1" si="541"/>
        <v>0.5</v>
      </c>
      <c r="AX233" s="54">
        <f t="shared" ca="1" si="541"/>
        <v>-0.5</v>
      </c>
      <c r="AY233" s="54">
        <f t="shared" ca="1" si="541"/>
        <v>0.8</v>
      </c>
      <c r="AZ233" s="54">
        <f t="shared" ca="1" si="541"/>
        <v>-0.8</v>
      </c>
      <c r="BA233" s="54" t="str">
        <f t="shared" ca="1" si="541"/>
        <v>-</v>
      </c>
      <c r="BB233" s="54" t="str">
        <f t="shared" ca="1" si="541"/>
        <v>-</v>
      </c>
      <c r="BC233" s="54">
        <f t="shared" ca="1" si="541"/>
        <v>0.3</v>
      </c>
      <c r="BD233" s="54">
        <f t="shared" ca="1" si="541"/>
        <v>0.7</v>
      </c>
      <c r="BE233" s="54">
        <f t="shared" ca="1" si="541"/>
        <v>-0.2</v>
      </c>
      <c r="BF233" s="54">
        <f t="shared" ca="1" si="541"/>
        <v>1.2</v>
      </c>
      <c r="BG233" s="27" t="str">
        <f t="shared" ca="1" si="534"/>
        <v>-</v>
      </c>
      <c r="BH233" s="27" t="str">
        <f t="shared" ca="1" si="534"/>
        <v>-</v>
      </c>
      <c r="BI233" s="54">
        <f t="shared" ca="1" si="529"/>
        <v>0</v>
      </c>
      <c r="BJ233" s="54">
        <f t="shared" ca="1" si="529"/>
        <v>0</v>
      </c>
      <c r="BK233" s="54">
        <f t="shared" ca="1" si="529"/>
        <v>0</v>
      </c>
      <c r="BL233" s="54">
        <f t="shared" ca="1" si="529"/>
        <v>0</v>
      </c>
      <c r="BM233" s="54">
        <f t="shared" ca="1" si="529"/>
        <v>0</v>
      </c>
      <c r="BN233" s="27">
        <f t="shared" ca="1" si="535"/>
        <v>0</v>
      </c>
      <c r="BO233" s="27">
        <f t="shared" ca="1" si="535"/>
        <v>0</v>
      </c>
      <c r="BP233" s="27" t="str">
        <f t="shared" ca="1" si="535"/>
        <v>-</v>
      </c>
      <c r="BQ233" s="27" t="str">
        <f t="shared" ca="1" si="535"/>
        <v>-</v>
      </c>
      <c r="BR233" s="27" t="str">
        <f t="shared" ca="1" si="535"/>
        <v>-</v>
      </c>
      <c r="BS233" s="27" t="str">
        <f t="shared" ca="1" si="535"/>
        <v>-</v>
      </c>
      <c r="BT233" s="27" t="str">
        <f t="shared" ca="1" si="535"/>
        <v>-</v>
      </c>
      <c r="BU233" s="27" t="str">
        <f t="shared" ca="1" si="535"/>
        <v>-</v>
      </c>
      <c r="BV233" s="27" t="str">
        <f t="shared" ca="1" si="535"/>
        <v>-</v>
      </c>
      <c r="BW233" s="27" t="str">
        <f t="shared" ca="1" si="535"/>
        <v>-</v>
      </c>
      <c r="BX233" s="27" t="str">
        <f t="shared" ca="1" si="535"/>
        <v>-</v>
      </c>
      <c r="BY233" s="27">
        <f t="shared" ca="1" si="535"/>
        <v>2</v>
      </c>
      <c r="BZ233" s="27" t="str">
        <f t="shared" ca="1" si="536"/>
        <v>-</v>
      </c>
      <c r="CA233" s="27" t="str">
        <f t="shared" ca="1" si="536"/>
        <v>-</v>
      </c>
      <c r="CB233" s="27" t="str">
        <f t="shared" ca="1" si="536"/>
        <v>-</v>
      </c>
      <c r="CC233" s="27" t="str">
        <f t="shared" ca="1" si="536"/>
        <v>-</v>
      </c>
      <c r="CD233" s="27" t="b">
        <f t="shared" ca="1" si="536"/>
        <v>1</v>
      </c>
      <c r="CE233" s="27" t="str">
        <f t="shared" ca="1" si="536"/>
        <v>-</v>
      </c>
      <c r="CF233" s="27">
        <f t="shared" ca="1" si="536"/>
        <v>0</v>
      </c>
      <c r="CG233" s="27" t="str">
        <f t="shared" ca="1" si="536"/>
        <v>-</v>
      </c>
      <c r="CH233" s="27">
        <f t="shared" ca="1" si="536"/>
        <v>1</v>
      </c>
      <c r="CI233" s="27">
        <f t="shared" ca="1" si="536"/>
        <v>0</v>
      </c>
      <c r="CJ233" s="27">
        <f t="shared" ca="1" si="537"/>
        <v>1</v>
      </c>
      <c r="CK233" s="27">
        <f t="shared" ca="1" si="537"/>
        <v>1</v>
      </c>
      <c r="CL233" s="27">
        <f t="shared" ca="1" si="537"/>
        <v>1</v>
      </c>
      <c r="CM233" s="27">
        <f t="shared" ca="1" si="537"/>
        <v>0</v>
      </c>
      <c r="CN233" s="27">
        <f t="shared" ca="1" si="537"/>
        <v>0</v>
      </c>
      <c r="CO233" s="27">
        <f t="shared" ca="1" si="537"/>
        <v>0</v>
      </c>
      <c r="CP233" s="27">
        <f t="shared" ca="1" si="537"/>
        <v>0</v>
      </c>
      <c r="CQ233" s="27">
        <f t="shared" ca="1" si="537"/>
        <v>0.9</v>
      </c>
      <c r="CR233" s="27">
        <f t="shared" ca="1" si="537"/>
        <v>0.75</v>
      </c>
      <c r="CS233" s="27">
        <f t="shared" ca="1" si="537"/>
        <v>0.65</v>
      </c>
      <c r="CT233" s="27">
        <f t="shared" ca="1" si="538"/>
        <v>0.3</v>
      </c>
      <c r="CU233" s="27">
        <f t="shared" ca="1" si="538"/>
        <v>0</v>
      </c>
      <c r="CV233" s="27">
        <f t="shared" ca="1" si="538"/>
        <v>0</v>
      </c>
      <c r="CW233" s="27">
        <f t="shared" ca="1" si="538"/>
        <v>1</v>
      </c>
      <c r="CX233" s="54">
        <f t="shared" ca="1" si="501"/>
        <v>0</v>
      </c>
      <c r="CY233" s="27">
        <f t="shared" ca="1" si="538"/>
        <v>0</v>
      </c>
      <c r="CZ233" s="54">
        <f t="shared" ca="1" si="530"/>
        <v>0</v>
      </c>
      <c r="DA233" s="54">
        <f t="shared" ca="1" si="530"/>
        <v>0</v>
      </c>
      <c r="DB233" s="54">
        <f t="shared" ca="1" si="530"/>
        <v>0</v>
      </c>
      <c r="DC233" s="54">
        <f t="shared" ca="1" si="530"/>
        <v>0</v>
      </c>
      <c r="DD233" s="54">
        <f t="shared" ca="1" si="530"/>
        <v>0</v>
      </c>
      <c r="DE233" s="27" t="str">
        <f t="shared" ca="1" si="539"/>
        <v>-</v>
      </c>
      <c r="DF233" s="27" t="str">
        <f t="shared" ca="1" si="539"/>
        <v>-</v>
      </c>
      <c r="DG233" s="27" t="str">
        <f t="shared" ca="1" si="539"/>
        <v>-</v>
      </c>
      <c r="DH233" s="27" t="str">
        <f t="shared" ca="1" si="539"/>
        <v>-</v>
      </c>
      <c r="DI233" s="27" t="str">
        <f t="shared" ca="1" si="539"/>
        <v>-</v>
      </c>
      <c r="DJ233" s="27" t="str">
        <f t="shared" ca="1" si="539"/>
        <v>-</v>
      </c>
      <c r="DK233" s="27" t="b">
        <f t="shared" ca="1" si="539"/>
        <v>1</v>
      </c>
      <c r="DL233" s="27" t="b">
        <f t="shared" ca="1" si="539"/>
        <v>0</v>
      </c>
      <c r="DM233" s="27" t="b">
        <f t="shared" ca="1" si="539"/>
        <v>0</v>
      </c>
      <c r="DN233" s="27">
        <f t="shared" ca="1" si="504"/>
        <v>3</v>
      </c>
      <c r="DO233" s="54" t="str">
        <f t="shared" ca="1" si="505"/>
        <v>-</v>
      </c>
      <c r="DP233" s="54" t="b">
        <f t="shared" ca="1" si="505"/>
        <v>1</v>
      </c>
      <c r="DQ233" s="54" t="str">
        <f t="shared" ca="1" si="505"/>
        <v>-</v>
      </c>
      <c r="DR233" s="54" t="str">
        <f t="shared" ca="1" si="505"/>
        <v>-</v>
      </c>
      <c r="DS233" s="27" t="str">
        <f t="shared" ca="1" si="531"/>
        <v>-</v>
      </c>
      <c r="DT233" s="27" t="b">
        <f t="shared" ca="1" si="531"/>
        <v>1</v>
      </c>
      <c r="DU233" s="27" t="str">
        <f t="shared" ca="1" si="531"/>
        <v>-</v>
      </c>
      <c r="DV233" s="27">
        <f t="shared" ca="1" si="531"/>
        <v>0</v>
      </c>
      <c r="DW233" s="54">
        <f t="shared" ca="1" si="507"/>
        <v>1</v>
      </c>
      <c r="DX233" s="54" t="str">
        <f t="shared" ca="1" si="507"/>
        <v>-</v>
      </c>
      <c r="DY233" s="27">
        <f t="shared" ca="1" si="532"/>
        <v>500</v>
      </c>
      <c r="DZ233" s="27">
        <f t="shared" ca="1" si="532"/>
        <v>500</v>
      </c>
      <c r="EA233" s="27">
        <f t="shared" ca="1" si="532"/>
        <v>1</v>
      </c>
      <c r="EB233" s="27">
        <f t="shared" ca="1" si="532"/>
        <v>0</v>
      </c>
      <c r="EC233" s="27">
        <f t="shared" ca="1" si="532"/>
        <v>1</v>
      </c>
      <c r="ED233" s="27">
        <f t="shared" ca="1" si="532"/>
        <v>1</v>
      </c>
      <c r="EE233" s="27">
        <f t="shared" ca="1" si="532"/>
        <v>0</v>
      </c>
      <c r="EF233" s="27">
        <f t="shared" ca="1" si="532"/>
        <v>70</v>
      </c>
      <c r="EG233" s="27">
        <f t="shared" ca="1" si="532"/>
        <v>50</v>
      </c>
      <c r="EH233" s="27">
        <f t="shared" ca="1" si="532"/>
        <v>70</v>
      </c>
      <c r="EI233" s="27">
        <f t="shared" ca="1" si="533"/>
        <v>50</v>
      </c>
      <c r="EJ233" s="27">
        <f t="shared" ca="1" si="533"/>
        <v>1</v>
      </c>
      <c r="EK233" s="27">
        <f t="shared" ca="1" si="533"/>
        <v>1</v>
      </c>
      <c r="EL233" s="27">
        <f t="shared" ca="1" si="533"/>
        <v>1</v>
      </c>
      <c r="EM233" s="27">
        <f t="shared" ca="1" si="533"/>
        <v>0</v>
      </c>
      <c r="EN233" s="27" t="str">
        <f t="shared" ca="1" si="533"/>
        <v>-</v>
      </c>
      <c r="EO233" s="27" t="str">
        <f t="shared" ca="1" si="533"/>
        <v>-</v>
      </c>
      <c r="EP233" s="27">
        <f t="shared" ca="1" si="533"/>
        <v>0</v>
      </c>
      <c r="EQ233" s="27">
        <f t="shared" ca="1" si="533"/>
        <v>0</v>
      </c>
      <c r="ER233" s="34">
        <v>0</v>
      </c>
    </row>
    <row r="234" spans="1:148" outlineLevel="3">
      <c r="A234" s="31">
        <f t="shared" si="482"/>
        <v>229</v>
      </c>
      <c r="B234" s="38">
        <f t="shared" ca="1" si="510"/>
        <v>28</v>
      </c>
      <c r="C234">
        <f t="shared" ca="1" si="540"/>
        <v>42</v>
      </c>
      <c r="D234" t="b">
        <v>0</v>
      </c>
      <c r="E234" t="b">
        <v>0</v>
      </c>
      <c r="F234" t="b">
        <v>0</v>
      </c>
      <c r="H234" s="51" t="str">
        <f t="shared" ca="1" si="483"/>
        <v>M-M&amp;BBT Win Scan 0 (F43N64)</v>
      </c>
      <c r="I234" s="13" t="str">
        <f ca="1">IF(MATCH(H234,H$5:H234,0)=(COUNTA(H$5:H234)),"-","Dup")</f>
        <v>-</v>
      </c>
      <c r="J234" s="27" t="s">
        <v>37</v>
      </c>
      <c r="K234" s="54" t="b">
        <f t="shared" ca="1" si="528"/>
        <v>1</v>
      </c>
      <c r="L234" s="54" t="b">
        <f t="shared" ca="1" si="528"/>
        <v>0</v>
      </c>
      <c r="M234" s="54" t="b">
        <f t="shared" ca="1" si="528"/>
        <v>0</v>
      </c>
      <c r="N234" s="54" t="b">
        <f t="shared" ca="1" si="528"/>
        <v>0</v>
      </c>
      <c r="O234" s="54" t="b">
        <f t="shared" ca="1" si="528"/>
        <v>1</v>
      </c>
      <c r="P234" s="27">
        <f t="shared" ca="1" si="542"/>
        <v>1</v>
      </c>
      <c r="Q234" s="27">
        <f t="shared" ca="1" si="542"/>
        <v>1</v>
      </c>
      <c r="R234" s="27">
        <f t="shared" ca="1" si="542"/>
        <v>1</v>
      </c>
      <c r="S234" s="27">
        <f t="shared" ca="1" si="542"/>
        <v>1</v>
      </c>
      <c r="T234" s="27">
        <f t="shared" ca="1" si="542"/>
        <v>1</v>
      </c>
      <c r="U234" s="27">
        <f t="shared" ca="1" si="543"/>
        <v>1</v>
      </c>
      <c r="V234" s="27">
        <f t="shared" ca="1" si="543"/>
        <v>1</v>
      </c>
      <c r="W234" s="27">
        <f t="shared" ca="1" si="543"/>
        <v>1</v>
      </c>
      <c r="X234" s="27">
        <f t="shared" ca="1" si="543"/>
        <v>1</v>
      </c>
      <c r="Y234" s="27">
        <f t="shared" ca="1" si="543"/>
        <v>1</v>
      </c>
      <c r="Z234" s="27" t="str">
        <f t="shared" ca="1" si="543"/>
        <v>-</v>
      </c>
      <c r="AA234" s="27" t="str">
        <f t="shared" ca="1" si="543"/>
        <v>-</v>
      </c>
      <c r="AB234" s="27" t="str">
        <f t="shared" ca="1" si="543"/>
        <v>-</v>
      </c>
      <c r="AC234" s="27" t="str">
        <f t="shared" ca="1" si="543"/>
        <v>-</v>
      </c>
      <c r="AD234" s="27" t="str">
        <f t="shared" ca="1" si="543"/>
        <v>-</v>
      </c>
      <c r="AE234" s="27" t="str">
        <f t="shared" ca="1" si="544"/>
        <v>-</v>
      </c>
      <c r="AF234" s="27" t="str">
        <f t="shared" ca="1" si="544"/>
        <v>-</v>
      </c>
      <c r="AG234" s="27" t="str">
        <f t="shared" ca="1" si="544"/>
        <v>-</v>
      </c>
      <c r="AH234" s="27" t="str">
        <f t="shared" ca="1" si="544"/>
        <v>-</v>
      </c>
      <c r="AI234" s="27" t="str">
        <f t="shared" ca="1" si="544"/>
        <v>-</v>
      </c>
      <c r="AJ234" s="27" t="str">
        <f t="shared" ca="1" si="544"/>
        <v>-</v>
      </c>
      <c r="AK234" s="54" t="b">
        <f t="shared" ca="1" si="493"/>
        <v>1</v>
      </c>
      <c r="AL234" s="54" t="str">
        <f t="shared" ca="1" si="493"/>
        <v>-</v>
      </c>
      <c r="AM234" s="54" t="str">
        <f t="shared" ca="1" si="493"/>
        <v>-</v>
      </c>
      <c r="AN234" s="54" t="str">
        <f t="shared" ca="1" si="493"/>
        <v>-</v>
      </c>
      <c r="AO234" s="27" t="str">
        <f t="shared" ca="1" si="485"/>
        <v>-</v>
      </c>
      <c r="AP234" s="27" t="str">
        <f t="shared" ca="1" si="485"/>
        <v>-</v>
      </c>
      <c r="AQ234" s="27" t="str">
        <f t="shared" ca="1" si="485"/>
        <v>-</v>
      </c>
      <c r="AR234" s="27" t="str">
        <f t="shared" ca="1" si="485"/>
        <v>-</v>
      </c>
      <c r="AS234" s="54">
        <f t="shared" ca="1" si="541"/>
        <v>6</v>
      </c>
      <c r="AT234" s="54">
        <f t="shared" ca="1" si="541"/>
        <v>4</v>
      </c>
      <c r="AU234" s="54">
        <f t="shared" ca="1" si="541"/>
        <v>0.15</v>
      </c>
      <c r="AV234" s="54">
        <f t="shared" ca="1" si="541"/>
        <v>-0.15</v>
      </c>
      <c r="AW234" s="54">
        <f t="shared" ca="1" si="541"/>
        <v>0.5</v>
      </c>
      <c r="AX234" s="54">
        <f t="shared" ca="1" si="541"/>
        <v>-0.5</v>
      </c>
      <c r="AY234" s="54">
        <f t="shared" ca="1" si="541"/>
        <v>0.8</v>
      </c>
      <c r="AZ234" s="54">
        <f t="shared" ca="1" si="541"/>
        <v>-0.8</v>
      </c>
      <c r="BA234" s="54" t="str">
        <f t="shared" ca="1" si="541"/>
        <v>-</v>
      </c>
      <c r="BB234" s="54" t="str">
        <f t="shared" ca="1" si="541"/>
        <v>-</v>
      </c>
      <c r="BC234" s="54">
        <f t="shared" ca="1" si="541"/>
        <v>0.3</v>
      </c>
      <c r="BD234" s="54">
        <f t="shared" ca="1" si="541"/>
        <v>0.7</v>
      </c>
      <c r="BE234" s="54">
        <f t="shared" ca="1" si="541"/>
        <v>-0.2</v>
      </c>
      <c r="BF234" s="54">
        <f t="shared" ca="1" si="541"/>
        <v>1.2</v>
      </c>
      <c r="BG234" s="27" t="str">
        <f t="shared" ca="1" si="534"/>
        <v>-</v>
      </c>
      <c r="BH234" s="27" t="str">
        <f t="shared" ca="1" si="534"/>
        <v>-</v>
      </c>
      <c r="BI234" s="54">
        <f t="shared" ca="1" si="529"/>
        <v>0</v>
      </c>
      <c r="BJ234" s="54">
        <f t="shared" ca="1" si="529"/>
        <v>0</v>
      </c>
      <c r="BK234" s="54">
        <f t="shared" ca="1" si="529"/>
        <v>0</v>
      </c>
      <c r="BL234" s="54">
        <f t="shared" ca="1" si="529"/>
        <v>0</v>
      </c>
      <c r="BM234" s="54">
        <f t="shared" ca="1" si="529"/>
        <v>0</v>
      </c>
      <c r="BN234" s="27">
        <f t="shared" ca="1" si="535"/>
        <v>0</v>
      </c>
      <c r="BO234" s="27">
        <f t="shared" ca="1" si="535"/>
        <v>0</v>
      </c>
      <c r="BP234" s="27" t="str">
        <f t="shared" ca="1" si="535"/>
        <v>-</v>
      </c>
      <c r="BQ234" s="27" t="str">
        <f t="shared" ca="1" si="535"/>
        <v>-</v>
      </c>
      <c r="BR234" s="27" t="str">
        <f t="shared" ca="1" si="535"/>
        <v>-</v>
      </c>
      <c r="BS234" s="27" t="str">
        <f t="shared" ca="1" si="535"/>
        <v>-</v>
      </c>
      <c r="BT234" s="27" t="str">
        <f t="shared" ca="1" si="535"/>
        <v>-</v>
      </c>
      <c r="BU234" s="27" t="str">
        <f t="shared" ca="1" si="535"/>
        <v>-</v>
      </c>
      <c r="BV234" s="27" t="str">
        <f t="shared" ca="1" si="535"/>
        <v>-</v>
      </c>
      <c r="BW234" s="27" t="str">
        <f t="shared" ca="1" si="535"/>
        <v>-</v>
      </c>
      <c r="BX234" s="27" t="str">
        <f t="shared" ca="1" si="535"/>
        <v>-</v>
      </c>
      <c r="BY234" s="27">
        <f t="shared" ca="1" si="535"/>
        <v>2</v>
      </c>
      <c r="BZ234" s="27" t="str">
        <f t="shared" ca="1" si="536"/>
        <v>-</v>
      </c>
      <c r="CA234" s="27" t="str">
        <f t="shared" ca="1" si="536"/>
        <v>-</v>
      </c>
      <c r="CB234" s="27" t="str">
        <f t="shared" ca="1" si="536"/>
        <v>-</v>
      </c>
      <c r="CC234" s="27" t="str">
        <f t="shared" ca="1" si="536"/>
        <v>-</v>
      </c>
      <c r="CD234" s="27" t="b">
        <f t="shared" ca="1" si="536"/>
        <v>1</v>
      </c>
      <c r="CE234" s="27" t="str">
        <f t="shared" ca="1" si="536"/>
        <v>-</v>
      </c>
      <c r="CF234" s="27">
        <f t="shared" ca="1" si="536"/>
        <v>0</v>
      </c>
      <c r="CG234" s="27" t="str">
        <f t="shared" ca="1" si="536"/>
        <v>-</v>
      </c>
      <c r="CH234" s="27">
        <f t="shared" ca="1" si="536"/>
        <v>1</v>
      </c>
      <c r="CI234" s="27">
        <f t="shared" ca="1" si="536"/>
        <v>0</v>
      </c>
      <c r="CJ234" s="27">
        <f t="shared" ca="1" si="537"/>
        <v>1</v>
      </c>
      <c r="CK234" s="27">
        <f t="shared" ca="1" si="537"/>
        <v>1</v>
      </c>
      <c r="CL234" s="27">
        <f t="shared" ca="1" si="537"/>
        <v>1</v>
      </c>
      <c r="CM234" s="27">
        <f t="shared" ca="1" si="537"/>
        <v>0</v>
      </c>
      <c r="CN234" s="27">
        <f t="shared" ca="1" si="537"/>
        <v>0</v>
      </c>
      <c r="CO234" s="27">
        <f t="shared" ca="1" si="537"/>
        <v>0</v>
      </c>
      <c r="CP234" s="27">
        <f t="shared" ca="1" si="537"/>
        <v>0</v>
      </c>
      <c r="CQ234" s="27">
        <f t="shared" ca="1" si="537"/>
        <v>0.9</v>
      </c>
      <c r="CR234" s="27">
        <f t="shared" ca="1" si="537"/>
        <v>0.75</v>
      </c>
      <c r="CS234" s="27">
        <f t="shared" ca="1" si="537"/>
        <v>0.65</v>
      </c>
      <c r="CT234" s="27">
        <f t="shared" ca="1" si="538"/>
        <v>0.3</v>
      </c>
      <c r="CU234" s="27">
        <f t="shared" ca="1" si="538"/>
        <v>0</v>
      </c>
      <c r="CV234" s="27">
        <f t="shared" ca="1" si="538"/>
        <v>0</v>
      </c>
      <c r="CW234" s="27">
        <f t="shared" ca="1" si="538"/>
        <v>1</v>
      </c>
      <c r="CX234" s="54">
        <f t="shared" ca="1" si="501"/>
        <v>0</v>
      </c>
      <c r="CY234" s="27">
        <f t="shared" ca="1" si="538"/>
        <v>0</v>
      </c>
      <c r="CZ234" s="54">
        <f t="shared" ca="1" si="530"/>
        <v>0</v>
      </c>
      <c r="DA234" s="54">
        <f t="shared" ca="1" si="530"/>
        <v>0</v>
      </c>
      <c r="DB234" s="54">
        <f t="shared" ca="1" si="530"/>
        <v>0</v>
      </c>
      <c r="DC234" s="54">
        <f t="shared" ca="1" si="530"/>
        <v>0</v>
      </c>
      <c r="DD234" s="54">
        <f t="shared" ca="1" si="530"/>
        <v>0</v>
      </c>
      <c r="DE234" s="27" t="str">
        <f t="shared" ca="1" si="539"/>
        <v>-</v>
      </c>
      <c r="DF234" s="27" t="str">
        <f t="shared" ca="1" si="539"/>
        <v>-</v>
      </c>
      <c r="DG234" s="27" t="str">
        <f t="shared" ca="1" si="539"/>
        <v>-</v>
      </c>
      <c r="DH234" s="27" t="str">
        <f t="shared" ca="1" si="539"/>
        <v>-</v>
      </c>
      <c r="DI234" s="27" t="str">
        <f t="shared" ca="1" si="539"/>
        <v>-</v>
      </c>
      <c r="DJ234" s="27" t="str">
        <f t="shared" ca="1" si="539"/>
        <v>-</v>
      </c>
      <c r="DK234" s="27" t="b">
        <f t="shared" ca="1" si="539"/>
        <v>0</v>
      </c>
      <c r="DL234" s="27" t="b">
        <f t="shared" ca="1" si="539"/>
        <v>1</v>
      </c>
      <c r="DM234" s="27" t="b">
        <f t="shared" ca="1" si="539"/>
        <v>0</v>
      </c>
      <c r="DN234" s="27">
        <f t="shared" ca="1" si="539"/>
        <v>0</v>
      </c>
      <c r="DO234" s="54" t="str">
        <f t="shared" ca="1" si="505"/>
        <v>-</v>
      </c>
      <c r="DP234" s="54" t="b">
        <f t="shared" ca="1" si="505"/>
        <v>1</v>
      </c>
      <c r="DQ234" s="54" t="str">
        <f t="shared" ca="1" si="505"/>
        <v>-</v>
      </c>
      <c r="DR234" s="54" t="str">
        <f t="shared" ca="1" si="505"/>
        <v>-</v>
      </c>
      <c r="DS234" s="27" t="str">
        <f t="shared" ca="1" si="531"/>
        <v>-</v>
      </c>
      <c r="DT234" s="27" t="b">
        <f t="shared" ca="1" si="531"/>
        <v>1</v>
      </c>
      <c r="DU234" s="27" t="str">
        <f t="shared" ca="1" si="531"/>
        <v>-</v>
      </c>
      <c r="DV234" s="27">
        <f t="shared" ca="1" si="531"/>
        <v>0</v>
      </c>
      <c r="DW234" s="54">
        <f t="shared" ca="1" si="507"/>
        <v>1</v>
      </c>
      <c r="DX234" s="54" t="str">
        <f t="shared" ca="1" si="507"/>
        <v>-</v>
      </c>
      <c r="DY234" s="27">
        <f t="shared" ca="1" si="532"/>
        <v>500</v>
      </c>
      <c r="DZ234" s="27">
        <f t="shared" ca="1" si="532"/>
        <v>500</v>
      </c>
      <c r="EA234" s="27">
        <f t="shared" ca="1" si="532"/>
        <v>1</v>
      </c>
      <c r="EB234" s="27">
        <f t="shared" ca="1" si="532"/>
        <v>0</v>
      </c>
      <c r="EC234" s="27">
        <f t="shared" ca="1" si="532"/>
        <v>1</v>
      </c>
      <c r="ED234" s="27">
        <f t="shared" ca="1" si="532"/>
        <v>1</v>
      </c>
      <c r="EE234" s="27">
        <f t="shared" ca="1" si="532"/>
        <v>0</v>
      </c>
      <c r="EF234" s="27">
        <f t="shared" ca="1" si="532"/>
        <v>70</v>
      </c>
      <c r="EG234" s="27">
        <f t="shared" ca="1" si="532"/>
        <v>50</v>
      </c>
      <c r="EH234" s="27">
        <f t="shared" ca="1" si="532"/>
        <v>70</v>
      </c>
      <c r="EI234" s="27">
        <f t="shared" ca="1" si="533"/>
        <v>50</v>
      </c>
      <c r="EJ234" s="27">
        <f t="shared" ca="1" si="533"/>
        <v>1</v>
      </c>
      <c r="EK234" s="27">
        <f t="shared" ca="1" si="533"/>
        <v>1</v>
      </c>
      <c r="EL234" s="27">
        <f t="shared" ca="1" si="533"/>
        <v>1</v>
      </c>
      <c r="EM234" s="27">
        <f t="shared" ca="1" si="533"/>
        <v>0</v>
      </c>
      <c r="EN234" s="27" t="str">
        <f t="shared" ca="1" si="533"/>
        <v>-</v>
      </c>
      <c r="EO234" s="27" t="str">
        <f t="shared" ca="1" si="533"/>
        <v>-</v>
      </c>
      <c r="EP234" s="27">
        <f t="shared" ca="1" si="533"/>
        <v>0</v>
      </c>
      <c r="EQ234" s="27">
        <f t="shared" ca="1" si="533"/>
        <v>0</v>
      </c>
      <c r="ER234" s="34">
        <v>0</v>
      </c>
    </row>
    <row r="235" spans="1:148" outlineLevel="3">
      <c r="A235" s="31">
        <f t="shared" si="482"/>
        <v>230</v>
      </c>
      <c r="B235" s="38">
        <f t="shared" ca="1" si="510"/>
        <v>29</v>
      </c>
      <c r="C235">
        <f t="shared" ca="1" si="540"/>
        <v>42</v>
      </c>
      <c r="D235" t="b">
        <v>0</v>
      </c>
      <c r="E235" t="b">
        <v>0</v>
      </c>
      <c r="F235" t="b">
        <v>0</v>
      </c>
      <c r="H235" s="51" t="str">
        <f t="shared" ca="1" si="483"/>
        <v>M-M&amp;BBT Win Scan 1 (F43N64)</v>
      </c>
      <c r="I235" s="13" t="str">
        <f ca="1">IF(MATCH(H235,H$5:H235,0)=(COUNTA(H$5:H235)),"-","Dup")</f>
        <v>-</v>
      </c>
      <c r="J235" s="27" t="s">
        <v>37</v>
      </c>
      <c r="K235" s="54" t="b">
        <f t="shared" ca="1" si="528"/>
        <v>1</v>
      </c>
      <c r="L235" s="54" t="b">
        <f t="shared" ca="1" si="528"/>
        <v>0</v>
      </c>
      <c r="M235" s="54" t="b">
        <f t="shared" ca="1" si="528"/>
        <v>0</v>
      </c>
      <c r="N235" s="54" t="b">
        <f t="shared" ca="1" si="528"/>
        <v>0</v>
      </c>
      <c r="O235" s="54" t="b">
        <f t="shared" ca="1" si="528"/>
        <v>1</v>
      </c>
      <c r="P235" s="27">
        <f t="shared" ca="1" si="542"/>
        <v>1</v>
      </c>
      <c r="Q235" s="27">
        <f t="shared" ca="1" si="542"/>
        <v>1</v>
      </c>
      <c r="R235" s="27">
        <f t="shared" ca="1" si="542"/>
        <v>1</v>
      </c>
      <c r="S235" s="27">
        <f t="shared" ca="1" si="542"/>
        <v>1</v>
      </c>
      <c r="T235" s="27">
        <f t="shared" ca="1" si="542"/>
        <v>1</v>
      </c>
      <c r="U235" s="27">
        <f t="shared" ca="1" si="543"/>
        <v>1</v>
      </c>
      <c r="V235" s="27">
        <f t="shared" ca="1" si="543"/>
        <v>1</v>
      </c>
      <c r="W235" s="27">
        <f t="shared" ca="1" si="543"/>
        <v>1</v>
      </c>
      <c r="X235" s="27">
        <f t="shared" ca="1" si="543"/>
        <v>1</v>
      </c>
      <c r="Y235" s="27">
        <f t="shared" ca="1" si="543"/>
        <v>1</v>
      </c>
      <c r="Z235" s="27" t="str">
        <f t="shared" ca="1" si="543"/>
        <v>-</v>
      </c>
      <c r="AA235" s="27" t="str">
        <f t="shared" ca="1" si="543"/>
        <v>-</v>
      </c>
      <c r="AB235" s="27" t="str">
        <f t="shared" ca="1" si="543"/>
        <v>-</v>
      </c>
      <c r="AC235" s="27" t="str">
        <f t="shared" ca="1" si="543"/>
        <v>-</v>
      </c>
      <c r="AD235" s="27" t="str">
        <f t="shared" ca="1" si="543"/>
        <v>-</v>
      </c>
      <c r="AE235" s="27" t="str">
        <f t="shared" ca="1" si="544"/>
        <v>-</v>
      </c>
      <c r="AF235" s="27" t="str">
        <f t="shared" ca="1" si="544"/>
        <v>-</v>
      </c>
      <c r="AG235" s="27" t="str">
        <f t="shared" ca="1" si="544"/>
        <v>-</v>
      </c>
      <c r="AH235" s="27" t="str">
        <f t="shared" ca="1" si="544"/>
        <v>-</v>
      </c>
      <c r="AI235" s="27" t="str">
        <f t="shared" ca="1" si="544"/>
        <v>-</v>
      </c>
      <c r="AJ235" s="27" t="str">
        <f t="shared" ca="1" si="544"/>
        <v>-</v>
      </c>
      <c r="AK235" s="54" t="b">
        <f t="shared" ca="1" si="493"/>
        <v>1</v>
      </c>
      <c r="AL235" s="54" t="str">
        <f t="shared" ca="1" si="493"/>
        <v>-</v>
      </c>
      <c r="AM235" s="54" t="str">
        <f t="shared" ca="1" si="493"/>
        <v>-</v>
      </c>
      <c r="AN235" s="54" t="str">
        <f t="shared" ca="1" si="493"/>
        <v>-</v>
      </c>
      <c r="AO235" s="27" t="str">
        <f t="shared" ca="1" si="485"/>
        <v>-</v>
      </c>
      <c r="AP235" s="27" t="str">
        <f t="shared" ca="1" si="485"/>
        <v>-</v>
      </c>
      <c r="AQ235" s="27" t="str">
        <f t="shared" ca="1" si="485"/>
        <v>-</v>
      </c>
      <c r="AR235" s="27" t="str">
        <f t="shared" ca="1" si="485"/>
        <v>-</v>
      </c>
      <c r="AS235" s="54">
        <f t="shared" ca="1" si="541"/>
        <v>6</v>
      </c>
      <c r="AT235" s="54">
        <f t="shared" ca="1" si="541"/>
        <v>4</v>
      </c>
      <c r="AU235" s="54">
        <f t="shared" ca="1" si="541"/>
        <v>0.15</v>
      </c>
      <c r="AV235" s="54">
        <f t="shared" ca="1" si="541"/>
        <v>-0.15</v>
      </c>
      <c r="AW235" s="54">
        <f t="shared" ca="1" si="541"/>
        <v>0.5</v>
      </c>
      <c r="AX235" s="54">
        <f t="shared" ca="1" si="541"/>
        <v>-0.5</v>
      </c>
      <c r="AY235" s="54">
        <f t="shared" ca="1" si="541"/>
        <v>0.8</v>
      </c>
      <c r="AZ235" s="54">
        <f t="shared" ca="1" si="541"/>
        <v>-0.8</v>
      </c>
      <c r="BA235" s="54" t="str">
        <f t="shared" ca="1" si="541"/>
        <v>-</v>
      </c>
      <c r="BB235" s="54" t="str">
        <f t="shared" ca="1" si="541"/>
        <v>-</v>
      </c>
      <c r="BC235" s="54">
        <f t="shared" ca="1" si="541"/>
        <v>0.3</v>
      </c>
      <c r="BD235" s="54">
        <f t="shared" ca="1" si="541"/>
        <v>0.7</v>
      </c>
      <c r="BE235" s="54">
        <f t="shared" ca="1" si="541"/>
        <v>-0.2</v>
      </c>
      <c r="BF235" s="54">
        <f t="shared" ca="1" si="541"/>
        <v>1.2</v>
      </c>
      <c r="BG235" s="27" t="str">
        <f t="shared" ca="1" si="534"/>
        <v>-</v>
      </c>
      <c r="BH235" s="27" t="str">
        <f t="shared" ca="1" si="534"/>
        <v>-</v>
      </c>
      <c r="BI235" s="54">
        <f t="shared" ca="1" si="529"/>
        <v>0</v>
      </c>
      <c r="BJ235" s="54">
        <f t="shared" ca="1" si="529"/>
        <v>0</v>
      </c>
      <c r="BK235" s="54">
        <f t="shared" ca="1" si="529"/>
        <v>0</v>
      </c>
      <c r="BL235" s="54">
        <f t="shared" ca="1" si="529"/>
        <v>0</v>
      </c>
      <c r="BM235" s="54">
        <f t="shared" ca="1" si="529"/>
        <v>0</v>
      </c>
      <c r="BN235" s="27">
        <f t="shared" ca="1" si="535"/>
        <v>0</v>
      </c>
      <c r="BO235" s="27">
        <f t="shared" ca="1" si="535"/>
        <v>0</v>
      </c>
      <c r="BP235" s="27" t="str">
        <f t="shared" ca="1" si="535"/>
        <v>-</v>
      </c>
      <c r="BQ235" s="27" t="str">
        <f t="shared" ca="1" si="535"/>
        <v>-</v>
      </c>
      <c r="BR235" s="27" t="str">
        <f t="shared" ca="1" si="535"/>
        <v>-</v>
      </c>
      <c r="BS235" s="27" t="str">
        <f t="shared" ca="1" si="535"/>
        <v>-</v>
      </c>
      <c r="BT235" s="27" t="str">
        <f t="shared" ca="1" si="535"/>
        <v>-</v>
      </c>
      <c r="BU235" s="27" t="str">
        <f t="shared" ca="1" si="535"/>
        <v>-</v>
      </c>
      <c r="BV235" s="27" t="str">
        <f t="shared" ca="1" si="535"/>
        <v>-</v>
      </c>
      <c r="BW235" s="27" t="str">
        <f t="shared" ca="1" si="535"/>
        <v>-</v>
      </c>
      <c r="BX235" s="27" t="str">
        <f t="shared" ca="1" si="535"/>
        <v>-</v>
      </c>
      <c r="BY235" s="27">
        <f t="shared" ca="1" si="535"/>
        <v>2</v>
      </c>
      <c r="BZ235" s="27" t="str">
        <f t="shared" ca="1" si="536"/>
        <v>-</v>
      </c>
      <c r="CA235" s="27" t="str">
        <f t="shared" ca="1" si="536"/>
        <v>-</v>
      </c>
      <c r="CB235" s="27" t="str">
        <f t="shared" ca="1" si="536"/>
        <v>-</v>
      </c>
      <c r="CC235" s="27" t="str">
        <f t="shared" ca="1" si="536"/>
        <v>-</v>
      </c>
      <c r="CD235" s="27" t="b">
        <f t="shared" ca="1" si="536"/>
        <v>1</v>
      </c>
      <c r="CE235" s="27" t="str">
        <f t="shared" ca="1" si="536"/>
        <v>-</v>
      </c>
      <c r="CF235" s="27">
        <f t="shared" ca="1" si="536"/>
        <v>0</v>
      </c>
      <c r="CG235" s="27" t="str">
        <f t="shared" ca="1" si="536"/>
        <v>-</v>
      </c>
      <c r="CH235" s="27">
        <f t="shared" ca="1" si="536"/>
        <v>1</v>
      </c>
      <c r="CI235" s="27">
        <f t="shared" ca="1" si="536"/>
        <v>0</v>
      </c>
      <c r="CJ235" s="27">
        <f t="shared" ca="1" si="537"/>
        <v>1</v>
      </c>
      <c r="CK235" s="27">
        <f t="shared" ca="1" si="537"/>
        <v>1</v>
      </c>
      <c r="CL235" s="27">
        <f t="shared" ca="1" si="537"/>
        <v>1</v>
      </c>
      <c r="CM235" s="27">
        <f t="shared" ca="1" si="537"/>
        <v>0</v>
      </c>
      <c r="CN235" s="27">
        <f t="shared" ca="1" si="537"/>
        <v>0</v>
      </c>
      <c r="CO235" s="27">
        <f t="shared" ca="1" si="537"/>
        <v>0</v>
      </c>
      <c r="CP235" s="27">
        <f t="shared" ca="1" si="537"/>
        <v>0</v>
      </c>
      <c r="CQ235" s="27">
        <f t="shared" ca="1" si="537"/>
        <v>0.9</v>
      </c>
      <c r="CR235" s="27">
        <f t="shared" ca="1" si="537"/>
        <v>0.75</v>
      </c>
      <c r="CS235" s="27">
        <f t="shared" ca="1" si="537"/>
        <v>0.65</v>
      </c>
      <c r="CT235" s="27">
        <f t="shared" ca="1" si="538"/>
        <v>0.3</v>
      </c>
      <c r="CU235" s="27">
        <f t="shared" ca="1" si="538"/>
        <v>0</v>
      </c>
      <c r="CV235" s="27">
        <f t="shared" ca="1" si="538"/>
        <v>0</v>
      </c>
      <c r="CW235" s="27">
        <f t="shared" ca="1" si="538"/>
        <v>1</v>
      </c>
      <c r="CX235" s="54">
        <f t="shared" ca="1" si="501"/>
        <v>0</v>
      </c>
      <c r="CY235" s="27">
        <f t="shared" ca="1" si="538"/>
        <v>0</v>
      </c>
      <c r="CZ235" s="54">
        <f t="shared" ca="1" si="530"/>
        <v>0</v>
      </c>
      <c r="DA235" s="54">
        <f t="shared" ca="1" si="530"/>
        <v>0</v>
      </c>
      <c r="DB235" s="54">
        <f t="shared" ca="1" si="530"/>
        <v>0</v>
      </c>
      <c r="DC235" s="54">
        <f t="shared" ca="1" si="530"/>
        <v>0</v>
      </c>
      <c r="DD235" s="54">
        <f t="shared" ca="1" si="530"/>
        <v>0</v>
      </c>
      <c r="DE235" s="27" t="str">
        <f t="shared" ca="1" si="539"/>
        <v>-</v>
      </c>
      <c r="DF235" s="27" t="str">
        <f t="shared" ca="1" si="539"/>
        <v>-</v>
      </c>
      <c r="DG235" s="27" t="str">
        <f t="shared" ca="1" si="539"/>
        <v>-</v>
      </c>
      <c r="DH235" s="27" t="str">
        <f t="shared" ca="1" si="539"/>
        <v>-</v>
      </c>
      <c r="DI235" s="27" t="str">
        <f t="shared" ca="1" si="539"/>
        <v>-</v>
      </c>
      <c r="DJ235" s="27" t="str">
        <f t="shared" ca="1" si="539"/>
        <v>-</v>
      </c>
      <c r="DK235" s="27" t="b">
        <f t="shared" ca="1" si="539"/>
        <v>0</v>
      </c>
      <c r="DL235" s="27" t="b">
        <f t="shared" ca="1" si="539"/>
        <v>1</v>
      </c>
      <c r="DM235" s="27" t="b">
        <f t="shared" ca="1" si="539"/>
        <v>0</v>
      </c>
      <c r="DN235" s="27">
        <f t="shared" ca="1" si="539"/>
        <v>1</v>
      </c>
      <c r="DO235" s="54" t="str">
        <f t="shared" ca="1" si="505"/>
        <v>-</v>
      </c>
      <c r="DP235" s="54" t="b">
        <f t="shared" ca="1" si="505"/>
        <v>1</v>
      </c>
      <c r="DQ235" s="54" t="str">
        <f t="shared" ca="1" si="505"/>
        <v>-</v>
      </c>
      <c r="DR235" s="54" t="str">
        <f t="shared" ca="1" si="505"/>
        <v>-</v>
      </c>
      <c r="DS235" s="27" t="str">
        <f t="shared" ca="1" si="531"/>
        <v>-</v>
      </c>
      <c r="DT235" s="27" t="b">
        <f t="shared" ca="1" si="531"/>
        <v>1</v>
      </c>
      <c r="DU235" s="27" t="str">
        <f t="shared" ca="1" si="531"/>
        <v>-</v>
      </c>
      <c r="DV235" s="27">
        <f t="shared" ca="1" si="531"/>
        <v>0</v>
      </c>
      <c r="DW235" s="54">
        <f t="shared" ca="1" si="507"/>
        <v>1</v>
      </c>
      <c r="DX235" s="54" t="str">
        <f t="shared" ca="1" si="507"/>
        <v>-</v>
      </c>
      <c r="DY235" s="27">
        <f t="shared" ca="1" si="532"/>
        <v>500</v>
      </c>
      <c r="DZ235" s="27">
        <f t="shared" ca="1" si="532"/>
        <v>500</v>
      </c>
      <c r="EA235" s="27">
        <f t="shared" ca="1" si="532"/>
        <v>1</v>
      </c>
      <c r="EB235" s="27">
        <f t="shared" ca="1" si="532"/>
        <v>0</v>
      </c>
      <c r="EC235" s="27">
        <f t="shared" ca="1" si="532"/>
        <v>1</v>
      </c>
      <c r="ED235" s="27">
        <f t="shared" ca="1" si="532"/>
        <v>1</v>
      </c>
      <c r="EE235" s="27">
        <f t="shared" ca="1" si="532"/>
        <v>0</v>
      </c>
      <c r="EF235" s="27">
        <f t="shared" ca="1" si="532"/>
        <v>70</v>
      </c>
      <c r="EG235" s="27">
        <f t="shared" ca="1" si="532"/>
        <v>50</v>
      </c>
      <c r="EH235" s="27">
        <f t="shared" ca="1" si="532"/>
        <v>70</v>
      </c>
      <c r="EI235" s="27">
        <f t="shared" ca="1" si="533"/>
        <v>50</v>
      </c>
      <c r="EJ235" s="27">
        <f t="shared" ca="1" si="533"/>
        <v>1</v>
      </c>
      <c r="EK235" s="27">
        <f t="shared" ca="1" si="533"/>
        <v>1</v>
      </c>
      <c r="EL235" s="27">
        <f t="shared" ca="1" si="533"/>
        <v>1</v>
      </c>
      <c r="EM235" s="27">
        <f t="shared" ca="1" si="533"/>
        <v>0</v>
      </c>
      <c r="EN235" s="27" t="str">
        <f t="shared" ca="1" si="533"/>
        <v>-</v>
      </c>
      <c r="EO235" s="27" t="str">
        <f t="shared" ca="1" si="533"/>
        <v>-</v>
      </c>
      <c r="EP235" s="27">
        <f t="shared" ca="1" si="533"/>
        <v>0</v>
      </c>
      <c r="EQ235" s="27">
        <f t="shared" ca="1" si="533"/>
        <v>0</v>
      </c>
      <c r="ER235" s="34">
        <v>0</v>
      </c>
    </row>
    <row r="236" spans="1:148" outlineLevel="3">
      <c r="A236" s="31">
        <f t="shared" si="482"/>
        <v>231</v>
      </c>
      <c r="B236" s="38">
        <f t="shared" ca="1" si="510"/>
        <v>30</v>
      </c>
      <c r="C236">
        <f t="shared" ca="1" si="540"/>
        <v>42</v>
      </c>
      <c r="D236" t="b">
        <v>0</v>
      </c>
      <c r="E236" t="b">
        <v>0</v>
      </c>
      <c r="F236" t="b">
        <v>0</v>
      </c>
      <c r="H236" s="51" t="str">
        <f t="shared" ca="1" si="483"/>
        <v>M-M&amp;BBT Win Scan 2 (F43N64)</v>
      </c>
      <c r="I236" s="13" t="str">
        <f ca="1">IF(MATCH(H236,H$5:H236,0)=(COUNTA(H$5:H236)),"-","Dup")</f>
        <v>-</v>
      </c>
      <c r="J236" s="27" t="s">
        <v>37</v>
      </c>
      <c r="K236" s="54" t="b">
        <f t="shared" ca="1" si="528"/>
        <v>1</v>
      </c>
      <c r="L236" s="54" t="b">
        <f t="shared" ca="1" si="528"/>
        <v>0</v>
      </c>
      <c r="M236" s="54" t="b">
        <f t="shared" ca="1" si="528"/>
        <v>0</v>
      </c>
      <c r="N236" s="54" t="b">
        <f t="shared" ca="1" si="528"/>
        <v>0</v>
      </c>
      <c r="O236" s="54" t="b">
        <f t="shared" ca="1" si="528"/>
        <v>1</v>
      </c>
      <c r="P236" s="27">
        <f t="shared" ca="1" si="542"/>
        <v>1</v>
      </c>
      <c r="Q236" s="27">
        <f t="shared" ca="1" si="542"/>
        <v>1</v>
      </c>
      <c r="R236" s="27">
        <f t="shared" ca="1" si="542"/>
        <v>1</v>
      </c>
      <c r="S236" s="27">
        <f t="shared" ca="1" si="542"/>
        <v>1</v>
      </c>
      <c r="T236" s="27">
        <f t="shared" ca="1" si="542"/>
        <v>1</v>
      </c>
      <c r="U236" s="27">
        <f t="shared" ca="1" si="543"/>
        <v>1</v>
      </c>
      <c r="V236" s="27">
        <f t="shared" ca="1" si="543"/>
        <v>1</v>
      </c>
      <c r="W236" s="27">
        <f t="shared" ca="1" si="543"/>
        <v>1</v>
      </c>
      <c r="X236" s="27">
        <f t="shared" ca="1" si="543"/>
        <v>1</v>
      </c>
      <c r="Y236" s="27">
        <f t="shared" ca="1" si="543"/>
        <v>1</v>
      </c>
      <c r="Z236" s="27" t="str">
        <f t="shared" ca="1" si="543"/>
        <v>-</v>
      </c>
      <c r="AA236" s="27" t="str">
        <f t="shared" ca="1" si="543"/>
        <v>-</v>
      </c>
      <c r="AB236" s="27" t="str">
        <f t="shared" ca="1" si="543"/>
        <v>-</v>
      </c>
      <c r="AC236" s="27" t="str">
        <f t="shared" ca="1" si="543"/>
        <v>-</v>
      </c>
      <c r="AD236" s="27" t="str">
        <f t="shared" ca="1" si="543"/>
        <v>-</v>
      </c>
      <c r="AE236" s="27" t="str">
        <f t="shared" ca="1" si="544"/>
        <v>-</v>
      </c>
      <c r="AF236" s="27" t="str">
        <f t="shared" ca="1" si="544"/>
        <v>-</v>
      </c>
      <c r="AG236" s="27" t="str">
        <f t="shared" ca="1" si="544"/>
        <v>-</v>
      </c>
      <c r="AH236" s="27" t="str">
        <f t="shared" ca="1" si="544"/>
        <v>-</v>
      </c>
      <c r="AI236" s="27" t="str">
        <f t="shared" ca="1" si="544"/>
        <v>-</v>
      </c>
      <c r="AJ236" s="27" t="str">
        <f t="shared" ca="1" si="544"/>
        <v>-</v>
      </c>
      <c r="AK236" s="54" t="b">
        <f t="shared" ca="1" si="493"/>
        <v>1</v>
      </c>
      <c r="AL236" s="54" t="str">
        <f t="shared" ca="1" si="493"/>
        <v>-</v>
      </c>
      <c r="AM236" s="54" t="str">
        <f t="shared" ca="1" si="493"/>
        <v>-</v>
      </c>
      <c r="AN236" s="54" t="str">
        <f t="shared" ca="1" si="493"/>
        <v>-</v>
      </c>
      <c r="AO236" s="27" t="str">
        <f t="shared" ca="1" si="485"/>
        <v>-</v>
      </c>
      <c r="AP236" s="27" t="str">
        <f t="shared" ca="1" si="485"/>
        <v>-</v>
      </c>
      <c r="AQ236" s="27" t="str">
        <f t="shared" ca="1" si="485"/>
        <v>-</v>
      </c>
      <c r="AR236" s="27" t="str">
        <f t="shared" ca="1" si="485"/>
        <v>-</v>
      </c>
      <c r="AS236" s="54">
        <f t="shared" ca="1" si="541"/>
        <v>6</v>
      </c>
      <c r="AT236" s="54">
        <f t="shared" ca="1" si="541"/>
        <v>4</v>
      </c>
      <c r="AU236" s="54">
        <f t="shared" ca="1" si="541"/>
        <v>0.15</v>
      </c>
      <c r="AV236" s="54">
        <f t="shared" ca="1" si="541"/>
        <v>-0.15</v>
      </c>
      <c r="AW236" s="54">
        <f t="shared" ca="1" si="541"/>
        <v>0.5</v>
      </c>
      <c r="AX236" s="54">
        <f t="shared" ca="1" si="541"/>
        <v>-0.5</v>
      </c>
      <c r="AY236" s="54">
        <f t="shared" ca="1" si="541"/>
        <v>0.8</v>
      </c>
      <c r="AZ236" s="54">
        <f t="shared" ca="1" si="541"/>
        <v>-0.8</v>
      </c>
      <c r="BA236" s="54" t="str">
        <f t="shared" ca="1" si="541"/>
        <v>-</v>
      </c>
      <c r="BB236" s="54" t="str">
        <f t="shared" ca="1" si="541"/>
        <v>-</v>
      </c>
      <c r="BC236" s="54">
        <f t="shared" ca="1" si="541"/>
        <v>0.3</v>
      </c>
      <c r="BD236" s="54">
        <f t="shared" ca="1" si="541"/>
        <v>0.7</v>
      </c>
      <c r="BE236" s="54">
        <f t="shared" ca="1" si="541"/>
        <v>-0.2</v>
      </c>
      <c r="BF236" s="54">
        <f t="shared" ca="1" si="541"/>
        <v>1.2</v>
      </c>
      <c r="BG236" s="27" t="str">
        <f t="shared" ca="1" si="534"/>
        <v>-</v>
      </c>
      <c r="BH236" s="27" t="str">
        <f t="shared" ca="1" si="534"/>
        <v>-</v>
      </c>
      <c r="BI236" s="54">
        <f t="shared" ca="1" si="529"/>
        <v>0</v>
      </c>
      <c r="BJ236" s="54">
        <f t="shared" ca="1" si="529"/>
        <v>0</v>
      </c>
      <c r="BK236" s="54">
        <f t="shared" ca="1" si="529"/>
        <v>0</v>
      </c>
      <c r="BL236" s="54">
        <f t="shared" ca="1" si="529"/>
        <v>0</v>
      </c>
      <c r="BM236" s="54">
        <f t="shared" ca="1" si="529"/>
        <v>0</v>
      </c>
      <c r="BN236" s="27">
        <f t="shared" ca="1" si="535"/>
        <v>0</v>
      </c>
      <c r="BO236" s="27">
        <f t="shared" ca="1" si="535"/>
        <v>0</v>
      </c>
      <c r="BP236" s="27" t="str">
        <f t="shared" ca="1" si="535"/>
        <v>-</v>
      </c>
      <c r="BQ236" s="27" t="str">
        <f t="shared" ca="1" si="535"/>
        <v>-</v>
      </c>
      <c r="BR236" s="27" t="str">
        <f t="shared" ca="1" si="535"/>
        <v>-</v>
      </c>
      <c r="BS236" s="27" t="str">
        <f t="shared" ca="1" si="535"/>
        <v>-</v>
      </c>
      <c r="BT236" s="27" t="str">
        <f t="shared" ca="1" si="535"/>
        <v>-</v>
      </c>
      <c r="BU236" s="27" t="str">
        <f t="shared" ca="1" si="535"/>
        <v>-</v>
      </c>
      <c r="BV236" s="27" t="str">
        <f t="shared" ca="1" si="535"/>
        <v>-</v>
      </c>
      <c r="BW236" s="27" t="str">
        <f t="shared" ca="1" si="535"/>
        <v>-</v>
      </c>
      <c r="BX236" s="27" t="str">
        <f t="shared" ca="1" si="535"/>
        <v>-</v>
      </c>
      <c r="BY236" s="27">
        <f t="shared" ca="1" si="535"/>
        <v>2</v>
      </c>
      <c r="BZ236" s="27" t="str">
        <f t="shared" ca="1" si="536"/>
        <v>-</v>
      </c>
      <c r="CA236" s="27" t="str">
        <f t="shared" ca="1" si="536"/>
        <v>-</v>
      </c>
      <c r="CB236" s="27" t="str">
        <f t="shared" ca="1" si="536"/>
        <v>-</v>
      </c>
      <c r="CC236" s="27" t="str">
        <f t="shared" ca="1" si="536"/>
        <v>-</v>
      </c>
      <c r="CD236" s="27" t="b">
        <f t="shared" ca="1" si="536"/>
        <v>1</v>
      </c>
      <c r="CE236" s="27" t="str">
        <f t="shared" ca="1" si="536"/>
        <v>-</v>
      </c>
      <c r="CF236" s="27">
        <f t="shared" ca="1" si="536"/>
        <v>0</v>
      </c>
      <c r="CG236" s="27" t="str">
        <f t="shared" ca="1" si="536"/>
        <v>-</v>
      </c>
      <c r="CH236" s="27">
        <f t="shared" ca="1" si="536"/>
        <v>1</v>
      </c>
      <c r="CI236" s="27">
        <f t="shared" ca="1" si="536"/>
        <v>0</v>
      </c>
      <c r="CJ236" s="27">
        <f t="shared" ca="1" si="537"/>
        <v>1</v>
      </c>
      <c r="CK236" s="27">
        <f t="shared" ca="1" si="537"/>
        <v>1</v>
      </c>
      <c r="CL236" s="27">
        <f t="shared" ca="1" si="537"/>
        <v>1</v>
      </c>
      <c r="CM236" s="27">
        <f t="shared" ca="1" si="537"/>
        <v>0</v>
      </c>
      <c r="CN236" s="27">
        <f t="shared" ca="1" si="537"/>
        <v>0</v>
      </c>
      <c r="CO236" s="27">
        <f t="shared" ca="1" si="537"/>
        <v>0</v>
      </c>
      <c r="CP236" s="27">
        <f t="shared" ca="1" si="537"/>
        <v>0</v>
      </c>
      <c r="CQ236" s="27">
        <f t="shared" ca="1" si="537"/>
        <v>0.9</v>
      </c>
      <c r="CR236" s="27">
        <f t="shared" ca="1" si="537"/>
        <v>0.75</v>
      </c>
      <c r="CS236" s="27">
        <f t="shared" ca="1" si="537"/>
        <v>0.65</v>
      </c>
      <c r="CT236" s="27">
        <f t="shared" ca="1" si="538"/>
        <v>0.3</v>
      </c>
      <c r="CU236" s="27">
        <f t="shared" ca="1" si="538"/>
        <v>0</v>
      </c>
      <c r="CV236" s="27">
        <f t="shared" ca="1" si="538"/>
        <v>0</v>
      </c>
      <c r="CW236" s="27">
        <f t="shared" ca="1" si="538"/>
        <v>1</v>
      </c>
      <c r="CX236" s="54">
        <f t="shared" ca="1" si="501"/>
        <v>0</v>
      </c>
      <c r="CY236" s="27">
        <f t="shared" ca="1" si="538"/>
        <v>0</v>
      </c>
      <c r="CZ236" s="54">
        <f t="shared" ca="1" si="530"/>
        <v>0</v>
      </c>
      <c r="DA236" s="54">
        <f t="shared" ca="1" si="530"/>
        <v>0</v>
      </c>
      <c r="DB236" s="54">
        <f t="shared" ca="1" si="530"/>
        <v>0</v>
      </c>
      <c r="DC236" s="54">
        <f t="shared" ca="1" si="530"/>
        <v>0</v>
      </c>
      <c r="DD236" s="54">
        <f t="shared" ca="1" si="530"/>
        <v>0</v>
      </c>
      <c r="DE236" s="27" t="str">
        <f t="shared" ca="1" si="539"/>
        <v>-</v>
      </c>
      <c r="DF236" s="27" t="str">
        <f t="shared" ca="1" si="539"/>
        <v>-</v>
      </c>
      <c r="DG236" s="27" t="str">
        <f t="shared" ca="1" si="539"/>
        <v>-</v>
      </c>
      <c r="DH236" s="27" t="str">
        <f t="shared" ca="1" si="539"/>
        <v>-</v>
      </c>
      <c r="DI236" s="27" t="str">
        <f t="shared" ca="1" si="539"/>
        <v>-</v>
      </c>
      <c r="DJ236" s="27" t="str">
        <f t="shared" ca="1" si="539"/>
        <v>-</v>
      </c>
      <c r="DK236" s="27" t="b">
        <f t="shared" ca="1" si="539"/>
        <v>0</v>
      </c>
      <c r="DL236" s="27" t="b">
        <f t="shared" ca="1" si="539"/>
        <v>1</v>
      </c>
      <c r="DM236" s="27" t="b">
        <f t="shared" ca="1" si="539"/>
        <v>0</v>
      </c>
      <c r="DN236" s="27">
        <f t="shared" ca="1" si="539"/>
        <v>2</v>
      </c>
      <c r="DO236" s="54" t="str">
        <f t="shared" ca="1" si="505"/>
        <v>-</v>
      </c>
      <c r="DP236" s="54" t="b">
        <f t="shared" ca="1" si="505"/>
        <v>1</v>
      </c>
      <c r="DQ236" s="54" t="str">
        <f t="shared" ca="1" si="505"/>
        <v>-</v>
      </c>
      <c r="DR236" s="54" t="str">
        <f t="shared" ca="1" si="505"/>
        <v>-</v>
      </c>
      <c r="DS236" s="27" t="str">
        <f t="shared" ca="1" si="531"/>
        <v>-</v>
      </c>
      <c r="DT236" s="27" t="b">
        <f t="shared" ca="1" si="531"/>
        <v>1</v>
      </c>
      <c r="DU236" s="27" t="str">
        <f t="shared" ca="1" si="531"/>
        <v>-</v>
      </c>
      <c r="DV236" s="27">
        <f t="shared" ca="1" si="531"/>
        <v>0</v>
      </c>
      <c r="DW236" s="54">
        <f t="shared" ca="1" si="507"/>
        <v>1</v>
      </c>
      <c r="DX236" s="54" t="str">
        <f t="shared" ca="1" si="507"/>
        <v>-</v>
      </c>
      <c r="DY236" s="27">
        <f t="shared" ca="1" si="532"/>
        <v>500</v>
      </c>
      <c r="DZ236" s="27">
        <f t="shared" ca="1" si="532"/>
        <v>500</v>
      </c>
      <c r="EA236" s="27">
        <f t="shared" ca="1" si="532"/>
        <v>1</v>
      </c>
      <c r="EB236" s="27">
        <f t="shared" ca="1" si="532"/>
        <v>0</v>
      </c>
      <c r="EC236" s="27">
        <f t="shared" ca="1" si="532"/>
        <v>1</v>
      </c>
      <c r="ED236" s="27">
        <f t="shared" ca="1" si="532"/>
        <v>1</v>
      </c>
      <c r="EE236" s="27">
        <f t="shared" ca="1" si="532"/>
        <v>0</v>
      </c>
      <c r="EF236" s="27">
        <f t="shared" ca="1" si="532"/>
        <v>70</v>
      </c>
      <c r="EG236" s="27">
        <f t="shared" ca="1" si="532"/>
        <v>50</v>
      </c>
      <c r="EH236" s="27">
        <f t="shared" ca="1" si="532"/>
        <v>70</v>
      </c>
      <c r="EI236" s="27">
        <f t="shared" ca="1" si="533"/>
        <v>50</v>
      </c>
      <c r="EJ236" s="27">
        <f t="shared" ca="1" si="533"/>
        <v>1</v>
      </c>
      <c r="EK236" s="27">
        <f t="shared" ca="1" si="533"/>
        <v>1</v>
      </c>
      <c r="EL236" s="27">
        <f t="shared" ca="1" si="533"/>
        <v>1</v>
      </c>
      <c r="EM236" s="27">
        <f t="shared" ca="1" si="533"/>
        <v>0</v>
      </c>
      <c r="EN236" s="27" t="str">
        <f t="shared" ca="1" si="533"/>
        <v>-</v>
      </c>
      <c r="EO236" s="27" t="str">
        <f t="shared" ca="1" si="533"/>
        <v>-</v>
      </c>
      <c r="EP236" s="27">
        <f t="shared" ca="1" si="533"/>
        <v>0</v>
      </c>
      <c r="EQ236" s="27">
        <f t="shared" ca="1" si="533"/>
        <v>0</v>
      </c>
      <c r="ER236" s="34">
        <v>0</v>
      </c>
    </row>
    <row r="237" spans="1:148" outlineLevel="3">
      <c r="A237" s="31">
        <f t="shared" si="482"/>
        <v>232</v>
      </c>
      <c r="B237" s="38">
        <f t="shared" ca="1" si="510"/>
        <v>31</v>
      </c>
      <c r="C237">
        <f t="shared" ca="1" si="540"/>
        <v>42</v>
      </c>
      <c r="D237" t="b">
        <v>0</v>
      </c>
      <c r="E237" t="b">
        <v>0</v>
      </c>
      <c r="F237" t="b">
        <v>0</v>
      </c>
      <c r="H237" s="51" t="str">
        <f t="shared" ca="1" si="483"/>
        <v>M-M&amp;BBT Win Scan 3 (F43N64)</v>
      </c>
      <c r="I237" s="13" t="str">
        <f ca="1">IF(MATCH(H237,H$5:H237,0)=(COUNTA(H$5:H237)),"-","Dup")</f>
        <v>-</v>
      </c>
      <c r="J237" s="27" t="s">
        <v>37</v>
      </c>
      <c r="K237" s="54" t="b">
        <f t="shared" ca="1" si="528"/>
        <v>1</v>
      </c>
      <c r="L237" s="54" t="b">
        <f t="shared" ca="1" si="528"/>
        <v>0</v>
      </c>
      <c r="M237" s="54" t="b">
        <f t="shared" ca="1" si="528"/>
        <v>0</v>
      </c>
      <c r="N237" s="54" t="b">
        <f t="shared" ca="1" si="528"/>
        <v>0</v>
      </c>
      <c r="O237" s="54" t="b">
        <f t="shared" ca="1" si="528"/>
        <v>1</v>
      </c>
      <c r="P237" s="27">
        <f t="shared" ca="1" si="542"/>
        <v>1</v>
      </c>
      <c r="Q237" s="27">
        <f t="shared" ca="1" si="542"/>
        <v>1</v>
      </c>
      <c r="R237" s="27">
        <f t="shared" ca="1" si="542"/>
        <v>1</v>
      </c>
      <c r="S237" s="27">
        <f t="shared" ca="1" si="542"/>
        <v>1</v>
      </c>
      <c r="T237" s="27">
        <f t="shared" ca="1" si="542"/>
        <v>1</v>
      </c>
      <c r="U237" s="27">
        <f t="shared" ca="1" si="543"/>
        <v>1</v>
      </c>
      <c r="V237" s="27">
        <f t="shared" ca="1" si="543"/>
        <v>1</v>
      </c>
      <c r="W237" s="27">
        <f t="shared" ca="1" si="543"/>
        <v>1</v>
      </c>
      <c r="X237" s="27">
        <f t="shared" ca="1" si="543"/>
        <v>1</v>
      </c>
      <c r="Y237" s="27">
        <f t="shared" ca="1" si="543"/>
        <v>1</v>
      </c>
      <c r="Z237" s="27" t="str">
        <f t="shared" ca="1" si="543"/>
        <v>-</v>
      </c>
      <c r="AA237" s="27" t="str">
        <f t="shared" ca="1" si="543"/>
        <v>-</v>
      </c>
      <c r="AB237" s="27" t="str">
        <f t="shared" ca="1" si="543"/>
        <v>-</v>
      </c>
      <c r="AC237" s="27" t="str">
        <f t="shared" ca="1" si="543"/>
        <v>-</v>
      </c>
      <c r="AD237" s="27" t="str">
        <f t="shared" ca="1" si="543"/>
        <v>-</v>
      </c>
      <c r="AE237" s="27" t="str">
        <f t="shared" ca="1" si="544"/>
        <v>-</v>
      </c>
      <c r="AF237" s="27" t="str">
        <f t="shared" ca="1" si="544"/>
        <v>-</v>
      </c>
      <c r="AG237" s="27" t="str">
        <f t="shared" ca="1" si="544"/>
        <v>-</v>
      </c>
      <c r="AH237" s="27" t="str">
        <f t="shared" ca="1" si="544"/>
        <v>-</v>
      </c>
      <c r="AI237" s="27" t="str">
        <f t="shared" ca="1" si="544"/>
        <v>-</v>
      </c>
      <c r="AJ237" s="27" t="str">
        <f t="shared" ca="1" si="544"/>
        <v>-</v>
      </c>
      <c r="AK237" s="54" t="b">
        <f t="shared" ca="1" si="493"/>
        <v>1</v>
      </c>
      <c r="AL237" s="54" t="str">
        <f t="shared" ca="1" si="493"/>
        <v>-</v>
      </c>
      <c r="AM237" s="54" t="str">
        <f t="shared" ca="1" si="493"/>
        <v>-</v>
      </c>
      <c r="AN237" s="54" t="str">
        <f t="shared" ca="1" si="493"/>
        <v>-</v>
      </c>
      <c r="AO237" s="27" t="str">
        <f t="shared" ca="1" si="485"/>
        <v>-</v>
      </c>
      <c r="AP237" s="27" t="str">
        <f t="shared" ca="1" si="485"/>
        <v>-</v>
      </c>
      <c r="AQ237" s="27" t="str">
        <f t="shared" ca="1" si="485"/>
        <v>-</v>
      </c>
      <c r="AR237" s="27" t="str">
        <f t="shared" ca="1" si="485"/>
        <v>-</v>
      </c>
      <c r="AS237" s="54">
        <f t="shared" ca="1" si="541"/>
        <v>6</v>
      </c>
      <c r="AT237" s="54">
        <f t="shared" ca="1" si="541"/>
        <v>4</v>
      </c>
      <c r="AU237" s="54">
        <f t="shared" ca="1" si="541"/>
        <v>0.15</v>
      </c>
      <c r="AV237" s="54">
        <f t="shared" ca="1" si="541"/>
        <v>-0.15</v>
      </c>
      <c r="AW237" s="54">
        <f t="shared" ca="1" si="541"/>
        <v>0.5</v>
      </c>
      <c r="AX237" s="54">
        <f t="shared" ca="1" si="541"/>
        <v>-0.5</v>
      </c>
      <c r="AY237" s="54">
        <f t="shared" ca="1" si="541"/>
        <v>0.8</v>
      </c>
      <c r="AZ237" s="54">
        <f t="shared" ca="1" si="541"/>
        <v>-0.8</v>
      </c>
      <c r="BA237" s="54" t="str">
        <f t="shared" ca="1" si="541"/>
        <v>-</v>
      </c>
      <c r="BB237" s="54" t="str">
        <f t="shared" ca="1" si="541"/>
        <v>-</v>
      </c>
      <c r="BC237" s="54">
        <f t="shared" ca="1" si="541"/>
        <v>0.3</v>
      </c>
      <c r="BD237" s="54">
        <f t="shared" ca="1" si="541"/>
        <v>0.7</v>
      </c>
      <c r="BE237" s="54">
        <f t="shared" ca="1" si="541"/>
        <v>-0.2</v>
      </c>
      <c r="BF237" s="54">
        <f t="shared" ca="1" si="541"/>
        <v>1.2</v>
      </c>
      <c r="BG237" s="27" t="str">
        <f t="shared" ca="1" si="534"/>
        <v>-</v>
      </c>
      <c r="BH237" s="27" t="str">
        <f t="shared" ca="1" si="534"/>
        <v>-</v>
      </c>
      <c r="BI237" s="54">
        <f t="shared" ca="1" si="529"/>
        <v>0</v>
      </c>
      <c r="BJ237" s="54">
        <f t="shared" ca="1" si="529"/>
        <v>0</v>
      </c>
      <c r="BK237" s="54">
        <f t="shared" ca="1" si="529"/>
        <v>0</v>
      </c>
      <c r="BL237" s="54">
        <f t="shared" ca="1" si="529"/>
        <v>0</v>
      </c>
      <c r="BM237" s="54">
        <f t="shared" ca="1" si="529"/>
        <v>0</v>
      </c>
      <c r="BN237" s="27">
        <f t="shared" ca="1" si="535"/>
        <v>0</v>
      </c>
      <c r="BO237" s="27">
        <f t="shared" ca="1" si="535"/>
        <v>0</v>
      </c>
      <c r="BP237" s="27" t="str">
        <f t="shared" ca="1" si="535"/>
        <v>-</v>
      </c>
      <c r="BQ237" s="27" t="str">
        <f t="shared" ca="1" si="535"/>
        <v>-</v>
      </c>
      <c r="BR237" s="27" t="str">
        <f t="shared" ca="1" si="535"/>
        <v>-</v>
      </c>
      <c r="BS237" s="27" t="str">
        <f t="shared" ca="1" si="535"/>
        <v>-</v>
      </c>
      <c r="BT237" s="27" t="str">
        <f t="shared" ca="1" si="535"/>
        <v>-</v>
      </c>
      <c r="BU237" s="27" t="str">
        <f t="shared" ca="1" si="535"/>
        <v>-</v>
      </c>
      <c r="BV237" s="27" t="str">
        <f t="shared" ca="1" si="535"/>
        <v>-</v>
      </c>
      <c r="BW237" s="27" t="str">
        <f t="shared" ca="1" si="535"/>
        <v>-</v>
      </c>
      <c r="BX237" s="27" t="str">
        <f t="shared" ca="1" si="535"/>
        <v>-</v>
      </c>
      <c r="BY237" s="27">
        <f t="shared" ca="1" si="535"/>
        <v>2</v>
      </c>
      <c r="BZ237" s="27" t="str">
        <f t="shared" ca="1" si="536"/>
        <v>-</v>
      </c>
      <c r="CA237" s="27" t="str">
        <f t="shared" ca="1" si="536"/>
        <v>-</v>
      </c>
      <c r="CB237" s="27" t="str">
        <f t="shared" ca="1" si="536"/>
        <v>-</v>
      </c>
      <c r="CC237" s="27" t="str">
        <f t="shared" ca="1" si="536"/>
        <v>-</v>
      </c>
      <c r="CD237" s="27" t="b">
        <f t="shared" ca="1" si="536"/>
        <v>1</v>
      </c>
      <c r="CE237" s="27" t="str">
        <f t="shared" ca="1" si="536"/>
        <v>-</v>
      </c>
      <c r="CF237" s="27">
        <f t="shared" ca="1" si="536"/>
        <v>0</v>
      </c>
      <c r="CG237" s="27" t="str">
        <f t="shared" ca="1" si="536"/>
        <v>-</v>
      </c>
      <c r="CH237" s="27">
        <f t="shared" ca="1" si="536"/>
        <v>1</v>
      </c>
      <c r="CI237" s="27">
        <f t="shared" ca="1" si="536"/>
        <v>0</v>
      </c>
      <c r="CJ237" s="27">
        <f t="shared" ca="1" si="537"/>
        <v>1</v>
      </c>
      <c r="CK237" s="27">
        <f t="shared" ca="1" si="537"/>
        <v>1</v>
      </c>
      <c r="CL237" s="27">
        <f t="shared" ca="1" si="537"/>
        <v>1</v>
      </c>
      <c r="CM237" s="27">
        <f t="shared" ca="1" si="537"/>
        <v>0</v>
      </c>
      <c r="CN237" s="27">
        <f t="shared" ca="1" si="537"/>
        <v>0</v>
      </c>
      <c r="CO237" s="27">
        <f t="shared" ca="1" si="537"/>
        <v>0</v>
      </c>
      <c r="CP237" s="27">
        <f t="shared" ca="1" si="537"/>
        <v>0</v>
      </c>
      <c r="CQ237" s="27">
        <f t="shared" ca="1" si="537"/>
        <v>0.9</v>
      </c>
      <c r="CR237" s="27">
        <f t="shared" ca="1" si="537"/>
        <v>0.75</v>
      </c>
      <c r="CS237" s="27">
        <f t="shared" ca="1" si="537"/>
        <v>0.65</v>
      </c>
      <c r="CT237" s="27">
        <f t="shared" ca="1" si="538"/>
        <v>0.3</v>
      </c>
      <c r="CU237" s="27">
        <f t="shared" ca="1" si="538"/>
        <v>0</v>
      </c>
      <c r="CV237" s="27">
        <f t="shared" ca="1" si="538"/>
        <v>0</v>
      </c>
      <c r="CW237" s="27">
        <f t="shared" ca="1" si="538"/>
        <v>1</v>
      </c>
      <c r="CX237" s="54">
        <f t="shared" ca="1" si="501"/>
        <v>0</v>
      </c>
      <c r="CY237" s="27">
        <f t="shared" ca="1" si="538"/>
        <v>0</v>
      </c>
      <c r="CZ237" s="54">
        <f t="shared" ca="1" si="530"/>
        <v>0</v>
      </c>
      <c r="DA237" s="54">
        <f t="shared" ca="1" si="530"/>
        <v>0</v>
      </c>
      <c r="DB237" s="54">
        <f t="shared" ca="1" si="530"/>
        <v>0</v>
      </c>
      <c r="DC237" s="54">
        <f t="shared" ca="1" si="530"/>
        <v>0</v>
      </c>
      <c r="DD237" s="54">
        <f t="shared" ca="1" si="530"/>
        <v>0</v>
      </c>
      <c r="DE237" s="27" t="str">
        <f t="shared" ca="1" si="539"/>
        <v>-</v>
      </c>
      <c r="DF237" s="27" t="str">
        <f t="shared" ca="1" si="539"/>
        <v>-</v>
      </c>
      <c r="DG237" s="27" t="str">
        <f t="shared" ca="1" si="539"/>
        <v>-</v>
      </c>
      <c r="DH237" s="27" t="str">
        <f t="shared" ca="1" si="539"/>
        <v>-</v>
      </c>
      <c r="DI237" s="27" t="str">
        <f t="shared" ca="1" si="539"/>
        <v>-</v>
      </c>
      <c r="DJ237" s="27" t="str">
        <f t="shared" ca="1" si="539"/>
        <v>-</v>
      </c>
      <c r="DK237" s="27" t="b">
        <f t="shared" ca="1" si="539"/>
        <v>0</v>
      </c>
      <c r="DL237" s="27" t="b">
        <f t="shared" ca="1" si="539"/>
        <v>1</v>
      </c>
      <c r="DM237" s="27" t="b">
        <f t="shared" ca="1" si="539"/>
        <v>0</v>
      </c>
      <c r="DN237" s="27">
        <f t="shared" ca="1" si="539"/>
        <v>3</v>
      </c>
      <c r="DO237" s="54" t="str">
        <f t="shared" ca="1" si="505"/>
        <v>-</v>
      </c>
      <c r="DP237" s="54" t="b">
        <f t="shared" ca="1" si="505"/>
        <v>1</v>
      </c>
      <c r="DQ237" s="54" t="str">
        <f t="shared" ca="1" si="505"/>
        <v>-</v>
      </c>
      <c r="DR237" s="54" t="str">
        <f t="shared" ca="1" si="505"/>
        <v>-</v>
      </c>
      <c r="DS237" s="27" t="str">
        <f t="shared" ca="1" si="531"/>
        <v>-</v>
      </c>
      <c r="DT237" s="27" t="b">
        <f t="shared" ca="1" si="531"/>
        <v>1</v>
      </c>
      <c r="DU237" s="27" t="str">
        <f t="shared" ca="1" si="531"/>
        <v>-</v>
      </c>
      <c r="DV237" s="27">
        <f t="shared" ca="1" si="531"/>
        <v>0</v>
      </c>
      <c r="DW237" s="54">
        <f t="shared" ca="1" si="507"/>
        <v>1</v>
      </c>
      <c r="DX237" s="54" t="str">
        <f t="shared" ca="1" si="507"/>
        <v>-</v>
      </c>
      <c r="DY237" s="27">
        <f t="shared" ca="1" si="532"/>
        <v>500</v>
      </c>
      <c r="DZ237" s="27">
        <f t="shared" ca="1" si="532"/>
        <v>500</v>
      </c>
      <c r="EA237" s="27">
        <f t="shared" ca="1" si="532"/>
        <v>1</v>
      </c>
      <c r="EB237" s="27">
        <f t="shared" ca="1" si="532"/>
        <v>0</v>
      </c>
      <c r="EC237" s="27">
        <f t="shared" ca="1" si="532"/>
        <v>1</v>
      </c>
      <c r="ED237" s="27">
        <f t="shared" ca="1" si="532"/>
        <v>1</v>
      </c>
      <c r="EE237" s="27">
        <f t="shared" ca="1" si="532"/>
        <v>0</v>
      </c>
      <c r="EF237" s="27">
        <f t="shared" ca="1" si="532"/>
        <v>70</v>
      </c>
      <c r="EG237" s="27">
        <f t="shared" ca="1" si="532"/>
        <v>50</v>
      </c>
      <c r="EH237" s="27">
        <f t="shared" ca="1" si="532"/>
        <v>70</v>
      </c>
      <c r="EI237" s="27">
        <f t="shared" ca="1" si="533"/>
        <v>50</v>
      </c>
      <c r="EJ237" s="27">
        <f t="shared" ca="1" si="533"/>
        <v>1</v>
      </c>
      <c r="EK237" s="27">
        <f t="shared" ca="1" si="533"/>
        <v>1</v>
      </c>
      <c r="EL237" s="27">
        <f t="shared" ca="1" si="533"/>
        <v>1</v>
      </c>
      <c r="EM237" s="27">
        <f t="shared" ca="1" si="533"/>
        <v>0</v>
      </c>
      <c r="EN237" s="27" t="str">
        <f t="shared" ca="1" si="533"/>
        <v>-</v>
      </c>
      <c r="EO237" s="27" t="str">
        <f t="shared" ca="1" si="533"/>
        <v>-</v>
      </c>
      <c r="EP237" s="27">
        <f t="shared" ca="1" si="533"/>
        <v>0</v>
      </c>
      <c r="EQ237" s="27">
        <f t="shared" ca="1" si="533"/>
        <v>0</v>
      </c>
      <c r="ER237" s="34">
        <v>0</v>
      </c>
    </row>
    <row r="238" spans="1:148" outlineLevel="3">
      <c r="A238" s="31">
        <f t="shared" si="482"/>
        <v>233</v>
      </c>
      <c r="B238" s="38">
        <f t="shared" ca="1" si="510"/>
        <v>32</v>
      </c>
      <c r="C238">
        <f t="shared" ca="1" si="540"/>
        <v>42</v>
      </c>
      <c r="D238" t="b">
        <v>0</v>
      </c>
      <c r="E238" t="b">
        <v>0</v>
      </c>
      <c r="F238" t="b">
        <v>0</v>
      </c>
      <c r="H238" s="51" t="str">
        <f t="shared" ca="1" si="483"/>
        <v>M-M&amp;BBT Spr Scan 0 (F43N64)</v>
      </c>
      <c r="I238" s="13" t="str">
        <f ca="1">IF(MATCH(H238,H$5:H238,0)=(COUNTA(H$5:H238)),"-","Dup")</f>
        <v>-</v>
      </c>
      <c r="J238" s="27" t="s">
        <v>37</v>
      </c>
      <c r="K238" s="54" t="b">
        <f t="shared" ca="1" si="528"/>
        <v>1</v>
      </c>
      <c r="L238" s="54" t="b">
        <f t="shared" ca="1" si="528"/>
        <v>0</v>
      </c>
      <c r="M238" s="54" t="b">
        <f t="shared" ca="1" si="528"/>
        <v>0</v>
      </c>
      <c r="N238" s="54" t="b">
        <f t="shared" ca="1" si="528"/>
        <v>0</v>
      </c>
      <c r="O238" s="54" t="b">
        <f t="shared" ca="1" si="528"/>
        <v>1</v>
      </c>
      <c r="P238" s="27">
        <f t="shared" ca="1" si="542"/>
        <v>1</v>
      </c>
      <c r="Q238" s="27">
        <f t="shared" ca="1" si="542"/>
        <v>1</v>
      </c>
      <c r="R238" s="27">
        <f t="shared" ca="1" si="542"/>
        <v>1</v>
      </c>
      <c r="S238" s="27">
        <f t="shared" ca="1" si="542"/>
        <v>1</v>
      </c>
      <c r="T238" s="27">
        <f t="shared" ca="1" si="542"/>
        <v>1</v>
      </c>
      <c r="U238" s="27">
        <f t="shared" ca="1" si="543"/>
        <v>1</v>
      </c>
      <c r="V238" s="27">
        <f t="shared" ca="1" si="543"/>
        <v>1</v>
      </c>
      <c r="W238" s="27">
        <f t="shared" ca="1" si="543"/>
        <v>1</v>
      </c>
      <c r="X238" s="27">
        <f t="shared" ca="1" si="543"/>
        <v>1</v>
      </c>
      <c r="Y238" s="27">
        <f t="shared" ca="1" si="543"/>
        <v>1</v>
      </c>
      <c r="Z238" s="27" t="str">
        <f t="shared" ca="1" si="543"/>
        <v>-</v>
      </c>
      <c r="AA238" s="27" t="str">
        <f t="shared" ca="1" si="543"/>
        <v>-</v>
      </c>
      <c r="AB238" s="27" t="str">
        <f t="shared" ca="1" si="543"/>
        <v>-</v>
      </c>
      <c r="AC238" s="27" t="str">
        <f t="shared" ca="1" si="543"/>
        <v>-</v>
      </c>
      <c r="AD238" s="27" t="str">
        <f t="shared" ca="1" si="543"/>
        <v>-</v>
      </c>
      <c r="AE238" s="27" t="str">
        <f t="shared" ca="1" si="544"/>
        <v>-</v>
      </c>
      <c r="AF238" s="27" t="str">
        <f t="shared" ca="1" si="544"/>
        <v>-</v>
      </c>
      <c r="AG238" s="27" t="str">
        <f t="shared" ca="1" si="544"/>
        <v>-</v>
      </c>
      <c r="AH238" s="27" t="str">
        <f t="shared" ca="1" si="544"/>
        <v>-</v>
      </c>
      <c r="AI238" s="27" t="str">
        <f t="shared" ca="1" si="544"/>
        <v>-</v>
      </c>
      <c r="AJ238" s="27" t="str">
        <f t="shared" ca="1" si="544"/>
        <v>-</v>
      </c>
      <c r="AK238" s="54" t="b">
        <f t="shared" ca="1" si="493"/>
        <v>1</v>
      </c>
      <c r="AL238" s="54" t="str">
        <f t="shared" ca="1" si="493"/>
        <v>-</v>
      </c>
      <c r="AM238" s="54" t="str">
        <f t="shared" ca="1" si="493"/>
        <v>-</v>
      </c>
      <c r="AN238" s="54" t="str">
        <f t="shared" ca="1" si="493"/>
        <v>-</v>
      </c>
      <c r="AO238" s="27" t="str">
        <f t="shared" ref="AO238:AR257" ca="1" si="545">OFFSET(AO$5,$B238,0)</f>
        <v>-</v>
      </c>
      <c r="AP238" s="27" t="str">
        <f t="shared" ca="1" si="545"/>
        <v>-</v>
      </c>
      <c r="AQ238" s="27" t="str">
        <f t="shared" ca="1" si="545"/>
        <v>-</v>
      </c>
      <c r="AR238" s="27" t="str">
        <f t="shared" ca="1" si="545"/>
        <v>-</v>
      </c>
      <c r="AS238" s="54">
        <f t="shared" ca="1" si="541"/>
        <v>6</v>
      </c>
      <c r="AT238" s="54">
        <f t="shared" ca="1" si="541"/>
        <v>4</v>
      </c>
      <c r="AU238" s="54">
        <f t="shared" ca="1" si="541"/>
        <v>0.15</v>
      </c>
      <c r="AV238" s="54">
        <f t="shared" ca="1" si="541"/>
        <v>-0.15</v>
      </c>
      <c r="AW238" s="54">
        <f t="shared" ca="1" si="541"/>
        <v>0.5</v>
      </c>
      <c r="AX238" s="54">
        <f t="shared" ca="1" si="541"/>
        <v>-0.5</v>
      </c>
      <c r="AY238" s="54">
        <f t="shared" ca="1" si="541"/>
        <v>0.8</v>
      </c>
      <c r="AZ238" s="54">
        <f t="shared" ca="1" si="541"/>
        <v>-0.8</v>
      </c>
      <c r="BA238" s="54" t="str">
        <f t="shared" ca="1" si="541"/>
        <v>-</v>
      </c>
      <c r="BB238" s="54" t="str">
        <f t="shared" ca="1" si="541"/>
        <v>-</v>
      </c>
      <c r="BC238" s="54">
        <f t="shared" ca="1" si="541"/>
        <v>0.3</v>
      </c>
      <c r="BD238" s="54">
        <f t="shared" ca="1" si="541"/>
        <v>0.7</v>
      </c>
      <c r="BE238" s="54">
        <f t="shared" ca="1" si="541"/>
        <v>-0.2</v>
      </c>
      <c r="BF238" s="54">
        <f t="shared" ca="1" si="541"/>
        <v>1.2</v>
      </c>
      <c r="BG238" s="27" t="str">
        <f t="shared" ca="1" si="534"/>
        <v>-</v>
      </c>
      <c r="BH238" s="27" t="str">
        <f t="shared" ca="1" si="534"/>
        <v>-</v>
      </c>
      <c r="BI238" s="54">
        <f t="shared" ca="1" si="529"/>
        <v>0</v>
      </c>
      <c r="BJ238" s="54">
        <f t="shared" ca="1" si="529"/>
        <v>0</v>
      </c>
      <c r="BK238" s="54">
        <f t="shared" ca="1" si="529"/>
        <v>0</v>
      </c>
      <c r="BL238" s="54">
        <f t="shared" ca="1" si="529"/>
        <v>0</v>
      </c>
      <c r="BM238" s="54">
        <f t="shared" ca="1" si="529"/>
        <v>0</v>
      </c>
      <c r="BN238" s="27">
        <f t="shared" ca="1" si="535"/>
        <v>0</v>
      </c>
      <c r="BO238" s="27">
        <f t="shared" ca="1" si="535"/>
        <v>0</v>
      </c>
      <c r="BP238" s="27" t="str">
        <f t="shared" ca="1" si="535"/>
        <v>-</v>
      </c>
      <c r="BQ238" s="27" t="str">
        <f t="shared" ca="1" si="535"/>
        <v>-</v>
      </c>
      <c r="BR238" s="27" t="str">
        <f t="shared" ca="1" si="535"/>
        <v>-</v>
      </c>
      <c r="BS238" s="27" t="str">
        <f t="shared" ca="1" si="535"/>
        <v>-</v>
      </c>
      <c r="BT238" s="27" t="str">
        <f t="shared" ca="1" si="535"/>
        <v>-</v>
      </c>
      <c r="BU238" s="27" t="str">
        <f t="shared" ca="1" si="535"/>
        <v>-</v>
      </c>
      <c r="BV238" s="27" t="str">
        <f t="shared" ca="1" si="535"/>
        <v>-</v>
      </c>
      <c r="BW238" s="27" t="str">
        <f t="shared" ca="1" si="535"/>
        <v>-</v>
      </c>
      <c r="BX238" s="27" t="str">
        <f t="shared" ca="1" si="535"/>
        <v>-</v>
      </c>
      <c r="BY238" s="27">
        <f t="shared" ca="1" si="535"/>
        <v>2</v>
      </c>
      <c r="BZ238" s="27" t="str">
        <f t="shared" ca="1" si="536"/>
        <v>-</v>
      </c>
      <c r="CA238" s="27" t="str">
        <f t="shared" ca="1" si="536"/>
        <v>-</v>
      </c>
      <c r="CB238" s="27" t="str">
        <f t="shared" ca="1" si="536"/>
        <v>-</v>
      </c>
      <c r="CC238" s="27" t="str">
        <f t="shared" ca="1" si="536"/>
        <v>-</v>
      </c>
      <c r="CD238" s="27" t="b">
        <f t="shared" ca="1" si="536"/>
        <v>1</v>
      </c>
      <c r="CE238" s="27" t="str">
        <f t="shared" ca="1" si="536"/>
        <v>-</v>
      </c>
      <c r="CF238" s="27">
        <f t="shared" ca="1" si="536"/>
        <v>0</v>
      </c>
      <c r="CG238" s="27" t="str">
        <f t="shared" ca="1" si="536"/>
        <v>-</v>
      </c>
      <c r="CH238" s="27">
        <f t="shared" ca="1" si="536"/>
        <v>1</v>
      </c>
      <c r="CI238" s="27">
        <f t="shared" ca="1" si="536"/>
        <v>0</v>
      </c>
      <c r="CJ238" s="27">
        <f t="shared" ca="1" si="537"/>
        <v>1</v>
      </c>
      <c r="CK238" s="27">
        <f t="shared" ca="1" si="537"/>
        <v>1</v>
      </c>
      <c r="CL238" s="27">
        <f t="shared" ca="1" si="537"/>
        <v>1</v>
      </c>
      <c r="CM238" s="27">
        <f t="shared" ca="1" si="537"/>
        <v>0</v>
      </c>
      <c r="CN238" s="27">
        <f t="shared" ca="1" si="537"/>
        <v>0</v>
      </c>
      <c r="CO238" s="27">
        <f t="shared" ca="1" si="537"/>
        <v>0</v>
      </c>
      <c r="CP238" s="27">
        <f t="shared" ca="1" si="537"/>
        <v>0</v>
      </c>
      <c r="CQ238" s="27">
        <f t="shared" ca="1" si="537"/>
        <v>0.9</v>
      </c>
      <c r="CR238" s="27">
        <f t="shared" ca="1" si="537"/>
        <v>0.75</v>
      </c>
      <c r="CS238" s="27">
        <f t="shared" ca="1" si="537"/>
        <v>0.65</v>
      </c>
      <c r="CT238" s="27">
        <f t="shared" ca="1" si="538"/>
        <v>0.3</v>
      </c>
      <c r="CU238" s="27">
        <f t="shared" ca="1" si="538"/>
        <v>0</v>
      </c>
      <c r="CV238" s="27">
        <f t="shared" ca="1" si="538"/>
        <v>0</v>
      </c>
      <c r="CW238" s="27">
        <f t="shared" ca="1" si="538"/>
        <v>1</v>
      </c>
      <c r="CX238" s="54">
        <f t="shared" ca="1" si="501"/>
        <v>0</v>
      </c>
      <c r="CY238" s="27">
        <f t="shared" ca="1" si="538"/>
        <v>0</v>
      </c>
      <c r="CZ238" s="54">
        <f t="shared" ca="1" si="530"/>
        <v>0</v>
      </c>
      <c r="DA238" s="54">
        <f t="shared" ca="1" si="530"/>
        <v>0</v>
      </c>
      <c r="DB238" s="54">
        <f t="shared" ca="1" si="530"/>
        <v>0</v>
      </c>
      <c r="DC238" s="54">
        <f t="shared" ca="1" si="530"/>
        <v>0</v>
      </c>
      <c r="DD238" s="54">
        <f t="shared" ca="1" si="530"/>
        <v>0</v>
      </c>
      <c r="DE238" s="27" t="str">
        <f t="shared" ca="1" si="539"/>
        <v>-</v>
      </c>
      <c r="DF238" s="27" t="str">
        <f t="shared" ca="1" si="539"/>
        <v>-</v>
      </c>
      <c r="DG238" s="27" t="str">
        <f t="shared" ca="1" si="539"/>
        <v>-</v>
      </c>
      <c r="DH238" s="27" t="str">
        <f t="shared" ca="1" si="539"/>
        <v>-</v>
      </c>
      <c r="DI238" s="27" t="str">
        <f t="shared" ca="1" si="539"/>
        <v>-</v>
      </c>
      <c r="DJ238" s="27" t="str">
        <f t="shared" ca="1" si="539"/>
        <v>-</v>
      </c>
      <c r="DK238" s="27" t="b">
        <f t="shared" ca="1" si="539"/>
        <v>0</v>
      </c>
      <c r="DL238" s="27" t="b">
        <f t="shared" ca="1" si="539"/>
        <v>0</v>
      </c>
      <c r="DM238" s="27" t="b">
        <f t="shared" ca="1" si="539"/>
        <v>1</v>
      </c>
      <c r="DN238" s="27">
        <f t="shared" ca="1" si="539"/>
        <v>0</v>
      </c>
      <c r="DO238" s="54" t="str">
        <f t="shared" ca="1" si="505"/>
        <v>-</v>
      </c>
      <c r="DP238" s="54" t="b">
        <f t="shared" ca="1" si="505"/>
        <v>1</v>
      </c>
      <c r="DQ238" s="54" t="str">
        <f t="shared" ca="1" si="505"/>
        <v>-</v>
      </c>
      <c r="DR238" s="54" t="str">
        <f t="shared" ca="1" si="505"/>
        <v>-</v>
      </c>
      <c r="DS238" s="27" t="str">
        <f t="shared" ca="1" si="531"/>
        <v>-</v>
      </c>
      <c r="DT238" s="27" t="b">
        <f t="shared" ca="1" si="531"/>
        <v>1</v>
      </c>
      <c r="DU238" s="27" t="str">
        <f t="shared" ca="1" si="531"/>
        <v>-</v>
      </c>
      <c r="DV238" s="27">
        <f t="shared" ca="1" si="531"/>
        <v>0</v>
      </c>
      <c r="DW238" s="54">
        <f t="shared" ca="1" si="507"/>
        <v>1</v>
      </c>
      <c r="DX238" s="54" t="str">
        <f t="shared" ca="1" si="507"/>
        <v>-</v>
      </c>
      <c r="DY238" s="27">
        <f t="shared" ca="1" si="532"/>
        <v>500</v>
      </c>
      <c r="DZ238" s="27">
        <f t="shared" ca="1" si="532"/>
        <v>500</v>
      </c>
      <c r="EA238" s="27">
        <f t="shared" ca="1" si="532"/>
        <v>1</v>
      </c>
      <c r="EB238" s="27">
        <f t="shared" ca="1" si="532"/>
        <v>0</v>
      </c>
      <c r="EC238" s="27">
        <f t="shared" ca="1" si="532"/>
        <v>1</v>
      </c>
      <c r="ED238" s="27">
        <f t="shared" ca="1" si="532"/>
        <v>1</v>
      </c>
      <c r="EE238" s="27">
        <f t="shared" ca="1" si="532"/>
        <v>0</v>
      </c>
      <c r="EF238" s="27">
        <f t="shared" ca="1" si="532"/>
        <v>70</v>
      </c>
      <c r="EG238" s="27">
        <f t="shared" ca="1" si="532"/>
        <v>50</v>
      </c>
      <c r="EH238" s="27">
        <f t="shared" ca="1" si="532"/>
        <v>70</v>
      </c>
      <c r="EI238" s="27">
        <f t="shared" ca="1" si="533"/>
        <v>50</v>
      </c>
      <c r="EJ238" s="27">
        <f t="shared" ca="1" si="533"/>
        <v>1</v>
      </c>
      <c r="EK238" s="27">
        <f t="shared" ca="1" si="533"/>
        <v>1</v>
      </c>
      <c r="EL238" s="27">
        <f t="shared" ca="1" si="533"/>
        <v>1</v>
      </c>
      <c r="EM238" s="27">
        <f t="shared" ca="1" si="533"/>
        <v>0</v>
      </c>
      <c r="EN238" s="27" t="str">
        <f t="shared" ca="1" si="533"/>
        <v>-</v>
      </c>
      <c r="EO238" s="27" t="str">
        <f t="shared" ca="1" si="533"/>
        <v>-</v>
      </c>
      <c r="EP238" s="27">
        <f t="shared" ca="1" si="533"/>
        <v>0</v>
      </c>
      <c r="EQ238" s="27">
        <f t="shared" ca="1" si="533"/>
        <v>0</v>
      </c>
      <c r="ER238" s="34">
        <v>0</v>
      </c>
    </row>
    <row r="239" spans="1:148" outlineLevel="3">
      <c r="A239" s="31">
        <f t="shared" si="482"/>
        <v>234</v>
      </c>
      <c r="B239" s="38">
        <f t="shared" ca="1" si="510"/>
        <v>33</v>
      </c>
      <c r="C239">
        <f t="shared" ca="1" si="540"/>
        <v>42</v>
      </c>
      <c r="D239" t="b">
        <v>0</v>
      </c>
      <c r="E239" t="b">
        <v>0</v>
      </c>
      <c r="F239" t="b">
        <v>0</v>
      </c>
      <c r="H239" s="51" t="str">
        <f t="shared" ca="1" si="483"/>
        <v>M-M&amp;BBT Spr Scan 1 (F43N64)</v>
      </c>
      <c r="I239" s="13" t="str">
        <f ca="1">IF(MATCH(H239,H$5:H239,0)=(COUNTA(H$5:H239)),"-","Dup")</f>
        <v>-</v>
      </c>
      <c r="J239" s="27" t="s">
        <v>37</v>
      </c>
      <c r="K239" s="54" t="b">
        <f t="shared" ref="K239:O248" ca="1" si="546">OFFSET(K239,-1,0)</f>
        <v>1</v>
      </c>
      <c r="L239" s="54" t="b">
        <f t="shared" ca="1" si="546"/>
        <v>0</v>
      </c>
      <c r="M239" s="54" t="b">
        <f t="shared" ca="1" si="546"/>
        <v>0</v>
      </c>
      <c r="N239" s="54" t="b">
        <f t="shared" ca="1" si="546"/>
        <v>0</v>
      </c>
      <c r="O239" s="54" t="b">
        <f t="shared" ca="1" si="546"/>
        <v>1</v>
      </c>
      <c r="P239" s="27">
        <f t="shared" ca="1" si="542"/>
        <v>1</v>
      </c>
      <c r="Q239" s="27">
        <f t="shared" ca="1" si="542"/>
        <v>1</v>
      </c>
      <c r="R239" s="27">
        <f t="shared" ca="1" si="542"/>
        <v>1</v>
      </c>
      <c r="S239" s="27">
        <f t="shared" ca="1" si="542"/>
        <v>1</v>
      </c>
      <c r="T239" s="27">
        <f t="shared" ca="1" si="542"/>
        <v>1</v>
      </c>
      <c r="U239" s="27">
        <f t="shared" ca="1" si="543"/>
        <v>1</v>
      </c>
      <c r="V239" s="27">
        <f t="shared" ca="1" si="543"/>
        <v>1</v>
      </c>
      <c r="W239" s="27">
        <f t="shared" ca="1" si="543"/>
        <v>1</v>
      </c>
      <c r="X239" s="27">
        <f t="shared" ca="1" si="543"/>
        <v>1</v>
      </c>
      <c r="Y239" s="27">
        <f t="shared" ca="1" si="543"/>
        <v>1</v>
      </c>
      <c r="Z239" s="27" t="str">
        <f t="shared" ca="1" si="543"/>
        <v>-</v>
      </c>
      <c r="AA239" s="27" t="str">
        <f t="shared" ca="1" si="543"/>
        <v>-</v>
      </c>
      <c r="AB239" s="27" t="str">
        <f t="shared" ca="1" si="543"/>
        <v>-</v>
      </c>
      <c r="AC239" s="27" t="str">
        <f t="shared" ca="1" si="543"/>
        <v>-</v>
      </c>
      <c r="AD239" s="27" t="str">
        <f t="shared" ca="1" si="543"/>
        <v>-</v>
      </c>
      <c r="AE239" s="27" t="str">
        <f t="shared" ca="1" si="544"/>
        <v>-</v>
      </c>
      <c r="AF239" s="27" t="str">
        <f t="shared" ca="1" si="544"/>
        <v>-</v>
      </c>
      <c r="AG239" s="27" t="str">
        <f t="shared" ca="1" si="544"/>
        <v>-</v>
      </c>
      <c r="AH239" s="27" t="str">
        <f t="shared" ca="1" si="544"/>
        <v>-</v>
      </c>
      <c r="AI239" s="27" t="str">
        <f t="shared" ca="1" si="544"/>
        <v>-</v>
      </c>
      <c r="AJ239" s="27" t="str">
        <f t="shared" ca="1" si="544"/>
        <v>-</v>
      </c>
      <c r="AK239" s="54" t="b">
        <f t="shared" ref="AK239:AN258" ca="1" si="547">OFFSET(AK239,-1,0)</f>
        <v>1</v>
      </c>
      <c r="AL239" s="54" t="str">
        <f t="shared" ca="1" si="547"/>
        <v>-</v>
      </c>
      <c r="AM239" s="54" t="str">
        <f t="shared" ca="1" si="547"/>
        <v>-</v>
      </c>
      <c r="AN239" s="54" t="str">
        <f t="shared" ca="1" si="547"/>
        <v>-</v>
      </c>
      <c r="AO239" s="27" t="str">
        <f t="shared" ca="1" si="545"/>
        <v>-</v>
      </c>
      <c r="AP239" s="27" t="str">
        <f t="shared" ca="1" si="545"/>
        <v>-</v>
      </c>
      <c r="AQ239" s="27" t="str">
        <f t="shared" ca="1" si="545"/>
        <v>-</v>
      </c>
      <c r="AR239" s="27" t="str">
        <f t="shared" ca="1" si="545"/>
        <v>-</v>
      </c>
      <c r="AS239" s="54">
        <f t="shared" ca="1" si="541"/>
        <v>6</v>
      </c>
      <c r="AT239" s="54">
        <f t="shared" ca="1" si="541"/>
        <v>4</v>
      </c>
      <c r="AU239" s="54">
        <f t="shared" ca="1" si="541"/>
        <v>0.15</v>
      </c>
      <c r="AV239" s="54">
        <f t="shared" ca="1" si="541"/>
        <v>-0.15</v>
      </c>
      <c r="AW239" s="54">
        <f t="shared" ca="1" si="541"/>
        <v>0.5</v>
      </c>
      <c r="AX239" s="54">
        <f t="shared" ca="1" si="541"/>
        <v>-0.5</v>
      </c>
      <c r="AY239" s="54">
        <f t="shared" ca="1" si="541"/>
        <v>0.8</v>
      </c>
      <c r="AZ239" s="54">
        <f t="shared" ca="1" si="541"/>
        <v>-0.8</v>
      </c>
      <c r="BA239" s="54" t="str">
        <f t="shared" ca="1" si="541"/>
        <v>-</v>
      </c>
      <c r="BB239" s="54" t="str">
        <f t="shared" ca="1" si="541"/>
        <v>-</v>
      </c>
      <c r="BC239" s="54">
        <f t="shared" ca="1" si="541"/>
        <v>0.3</v>
      </c>
      <c r="BD239" s="54">
        <f t="shared" ca="1" si="541"/>
        <v>0.7</v>
      </c>
      <c r="BE239" s="54">
        <f t="shared" ca="1" si="541"/>
        <v>-0.2</v>
      </c>
      <c r="BF239" s="54">
        <f t="shared" ca="1" si="541"/>
        <v>1.2</v>
      </c>
      <c r="BG239" s="27" t="str">
        <f t="shared" ca="1" si="534"/>
        <v>-</v>
      </c>
      <c r="BH239" s="27" t="str">
        <f t="shared" ca="1" si="534"/>
        <v>-</v>
      </c>
      <c r="BI239" s="54">
        <f t="shared" ref="BI239:BM248" ca="1" si="548">OFFSET(BI239,-1,0)</f>
        <v>0</v>
      </c>
      <c r="BJ239" s="54">
        <f t="shared" ca="1" si="548"/>
        <v>0</v>
      </c>
      <c r="BK239" s="54">
        <f t="shared" ca="1" si="548"/>
        <v>0</v>
      </c>
      <c r="BL239" s="54">
        <f t="shared" ca="1" si="548"/>
        <v>0</v>
      </c>
      <c r="BM239" s="54">
        <f t="shared" ca="1" si="548"/>
        <v>0</v>
      </c>
      <c r="BN239" s="27">
        <f t="shared" ca="1" si="535"/>
        <v>0</v>
      </c>
      <c r="BO239" s="27">
        <f t="shared" ca="1" si="535"/>
        <v>0</v>
      </c>
      <c r="BP239" s="27" t="str">
        <f t="shared" ca="1" si="535"/>
        <v>-</v>
      </c>
      <c r="BQ239" s="27" t="str">
        <f t="shared" ca="1" si="535"/>
        <v>-</v>
      </c>
      <c r="BR239" s="27" t="str">
        <f t="shared" ca="1" si="535"/>
        <v>-</v>
      </c>
      <c r="BS239" s="27" t="str">
        <f t="shared" ca="1" si="535"/>
        <v>-</v>
      </c>
      <c r="BT239" s="27" t="str">
        <f t="shared" ca="1" si="535"/>
        <v>-</v>
      </c>
      <c r="BU239" s="27" t="str">
        <f t="shared" ca="1" si="535"/>
        <v>-</v>
      </c>
      <c r="BV239" s="27" t="str">
        <f t="shared" ca="1" si="535"/>
        <v>-</v>
      </c>
      <c r="BW239" s="27" t="str">
        <f t="shared" ca="1" si="535"/>
        <v>-</v>
      </c>
      <c r="BX239" s="27" t="str">
        <f t="shared" ca="1" si="535"/>
        <v>-</v>
      </c>
      <c r="BY239" s="27">
        <f t="shared" ca="1" si="535"/>
        <v>2</v>
      </c>
      <c r="BZ239" s="27" t="str">
        <f t="shared" ca="1" si="536"/>
        <v>-</v>
      </c>
      <c r="CA239" s="27" t="str">
        <f t="shared" ca="1" si="536"/>
        <v>-</v>
      </c>
      <c r="CB239" s="27" t="str">
        <f t="shared" ca="1" si="536"/>
        <v>-</v>
      </c>
      <c r="CC239" s="27" t="str">
        <f t="shared" ca="1" si="536"/>
        <v>-</v>
      </c>
      <c r="CD239" s="27" t="b">
        <f t="shared" ca="1" si="536"/>
        <v>1</v>
      </c>
      <c r="CE239" s="27" t="str">
        <f t="shared" ca="1" si="536"/>
        <v>-</v>
      </c>
      <c r="CF239" s="27">
        <f t="shared" ca="1" si="536"/>
        <v>0</v>
      </c>
      <c r="CG239" s="27" t="str">
        <f t="shared" ca="1" si="536"/>
        <v>-</v>
      </c>
      <c r="CH239" s="27">
        <f t="shared" ca="1" si="536"/>
        <v>1</v>
      </c>
      <c r="CI239" s="27">
        <f t="shared" ca="1" si="536"/>
        <v>0</v>
      </c>
      <c r="CJ239" s="27">
        <f t="shared" ca="1" si="537"/>
        <v>1</v>
      </c>
      <c r="CK239" s="27">
        <f t="shared" ca="1" si="537"/>
        <v>1</v>
      </c>
      <c r="CL239" s="27">
        <f t="shared" ca="1" si="537"/>
        <v>1</v>
      </c>
      <c r="CM239" s="27">
        <f t="shared" ca="1" si="537"/>
        <v>0</v>
      </c>
      <c r="CN239" s="27">
        <f t="shared" ca="1" si="537"/>
        <v>0</v>
      </c>
      <c r="CO239" s="27">
        <f t="shared" ca="1" si="537"/>
        <v>0</v>
      </c>
      <c r="CP239" s="27">
        <f t="shared" ca="1" si="537"/>
        <v>0</v>
      </c>
      <c r="CQ239" s="27">
        <f t="shared" ca="1" si="537"/>
        <v>0.9</v>
      </c>
      <c r="CR239" s="27">
        <f t="shared" ca="1" si="537"/>
        <v>0.75</v>
      </c>
      <c r="CS239" s="27">
        <f t="shared" ca="1" si="537"/>
        <v>0.65</v>
      </c>
      <c r="CT239" s="27">
        <f t="shared" ca="1" si="538"/>
        <v>0.3</v>
      </c>
      <c r="CU239" s="27">
        <f t="shared" ca="1" si="538"/>
        <v>0</v>
      </c>
      <c r="CV239" s="27">
        <f t="shared" ca="1" si="538"/>
        <v>0</v>
      </c>
      <c r="CW239" s="27">
        <f t="shared" ca="1" si="538"/>
        <v>1</v>
      </c>
      <c r="CX239" s="54">
        <f t="shared" ca="1" si="501"/>
        <v>0</v>
      </c>
      <c r="CY239" s="27">
        <f t="shared" ca="1" si="538"/>
        <v>0</v>
      </c>
      <c r="CZ239" s="54">
        <f t="shared" ref="CZ239:DD248" ca="1" si="549">OFFSET(CZ239,-1,0)</f>
        <v>0</v>
      </c>
      <c r="DA239" s="54">
        <f t="shared" ca="1" si="549"/>
        <v>0</v>
      </c>
      <c r="DB239" s="54">
        <f t="shared" ca="1" si="549"/>
        <v>0</v>
      </c>
      <c r="DC239" s="54">
        <f t="shared" ca="1" si="549"/>
        <v>0</v>
      </c>
      <c r="DD239" s="54">
        <f t="shared" ca="1" si="549"/>
        <v>0</v>
      </c>
      <c r="DE239" s="27" t="str">
        <f t="shared" ca="1" si="539"/>
        <v>-</v>
      </c>
      <c r="DF239" s="27" t="str">
        <f t="shared" ca="1" si="539"/>
        <v>-</v>
      </c>
      <c r="DG239" s="27" t="str">
        <f t="shared" ca="1" si="539"/>
        <v>-</v>
      </c>
      <c r="DH239" s="27" t="str">
        <f t="shared" ca="1" si="539"/>
        <v>-</v>
      </c>
      <c r="DI239" s="27" t="str">
        <f t="shared" ca="1" si="539"/>
        <v>-</v>
      </c>
      <c r="DJ239" s="27" t="str">
        <f t="shared" ca="1" si="539"/>
        <v>-</v>
      </c>
      <c r="DK239" s="27" t="b">
        <f t="shared" ca="1" si="539"/>
        <v>0</v>
      </c>
      <c r="DL239" s="27" t="b">
        <f t="shared" ca="1" si="539"/>
        <v>0</v>
      </c>
      <c r="DM239" s="27" t="b">
        <f t="shared" ca="1" si="539"/>
        <v>1</v>
      </c>
      <c r="DN239" s="27">
        <f t="shared" ca="1" si="539"/>
        <v>1</v>
      </c>
      <c r="DO239" s="54" t="str">
        <f t="shared" ref="DO239:DR258" ca="1" si="550">OFFSET(DO239,-1,0)</f>
        <v>-</v>
      </c>
      <c r="DP239" s="54" t="b">
        <f t="shared" ca="1" si="550"/>
        <v>1</v>
      </c>
      <c r="DQ239" s="54" t="str">
        <f t="shared" ca="1" si="550"/>
        <v>-</v>
      </c>
      <c r="DR239" s="54" t="str">
        <f t="shared" ca="1" si="550"/>
        <v>-</v>
      </c>
      <c r="DS239" s="27" t="str">
        <f t="shared" ref="DS239:DV248" ca="1" si="551">OFFSET(DS$5,$B239,0)</f>
        <v>-</v>
      </c>
      <c r="DT239" s="27" t="b">
        <f t="shared" ca="1" si="551"/>
        <v>1</v>
      </c>
      <c r="DU239" s="27" t="str">
        <f t="shared" ca="1" si="551"/>
        <v>-</v>
      </c>
      <c r="DV239" s="27">
        <f t="shared" ca="1" si="551"/>
        <v>0</v>
      </c>
      <c r="DW239" s="54">
        <f t="shared" ref="DW239:DX258" ca="1" si="552">OFFSET(DW239,-1,0)</f>
        <v>1</v>
      </c>
      <c r="DX239" s="54" t="str">
        <f t="shared" ca="1" si="552"/>
        <v>-</v>
      </c>
      <c r="DY239" s="27">
        <f t="shared" ref="DY239:EH248" ca="1" si="553">OFFSET(DY$5,$B239,0)</f>
        <v>500</v>
      </c>
      <c r="DZ239" s="27">
        <f t="shared" ca="1" si="553"/>
        <v>500</v>
      </c>
      <c r="EA239" s="27">
        <f t="shared" ca="1" si="553"/>
        <v>1</v>
      </c>
      <c r="EB239" s="27">
        <f t="shared" ca="1" si="553"/>
        <v>0</v>
      </c>
      <c r="EC239" s="27">
        <f t="shared" ca="1" si="553"/>
        <v>1</v>
      </c>
      <c r="ED239" s="27">
        <f t="shared" ca="1" si="553"/>
        <v>1</v>
      </c>
      <c r="EE239" s="27">
        <f t="shared" ca="1" si="553"/>
        <v>0</v>
      </c>
      <c r="EF239" s="27">
        <f t="shared" ca="1" si="553"/>
        <v>70</v>
      </c>
      <c r="EG239" s="27">
        <f t="shared" ca="1" si="553"/>
        <v>50</v>
      </c>
      <c r="EH239" s="27">
        <f t="shared" ca="1" si="553"/>
        <v>70</v>
      </c>
      <c r="EI239" s="27">
        <f t="shared" ref="EI239:EQ248" ca="1" si="554">OFFSET(EI$5,$B239,0)</f>
        <v>50</v>
      </c>
      <c r="EJ239" s="27">
        <f t="shared" ca="1" si="554"/>
        <v>1</v>
      </c>
      <c r="EK239" s="27">
        <f t="shared" ca="1" si="554"/>
        <v>1</v>
      </c>
      <c r="EL239" s="27">
        <f t="shared" ca="1" si="554"/>
        <v>1</v>
      </c>
      <c r="EM239" s="27">
        <f t="shared" ca="1" si="554"/>
        <v>0</v>
      </c>
      <c r="EN239" s="27" t="str">
        <f t="shared" ca="1" si="554"/>
        <v>-</v>
      </c>
      <c r="EO239" s="27" t="str">
        <f t="shared" ca="1" si="554"/>
        <v>-</v>
      </c>
      <c r="EP239" s="27">
        <f t="shared" ca="1" si="554"/>
        <v>0</v>
      </c>
      <c r="EQ239" s="27">
        <f t="shared" ca="1" si="554"/>
        <v>0</v>
      </c>
      <c r="ER239" s="34">
        <v>0</v>
      </c>
    </row>
    <row r="240" spans="1:148" outlineLevel="3">
      <c r="A240" s="31">
        <f t="shared" si="482"/>
        <v>235</v>
      </c>
      <c r="B240" s="38">
        <f t="shared" ca="1" si="510"/>
        <v>34</v>
      </c>
      <c r="C240">
        <f t="shared" ca="1" si="540"/>
        <v>42</v>
      </c>
      <c r="D240" t="b">
        <v>0</v>
      </c>
      <c r="E240" t="b">
        <v>0</v>
      </c>
      <c r="F240" t="b">
        <v>0</v>
      </c>
      <c r="H240" s="51" t="str">
        <f t="shared" ca="1" si="483"/>
        <v>M-M&amp;BBT Spr Scan 2 (F43N64)</v>
      </c>
      <c r="I240" s="13" t="str">
        <f ca="1">IF(MATCH(H240,H$5:H240,0)=(COUNTA(H$5:H240)),"-","Dup")</f>
        <v>-</v>
      </c>
      <c r="J240" s="27" t="s">
        <v>37</v>
      </c>
      <c r="K240" s="54" t="b">
        <f t="shared" ca="1" si="546"/>
        <v>1</v>
      </c>
      <c r="L240" s="54" t="b">
        <f t="shared" ca="1" si="546"/>
        <v>0</v>
      </c>
      <c r="M240" s="54" t="b">
        <f t="shared" ca="1" si="546"/>
        <v>0</v>
      </c>
      <c r="N240" s="54" t="b">
        <f t="shared" ca="1" si="546"/>
        <v>0</v>
      </c>
      <c r="O240" s="54" t="b">
        <f t="shared" ca="1" si="546"/>
        <v>1</v>
      </c>
      <c r="P240" s="27">
        <f t="shared" ca="1" si="542"/>
        <v>1</v>
      </c>
      <c r="Q240" s="27">
        <f t="shared" ca="1" si="542"/>
        <v>1</v>
      </c>
      <c r="R240" s="27">
        <f t="shared" ca="1" si="542"/>
        <v>1</v>
      </c>
      <c r="S240" s="27">
        <f t="shared" ca="1" si="542"/>
        <v>1</v>
      </c>
      <c r="T240" s="27">
        <f t="shared" ca="1" si="542"/>
        <v>1</v>
      </c>
      <c r="U240" s="27">
        <f t="shared" ca="1" si="543"/>
        <v>1</v>
      </c>
      <c r="V240" s="27">
        <f t="shared" ca="1" si="543"/>
        <v>1</v>
      </c>
      <c r="W240" s="27">
        <f t="shared" ca="1" si="543"/>
        <v>1</v>
      </c>
      <c r="X240" s="27">
        <f t="shared" ca="1" si="543"/>
        <v>1</v>
      </c>
      <c r="Y240" s="27">
        <f t="shared" ca="1" si="543"/>
        <v>1</v>
      </c>
      <c r="Z240" s="27" t="str">
        <f t="shared" ca="1" si="543"/>
        <v>-</v>
      </c>
      <c r="AA240" s="27" t="str">
        <f t="shared" ca="1" si="543"/>
        <v>-</v>
      </c>
      <c r="AB240" s="27" t="str">
        <f t="shared" ca="1" si="543"/>
        <v>-</v>
      </c>
      <c r="AC240" s="27" t="str">
        <f t="shared" ca="1" si="543"/>
        <v>-</v>
      </c>
      <c r="AD240" s="27" t="str">
        <f t="shared" ca="1" si="543"/>
        <v>-</v>
      </c>
      <c r="AE240" s="27" t="str">
        <f t="shared" ca="1" si="544"/>
        <v>-</v>
      </c>
      <c r="AF240" s="27" t="str">
        <f t="shared" ca="1" si="544"/>
        <v>-</v>
      </c>
      <c r="AG240" s="27" t="str">
        <f t="shared" ca="1" si="544"/>
        <v>-</v>
      </c>
      <c r="AH240" s="27" t="str">
        <f t="shared" ca="1" si="544"/>
        <v>-</v>
      </c>
      <c r="AI240" s="27" t="str">
        <f t="shared" ca="1" si="544"/>
        <v>-</v>
      </c>
      <c r="AJ240" s="27" t="str">
        <f t="shared" ca="1" si="544"/>
        <v>-</v>
      </c>
      <c r="AK240" s="54" t="b">
        <f t="shared" ca="1" si="547"/>
        <v>1</v>
      </c>
      <c r="AL240" s="54" t="str">
        <f t="shared" ca="1" si="547"/>
        <v>-</v>
      </c>
      <c r="AM240" s="54" t="str">
        <f t="shared" ca="1" si="547"/>
        <v>-</v>
      </c>
      <c r="AN240" s="54" t="str">
        <f t="shared" ca="1" si="547"/>
        <v>-</v>
      </c>
      <c r="AO240" s="27" t="str">
        <f t="shared" ca="1" si="545"/>
        <v>-</v>
      </c>
      <c r="AP240" s="27" t="str">
        <f t="shared" ca="1" si="545"/>
        <v>-</v>
      </c>
      <c r="AQ240" s="27" t="str">
        <f t="shared" ca="1" si="545"/>
        <v>-</v>
      </c>
      <c r="AR240" s="27" t="str">
        <f t="shared" ca="1" si="545"/>
        <v>-</v>
      </c>
      <c r="AS240" s="54">
        <f t="shared" ca="1" si="541"/>
        <v>6</v>
      </c>
      <c r="AT240" s="54">
        <f t="shared" ca="1" si="541"/>
        <v>4</v>
      </c>
      <c r="AU240" s="54">
        <f t="shared" ca="1" si="541"/>
        <v>0.15</v>
      </c>
      <c r="AV240" s="54">
        <f t="shared" ca="1" si="541"/>
        <v>-0.15</v>
      </c>
      <c r="AW240" s="54">
        <f t="shared" ca="1" si="541"/>
        <v>0.5</v>
      </c>
      <c r="AX240" s="54">
        <f t="shared" ca="1" si="541"/>
        <v>-0.5</v>
      </c>
      <c r="AY240" s="54">
        <f t="shared" ca="1" si="541"/>
        <v>0.8</v>
      </c>
      <c r="AZ240" s="54">
        <f t="shared" ca="1" si="541"/>
        <v>-0.8</v>
      </c>
      <c r="BA240" s="54" t="str">
        <f t="shared" ca="1" si="541"/>
        <v>-</v>
      </c>
      <c r="BB240" s="54" t="str">
        <f t="shared" ca="1" si="541"/>
        <v>-</v>
      </c>
      <c r="BC240" s="54">
        <f t="shared" ca="1" si="541"/>
        <v>0.3</v>
      </c>
      <c r="BD240" s="54">
        <f t="shared" ca="1" si="541"/>
        <v>0.7</v>
      </c>
      <c r="BE240" s="54">
        <f t="shared" ca="1" si="541"/>
        <v>-0.2</v>
      </c>
      <c r="BF240" s="54">
        <f t="shared" ca="1" si="541"/>
        <v>1.2</v>
      </c>
      <c r="BG240" s="27" t="str">
        <f t="shared" ref="BG240:BH249" ca="1" si="555">OFFSET(BG$5,$B240,0)</f>
        <v>-</v>
      </c>
      <c r="BH240" s="27" t="str">
        <f t="shared" ca="1" si="555"/>
        <v>-</v>
      </c>
      <c r="BI240" s="54">
        <f t="shared" ca="1" si="548"/>
        <v>0</v>
      </c>
      <c r="BJ240" s="54">
        <f t="shared" ca="1" si="548"/>
        <v>0</v>
      </c>
      <c r="BK240" s="54">
        <f t="shared" ca="1" si="548"/>
        <v>0</v>
      </c>
      <c r="BL240" s="54">
        <f t="shared" ca="1" si="548"/>
        <v>0</v>
      </c>
      <c r="BM240" s="54">
        <f t="shared" ca="1" si="548"/>
        <v>0</v>
      </c>
      <c r="BN240" s="27">
        <f t="shared" ref="BN240:BY249" ca="1" si="556">OFFSET(BN$5,$B240,0)</f>
        <v>0</v>
      </c>
      <c r="BO240" s="27">
        <f t="shared" ca="1" si="556"/>
        <v>0</v>
      </c>
      <c r="BP240" s="27" t="str">
        <f t="shared" ca="1" si="556"/>
        <v>-</v>
      </c>
      <c r="BQ240" s="27" t="str">
        <f t="shared" ca="1" si="556"/>
        <v>-</v>
      </c>
      <c r="BR240" s="27" t="str">
        <f t="shared" ca="1" si="556"/>
        <v>-</v>
      </c>
      <c r="BS240" s="27" t="str">
        <f t="shared" ca="1" si="556"/>
        <v>-</v>
      </c>
      <c r="BT240" s="27" t="str">
        <f t="shared" ca="1" si="556"/>
        <v>-</v>
      </c>
      <c r="BU240" s="27" t="str">
        <f t="shared" ca="1" si="556"/>
        <v>-</v>
      </c>
      <c r="BV240" s="27" t="str">
        <f t="shared" ca="1" si="556"/>
        <v>-</v>
      </c>
      <c r="BW240" s="27" t="str">
        <f t="shared" ca="1" si="556"/>
        <v>-</v>
      </c>
      <c r="BX240" s="27" t="str">
        <f t="shared" ca="1" si="556"/>
        <v>-</v>
      </c>
      <c r="BY240" s="27">
        <f t="shared" ca="1" si="556"/>
        <v>2</v>
      </c>
      <c r="BZ240" s="27" t="str">
        <f t="shared" ref="BZ240:CI249" ca="1" si="557">OFFSET(BZ$5,$B240,0)</f>
        <v>-</v>
      </c>
      <c r="CA240" s="27" t="str">
        <f t="shared" ca="1" si="557"/>
        <v>-</v>
      </c>
      <c r="CB240" s="27" t="str">
        <f t="shared" ca="1" si="557"/>
        <v>-</v>
      </c>
      <c r="CC240" s="27" t="str">
        <f t="shared" ca="1" si="557"/>
        <v>-</v>
      </c>
      <c r="CD240" s="27" t="b">
        <f t="shared" ca="1" si="557"/>
        <v>1</v>
      </c>
      <c r="CE240" s="27" t="str">
        <f t="shared" ca="1" si="557"/>
        <v>-</v>
      </c>
      <c r="CF240" s="27">
        <f t="shared" ca="1" si="557"/>
        <v>0</v>
      </c>
      <c r="CG240" s="27" t="str">
        <f t="shared" ca="1" si="557"/>
        <v>-</v>
      </c>
      <c r="CH240" s="27">
        <f t="shared" ca="1" si="557"/>
        <v>1</v>
      </c>
      <c r="CI240" s="27">
        <f t="shared" ca="1" si="557"/>
        <v>0</v>
      </c>
      <c r="CJ240" s="27">
        <f t="shared" ref="CJ240:CS249" ca="1" si="558">OFFSET(CJ$5,$B240,0)</f>
        <v>1</v>
      </c>
      <c r="CK240" s="27">
        <f t="shared" ca="1" si="558"/>
        <v>1</v>
      </c>
      <c r="CL240" s="27">
        <f t="shared" ca="1" si="558"/>
        <v>1</v>
      </c>
      <c r="CM240" s="27">
        <f t="shared" ca="1" si="558"/>
        <v>0</v>
      </c>
      <c r="CN240" s="27">
        <f t="shared" ca="1" si="558"/>
        <v>0</v>
      </c>
      <c r="CO240" s="27">
        <f t="shared" ca="1" si="558"/>
        <v>0</v>
      </c>
      <c r="CP240" s="27">
        <f t="shared" ca="1" si="558"/>
        <v>0</v>
      </c>
      <c r="CQ240" s="27">
        <f t="shared" ca="1" si="558"/>
        <v>0.9</v>
      </c>
      <c r="CR240" s="27">
        <f t="shared" ca="1" si="558"/>
        <v>0.75</v>
      </c>
      <c r="CS240" s="27">
        <f t="shared" ca="1" si="558"/>
        <v>0.65</v>
      </c>
      <c r="CT240" s="27">
        <f t="shared" ref="CT240:CY249" ca="1" si="559">OFFSET(CT$5,$B240,0)</f>
        <v>0.3</v>
      </c>
      <c r="CU240" s="27">
        <f t="shared" ca="1" si="559"/>
        <v>0</v>
      </c>
      <c r="CV240" s="27">
        <f t="shared" ca="1" si="559"/>
        <v>0</v>
      </c>
      <c r="CW240" s="27">
        <f t="shared" ca="1" si="559"/>
        <v>1</v>
      </c>
      <c r="CX240" s="54">
        <f t="shared" ca="1" si="501"/>
        <v>0</v>
      </c>
      <c r="CY240" s="27">
        <f t="shared" ca="1" si="559"/>
        <v>0</v>
      </c>
      <c r="CZ240" s="54">
        <f t="shared" ca="1" si="549"/>
        <v>0</v>
      </c>
      <c r="DA240" s="54">
        <f t="shared" ca="1" si="549"/>
        <v>0</v>
      </c>
      <c r="DB240" s="54">
        <f t="shared" ca="1" si="549"/>
        <v>0</v>
      </c>
      <c r="DC240" s="54">
        <f t="shared" ca="1" si="549"/>
        <v>0</v>
      </c>
      <c r="DD240" s="54">
        <f t="shared" ca="1" si="549"/>
        <v>0</v>
      </c>
      <c r="DE240" s="27" t="str">
        <f t="shared" ref="DE240:DN255" ca="1" si="560">OFFSET(DE$5,$B240,0)</f>
        <v>-</v>
      </c>
      <c r="DF240" s="27" t="str">
        <f t="shared" ca="1" si="560"/>
        <v>-</v>
      </c>
      <c r="DG240" s="27" t="str">
        <f t="shared" ca="1" si="560"/>
        <v>-</v>
      </c>
      <c r="DH240" s="27" t="str">
        <f t="shared" ca="1" si="560"/>
        <v>-</v>
      </c>
      <c r="DI240" s="27" t="str">
        <f t="shared" ca="1" si="560"/>
        <v>-</v>
      </c>
      <c r="DJ240" s="27" t="str">
        <f t="shared" ca="1" si="560"/>
        <v>-</v>
      </c>
      <c r="DK240" s="27" t="b">
        <f t="shared" ca="1" si="560"/>
        <v>0</v>
      </c>
      <c r="DL240" s="27" t="b">
        <f t="shared" ca="1" si="560"/>
        <v>0</v>
      </c>
      <c r="DM240" s="27" t="b">
        <f t="shared" ca="1" si="560"/>
        <v>1</v>
      </c>
      <c r="DN240" s="27">
        <f t="shared" ca="1" si="539"/>
        <v>2</v>
      </c>
      <c r="DO240" s="54" t="str">
        <f t="shared" ca="1" si="550"/>
        <v>-</v>
      </c>
      <c r="DP240" s="54" t="b">
        <f t="shared" ca="1" si="550"/>
        <v>1</v>
      </c>
      <c r="DQ240" s="54" t="str">
        <f t="shared" ca="1" si="550"/>
        <v>-</v>
      </c>
      <c r="DR240" s="54" t="str">
        <f t="shared" ca="1" si="550"/>
        <v>-</v>
      </c>
      <c r="DS240" s="27" t="str">
        <f t="shared" ca="1" si="551"/>
        <v>-</v>
      </c>
      <c r="DT240" s="27" t="b">
        <f t="shared" ca="1" si="551"/>
        <v>1</v>
      </c>
      <c r="DU240" s="27" t="str">
        <f t="shared" ca="1" si="551"/>
        <v>-</v>
      </c>
      <c r="DV240" s="27">
        <f t="shared" ca="1" si="551"/>
        <v>0</v>
      </c>
      <c r="DW240" s="54">
        <f t="shared" ca="1" si="552"/>
        <v>1</v>
      </c>
      <c r="DX240" s="54" t="str">
        <f t="shared" ca="1" si="552"/>
        <v>-</v>
      </c>
      <c r="DY240" s="27">
        <f t="shared" ca="1" si="553"/>
        <v>500</v>
      </c>
      <c r="DZ240" s="27">
        <f t="shared" ca="1" si="553"/>
        <v>500</v>
      </c>
      <c r="EA240" s="27">
        <f t="shared" ca="1" si="553"/>
        <v>1</v>
      </c>
      <c r="EB240" s="27">
        <f t="shared" ca="1" si="553"/>
        <v>0</v>
      </c>
      <c r="EC240" s="27">
        <f t="shared" ca="1" si="553"/>
        <v>1</v>
      </c>
      <c r="ED240" s="27">
        <f t="shared" ca="1" si="553"/>
        <v>1</v>
      </c>
      <c r="EE240" s="27">
        <f t="shared" ca="1" si="553"/>
        <v>0</v>
      </c>
      <c r="EF240" s="27">
        <f t="shared" ca="1" si="553"/>
        <v>70</v>
      </c>
      <c r="EG240" s="27">
        <f t="shared" ca="1" si="553"/>
        <v>50</v>
      </c>
      <c r="EH240" s="27">
        <f t="shared" ca="1" si="553"/>
        <v>70</v>
      </c>
      <c r="EI240" s="27">
        <f t="shared" ca="1" si="554"/>
        <v>50</v>
      </c>
      <c r="EJ240" s="27">
        <f t="shared" ca="1" si="554"/>
        <v>1</v>
      </c>
      <c r="EK240" s="27">
        <f t="shared" ca="1" si="554"/>
        <v>1</v>
      </c>
      <c r="EL240" s="27">
        <f t="shared" ca="1" si="554"/>
        <v>1</v>
      </c>
      <c r="EM240" s="27">
        <f t="shared" ca="1" si="554"/>
        <v>0</v>
      </c>
      <c r="EN240" s="27" t="str">
        <f t="shared" ca="1" si="554"/>
        <v>-</v>
      </c>
      <c r="EO240" s="27" t="str">
        <f t="shared" ca="1" si="554"/>
        <v>-</v>
      </c>
      <c r="EP240" s="27">
        <f t="shared" ca="1" si="554"/>
        <v>0</v>
      </c>
      <c r="EQ240" s="27">
        <f t="shared" ca="1" si="554"/>
        <v>0</v>
      </c>
      <c r="ER240" s="34">
        <v>0</v>
      </c>
    </row>
    <row r="241" spans="1:148" outlineLevel="3">
      <c r="A241" s="31">
        <f t="shared" si="482"/>
        <v>236</v>
      </c>
      <c r="B241" s="38">
        <f t="shared" ca="1" si="510"/>
        <v>35</v>
      </c>
      <c r="C241">
        <f t="shared" ca="1" si="540"/>
        <v>42</v>
      </c>
      <c r="D241" t="b">
        <v>0</v>
      </c>
      <c r="E241" t="b">
        <v>0</v>
      </c>
      <c r="F241" t="b">
        <v>0</v>
      </c>
      <c r="H241" s="51" t="str">
        <f t="shared" ca="1" si="483"/>
        <v>M-M&amp;BBT Spr Scan 3 (F43N64)</v>
      </c>
      <c r="I241" s="13" t="str">
        <f ca="1">IF(MATCH(H241,H$5:H241,0)=(COUNTA(H$5:H241)),"-","Dup")</f>
        <v>-</v>
      </c>
      <c r="J241" s="27" t="s">
        <v>37</v>
      </c>
      <c r="K241" s="54" t="b">
        <f t="shared" ca="1" si="546"/>
        <v>1</v>
      </c>
      <c r="L241" s="54" t="b">
        <f t="shared" ca="1" si="546"/>
        <v>0</v>
      </c>
      <c r="M241" s="54" t="b">
        <f t="shared" ca="1" si="546"/>
        <v>0</v>
      </c>
      <c r="N241" s="54" t="b">
        <f t="shared" ca="1" si="546"/>
        <v>0</v>
      </c>
      <c r="O241" s="54" t="b">
        <f t="shared" ca="1" si="546"/>
        <v>1</v>
      </c>
      <c r="P241" s="27">
        <f t="shared" ca="1" si="542"/>
        <v>1</v>
      </c>
      <c r="Q241" s="27">
        <f t="shared" ca="1" si="542"/>
        <v>1</v>
      </c>
      <c r="R241" s="27">
        <f t="shared" ca="1" si="542"/>
        <v>1</v>
      </c>
      <c r="S241" s="27">
        <f t="shared" ca="1" si="542"/>
        <v>1</v>
      </c>
      <c r="T241" s="27">
        <f t="shared" ca="1" si="542"/>
        <v>1</v>
      </c>
      <c r="U241" s="27">
        <f t="shared" ca="1" si="543"/>
        <v>1</v>
      </c>
      <c r="V241" s="27">
        <f t="shared" ca="1" si="543"/>
        <v>1</v>
      </c>
      <c r="W241" s="27">
        <f t="shared" ca="1" si="543"/>
        <v>1</v>
      </c>
      <c r="X241" s="27">
        <f t="shared" ca="1" si="543"/>
        <v>1</v>
      </c>
      <c r="Y241" s="27">
        <f t="shared" ca="1" si="543"/>
        <v>1</v>
      </c>
      <c r="Z241" s="27" t="str">
        <f t="shared" ca="1" si="543"/>
        <v>-</v>
      </c>
      <c r="AA241" s="27" t="str">
        <f t="shared" ca="1" si="543"/>
        <v>-</v>
      </c>
      <c r="AB241" s="27" t="str">
        <f t="shared" ca="1" si="543"/>
        <v>-</v>
      </c>
      <c r="AC241" s="27" t="str">
        <f t="shared" ca="1" si="543"/>
        <v>-</v>
      </c>
      <c r="AD241" s="27" t="str">
        <f t="shared" ca="1" si="543"/>
        <v>-</v>
      </c>
      <c r="AE241" s="27" t="str">
        <f t="shared" ca="1" si="544"/>
        <v>-</v>
      </c>
      <c r="AF241" s="27" t="str">
        <f t="shared" ca="1" si="544"/>
        <v>-</v>
      </c>
      <c r="AG241" s="27" t="str">
        <f t="shared" ca="1" si="544"/>
        <v>-</v>
      </c>
      <c r="AH241" s="27" t="str">
        <f t="shared" ca="1" si="544"/>
        <v>-</v>
      </c>
      <c r="AI241" s="27" t="str">
        <f t="shared" ca="1" si="544"/>
        <v>-</v>
      </c>
      <c r="AJ241" s="27" t="str">
        <f t="shared" ca="1" si="544"/>
        <v>-</v>
      </c>
      <c r="AK241" s="54" t="b">
        <f t="shared" ca="1" si="547"/>
        <v>1</v>
      </c>
      <c r="AL241" s="54" t="str">
        <f t="shared" ca="1" si="547"/>
        <v>-</v>
      </c>
      <c r="AM241" s="54" t="str">
        <f t="shared" ca="1" si="547"/>
        <v>-</v>
      </c>
      <c r="AN241" s="54" t="str">
        <f t="shared" ca="1" si="547"/>
        <v>-</v>
      </c>
      <c r="AO241" s="27" t="str">
        <f t="shared" ca="1" si="545"/>
        <v>-</v>
      </c>
      <c r="AP241" s="27" t="str">
        <f t="shared" ca="1" si="545"/>
        <v>-</v>
      </c>
      <c r="AQ241" s="27" t="str">
        <f t="shared" ca="1" si="545"/>
        <v>-</v>
      </c>
      <c r="AR241" s="27" t="str">
        <f t="shared" ca="1" si="545"/>
        <v>-</v>
      </c>
      <c r="AS241" s="54">
        <f t="shared" ca="1" si="541"/>
        <v>6</v>
      </c>
      <c r="AT241" s="54">
        <f t="shared" ca="1" si="541"/>
        <v>4</v>
      </c>
      <c r="AU241" s="54">
        <f t="shared" ca="1" si="541"/>
        <v>0.15</v>
      </c>
      <c r="AV241" s="54">
        <f t="shared" ca="1" si="541"/>
        <v>-0.15</v>
      </c>
      <c r="AW241" s="54">
        <f t="shared" ca="1" si="541"/>
        <v>0.5</v>
      </c>
      <c r="AX241" s="54">
        <f t="shared" ca="1" si="541"/>
        <v>-0.5</v>
      </c>
      <c r="AY241" s="54">
        <f t="shared" ca="1" si="541"/>
        <v>0.8</v>
      </c>
      <c r="AZ241" s="54">
        <f t="shared" ca="1" si="541"/>
        <v>-0.8</v>
      </c>
      <c r="BA241" s="54" t="str">
        <f t="shared" ca="1" si="541"/>
        <v>-</v>
      </c>
      <c r="BB241" s="54" t="str">
        <f t="shared" ca="1" si="541"/>
        <v>-</v>
      </c>
      <c r="BC241" s="54">
        <f t="shared" ca="1" si="541"/>
        <v>0.3</v>
      </c>
      <c r="BD241" s="54">
        <f t="shared" ca="1" si="541"/>
        <v>0.7</v>
      </c>
      <c r="BE241" s="54">
        <f t="shared" ca="1" si="541"/>
        <v>-0.2</v>
      </c>
      <c r="BF241" s="54">
        <f t="shared" ca="1" si="541"/>
        <v>1.2</v>
      </c>
      <c r="BG241" s="27" t="str">
        <f t="shared" ca="1" si="555"/>
        <v>-</v>
      </c>
      <c r="BH241" s="27" t="str">
        <f t="shared" ca="1" si="555"/>
        <v>-</v>
      </c>
      <c r="BI241" s="54">
        <f t="shared" ca="1" si="548"/>
        <v>0</v>
      </c>
      <c r="BJ241" s="54">
        <f t="shared" ca="1" si="548"/>
        <v>0</v>
      </c>
      <c r="BK241" s="54">
        <f t="shared" ca="1" si="548"/>
        <v>0</v>
      </c>
      <c r="BL241" s="54">
        <f t="shared" ca="1" si="548"/>
        <v>0</v>
      </c>
      <c r="BM241" s="54">
        <f t="shared" ca="1" si="548"/>
        <v>0</v>
      </c>
      <c r="BN241" s="27">
        <f t="shared" ca="1" si="556"/>
        <v>0</v>
      </c>
      <c r="BO241" s="27">
        <f t="shared" ca="1" si="556"/>
        <v>0</v>
      </c>
      <c r="BP241" s="27" t="str">
        <f t="shared" ca="1" si="556"/>
        <v>-</v>
      </c>
      <c r="BQ241" s="27" t="str">
        <f t="shared" ca="1" si="556"/>
        <v>-</v>
      </c>
      <c r="BR241" s="27" t="str">
        <f t="shared" ca="1" si="556"/>
        <v>-</v>
      </c>
      <c r="BS241" s="27" t="str">
        <f t="shared" ca="1" si="556"/>
        <v>-</v>
      </c>
      <c r="BT241" s="27" t="str">
        <f t="shared" ca="1" si="556"/>
        <v>-</v>
      </c>
      <c r="BU241" s="27" t="str">
        <f t="shared" ca="1" si="556"/>
        <v>-</v>
      </c>
      <c r="BV241" s="27" t="str">
        <f t="shared" ca="1" si="556"/>
        <v>-</v>
      </c>
      <c r="BW241" s="27" t="str">
        <f t="shared" ca="1" si="556"/>
        <v>-</v>
      </c>
      <c r="BX241" s="27" t="str">
        <f t="shared" ca="1" si="556"/>
        <v>-</v>
      </c>
      <c r="BY241" s="27">
        <f t="shared" ca="1" si="556"/>
        <v>2</v>
      </c>
      <c r="BZ241" s="27" t="str">
        <f t="shared" ca="1" si="557"/>
        <v>-</v>
      </c>
      <c r="CA241" s="27" t="str">
        <f t="shared" ca="1" si="557"/>
        <v>-</v>
      </c>
      <c r="CB241" s="27" t="str">
        <f t="shared" ca="1" si="557"/>
        <v>-</v>
      </c>
      <c r="CC241" s="27" t="str">
        <f t="shared" ca="1" si="557"/>
        <v>-</v>
      </c>
      <c r="CD241" s="27" t="b">
        <f t="shared" ca="1" si="557"/>
        <v>1</v>
      </c>
      <c r="CE241" s="27" t="str">
        <f t="shared" ca="1" si="557"/>
        <v>-</v>
      </c>
      <c r="CF241" s="27">
        <f t="shared" ca="1" si="557"/>
        <v>0</v>
      </c>
      <c r="CG241" s="27" t="str">
        <f t="shared" ca="1" si="557"/>
        <v>-</v>
      </c>
      <c r="CH241" s="27">
        <f t="shared" ca="1" si="557"/>
        <v>1</v>
      </c>
      <c r="CI241" s="27">
        <f t="shared" ca="1" si="557"/>
        <v>0</v>
      </c>
      <c r="CJ241" s="27">
        <f t="shared" ca="1" si="558"/>
        <v>1</v>
      </c>
      <c r="CK241" s="27">
        <f t="shared" ca="1" si="558"/>
        <v>1</v>
      </c>
      <c r="CL241" s="27">
        <f t="shared" ca="1" si="558"/>
        <v>1</v>
      </c>
      <c r="CM241" s="27">
        <f t="shared" ca="1" si="558"/>
        <v>0</v>
      </c>
      <c r="CN241" s="27">
        <f t="shared" ca="1" si="558"/>
        <v>0</v>
      </c>
      <c r="CO241" s="27">
        <f t="shared" ca="1" si="558"/>
        <v>0</v>
      </c>
      <c r="CP241" s="27">
        <f t="shared" ca="1" si="558"/>
        <v>0</v>
      </c>
      <c r="CQ241" s="27">
        <f t="shared" ca="1" si="558"/>
        <v>0.9</v>
      </c>
      <c r="CR241" s="27">
        <f t="shared" ca="1" si="558"/>
        <v>0.75</v>
      </c>
      <c r="CS241" s="27">
        <f t="shared" ca="1" si="558"/>
        <v>0.65</v>
      </c>
      <c r="CT241" s="27">
        <f t="shared" ca="1" si="559"/>
        <v>0.3</v>
      </c>
      <c r="CU241" s="27">
        <f t="shared" ca="1" si="559"/>
        <v>0</v>
      </c>
      <c r="CV241" s="27">
        <f t="shared" ca="1" si="559"/>
        <v>0</v>
      </c>
      <c r="CW241" s="27">
        <f t="shared" ca="1" si="559"/>
        <v>1</v>
      </c>
      <c r="CX241" s="54">
        <f t="shared" ca="1" si="501"/>
        <v>0</v>
      </c>
      <c r="CY241" s="27">
        <f t="shared" ca="1" si="559"/>
        <v>0</v>
      </c>
      <c r="CZ241" s="54">
        <f t="shared" ca="1" si="549"/>
        <v>0</v>
      </c>
      <c r="DA241" s="54">
        <f t="shared" ca="1" si="549"/>
        <v>0</v>
      </c>
      <c r="DB241" s="54">
        <f t="shared" ca="1" si="549"/>
        <v>0</v>
      </c>
      <c r="DC241" s="54">
        <f t="shared" ca="1" si="549"/>
        <v>0</v>
      </c>
      <c r="DD241" s="54">
        <f t="shared" ca="1" si="549"/>
        <v>0</v>
      </c>
      <c r="DE241" s="27" t="str">
        <f t="shared" ca="1" si="560"/>
        <v>-</v>
      </c>
      <c r="DF241" s="27" t="str">
        <f t="shared" ca="1" si="560"/>
        <v>-</v>
      </c>
      <c r="DG241" s="27" t="str">
        <f t="shared" ca="1" si="560"/>
        <v>-</v>
      </c>
      <c r="DH241" s="27" t="str">
        <f t="shared" ca="1" si="560"/>
        <v>-</v>
      </c>
      <c r="DI241" s="27" t="str">
        <f t="shared" ca="1" si="560"/>
        <v>-</v>
      </c>
      <c r="DJ241" s="27" t="str">
        <f t="shared" ca="1" si="560"/>
        <v>-</v>
      </c>
      <c r="DK241" s="27" t="b">
        <f t="shared" ca="1" si="560"/>
        <v>0</v>
      </c>
      <c r="DL241" s="27" t="b">
        <f t="shared" ca="1" si="560"/>
        <v>0</v>
      </c>
      <c r="DM241" s="27" t="b">
        <f t="shared" ca="1" si="560"/>
        <v>1</v>
      </c>
      <c r="DN241" s="27">
        <f t="shared" ca="1" si="539"/>
        <v>3</v>
      </c>
      <c r="DO241" s="54" t="str">
        <f t="shared" ca="1" si="550"/>
        <v>-</v>
      </c>
      <c r="DP241" s="54" t="b">
        <f t="shared" ca="1" si="550"/>
        <v>1</v>
      </c>
      <c r="DQ241" s="54" t="str">
        <f t="shared" ca="1" si="550"/>
        <v>-</v>
      </c>
      <c r="DR241" s="54" t="str">
        <f t="shared" ca="1" si="550"/>
        <v>-</v>
      </c>
      <c r="DS241" s="27" t="str">
        <f t="shared" ca="1" si="551"/>
        <v>-</v>
      </c>
      <c r="DT241" s="27" t="b">
        <f t="shared" ca="1" si="551"/>
        <v>1</v>
      </c>
      <c r="DU241" s="27" t="str">
        <f t="shared" ca="1" si="551"/>
        <v>-</v>
      </c>
      <c r="DV241" s="27">
        <f t="shared" ca="1" si="551"/>
        <v>0</v>
      </c>
      <c r="DW241" s="54">
        <f t="shared" ca="1" si="552"/>
        <v>1</v>
      </c>
      <c r="DX241" s="54" t="str">
        <f t="shared" ca="1" si="552"/>
        <v>-</v>
      </c>
      <c r="DY241" s="27">
        <f t="shared" ca="1" si="553"/>
        <v>500</v>
      </c>
      <c r="DZ241" s="27">
        <f t="shared" ca="1" si="553"/>
        <v>500</v>
      </c>
      <c r="EA241" s="27">
        <f t="shared" ca="1" si="553"/>
        <v>1</v>
      </c>
      <c r="EB241" s="27">
        <f t="shared" ca="1" si="553"/>
        <v>0</v>
      </c>
      <c r="EC241" s="27">
        <f t="shared" ca="1" si="553"/>
        <v>1</v>
      </c>
      <c r="ED241" s="27">
        <f t="shared" ca="1" si="553"/>
        <v>1</v>
      </c>
      <c r="EE241" s="27">
        <f t="shared" ca="1" si="553"/>
        <v>0</v>
      </c>
      <c r="EF241" s="27">
        <f t="shared" ca="1" si="553"/>
        <v>70</v>
      </c>
      <c r="EG241" s="27">
        <f t="shared" ca="1" si="553"/>
        <v>50</v>
      </c>
      <c r="EH241" s="27">
        <f t="shared" ca="1" si="553"/>
        <v>70</v>
      </c>
      <c r="EI241" s="27">
        <f t="shared" ca="1" si="554"/>
        <v>50</v>
      </c>
      <c r="EJ241" s="27">
        <f t="shared" ca="1" si="554"/>
        <v>1</v>
      </c>
      <c r="EK241" s="27">
        <f t="shared" ca="1" si="554"/>
        <v>1</v>
      </c>
      <c r="EL241" s="27">
        <f t="shared" ca="1" si="554"/>
        <v>1</v>
      </c>
      <c r="EM241" s="27">
        <f t="shared" ca="1" si="554"/>
        <v>0</v>
      </c>
      <c r="EN241" s="27" t="str">
        <f t="shared" ca="1" si="554"/>
        <v>-</v>
      </c>
      <c r="EO241" s="27" t="str">
        <f t="shared" ca="1" si="554"/>
        <v>-</v>
      </c>
      <c r="EP241" s="27">
        <f t="shared" ca="1" si="554"/>
        <v>0</v>
      </c>
      <c r="EQ241" s="27">
        <f t="shared" ca="1" si="554"/>
        <v>0</v>
      </c>
      <c r="ER241" s="34">
        <v>0</v>
      </c>
    </row>
    <row r="242" spans="1:148" outlineLevel="2">
      <c r="A242" s="31">
        <f t="shared" si="482"/>
        <v>237</v>
      </c>
      <c r="B242" s="38">
        <f t="shared" ca="1" si="510"/>
        <v>36</v>
      </c>
      <c r="C242">
        <f t="shared" ca="1" si="540"/>
        <v>42</v>
      </c>
      <c r="D242" t="b">
        <v>0</v>
      </c>
      <c r="E242" t="b">
        <v>0</v>
      </c>
      <c r="F242" t="b">
        <v>0</v>
      </c>
      <c r="H242" s="51" t="str">
        <f t="shared" ca="1" si="483"/>
        <v>Mat Aut Scan 0 (F43N54)</v>
      </c>
      <c r="I242" s="13" t="str">
        <f ca="1">IF(MATCH(H242,H$5:H242,0)=(COUNTA(H$5:H242)),"-","Dup")</f>
        <v>-</v>
      </c>
      <c r="J242" s="27" t="s">
        <v>37</v>
      </c>
      <c r="K242" s="54" t="b">
        <f t="shared" ca="1" si="546"/>
        <v>1</v>
      </c>
      <c r="L242" s="54" t="b">
        <f t="shared" ca="1" si="546"/>
        <v>0</v>
      </c>
      <c r="M242" s="54" t="b">
        <f t="shared" ca="1" si="546"/>
        <v>0</v>
      </c>
      <c r="N242" s="54" t="b">
        <f t="shared" ca="1" si="546"/>
        <v>0</v>
      </c>
      <c r="O242" s="54" t="b">
        <f t="shared" ca="1" si="546"/>
        <v>1</v>
      </c>
      <c r="P242" s="27">
        <f t="shared" ref="P242:T251" ca="1" si="561">OFFSET(P$5,$B242,0)</f>
        <v>1</v>
      </c>
      <c r="Q242" s="27">
        <f t="shared" ca="1" si="561"/>
        <v>1</v>
      </c>
      <c r="R242" s="27">
        <f t="shared" ca="1" si="561"/>
        <v>1</v>
      </c>
      <c r="S242" s="27">
        <f t="shared" ca="1" si="561"/>
        <v>1</v>
      </c>
      <c r="T242" s="27">
        <f t="shared" ca="1" si="561"/>
        <v>1</v>
      </c>
      <c r="U242" s="27">
        <f t="shared" ref="U242:AD251" ca="1" si="562">OFFSET(U$5,$B242,0)</f>
        <v>1</v>
      </c>
      <c r="V242" s="27">
        <f t="shared" ca="1" si="562"/>
        <v>1</v>
      </c>
      <c r="W242" s="27">
        <f t="shared" ca="1" si="562"/>
        <v>1</v>
      </c>
      <c r="X242" s="27">
        <f t="shared" ca="1" si="562"/>
        <v>1</v>
      </c>
      <c r="Y242" s="27">
        <f t="shared" ca="1" si="562"/>
        <v>1</v>
      </c>
      <c r="Z242" s="27" t="str">
        <f t="shared" ca="1" si="562"/>
        <v>-</v>
      </c>
      <c r="AA242" s="27" t="str">
        <f t="shared" ca="1" si="562"/>
        <v>-</v>
      </c>
      <c r="AB242" s="27" t="str">
        <f t="shared" ca="1" si="562"/>
        <v>-</v>
      </c>
      <c r="AC242" s="27" t="str">
        <f t="shared" ca="1" si="562"/>
        <v>-</v>
      </c>
      <c r="AD242" s="27" t="str">
        <f t="shared" ca="1" si="562"/>
        <v>-</v>
      </c>
      <c r="AE242" s="27" t="str">
        <f t="shared" ref="AE242:AJ251" ca="1" si="563">OFFSET(AE$5,$B242,0)</f>
        <v>-</v>
      </c>
      <c r="AF242" s="27" t="str">
        <f t="shared" ca="1" si="563"/>
        <v>-</v>
      </c>
      <c r="AG242" s="27" t="str">
        <f t="shared" ca="1" si="563"/>
        <v>-</v>
      </c>
      <c r="AH242" s="27" t="str">
        <f t="shared" ca="1" si="563"/>
        <v>-</v>
      </c>
      <c r="AI242" s="27" t="str">
        <f t="shared" ca="1" si="563"/>
        <v>-</v>
      </c>
      <c r="AJ242" s="27" t="str">
        <f t="shared" ca="1" si="563"/>
        <v>-</v>
      </c>
      <c r="AK242" s="54" t="b">
        <f t="shared" ca="1" si="547"/>
        <v>1</v>
      </c>
      <c r="AL242" s="54" t="str">
        <f t="shared" ca="1" si="547"/>
        <v>-</v>
      </c>
      <c r="AM242" s="54" t="str">
        <f t="shared" ca="1" si="547"/>
        <v>-</v>
      </c>
      <c r="AN242" s="54" t="str">
        <f t="shared" ca="1" si="547"/>
        <v>-</v>
      </c>
      <c r="AO242" s="27" t="str">
        <f t="shared" ca="1" si="545"/>
        <v>-</v>
      </c>
      <c r="AP242" s="27" t="str">
        <f t="shared" ca="1" si="545"/>
        <v>-</v>
      </c>
      <c r="AQ242" s="27" t="str">
        <f t="shared" ca="1" si="545"/>
        <v>-</v>
      </c>
      <c r="AR242" s="27" t="str">
        <f t="shared" ca="1" si="545"/>
        <v>-</v>
      </c>
      <c r="AS242" s="53">
        <f>AS218</f>
        <v>5</v>
      </c>
      <c r="AT242" s="53">
        <f t="shared" ref="AT242:BF242" si="564">AT218</f>
        <v>4</v>
      </c>
      <c r="AU242" s="53">
        <f t="shared" si="564"/>
        <v>0</v>
      </c>
      <c r="AV242" s="53">
        <f t="shared" si="564"/>
        <v>0.25</v>
      </c>
      <c r="AW242" s="53">
        <f t="shared" si="564"/>
        <v>-0.25</v>
      </c>
      <c r="AX242" s="53">
        <f t="shared" si="564"/>
        <v>0.5</v>
      </c>
      <c r="AY242" s="53">
        <f t="shared" si="564"/>
        <v>-0.5</v>
      </c>
      <c r="AZ242" s="53">
        <f t="shared" si="564"/>
        <v>-0.7</v>
      </c>
      <c r="BA242" s="53">
        <f t="shared" si="564"/>
        <v>1</v>
      </c>
      <c r="BB242" s="53">
        <f t="shared" si="564"/>
        <v>-1</v>
      </c>
      <c r="BC242" s="53">
        <f t="shared" si="564"/>
        <v>0.3</v>
      </c>
      <c r="BD242" s="53">
        <f t="shared" si="564"/>
        <v>0.7</v>
      </c>
      <c r="BE242" s="53">
        <f t="shared" si="564"/>
        <v>-0.2</v>
      </c>
      <c r="BF242" s="53">
        <f t="shared" si="564"/>
        <v>1.2</v>
      </c>
      <c r="BG242" s="27" t="str">
        <f t="shared" ca="1" si="555"/>
        <v>-</v>
      </c>
      <c r="BH242" s="27" t="str">
        <f t="shared" ca="1" si="555"/>
        <v>-</v>
      </c>
      <c r="BI242" s="54">
        <f t="shared" ca="1" si="548"/>
        <v>0</v>
      </c>
      <c r="BJ242" s="54">
        <f t="shared" ca="1" si="548"/>
        <v>0</v>
      </c>
      <c r="BK242" s="54">
        <f t="shared" ca="1" si="548"/>
        <v>0</v>
      </c>
      <c r="BL242" s="54">
        <f t="shared" ca="1" si="548"/>
        <v>0</v>
      </c>
      <c r="BM242" s="54">
        <f t="shared" ca="1" si="548"/>
        <v>0</v>
      </c>
      <c r="BN242" s="27">
        <f t="shared" ca="1" si="556"/>
        <v>12</v>
      </c>
      <c r="BO242" s="27">
        <f t="shared" ca="1" si="556"/>
        <v>12</v>
      </c>
      <c r="BP242" s="27" t="str">
        <f t="shared" ca="1" si="556"/>
        <v>-</v>
      </c>
      <c r="BQ242" s="27" t="str">
        <f t="shared" ca="1" si="556"/>
        <v>-</v>
      </c>
      <c r="BR242" s="27" t="str">
        <f t="shared" ca="1" si="556"/>
        <v>-</v>
      </c>
      <c r="BS242" s="27" t="str">
        <f t="shared" ca="1" si="556"/>
        <v>-</v>
      </c>
      <c r="BT242" s="27" t="str">
        <f t="shared" ca="1" si="556"/>
        <v>-</v>
      </c>
      <c r="BU242" s="27" t="str">
        <f t="shared" ca="1" si="556"/>
        <v>-</v>
      </c>
      <c r="BV242" s="27" t="str">
        <f t="shared" ca="1" si="556"/>
        <v>-</v>
      </c>
      <c r="BW242" s="27" t="str">
        <f t="shared" ca="1" si="556"/>
        <v>-</v>
      </c>
      <c r="BX242" s="27" t="str">
        <f t="shared" ca="1" si="556"/>
        <v>-</v>
      </c>
      <c r="BY242" s="27">
        <f t="shared" ca="1" si="556"/>
        <v>5</v>
      </c>
      <c r="BZ242" s="27" t="str">
        <f t="shared" ca="1" si="557"/>
        <v>-</v>
      </c>
      <c r="CA242" s="27" t="str">
        <f t="shared" ca="1" si="557"/>
        <v>-</v>
      </c>
      <c r="CB242" s="27" t="str">
        <f t="shared" ca="1" si="557"/>
        <v>-</v>
      </c>
      <c r="CC242" s="27" t="str">
        <f t="shared" ca="1" si="557"/>
        <v>-</v>
      </c>
      <c r="CD242" s="27" t="str">
        <f t="shared" ca="1" si="557"/>
        <v>-</v>
      </c>
      <c r="CE242" s="27" t="str">
        <f t="shared" ca="1" si="557"/>
        <v>-</v>
      </c>
      <c r="CF242" s="27">
        <f t="shared" ca="1" si="557"/>
        <v>0</v>
      </c>
      <c r="CG242" s="27" t="str">
        <f t="shared" ca="1" si="557"/>
        <v>-</v>
      </c>
      <c r="CH242" s="27">
        <f t="shared" ca="1" si="557"/>
        <v>1</v>
      </c>
      <c r="CI242" s="27">
        <f t="shared" ca="1" si="557"/>
        <v>0</v>
      </c>
      <c r="CJ242" s="27">
        <f t="shared" ca="1" si="558"/>
        <v>1</v>
      </c>
      <c r="CK242" s="27">
        <f t="shared" ca="1" si="558"/>
        <v>1</v>
      </c>
      <c r="CL242" s="27">
        <f t="shared" ca="1" si="558"/>
        <v>1</v>
      </c>
      <c r="CM242" s="27">
        <f t="shared" ca="1" si="558"/>
        <v>0</v>
      </c>
      <c r="CN242" s="27">
        <f t="shared" ca="1" si="558"/>
        <v>0</v>
      </c>
      <c r="CO242" s="27">
        <f t="shared" ca="1" si="558"/>
        <v>0</v>
      </c>
      <c r="CP242" s="27">
        <f t="shared" ca="1" si="558"/>
        <v>0</v>
      </c>
      <c r="CQ242" s="27">
        <f t="shared" ca="1" si="558"/>
        <v>1</v>
      </c>
      <c r="CR242" s="27">
        <f t="shared" ca="1" si="558"/>
        <v>0</v>
      </c>
      <c r="CS242" s="27">
        <f t="shared" ca="1" si="558"/>
        <v>0</v>
      </c>
      <c r="CT242" s="27">
        <f t="shared" ca="1" si="559"/>
        <v>0</v>
      </c>
      <c r="CU242" s="27">
        <f t="shared" ca="1" si="559"/>
        <v>0</v>
      </c>
      <c r="CV242" s="27">
        <f t="shared" ca="1" si="559"/>
        <v>0</v>
      </c>
      <c r="CW242" s="27">
        <f t="shared" ca="1" si="559"/>
        <v>1</v>
      </c>
      <c r="CX242" s="54">
        <f t="shared" ca="1" si="501"/>
        <v>0</v>
      </c>
      <c r="CY242" s="27">
        <f t="shared" ca="1" si="559"/>
        <v>0</v>
      </c>
      <c r="CZ242" s="54">
        <f t="shared" ca="1" si="549"/>
        <v>0</v>
      </c>
      <c r="DA242" s="54">
        <f t="shared" ca="1" si="549"/>
        <v>0</v>
      </c>
      <c r="DB242" s="54">
        <f t="shared" ca="1" si="549"/>
        <v>0</v>
      </c>
      <c r="DC242" s="54">
        <f t="shared" ca="1" si="549"/>
        <v>0</v>
      </c>
      <c r="DD242" s="54">
        <f t="shared" ca="1" si="549"/>
        <v>0</v>
      </c>
      <c r="DE242" s="27" t="str">
        <f t="shared" ca="1" si="560"/>
        <v>-</v>
      </c>
      <c r="DF242" s="27" t="str">
        <f t="shared" ca="1" si="560"/>
        <v>-</v>
      </c>
      <c r="DG242" s="27" t="str">
        <f t="shared" ca="1" si="560"/>
        <v>-</v>
      </c>
      <c r="DH242" s="27" t="str">
        <f t="shared" ca="1" si="560"/>
        <v>-</v>
      </c>
      <c r="DI242" s="27" t="str">
        <f t="shared" ca="1" si="560"/>
        <v>-</v>
      </c>
      <c r="DJ242" s="27" t="str">
        <f t="shared" ca="1" si="560"/>
        <v>-</v>
      </c>
      <c r="DK242" s="27" t="b">
        <f t="shared" ca="1" si="560"/>
        <v>1</v>
      </c>
      <c r="DL242" s="27" t="b">
        <f t="shared" ca="1" si="560"/>
        <v>0</v>
      </c>
      <c r="DM242" s="27" t="b">
        <f t="shared" ca="1" si="560"/>
        <v>0</v>
      </c>
      <c r="DN242" s="27">
        <f t="shared" ca="1" si="539"/>
        <v>0</v>
      </c>
      <c r="DO242" s="54" t="str">
        <f t="shared" ca="1" si="550"/>
        <v>-</v>
      </c>
      <c r="DP242" s="54" t="b">
        <f t="shared" ca="1" si="550"/>
        <v>1</v>
      </c>
      <c r="DQ242" s="54" t="str">
        <f t="shared" ca="1" si="550"/>
        <v>-</v>
      </c>
      <c r="DR242" s="54" t="str">
        <f t="shared" ca="1" si="550"/>
        <v>-</v>
      </c>
      <c r="DS242" s="27" t="str">
        <f t="shared" ca="1" si="551"/>
        <v>-</v>
      </c>
      <c r="DT242" s="27" t="b">
        <f t="shared" ca="1" si="551"/>
        <v>1</v>
      </c>
      <c r="DU242" s="27" t="str">
        <f t="shared" ca="1" si="551"/>
        <v>-</v>
      </c>
      <c r="DV242" s="27">
        <f t="shared" ca="1" si="551"/>
        <v>0</v>
      </c>
      <c r="DW242" s="54">
        <f t="shared" ca="1" si="552"/>
        <v>1</v>
      </c>
      <c r="DX242" s="54" t="str">
        <f t="shared" ca="1" si="552"/>
        <v>-</v>
      </c>
      <c r="DY242" s="27" t="str">
        <f t="shared" ca="1" si="553"/>
        <v>-</v>
      </c>
      <c r="DZ242" s="27" t="str">
        <f t="shared" ca="1" si="553"/>
        <v>-</v>
      </c>
      <c r="EA242" s="27">
        <f t="shared" ca="1" si="553"/>
        <v>1</v>
      </c>
      <c r="EB242" s="27">
        <f t="shared" ca="1" si="553"/>
        <v>0</v>
      </c>
      <c r="EC242" s="27">
        <f t="shared" ca="1" si="553"/>
        <v>1</v>
      </c>
      <c r="ED242" s="27">
        <f t="shared" ca="1" si="553"/>
        <v>1</v>
      </c>
      <c r="EE242" s="27">
        <f t="shared" ca="1" si="553"/>
        <v>0</v>
      </c>
      <c r="EF242" s="27">
        <f t="shared" ca="1" si="553"/>
        <v>70</v>
      </c>
      <c r="EG242" s="27">
        <f t="shared" ca="1" si="553"/>
        <v>50</v>
      </c>
      <c r="EH242" s="27">
        <f t="shared" ca="1" si="553"/>
        <v>70</v>
      </c>
      <c r="EI242" s="27">
        <f t="shared" ca="1" si="554"/>
        <v>50</v>
      </c>
      <c r="EJ242" s="27">
        <f t="shared" ca="1" si="554"/>
        <v>1</v>
      </c>
      <c r="EK242" s="27">
        <f t="shared" ca="1" si="554"/>
        <v>1</v>
      </c>
      <c r="EL242" s="27">
        <f t="shared" ca="1" si="554"/>
        <v>1</v>
      </c>
      <c r="EM242" s="27">
        <f t="shared" ca="1" si="554"/>
        <v>0</v>
      </c>
      <c r="EN242" s="27" t="str">
        <f t="shared" ca="1" si="554"/>
        <v>-</v>
      </c>
      <c r="EO242" s="27" t="str">
        <f t="shared" ca="1" si="554"/>
        <v>-</v>
      </c>
      <c r="EP242" s="27">
        <f t="shared" ca="1" si="554"/>
        <v>0</v>
      </c>
      <c r="EQ242" s="27">
        <f t="shared" ca="1" si="554"/>
        <v>0</v>
      </c>
      <c r="ER242" s="34">
        <v>0</v>
      </c>
    </row>
    <row r="243" spans="1:148" outlineLevel="3">
      <c r="A243" s="31">
        <f t="shared" si="482"/>
        <v>238</v>
      </c>
      <c r="B243" s="38">
        <f t="shared" ca="1" si="510"/>
        <v>37</v>
      </c>
      <c r="C243">
        <f t="shared" ca="1" si="540"/>
        <v>42</v>
      </c>
      <c r="D243" t="b">
        <v>0</v>
      </c>
      <c r="E243" t="b">
        <v>0</v>
      </c>
      <c r="F243" t="b">
        <v>0</v>
      </c>
      <c r="H243" s="51" t="str">
        <f t="shared" ca="1" si="483"/>
        <v>Mat Aut Scan 1 (F43N54)</v>
      </c>
      <c r="I243" s="13" t="str">
        <f ca="1">IF(MATCH(H243,H$5:H243,0)=(COUNTA(H$5:H243)),"-","Dup")</f>
        <v>-</v>
      </c>
      <c r="J243" s="27" t="s">
        <v>37</v>
      </c>
      <c r="K243" s="54" t="b">
        <f t="shared" ca="1" si="546"/>
        <v>1</v>
      </c>
      <c r="L243" s="54" t="b">
        <f t="shared" ca="1" si="546"/>
        <v>0</v>
      </c>
      <c r="M243" s="54" t="b">
        <f t="shared" ca="1" si="546"/>
        <v>0</v>
      </c>
      <c r="N243" s="54" t="b">
        <f t="shared" ca="1" si="546"/>
        <v>0</v>
      </c>
      <c r="O243" s="54" t="b">
        <f t="shared" ca="1" si="546"/>
        <v>1</v>
      </c>
      <c r="P243" s="27">
        <f t="shared" ca="1" si="561"/>
        <v>1</v>
      </c>
      <c r="Q243" s="27">
        <f t="shared" ca="1" si="561"/>
        <v>1</v>
      </c>
      <c r="R243" s="27">
        <f t="shared" ca="1" si="561"/>
        <v>1</v>
      </c>
      <c r="S243" s="27">
        <f t="shared" ca="1" si="561"/>
        <v>1</v>
      </c>
      <c r="T243" s="27">
        <f t="shared" ca="1" si="561"/>
        <v>1</v>
      </c>
      <c r="U243" s="27">
        <f t="shared" ca="1" si="562"/>
        <v>1</v>
      </c>
      <c r="V243" s="27">
        <f t="shared" ca="1" si="562"/>
        <v>1</v>
      </c>
      <c r="W243" s="27">
        <f t="shared" ca="1" si="562"/>
        <v>1</v>
      </c>
      <c r="X243" s="27">
        <f t="shared" ca="1" si="562"/>
        <v>1</v>
      </c>
      <c r="Y243" s="27">
        <f t="shared" ca="1" si="562"/>
        <v>1</v>
      </c>
      <c r="Z243" s="27" t="str">
        <f t="shared" ca="1" si="562"/>
        <v>-</v>
      </c>
      <c r="AA243" s="27" t="str">
        <f t="shared" ca="1" si="562"/>
        <v>-</v>
      </c>
      <c r="AB243" s="27" t="str">
        <f t="shared" ca="1" si="562"/>
        <v>-</v>
      </c>
      <c r="AC243" s="27" t="str">
        <f t="shared" ca="1" si="562"/>
        <v>-</v>
      </c>
      <c r="AD243" s="27" t="str">
        <f t="shared" ca="1" si="562"/>
        <v>-</v>
      </c>
      <c r="AE243" s="27" t="str">
        <f t="shared" ca="1" si="563"/>
        <v>-</v>
      </c>
      <c r="AF243" s="27" t="str">
        <f t="shared" ca="1" si="563"/>
        <v>-</v>
      </c>
      <c r="AG243" s="27" t="str">
        <f t="shared" ca="1" si="563"/>
        <v>-</v>
      </c>
      <c r="AH243" s="27" t="str">
        <f t="shared" ca="1" si="563"/>
        <v>-</v>
      </c>
      <c r="AI243" s="27" t="str">
        <f t="shared" ca="1" si="563"/>
        <v>-</v>
      </c>
      <c r="AJ243" s="27" t="str">
        <f t="shared" ca="1" si="563"/>
        <v>-</v>
      </c>
      <c r="AK243" s="54" t="b">
        <f t="shared" ca="1" si="547"/>
        <v>1</v>
      </c>
      <c r="AL243" s="54" t="str">
        <f t="shared" ca="1" si="547"/>
        <v>-</v>
      </c>
      <c r="AM243" s="54" t="str">
        <f t="shared" ca="1" si="547"/>
        <v>-</v>
      </c>
      <c r="AN243" s="54" t="str">
        <f t="shared" ca="1" si="547"/>
        <v>-</v>
      </c>
      <c r="AO243" s="27" t="str">
        <f t="shared" ca="1" si="545"/>
        <v>-</v>
      </c>
      <c r="AP243" s="27" t="str">
        <f t="shared" ca="1" si="545"/>
        <v>-</v>
      </c>
      <c r="AQ243" s="27" t="str">
        <f t="shared" ca="1" si="545"/>
        <v>-</v>
      </c>
      <c r="AR243" s="27" t="str">
        <f t="shared" ca="1" si="545"/>
        <v>-</v>
      </c>
      <c r="AS243" s="54">
        <f t="shared" ref="AS243:BF252" ca="1" si="565">OFFSET(AS243,-1,0)</f>
        <v>5</v>
      </c>
      <c r="AT243" s="54">
        <f t="shared" ca="1" si="565"/>
        <v>4</v>
      </c>
      <c r="AU243" s="54">
        <f t="shared" ca="1" si="565"/>
        <v>0</v>
      </c>
      <c r="AV243" s="54">
        <f t="shared" ca="1" si="565"/>
        <v>0.25</v>
      </c>
      <c r="AW243" s="54">
        <f t="shared" ca="1" si="565"/>
        <v>-0.25</v>
      </c>
      <c r="AX243" s="54">
        <f t="shared" ca="1" si="565"/>
        <v>0.5</v>
      </c>
      <c r="AY243" s="54">
        <f t="shared" ca="1" si="565"/>
        <v>-0.5</v>
      </c>
      <c r="AZ243" s="54">
        <f t="shared" ca="1" si="565"/>
        <v>-0.7</v>
      </c>
      <c r="BA243" s="54">
        <f t="shared" ca="1" si="565"/>
        <v>1</v>
      </c>
      <c r="BB243" s="54">
        <f t="shared" ca="1" si="565"/>
        <v>-1</v>
      </c>
      <c r="BC243" s="54">
        <f t="shared" ca="1" si="565"/>
        <v>0.3</v>
      </c>
      <c r="BD243" s="54">
        <f t="shared" ca="1" si="565"/>
        <v>0.7</v>
      </c>
      <c r="BE243" s="54">
        <f t="shared" ca="1" si="565"/>
        <v>-0.2</v>
      </c>
      <c r="BF243" s="54">
        <f t="shared" ca="1" si="565"/>
        <v>1.2</v>
      </c>
      <c r="BG243" s="27" t="str">
        <f t="shared" ca="1" si="555"/>
        <v>-</v>
      </c>
      <c r="BH243" s="27" t="str">
        <f t="shared" ca="1" si="555"/>
        <v>-</v>
      </c>
      <c r="BI243" s="54">
        <f t="shared" ca="1" si="548"/>
        <v>0</v>
      </c>
      <c r="BJ243" s="54">
        <f t="shared" ca="1" si="548"/>
        <v>0</v>
      </c>
      <c r="BK243" s="54">
        <f t="shared" ca="1" si="548"/>
        <v>0</v>
      </c>
      <c r="BL243" s="54">
        <f t="shared" ca="1" si="548"/>
        <v>0</v>
      </c>
      <c r="BM243" s="54">
        <f t="shared" ca="1" si="548"/>
        <v>0</v>
      </c>
      <c r="BN243" s="27">
        <f t="shared" ca="1" si="556"/>
        <v>12</v>
      </c>
      <c r="BO243" s="27">
        <f t="shared" ca="1" si="556"/>
        <v>12</v>
      </c>
      <c r="BP243" s="27" t="str">
        <f t="shared" ca="1" si="556"/>
        <v>-</v>
      </c>
      <c r="BQ243" s="27" t="str">
        <f t="shared" ca="1" si="556"/>
        <v>-</v>
      </c>
      <c r="BR243" s="27" t="str">
        <f t="shared" ca="1" si="556"/>
        <v>-</v>
      </c>
      <c r="BS243" s="27" t="str">
        <f t="shared" ca="1" si="556"/>
        <v>-</v>
      </c>
      <c r="BT243" s="27" t="str">
        <f t="shared" ca="1" si="556"/>
        <v>-</v>
      </c>
      <c r="BU243" s="27" t="str">
        <f t="shared" ca="1" si="556"/>
        <v>-</v>
      </c>
      <c r="BV243" s="27" t="str">
        <f t="shared" ca="1" si="556"/>
        <v>-</v>
      </c>
      <c r="BW243" s="27" t="str">
        <f t="shared" ca="1" si="556"/>
        <v>-</v>
      </c>
      <c r="BX243" s="27" t="str">
        <f t="shared" ca="1" si="556"/>
        <v>-</v>
      </c>
      <c r="BY243" s="27">
        <f t="shared" ca="1" si="556"/>
        <v>5</v>
      </c>
      <c r="BZ243" s="27" t="str">
        <f t="shared" ca="1" si="557"/>
        <v>-</v>
      </c>
      <c r="CA243" s="27" t="str">
        <f t="shared" ca="1" si="557"/>
        <v>-</v>
      </c>
      <c r="CB243" s="27" t="str">
        <f t="shared" ca="1" si="557"/>
        <v>-</v>
      </c>
      <c r="CC243" s="27" t="str">
        <f t="shared" ca="1" si="557"/>
        <v>-</v>
      </c>
      <c r="CD243" s="27" t="str">
        <f t="shared" ca="1" si="557"/>
        <v>-</v>
      </c>
      <c r="CE243" s="27" t="str">
        <f t="shared" ca="1" si="557"/>
        <v>-</v>
      </c>
      <c r="CF243" s="27">
        <f t="shared" ca="1" si="557"/>
        <v>0</v>
      </c>
      <c r="CG243" s="27" t="str">
        <f t="shared" ca="1" si="557"/>
        <v>-</v>
      </c>
      <c r="CH243" s="27">
        <f t="shared" ca="1" si="557"/>
        <v>1</v>
      </c>
      <c r="CI243" s="27">
        <f t="shared" ca="1" si="557"/>
        <v>0</v>
      </c>
      <c r="CJ243" s="27">
        <f t="shared" ca="1" si="558"/>
        <v>1</v>
      </c>
      <c r="CK243" s="27">
        <f t="shared" ca="1" si="558"/>
        <v>1</v>
      </c>
      <c r="CL243" s="27">
        <f t="shared" ca="1" si="558"/>
        <v>1</v>
      </c>
      <c r="CM243" s="27">
        <f t="shared" ca="1" si="558"/>
        <v>0</v>
      </c>
      <c r="CN243" s="27">
        <f t="shared" ca="1" si="558"/>
        <v>0</v>
      </c>
      <c r="CO243" s="27">
        <f t="shared" ca="1" si="558"/>
        <v>0</v>
      </c>
      <c r="CP243" s="27">
        <f t="shared" ca="1" si="558"/>
        <v>0</v>
      </c>
      <c r="CQ243" s="27">
        <f t="shared" ca="1" si="558"/>
        <v>1</v>
      </c>
      <c r="CR243" s="27">
        <f t="shared" ca="1" si="558"/>
        <v>0</v>
      </c>
      <c r="CS243" s="27">
        <f t="shared" ca="1" si="558"/>
        <v>0</v>
      </c>
      <c r="CT243" s="27">
        <f t="shared" ca="1" si="559"/>
        <v>0</v>
      </c>
      <c r="CU243" s="27">
        <f t="shared" ca="1" si="559"/>
        <v>0</v>
      </c>
      <c r="CV243" s="27">
        <f t="shared" ca="1" si="559"/>
        <v>0</v>
      </c>
      <c r="CW243" s="27">
        <f t="shared" ca="1" si="559"/>
        <v>1</v>
      </c>
      <c r="CX243" s="54">
        <f t="shared" ca="1" si="501"/>
        <v>0</v>
      </c>
      <c r="CY243" s="27">
        <f t="shared" ca="1" si="559"/>
        <v>0</v>
      </c>
      <c r="CZ243" s="54">
        <f t="shared" ca="1" si="549"/>
        <v>0</v>
      </c>
      <c r="DA243" s="54">
        <f t="shared" ca="1" si="549"/>
        <v>0</v>
      </c>
      <c r="DB243" s="54">
        <f t="shared" ca="1" si="549"/>
        <v>0</v>
      </c>
      <c r="DC243" s="54">
        <f t="shared" ca="1" si="549"/>
        <v>0</v>
      </c>
      <c r="DD243" s="54">
        <f t="shared" ca="1" si="549"/>
        <v>0</v>
      </c>
      <c r="DE243" s="27" t="str">
        <f t="shared" ca="1" si="560"/>
        <v>-</v>
      </c>
      <c r="DF243" s="27" t="str">
        <f t="shared" ca="1" si="560"/>
        <v>-</v>
      </c>
      <c r="DG243" s="27" t="str">
        <f t="shared" ca="1" si="560"/>
        <v>-</v>
      </c>
      <c r="DH243" s="27" t="str">
        <f t="shared" ca="1" si="560"/>
        <v>-</v>
      </c>
      <c r="DI243" s="27" t="str">
        <f t="shared" ca="1" si="560"/>
        <v>-</v>
      </c>
      <c r="DJ243" s="27" t="str">
        <f t="shared" ca="1" si="560"/>
        <v>-</v>
      </c>
      <c r="DK243" s="27" t="b">
        <f t="shared" ca="1" si="560"/>
        <v>1</v>
      </c>
      <c r="DL243" s="27" t="b">
        <f t="shared" ca="1" si="560"/>
        <v>0</v>
      </c>
      <c r="DM243" s="27" t="b">
        <f t="shared" ca="1" si="560"/>
        <v>0</v>
      </c>
      <c r="DN243" s="27">
        <f t="shared" ca="1" si="539"/>
        <v>1</v>
      </c>
      <c r="DO243" s="54" t="str">
        <f t="shared" ca="1" si="550"/>
        <v>-</v>
      </c>
      <c r="DP243" s="54" t="b">
        <f t="shared" ca="1" si="550"/>
        <v>1</v>
      </c>
      <c r="DQ243" s="54" t="str">
        <f t="shared" ca="1" si="550"/>
        <v>-</v>
      </c>
      <c r="DR243" s="54" t="str">
        <f t="shared" ca="1" si="550"/>
        <v>-</v>
      </c>
      <c r="DS243" s="27" t="str">
        <f t="shared" ca="1" si="551"/>
        <v>-</v>
      </c>
      <c r="DT243" s="27" t="b">
        <f t="shared" ca="1" si="551"/>
        <v>1</v>
      </c>
      <c r="DU243" s="27" t="str">
        <f t="shared" ca="1" si="551"/>
        <v>-</v>
      </c>
      <c r="DV243" s="27">
        <f t="shared" ca="1" si="551"/>
        <v>0</v>
      </c>
      <c r="DW243" s="54">
        <f t="shared" ca="1" si="552"/>
        <v>1</v>
      </c>
      <c r="DX243" s="54" t="str">
        <f t="shared" ca="1" si="552"/>
        <v>-</v>
      </c>
      <c r="DY243" s="27" t="str">
        <f t="shared" ca="1" si="553"/>
        <v>-</v>
      </c>
      <c r="DZ243" s="27" t="str">
        <f t="shared" ca="1" si="553"/>
        <v>-</v>
      </c>
      <c r="EA243" s="27">
        <f t="shared" ca="1" si="553"/>
        <v>1</v>
      </c>
      <c r="EB243" s="27">
        <f t="shared" ca="1" si="553"/>
        <v>0</v>
      </c>
      <c r="EC243" s="27">
        <f t="shared" ca="1" si="553"/>
        <v>1</v>
      </c>
      <c r="ED243" s="27">
        <f t="shared" ca="1" si="553"/>
        <v>1</v>
      </c>
      <c r="EE243" s="27">
        <f t="shared" ca="1" si="553"/>
        <v>0</v>
      </c>
      <c r="EF243" s="27">
        <f t="shared" ca="1" si="553"/>
        <v>70</v>
      </c>
      <c r="EG243" s="27">
        <f t="shared" ca="1" si="553"/>
        <v>50</v>
      </c>
      <c r="EH243" s="27">
        <f t="shared" ca="1" si="553"/>
        <v>70</v>
      </c>
      <c r="EI243" s="27">
        <f t="shared" ca="1" si="554"/>
        <v>50</v>
      </c>
      <c r="EJ243" s="27">
        <f t="shared" ca="1" si="554"/>
        <v>1</v>
      </c>
      <c r="EK243" s="27">
        <f t="shared" ca="1" si="554"/>
        <v>1</v>
      </c>
      <c r="EL243" s="27">
        <f t="shared" ca="1" si="554"/>
        <v>1</v>
      </c>
      <c r="EM243" s="27">
        <f t="shared" ca="1" si="554"/>
        <v>0</v>
      </c>
      <c r="EN243" s="27" t="str">
        <f t="shared" ca="1" si="554"/>
        <v>-</v>
      </c>
      <c r="EO243" s="27" t="str">
        <f t="shared" ca="1" si="554"/>
        <v>-</v>
      </c>
      <c r="EP243" s="27">
        <f t="shared" ca="1" si="554"/>
        <v>0</v>
      </c>
      <c r="EQ243" s="27">
        <f t="shared" ca="1" si="554"/>
        <v>0</v>
      </c>
      <c r="ER243" s="34">
        <v>0</v>
      </c>
    </row>
    <row r="244" spans="1:148" outlineLevel="3">
      <c r="A244" s="31">
        <f t="shared" si="482"/>
        <v>239</v>
      </c>
      <c r="B244" s="38">
        <f t="shared" ca="1" si="510"/>
        <v>38</v>
      </c>
      <c r="C244">
        <f t="shared" ca="1" si="540"/>
        <v>42</v>
      </c>
      <c r="D244" t="b">
        <v>0</v>
      </c>
      <c r="E244" t="b">
        <v>0</v>
      </c>
      <c r="F244" t="b">
        <v>0</v>
      </c>
      <c r="H244" s="51" t="str">
        <f t="shared" ca="1" si="483"/>
        <v>Mat Aut Scan 2 (F43N54)</v>
      </c>
      <c r="I244" s="13" t="str">
        <f ca="1">IF(MATCH(H244,H$5:H244,0)=(COUNTA(H$5:H244)),"-","Dup")</f>
        <v>-</v>
      </c>
      <c r="J244" s="27" t="s">
        <v>37</v>
      </c>
      <c r="K244" s="54" t="b">
        <f t="shared" ca="1" si="546"/>
        <v>1</v>
      </c>
      <c r="L244" s="54" t="b">
        <f t="shared" ca="1" si="546"/>
        <v>0</v>
      </c>
      <c r="M244" s="54" t="b">
        <f t="shared" ca="1" si="546"/>
        <v>0</v>
      </c>
      <c r="N244" s="54" t="b">
        <f t="shared" ca="1" si="546"/>
        <v>0</v>
      </c>
      <c r="O244" s="54" t="b">
        <f t="shared" ca="1" si="546"/>
        <v>1</v>
      </c>
      <c r="P244" s="27">
        <f t="shared" ca="1" si="561"/>
        <v>1</v>
      </c>
      <c r="Q244" s="27">
        <f t="shared" ca="1" si="561"/>
        <v>1</v>
      </c>
      <c r="R244" s="27">
        <f t="shared" ca="1" si="561"/>
        <v>1</v>
      </c>
      <c r="S244" s="27">
        <f t="shared" ca="1" si="561"/>
        <v>1</v>
      </c>
      <c r="T244" s="27">
        <f t="shared" ca="1" si="561"/>
        <v>1</v>
      </c>
      <c r="U244" s="27">
        <f t="shared" ca="1" si="562"/>
        <v>1</v>
      </c>
      <c r="V244" s="27">
        <f t="shared" ca="1" si="562"/>
        <v>1</v>
      </c>
      <c r="W244" s="27">
        <f t="shared" ca="1" si="562"/>
        <v>1</v>
      </c>
      <c r="X244" s="27">
        <f t="shared" ca="1" si="562"/>
        <v>1</v>
      </c>
      <c r="Y244" s="27">
        <f t="shared" ca="1" si="562"/>
        <v>1</v>
      </c>
      <c r="Z244" s="27" t="str">
        <f t="shared" ca="1" si="562"/>
        <v>-</v>
      </c>
      <c r="AA244" s="27" t="str">
        <f t="shared" ca="1" si="562"/>
        <v>-</v>
      </c>
      <c r="AB244" s="27" t="str">
        <f t="shared" ca="1" si="562"/>
        <v>-</v>
      </c>
      <c r="AC244" s="27" t="str">
        <f t="shared" ca="1" si="562"/>
        <v>-</v>
      </c>
      <c r="AD244" s="27" t="str">
        <f t="shared" ca="1" si="562"/>
        <v>-</v>
      </c>
      <c r="AE244" s="27" t="str">
        <f t="shared" ca="1" si="563"/>
        <v>-</v>
      </c>
      <c r="AF244" s="27" t="str">
        <f t="shared" ca="1" si="563"/>
        <v>-</v>
      </c>
      <c r="AG244" s="27" t="str">
        <f t="shared" ca="1" si="563"/>
        <v>-</v>
      </c>
      <c r="AH244" s="27" t="str">
        <f t="shared" ca="1" si="563"/>
        <v>-</v>
      </c>
      <c r="AI244" s="27" t="str">
        <f t="shared" ca="1" si="563"/>
        <v>-</v>
      </c>
      <c r="AJ244" s="27" t="str">
        <f t="shared" ca="1" si="563"/>
        <v>-</v>
      </c>
      <c r="AK244" s="54" t="b">
        <f t="shared" ca="1" si="547"/>
        <v>1</v>
      </c>
      <c r="AL244" s="54" t="str">
        <f t="shared" ca="1" si="547"/>
        <v>-</v>
      </c>
      <c r="AM244" s="54" t="str">
        <f t="shared" ca="1" si="547"/>
        <v>-</v>
      </c>
      <c r="AN244" s="54" t="str">
        <f t="shared" ca="1" si="547"/>
        <v>-</v>
      </c>
      <c r="AO244" s="27" t="str">
        <f t="shared" ca="1" si="545"/>
        <v>-</v>
      </c>
      <c r="AP244" s="27" t="str">
        <f t="shared" ca="1" si="545"/>
        <v>-</v>
      </c>
      <c r="AQ244" s="27" t="str">
        <f t="shared" ca="1" si="545"/>
        <v>-</v>
      </c>
      <c r="AR244" s="27" t="str">
        <f t="shared" ca="1" si="545"/>
        <v>-</v>
      </c>
      <c r="AS244" s="54">
        <f t="shared" ca="1" si="565"/>
        <v>5</v>
      </c>
      <c r="AT244" s="54">
        <f t="shared" ca="1" si="565"/>
        <v>4</v>
      </c>
      <c r="AU244" s="54">
        <f t="shared" ca="1" si="565"/>
        <v>0</v>
      </c>
      <c r="AV244" s="54">
        <f t="shared" ca="1" si="565"/>
        <v>0.25</v>
      </c>
      <c r="AW244" s="54">
        <f t="shared" ca="1" si="565"/>
        <v>-0.25</v>
      </c>
      <c r="AX244" s="54">
        <f t="shared" ca="1" si="565"/>
        <v>0.5</v>
      </c>
      <c r="AY244" s="54">
        <f t="shared" ca="1" si="565"/>
        <v>-0.5</v>
      </c>
      <c r="AZ244" s="54">
        <f t="shared" ca="1" si="565"/>
        <v>-0.7</v>
      </c>
      <c r="BA244" s="54">
        <f t="shared" ca="1" si="565"/>
        <v>1</v>
      </c>
      <c r="BB244" s="54">
        <f t="shared" ca="1" si="565"/>
        <v>-1</v>
      </c>
      <c r="BC244" s="54">
        <f t="shared" ca="1" si="565"/>
        <v>0.3</v>
      </c>
      <c r="BD244" s="54">
        <f t="shared" ca="1" si="565"/>
        <v>0.7</v>
      </c>
      <c r="BE244" s="54">
        <f t="shared" ca="1" si="565"/>
        <v>-0.2</v>
      </c>
      <c r="BF244" s="54">
        <f t="shared" ca="1" si="565"/>
        <v>1.2</v>
      </c>
      <c r="BG244" s="27" t="str">
        <f t="shared" ca="1" si="555"/>
        <v>-</v>
      </c>
      <c r="BH244" s="27" t="str">
        <f t="shared" ca="1" si="555"/>
        <v>-</v>
      </c>
      <c r="BI244" s="54">
        <f t="shared" ca="1" si="548"/>
        <v>0</v>
      </c>
      <c r="BJ244" s="54">
        <f t="shared" ca="1" si="548"/>
        <v>0</v>
      </c>
      <c r="BK244" s="54">
        <f t="shared" ca="1" si="548"/>
        <v>0</v>
      </c>
      <c r="BL244" s="54">
        <f t="shared" ca="1" si="548"/>
        <v>0</v>
      </c>
      <c r="BM244" s="54">
        <f t="shared" ca="1" si="548"/>
        <v>0</v>
      </c>
      <c r="BN244" s="27">
        <f t="shared" ca="1" si="556"/>
        <v>12</v>
      </c>
      <c r="BO244" s="27">
        <f t="shared" ca="1" si="556"/>
        <v>12</v>
      </c>
      <c r="BP244" s="27" t="str">
        <f t="shared" ca="1" si="556"/>
        <v>-</v>
      </c>
      <c r="BQ244" s="27" t="str">
        <f t="shared" ca="1" si="556"/>
        <v>-</v>
      </c>
      <c r="BR244" s="27" t="str">
        <f t="shared" ca="1" si="556"/>
        <v>-</v>
      </c>
      <c r="BS244" s="27" t="str">
        <f t="shared" ca="1" si="556"/>
        <v>-</v>
      </c>
      <c r="BT244" s="27" t="str">
        <f t="shared" ca="1" si="556"/>
        <v>-</v>
      </c>
      <c r="BU244" s="27" t="str">
        <f t="shared" ca="1" si="556"/>
        <v>-</v>
      </c>
      <c r="BV244" s="27" t="str">
        <f t="shared" ca="1" si="556"/>
        <v>-</v>
      </c>
      <c r="BW244" s="27" t="str">
        <f t="shared" ca="1" si="556"/>
        <v>-</v>
      </c>
      <c r="BX244" s="27" t="str">
        <f t="shared" ca="1" si="556"/>
        <v>-</v>
      </c>
      <c r="BY244" s="27">
        <f t="shared" ca="1" si="556"/>
        <v>5</v>
      </c>
      <c r="BZ244" s="27" t="str">
        <f t="shared" ca="1" si="557"/>
        <v>-</v>
      </c>
      <c r="CA244" s="27" t="str">
        <f t="shared" ca="1" si="557"/>
        <v>-</v>
      </c>
      <c r="CB244" s="27" t="str">
        <f t="shared" ca="1" si="557"/>
        <v>-</v>
      </c>
      <c r="CC244" s="27" t="str">
        <f t="shared" ca="1" si="557"/>
        <v>-</v>
      </c>
      <c r="CD244" s="27" t="str">
        <f t="shared" ca="1" si="557"/>
        <v>-</v>
      </c>
      <c r="CE244" s="27" t="str">
        <f t="shared" ca="1" si="557"/>
        <v>-</v>
      </c>
      <c r="CF244" s="27">
        <f t="shared" ca="1" si="557"/>
        <v>0</v>
      </c>
      <c r="CG244" s="27" t="str">
        <f t="shared" ca="1" si="557"/>
        <v>-</v>
      </c>
      <c r="CH244" s="27">
        <f t="shared" ca="1" si="557"/>
        <v>1</v>
      </c>
      <c r="CI244" s="27">
        <f t="shared" ca="1" si="557"/>
        <v>0</v>
      </c>
      <c r="CJ244" s="27">
        <f t="shared" ca="1" si="558"/>
        <v>1</v>
      </c>
      <c r="CK244" s="27">
        <f t="shared" ca="1" si="558"/>
        <v>1</v>
      </c>
      <c r="CL244" s="27">
        <f t="shared" ca="1" si="558"/>
        <v>1</v>
      </c>
      <c r="CM244" s="27">
        <f t="shared" ca="1" si="558"/>
        <v>0</v>
      </c>
      <c r="CN244" s="27">
        <f t="shared" ca="1" si="558"/>
        <v>0</v>
      </c>
      <c r="CO244" s="27">
        <f t="shared" ca="1" si="558"/>
        <v>0</v>
      </c>
      <c r="CP244" s="27">
        <f t="shared" ca="1" si="558"/>
        <v>0</v>
      </c>
      <c r="CQ244" s="27">
        <f t="shared" ca="1" si="558"/>
        <v>1</v>
      </c>
      <c r="CR244" s="27">
        <f t="shared" ca="1" si="558"/>
        <v>0</v>
      </c>
      <c r="CS244" s="27">
        <f t="shared" ca="1" si="558"/>
        <v>0</v>
      </c>
      <c r="CT244" s="27">
        <f t="shared" ca="1" si="559"/>
        <v>0</v>
      </c>
      <c r="CU244" s="27">
        <f t="shared" ca="1" si="559"/>
        <v>0</v>
      </c>
      <c r="CV244" s="27">
        <f t="shared" ca="1" si="559"/>
        <v>0</v>
      </c>
      <c r="CW244" s="27">
        <f t="shared" ca="1" si="559"/>
        <v>1</v>
      </c>
      <c r="CX244" s="54">
        <f t="shared" ca="1" si="501"/>
        <v>0</v>
      </c>
      <c r="CY244" s="27">
        <f t="shared" ca="1" si="559"/>
        <v>0</v>
      </c>
      <c r="CZ244" s="54">
        <f t="shared" ca="1" si="549"/>
        <v>0</v>
      </c>
      <c r="DA244" s="54">
        <f t="shared" ca="1" si="549"/>
        <v>0</v>
      </c>
      <c r="DB244" s="54">
        <f t="shared" ca="1" si="549"/>
        <v>0</v>
      </c>
      <c r="DC244" s="54">
        <f t="shared" ca="1" si="549"/>
        <v>0</v>
      </c>
      <c r="DD244" s="54">
        <f t="shared" ca="1" si="549"/>
        <v>0</v>
      </c>
      <c r="DE244" s="27" t="str">
        <f t="shared" ca="1" si="560"/>
        <v>-</v>
      </c>
      <c r="DF244" s="27" t="str">
        <f t="shared" ca="1" si="560"/>
        <v>-</v>
      </c>
      <c r="DG244" s="27" t="str">
        <f t="shared" ca="1" si="560"/>
        <v>-</v>
      </c>
      <c r="DH244" s="27" t="str">
        <f t="shared" ca="1" si="560"/>
        <v>-</v>
      </c>
      <c r="DI244" s="27" t="str">
        <f t="shared" ca="1" si="560"/>
        <v>-</v>
      </c>
      <c r="DJ244" s="27" t="str">
        <f t="shared" ca="1" si="560"/>
        <v>-</v>
      </c>
      <c r="DK244" s="27" t="b">
        <f t="shared" ca="1" si="560"/>
        <v>1</v>
      </c>
      <c r="DL244" s="27" t="b">
        <f t="shared" ca="1" si="560"/>
        <v>0</v>
      </c>
      <c r="DM244" s="27" t="b">
        <f t="shared" ca="1" si="560"/>
        <v>0</v>
      </c>
      <c r="DN244" s="27">
        <f t="shared" ca="1" si="539"/>
        <v>2</v>
      </c>
      <c r="DO244" s="54" t="str">
        <f t="shared" ca="1" si="550"/>
        <v>-</v>
      </c>
      <c r="DP244" s="54" t="b">
        <f t="shared" ca="1" si="550"/>
        <v>1</v>
      </c>
      <c r="DQ244" s="54" t="str">
        <f t="shared" ca="1" si="550"/>
        <v>-</v>
      </c>
      <c r="DR244" s="54" t="str">
        <f t="shared" ca="1" si="550"/>
        <v>-</v>
      </c>
      <c r="DS244" s="27" t="str">
        <f t="shared" ca="1" si="551"/>
        <v>-</v>
      </c>
      <c r="DT244" s="27" t="b">
        <f t="shared" ca="1" si="551"/>
        <v>1</v>
      </c>
      <c r="DU244" s="27" t="str">
        <f t="shared" ca="1" si="551"/>
        <v>-</v>
      </c>
      <c r="DV244" s="27">
        <f t="shared" ca="1" si="551"/>
        <v>0</v>
      </c>
      <c r="DW244" s="54">
        <f t="shared" ca="1" si="552"/>
        <v>1</v>
      </c>
      <c r="DX244" s="54" t="str">
        <f t="shared" ca="1" si="552"/>
        <v>-</v>
      </c>
      <c r="DY244" s="27" t="str">
        <f t="shared" ca="1" si="553"/>
        <v>-</v>
      </c>
      <c r="DZ244" s="27" t="str">
        <f t="shared" ca="1" si="553"/>
        <v>-</v>
      </c>
      <c r="EA244" s="27">
        <f t="shared" ca="1" si="553"/>
        <v>1</v>
      </c>
      <c r="EB244" s="27">
        <f t="shared" ca="1" si="553"/>
        <v>0</v>
      </c>
      <c r="EC244" s="27">
        <f t="shared" ca="1" si="553"/>
        <v>1</v>
      </c>
      <c r="ED244" s="27">
        <f t="shared" ca="1" si="553"/>
        <v>1</v>
      </c>
      <c r="EE244" s="27">
        <f t="shared" ca="1" si="553"/>
        <v>0</v>
      </c>
      <c r="EF244" s="27">
        <f t="shared" ca="1" si="553"/>
        <v>70</v>
      </c>
      <c r="EG244" s="27">
        <f t="shared" ca="1" si="553"/>
        <v>50</v>
      </c>
      <c r="EH244" s="27">
        <f t="shared" ca="1" si="553"/>
        <v>70</v>
      </c>
      <c r="EI244" s="27">
        <f t="shared" ca="1" si="554"/>
        <v>50</v>
      </c>
      <c r="EJ244" s="27">
        <f t="shared" ca="1" si="554"/>
        <v>1</v>
      </c>
      <c r="EK244" s="27">
        <f t="shared" ca="1" si="554"/>
        <v>1</v>
      </c>
      <c r="EL244" s="27">
        <f t="shared" ca="1" si="554"/>
        <v>1</v>
      </c>
      <c r="EM244" s="27">
        <f t="shared" ca="1" si="554"/>
        <v>0</v>
      </c>
      <c r="EN244" s="27" t="str">
        <f t="shared" ca="1" si="554"/>
        <v>-</v>
      </c>
      <c r="EO244" s="27" t="str">
        <f t="shared" ca="1" si="554"/>
        <v>-</v>
      </c>
      <c r="EP244" s="27">
        <f t="shared" ca="1" si="554"/>
        <v>0</v>
      </c>
      <c r="EQ244" s="27">
        <f t="shared" ca="1" si="554"/>
        <v>0</v>
      </c>
      <c r="ER244" s="34">
        <v>0</v>
      </c>
    </row>
    <row r="245" spans="1:148" outlineLevel="3">
      <c r="A245" s="31">
        <f t="shared" si="482"/>
        <v>240</v>
      </c>
      <c r="B245" s="38">
        <f t="shared" ca="1" si="510"/>
        <v>39</v>
      </c>
      <c r="C245">
        <f t="shared" ca="1" si="540"/>
        <v>42</v>
      </c>
      <c r="D245" t="b">
        <v>0</v>
      </c>
      <c r="E245" t="b">
        <v>0</v>
      </c>
      <c r="F245" t="b">
        <v>0</v>
      </c>
      <c r="H245" s="51" t="str">
        <f t="shared" ca="1" si="483"/>
        <v>Mat Aut Scan 3 (F43N54)</v>
      </c>
      <c r="I245" s="13" t="str">
        <f ca="1">IF(MATCH(H245,H$5:H245,0)=(COUNTA(H$5:H245)),"-","Dup")</f>
        <v>-</v>
      </c>
      <c r="J245" s="27" t="s">
        <v>37</v>
      </c>
      <c r="K245" s="54" t="b">
        <f t="shared" ca="1" si="546"/>
        <v>1</v>
      </c>
      <c r="L245" s="54" t="b">
        <f t="shared" ca="1" si="546"/>
        <v>0</v>
      </c>
      <c r="M245" s="54" t="b">
        <f t="shared" ca="1" si="546"/>
        <v>0</v>
      </c>
      <c r="N245" s="54" t="b">
        <f t="shared" ca="1" si="546"/>
        <v>0</v>
      </c>
      <c r="O245" s="54" t="b">
        <f t="shared" ca="1" si="546"/>
        <v>1</v>
      </c>
      <c r="P245" s="27">
        <f t="shared" ca="1" si="561"/>
        <v>1</v>
      </c>
      <c r="Q245" s="27">
        <f t="shared" ca="1" si="561"/>
        <v>1</v>
      </c>
      <c r="R245" s="27">
        <f t="shared" ca="1" si="561"/>
        <v>1</v>
      </c>
      <c r="S245" s="27">
        <f t="shared" ca="1" si="561"/>
        <v>1</v>
      </c>
      <c r="T245" s="27">
        <f t="shared" ca="1" si="561"/>
        <v>1</v>
      </c>
      <c r="U245" s="27">
        <f t="shared" ca="1" si="562"/>
        <v>1</v>
      </c>
      <c r="V245" s="27">
        <f t="shared" ca="1" si="562"/>
        <v>1</v>
      </c>
      <c r="W245" s="27">
        <f t="shared" ca="1" si="562"/>
        <v>1</v>
      </c>
      <c r="X245" s="27">
        <f t="shared" ca="1" si="562"/>
        <v>1</v>
      </c>
      <c r="Y245" s="27">
        <f t="shared" ca="1" si="562"/>
        <v>1</v>
      </c>
      <c r="Z245" s="27" t="str">
        <f t="shared" ca="1" si="562"/>
        <v>-</v>
      </c>
      <c r="AA245" s="27" t="str">
        <f t="shared" ca="1" si="562"/>
        <v>-</v>
      </c>
      <c r="AB245" s="27" t="str">
        <f t="shared" ca="1" si="562"/>
        <v>-</v>
      </c>
      <c r="AC245" s="27" t="str">
        <f t="shared" ca="1" si="562"/>
        <v>-</v>
      </c>
      <c r="AD245" s="27" t="str">
        <f t="shared" ca="1" si="562"/>
        <v>-</v>
      </c>
      <c r="AE245" s="27" t="str">
        <f t="shared" ca="1" si="563"/>
        <v>-</v>
      </c>
      <c r="AF245" s="27" t="str">
        <f t="shared" ca="1" si="563"/>
        <v>-</v>
      </c>
      <c r="AG245" s="27" t="str">
        <f t="shared" ca="1" si="563"/>
        <v>-</v>
      </c>
      <c r="AH245" s="27" t="str">
        <f t="shared" ca="1" si="563"/>
        <v>-</v>
      </c>
      <c r="AI245" s="27" t="str">
        <f t="shared" ca="1" si="563"/>
        <v>-</v>
      </c>
      <c r="AJ245" s="27" t="str">
        <f t="shared" ca="1" si="563"/>
        <v>-</v>
      </c>
      <c r="AK245" s="54" t="b">
        <f t="shared" ca="1" si="547"/>
        <v>1</v>
      </c>
      <c r="AL245" s="54" t="str">
        <f t="shared" ca="1" si="547"/>
        <v>-</v>
      </c>
      <c r="AM245" s="54" t="str">
        <f t="shared" ca="1" si="547"/>
        <v>-</v>
      </c>
      <c r="AN245" s="54" t="str">
        <f t="shared" ca="1" si="547"/>
        <v>-</v>
      </c>
      <c r="AO245" s="27" t="str">
        <f t="shared" ca="1" si="545"/>
        <v>-</v>
      </c>
      <c r="AP245" s="27" t="str">
        <f t="shared" ca="1" si="545"/>
        <v>-</v>
      </c>
      <c r="AQ245" s="27" t="str">
        <f t="shared" ca="1" si="545"/>
        <v>-</v>
      </c>
      <c r="AR245" s="27" t="str">
        <f t="shared" ca="1" si="545"/>
        <v>-</v>
      </c>
      <c r="AS245" s="54">
        <f t="shared" ca="1" si="565"/>
        <v>5</v>
      </c>
      <c r="AT245" s="54">
        <f t="shared" ca="1" si="565"/>
        <v>4</v>
      </c>
      <c r="AU245" s="54">
        <f t="shared" ca="1" si="565"/>
        <v>0</v>
      </c>
      <c r="AV245" s="54">
        <f t="shared" ca="1" si="565"/>
        <v>0.25</v>
      </c>
      <c r="AW245" s="54">
        <f t="shared" ca="1" si="565"/>
        <v>-0.25</v>
      </c>
      <c r="AX245" s="54">
        <f t="shared" ca="1" si="565"/>
        <v>0.5</v>
      </c>
      <c r="AY245" s="54">
        <f t="shared" ca="1" si="565"/>
        <v>-0.5</v>
      </c>
      <c r="AZ245" s="54">
        <f t="shared" ca="1" si="565"/>
        <v>-0.7</v>
      </c>
      <c r="BA245" s="54">
        <f t="shared" ca="1" si="565"/>
        <v>1</v>
      </c>
      <c r="BB245" s="54">
        <f t="shared" ca="1" si="565"/>
        <v>-1</v>
      </c>
      <c r="BC245" s="54">
        <f t="shared" ca="1" si="565"/>
        <v>0.3</v>
      </c>
      <c r="BD245" s="54">
        <f t="shared" ca="1" si="565"/>
        <v>0.7</v>
      </c>
      <c r="BE245" s="54">
        <f t="shared" ca="1" si="565"/>
        <v>-0.2</v>
      </c>
      <c r="BF245" s="54">
        <f t="shared" ca="1" si="565"/>
        <v>1.2</v>
      </c>
      <c r="BG245" s="27" t="str">
        <f t="shared" ca="1" si="555"/>
        <v>-</v>
      </c>
      <c r="BH245" s="27" t="str">
        <f t="shared" ca="1" si="555"/>
        <v>-</v>
      </c>
      <c r="BI245" s="54">
        <f t="shared" ca="1" si="548"/>
        <v>0</v>
      </c>
      <c r="BJ245" s="54">
        <f t="shared" ca="1" si="548"/>
        <v>0</v>
      </c>
      <c r="BK245" s="54">
        <f t="shared" ca="1" si="548"/>
        <v>0</v>
      </c>
      <c r="BL245" s="54">
        <f t="shared" ca="1" si="548"/>
        <v>0</v>
      </c>
      <c r="BM245" s="54">
        <f t="shared" ca="1" si="548"/>
        <v>0</v>
      </c>
      <c r="BN245" s="27">
        <f t="shared" ca="1" si="556"/>
        <v>12</v>
      </c>
      <c r="BO245" s="27">
        <f t="shared" ca="1" si="556"/>
        <v>12</v>
      </c>
      <c r="BP245" s="27" t="str">
        <f t="shared" ca="1" si="556"/>
        <v>-</v>
      </c>
      <c r="BQ245" s="27" t="str">
        <f t="shared" ca="1" si="556"/>
        <v>-</v>
      </c>
      <c r="BR245" s="27" t="str">
        <f t="shared" ca="1" si="556"/>
        <v>-</v>
      </c>
      <c r="BS245" s="27" t="str">
        <f t="shared" ca="1" si="556"/>
        <v>-</v>
      </c>
      <c r="BT245" s="27" t="str">
        <f t="shared" ca="1" si="556"/>
        <v>-</v>
      </c>
      <c r="BU245" s="27" t="str">
        <f t="shared" ca="1" si="556"/>
        <v>-</v>
      </c>
      <c r="BV245" s="27" t="str">
        <f t="shared" ca="1" si="556"/>
        <v>-</v>
      </c>
      <c r="BW245" s="27" t="str">
        <f t="shared" ca="1" si="556"/>
        <v>-</v>
      </c>
      <c r="BX245" s="27" t="str">
        <f t="shared" ca="1" si="556"/>
        <v>-</v>
      </c>
      <c r="BY245" s="27">
        <f t="shared" ca="1" si="556"/>
        <v>5</v>
      </c>
      <c r="BZ245" s="27" t="str">
        <f t="shared" ca="1" si="557"/>
        <v>-</v>
      </c>
      <c r="CA245" s="27" t="str">
        <f t="shared" ca="1" si="557"/>
        <v>-</v>
      </c>
      <c r="CB245" s="27" t="str">
        <f t="shared" ca="1" si="557"/>
        <v>-</v>
      </c>
      <c r="CC245" s="27" t="str">
        <f t="shared" ca="1" si="557"/>
        <v>-</v>
      </c>
      <c r="CD245" s="27" t="str">
        <f t="shared" ca="1" si="557"/>
        <v>-</v>
      </c>
      <c r="CE245" s="27" t="str">
        <f t="shared" ca="1" si="557"/>
        <v>-</v>
      </c>
      <c r="CF245" s="27">
        <f t="shared" ca="1" si="557"/>
        <v>0</v>
      </c>
      <c r="CG245" s="27" t="str">
        <f t="shared" ca="1" si="557"/>
        <v>-</v>
      </c>
      <c r="CH245" s="27">
        <f t="shared" ca="1" si="557"/>
        <v>1</v>
      </c>
      <c r="CI245" s="27">
        <f t="shared" ca="1" si="557"/>
        <v>0</v>
      </c>
      <c r="CJ245" s="27">
        <f t="shared" ca="1" si="558"/>
        <v>1</v>
      </c>
      <c r="CK245" s="27">
        <f t="shared" ca="1" si="558"/>
        <v>1</v>
      </c>
      <c r="CL245" s="27">
        <f t="shared" ca="1" si="558"/>
        <v>1</v>
      </c>
      <c r="CM245" s="27">
        <f t="shared" ca="1" si="558"/>
        <v>0</v>
      </c>
      <c r="CN245" s="27">
        <f t="shared" ca="1" si="558"/>
        <v>0</v>
      </c>
      <c r="CO245" s="27">
        <f t="shared" ca="1" si="558"/>
        <v>0</v>
      </c>
      <c r="CP245" s="27">
        <f t="shared" ca="1" si="558"/>
        <v>0</v>
      </c>
      <c r="CQ245" s="27">
        <f t="shared" ca="1" si="558"/>
        <v>1</v>
      </c>
      <c r="CR245" s="27">
        <f t="shared" ca="1" si="558"/>
        <v>0</v>
      </c>
      <c r="CS245" s="27">
        <f t="shared" ca="1" si="558"/>
        <v>0</v>
      </c>
      <c r="CT245" s="27">
        <f t="shared" ca="1" si="559"/>
        <v>0</v>
      </c>
      <c r="CU245" s="27">
        <f t="shared" ca="1" si="559"/>
        <v>0</v>
      </c>
      <c r="CV245" s="27">
        <f t="shared" ca="1" si="559"/>
        <v>0</v>
      </c>
      <c r="CW245" s="27">
        <f t="shared" ca="1" si="559"/>
        <v>1</v>
      </c>
      <c r="CX245" s="54">
        <f t="shared" ca="1" si="501"/>
        <v>0</v>
      </c>
      <c r="CY245" s="27">
        <f t="shared" ca="1" si="559"/>
        <v>0</v>
      </c>
      <c r="CZ245" s="54">
        <f t="shared" ca="1" si="549"/>
        <v>0</v>
      </c>
      <c r="DA245" s="54">
        <f t="shared" ca="1" si="549"/>
        <v>0</v>
      </c>
      <c r="DB245" s="54">
        <f t="shared" ca="1" si="549"/>
        <v>0</v>
      </c>
      <c r="DC245" s="54">
        <f t="shared" ca="1" si="549"/>
        <v>0</v>
      </c>
      <c r="DD245" s="54">
        <f t="shared" ca="1" si="549"/>
        <v>0</v>
      </c>
      <c r="DE245" s="27" t="str">
        <f t="shared" ca="1" si="560"/>
        <v>-</v>
      </c>
      <c r="DF245" s="27" t="str">
        <f t="shared" ca="1" si="560"/>
        <v>-</v>
      </c>
      <c r="DG245" s="27" t="str">
        <f t="shared" ca="1" si="560"/>
        <v>-</v>
      </c>
      <c r="DH245" s="27" t="str">
        <f t="shared" ca="1" si="560"/>
        <v>-</v>
      </c>
      <c r="DI245" s="27" t="str">
        <f t="shared" ca="1" si="560"/>
        <v>-</v>
      </c>
      <c r="DJ245" s="27" t="str">
        <f t="shared" ca="1" si="560"/>
        <v>-</v>
      </c>
      <c r="DK245" s="27" t="b">
        <f t="shared" ca="1" si="560"/>
        <v>1</v>
      </c>
      <c r="DL245" s="27" t="b">
        <f t="shared" ca="1" si="560"/>
        <v>0</v>
      </c>
      <c r="DM245" s="27" t="b">
        <f t="shared" ca="1" si="560"/>
        <v>0</v>
      </c>
      <c r="DN245" s="27">
        <f t="shared" ca="1" si="539"/>
        <v>3</v>
      </c>
      <c r="DO245" s="54" t="str">
        <f t="shared" ca="1" si="550"/>
        <v>-</v>
      </c>
      <c r="DP245" s="54" t="b">
        <f t="shared" ca="1" si="550"/>
        <v>1</v>
      </c>
      <c r="DQ245" s="54" t="str">
        <f t="shared" ca="1" si="550"/>
        <v>-</v>
      </c>
      <c r="DR245" s="54" t="str">
        <f t="shared" ca="1" si="550"/>
        <v>-</v>
      </c>
      <c r="DS245" s="27" t="str">
        <f t="shared" ca="1" si="551"/>
        <v>-</v>
      </c>
      <c r="DT245" s="27" t="b">
        <f t="shared" ca="1" si="551"/>
        <v>1</v>
      </c>
      <c r="DU245" s="27" t="str">
        <f t="shared" ca="1" si="551"/>
        <v>-</v>
      </c>
      <c r="DV245" s="27">
        <f t="shared" ca="1" si="551"/>
        <v>0</v>
      </c>
      <c r="DW245" s="54">
        <f t="shared" ca="1" si="552"/>
        <v>1</v>
      </c>
      <c r="DX245" s="54" t="str">
        <f t="shared" ca="1" si="552"/>
        <v>-</v>
      </c>
      <c r="DY245" s="27" t="str">
        <f t="shared" ca="1" si="553"/>
        <v>-</v>
      </c>
      <c r="DZ245" s="27" t="str">
        <f t="shared" ca="1" si="553"/>
        <v>-</v>
      </c>
      <c r="EA245" s="27">
        <f t="shared" ca="1" si="553"/>
        <v>1</v>
      </c>
      <c r="EB245" s="27">
        <f t="shared" ca="1" si="553"/>
        <v>0</v>
      </c>
      <c r="EC245" s="27">
        <f t="shared" ca="1" si="553"/>
        <v>1</v>
      </c>
      <c r="ED245" s="27">
        <f t="shared" ca="1" si="553"/>
        <v>1</v>
      </c>
      <c r="EE245" s="27">
        <f t="shared" ca="1" si="553"/>
        <v>0</v>
      </c>
      <c r="EF245" s="27">
        <f t="shared" ca="1" si="553"/>
        <v>70</v>
      </c>
      <c r="EG245" s="27">
        <f t="shared" ca="1" si="553"/>
        <v>50</v>
      </c>
      <c r="EH245" s="27">
        <f t="shared" ca="1" si="553"/>
        <v>70</v>
      </c>
      <c r="EI245" s="27">
        <f t="shared" ca="1" si="554"/>
        <v>50</v>
      </c>
      <c r="EJ245" s="27">
        <f t="shared" ca="1" si="554"/>
        <v>1</v>
      </c>
      <c r="EK245" s="27">
        <f t="shared" ca="1" si="554"/>
        <v>1</v>
      </c>
      <c r="EL245" s="27">
        <f t="shared" ca="1" si="554"/>
        <v>1</v>
      </c>
      <c r="EM245" s="27">
        <f t="shared" ca="1" si="554"/>
        <v>0</v>
      </c>
      <c r="EN245" s="27" t="str">
        <f t="shared" ca="1" si="554"/>
        <v>-</v>
      </c>
      <c r="EO245" s="27" t="str">
        <f t="shared" ca="1" si="554"/>
        <v>-</v>
      </c>
      <c r="EP245" s="27">
        <f t="shared" ca="1" si="554"/>
        <v>0</v>
      </c>
      <c r="EQ245" s="27">
        <f t="shared" ca="1" si="554"/>
        <v>0</v>
      </c>
      <c r="ER245" s="34">
        <v>0</v>
      </c>
    </row>
    <row r="246" spans="1:148" outlineLevel="3">
      <c r="A246" s="31">
        <f t="shared" si="482"/>
        <v>241</v>
      </c>
      <c r="B246" s="38">
        <f t="shared" ca="1" si="510"/>
        <v>40</v>
      </c>
      <c r="C246">
        <f t="shared" ca="1" si="540"/>
        <v>42</v>
      </c>
      <c r="D246" t="b">
        <v>0</v>
      </c>
      <c r="E246" t="b">
        <v>0</v>
      </c>
      <c r="F246" t="b">
        <v>0</v>
      </c>
      <c r="H246" s="51" t="str">
        <f t="shared" ca="1" si="483"/>
        <v>Mat Win Scan 0 (F43N54)</v>
      </c>
      <c r="I246" s="13" t="str">
        <f ca="1">IF(MATCH(H246,H$5:H246,0)=(COUNTA(H$5:H246)),"-","Dup")</f>
        <v>-</v>
      </c>
      <c r="J246" s="27" t="s">
        <v>37</v>
      </c>
      <c r="K246" s="54" t="b">
        <f t="shared" ca="1" si="546"/>
        <v>1</v>
      </c>
      <c r="L246" s="54" t="b">
        <f t="shared" ca="1" si="546"/>
        <v>0</v>
      </c>
      <c r="M246" s="54" t="b">
        <f t="shared" ca="1" si="546"/>
        <v>0</v>
      </c>
      <c r="N246" s="54" t="b">
        <f t="shared" ca="1" si="546"/>
        <v>0</v>
      </c>
      <c r="O246" s="54" t="b">
        <f t="shared" ca="1" si="546"/>
        <v>1</v>
      </c>
      <c r="P246" s="27">
        <f t="shared" ca="1" si="561"/>
        <v>1</v>
      </c>
      <c r="Q246" s="27">
        <f t="shared" ca="1" si="561"/>
        <v>1</v>
      </c>
      <c r="R246" s="27">
        <f t="shared" ca="1" si="561"/>
        <v>1</v>
      </c>
      <c r="S246" s="27">
        <f t="shared" ca="1" si="561"/>
        <v>1</v>
      </c>
      <c r="T246" s="27">
        <f t="shared" ca="1" si="561"/>
        <v>1</v>
      </c>
      <c r="U246" s="27">
        <f t="shared" ca="1" si="562"/>
        <v>1</v>
      </c>
      <c r="V246" s="27">
        <f t="shared" ca="1" si="562"/>
        <v>1</v>
      </c>
      <c r="W246" s="27">
        <f t="shared" ca="1" si="562"/>
        <v>1</v>
      </c>
      <c r="X246" s="27">
        <f t="shared" ca="1" si="562"/>
        <v>1</v>
      </c>
      <c r="Y246" s="27">
        <f t="shared" ca="1" si="562"/>
        <v>1</v>
      </c>
      <c r="Z246" s="27" t="str">
        <f t="shared" ca="1" si="562"/>
        <v>-</v>
      </c>
      <c r="AA246" s="27" t="str">
        <f t="shared" ca="1" si="562"/>
        <v>-</v>
      </c>
      <c r="AB246" s="27" t="str">
        <f t="shared" ca="1" si="562"/>
        <v>-</v>
      </c>
      <c r="AC246" s="27" t="str">
        <f t="shared" ca="1" si="562"/>
        <v>-</v>
      </c>
      <c r="AD246" s="27" t="str">
        <f t="shared" ca="1" si="562"/>
        <v>-</v>
      </c>
      <c r="AE246" s="27" t="str">
        <f t="shared" ca="1" si="563"/>
        <v>-</v>
      </c>
      <c r="AF246" s="27" t="str">
        <f t="shared" ca="1" si="563"/>
        <v>-</v>
      </c>
      <c r="AG246" s="27" t="str">
        <f t="shared" ca="1" si="563"/>
        <v>-</v>
      </c>
      <c r="AH246" s="27" t="str">
        <f t="shared" ca="1" si="563"/>
        <v>-</v>
      </c>
      <c r="AI246" s="27" t="str">
        <f t="shared" ca="1" si="563"/>
        <v>-</v>
      </c>
      <c r="AJ246" s="27" t="str">
        <f t="shared" ca="1" si="563"/>
        <v>-</v>
      </c>
      <c r="AK246" s="54" t="b">
        <f t="shared" ca="1" si="547"/>
        <v>1</v>
      </c>
      <c r="AL246" s="54" t="str">
        <f t="shared" ca="1" si="547"/>
        <v>-</v>
      </c>
      <c r="AM246" s="54" t="str">
        <f t="shared" ca="1" si="547"/>
        <v>-</v>
      </c>
      <c r="AN246" s="54" t="str">
        <f t="shared" ca="1" si="547"/>
        <v>-</v>
      </c>
      <c r="AO246" s="27" t="str">
        <f t="shared" ca="1" si="545"/>
        <v>-</v>
      </c>
      <c r="AP246" s="27" t="str">
        <f t="shared" ca="1" si="545"/>
        <v>-</v>
      </c>
      <c r="AQ246" s="27" t="str">
        <f t="shared" ca="1" si="545"/>
        <v>-</v>
      </c>
      <c r="AR246" s="27" t="str">
        <f t="shared" ca="1" si="545"/>
        <v>-</v>
      </c>
      <c r="AS246" s="54">
        <f t="shared" ca="1" si="565"/>
        <v>5</v>
      </c>
      <c r="AT246" s="54">
        <f t="shared" ca="1" si="565"/>
        <v>4</v>
      </c>
      <c r="AU246" s="54">
        <f t="shared" ca="1" si="565"/>
        <v>0</v>
      </c>
      <c r="AV246" s="54">
        <f t="shared" ca="1" si="565"/>
        <v>0.25</v>
      </c>
      <c r="AW246" s="54">
        <f t="shared" ca="1" si="565"/>
        <v>-0.25</v>
      </c>
      <c r="AX246" s="54">
        <f t="shared" ca="1" si="565"/>
        <v>0.5</v>
      </c>
      <c r="AY246" s="54">
        <f t="shared" ca="1" si="565"/>
        <v>-0.5</v>
      </c>
      <c r="AZ246" s="54">
        <f t="shared" ca="1" si="565"/>
        <v>-0.7</v>
      </c>
      <c r="BA246" s="54">
        <f t="shared" ca="1" si="565"/>
        <v>1</v>
      </c>
      <c r="BB246" s="54">
        <f t="shared" ca="1" si="565"/>
        <v>-1</v>
      </c>
      <c r="BC246" s="54">
        <f t="shared" ca="1" si="565"/>
        <v>0.3</v>
      </c>
      <c r="BD246" s="54">
        <f t="shared" ca="1" si="565"/>
        <v>0.7</v>
      </c>
      <c r="BE246" s="54">
        <f t="shared" ca="1" si="565"/>
        <v>-0.2</v>
      </c>
      <c r="BF246" s="54">
        <f t="shared" ca="1" si="565"/>
        <v>1.2</v>
      </c>
      <c r="BG246" s="27" t="str">
        <f t="shared" ca="1" si="555"/>
        <v>-</v>
      </c>
      <c r="BH246" s="27" t="str">
        <f t="shared" ca="1" si="555"/>
        <v>-</v>
      </c>
      <c r="BI246" s="54">
        <f t="shared" ca="1" si="548"/>
        <v>0</v>
      </c>
      <c r="BJ246" s="54">
        <f t="shared" ca="1" si="548"/>
        <v>0</v>
      </c>
      <c r="BK246" s="54">
        <f t="shared" ca="1" si="548"/>
        <v>0</v>
      </c>
      <c r="BL246" s="54">
        <f t="shared" ca="1" si="548"/>
        <v>0</v>
      </c>
      <c r="BM246" s="54">
        <f t="shared" ca="1" si="548"/>
        <v>0</v>
      </c>
      <c r="BN246" s="27">
        <f t="shared" ca="1" si="556"/>
        <v>12</v>
      </c>
      <c r="BO246" s="27">
        <f t="shared" ca="1" si="556"/>
        <v>12</v>
      </c>
      <c r="BP246" s="27" t="str">
        <f t="shared" ca="1" si="556"/>
        <v>-</v>
      </c>
      <c r="BQ246" s="27" t="str">
        <f t="shared" ca="1" si="556"/>
        <v>-</v>
      </c>
      <c r="BR246" s="27" t="str">
        <f t="shared" ca="1" si="556"/>
        <v>-</v>
      </c>
      <c r="BS246" s="27" t="str">
        <f t="shared" ca="1" si="556"/>
        <v>-</v>
      </c>
      <c r="BT246" s="27" t="str">
        <f t="shared" ca="1" si="556"/>
        <v>-</v>
      </c>
      <c r="BU246" s="27" t="str">
        <f t="shared" ca="1" si="556"/>
        <v>-</v>
      </c>
      <c r="BV246" s="27" t="str">
        <f t="shared" ca="1" si="556"/>
        <v>-</v>
      </c>
      <c r="BW246" s="27" t="str">
        <f t="shared" ca="1" si="556"/>
        <v>-</v>
      </c>
      <c r="BX246" s="27" t="str">
        <f t="shared" ca="1" si="556"/>
        <v>-</v>
      </c>
      <c r="BY246" s="27">
        <f t="shared" ca="1" si="556"/>
        <v>5</v>
      </c>
      <c r="BZ246" s="27" t="str">
        <f t="shared" ca="1" si="557"/>
        <v>-</v>
      </c>
      <c r="CA246" s="27" t="str">
        <f t="shared" ca="1" si="557"/>
        <v>-</v>
      </c>
      <c r="CB246" s="27" t="str">
        <f t="shared" ca="1" si="557"/>
        <v>-</v>
      </c>
      <c r="CC246" s="27" t="str">
        <f t="shared" ca="1" si="557"/>
        <v>-</v>
      </c>
      <c r="CD246" s="27" t="str">
        <f t="shared" ca="1" si="557"/>
        <v>-</v>
      </c>
      <c r="CE246" s="27" t="str">
        <f t="shared" ca="1" si="557"/>
        <v>-</v>
      </c>
      <c r="CF246" s="27">
        <f t="shared" ca="1" si="557"/>
        <v>0</v>
      </c>
      <c r="CG246" s="27" t="str">
        <f t="shared" ca="1" si="557"/>
        <v>-</v>
      </c>
      <c r="CH246" s="27">
        <f t="shared" ca="1" si="557"/>
        <v>1</v>
      </c>
      <c r="CI246" s="27">
        <f t="shared" ca="1" si="557"/>
        <v>0</v>
      </c>
      <c r="CJ246" s="27">
        <f t="shared" ca="1" si="558"/>
        <v>1</v>
      </c>
      <c r="CK246" s="27">
        <f t="shared" ca="1" si="558"/>
        <v>1</v>
      </c>
      <c r="CL246" s="27">
        <f t="shared" ca="1" si="558"/>
        <v>1</v>
      </c>
      <c r="CM246" s="27">
        <f t="shared" ca="1" si="558"/>
        <v>0</v>
      </c>
      <c r="CN246" s="27">
        <f t="shared" ca="1" si="558"/>
        <v>0</v>
      </c>
      <c r="CO246" s="27">
        <f t="shared" ca="1" si="558"/>
        <v>0</v>
      </c>
      <c r="CP246" s="27">
        <f t="shared" ca="1" si="558"/>
        <v>0</v>
      </c>
      <c r="CQ246" s="27">
        <f t="shared" ca="1" si="558"/>
        <v>1</v>
      </c>
      <c r="CR246" s="27">
        <f t="shared" ca="1" si="558"/>
        <v>0</v>
      </c>
      <c r="CS246" s="27">
        <f t="shared" ca="1" si="558"/>
        <v>0</v>
      </c>
      <c r="CT246" s="27">
        <f t="shared" ca="1" si="559"/>
        <v>0</v>
      </c>
      <c r="CU246" s="27">
        <f t="shared" ca="1" si="559"/>
        <v>0</v>
      </c>
      <c r="CV246" s="27">
        <f t="shared" ca="1" si="559"/>
        <v>0</v>
      </c>
      <c r="CW246" s="27">
        <f t="shared" ca="1" si="559"/>
        <v>1</v>
      </c>
      <c r="CX246" s="54">
        <f t="shared" ca="1" si="501"/>
        <v>0</v>
      </c>
      <c r="CY246" s="27">
        <f t="shared" ca="1" si="559"/>
        <v>0</v>
      </c>
      <c r="CZ246" s="54">
        <f t="shared" ca="1" si="549"/>
        <v>0</v>
      </c>
      <c r="DA246" s="54">
        <f t="shared" ca="1" si="549"/>
        <v>0</v>
      </c>
      <c r="DB246" s="54">
        <f t="shared" ca="1" si="549"/>
        <v>0</v>
      </c>
      <c r="DC246" s="54">
        <f t="shared" ca="1" si="549"/>
        <v>0</v>
      </c>
      <c r="DD246" s="54">
        <f t="shared" ca="1" si="549"/>
        <v>0</v>
      </c>
      <c r="DE246" s="27" t="str">
        <f t="shared" ca="1" si="560"/>
        <v>-</v>
      </c>
      <c r="DF246" s="27" t="str">
        <f t="shared" ca="1" si="560"/>
        <v>-</v>
      </c>
      <c r="DG246" s="27" t="str">
        <f t="shared" ca="1" si="560"/>
        <v>-</v>
      </c>
      <c r="DH246" s="27" t="str">
        <f t="shared" ca="1" si="560"/>
        <v>-</v>
      </c>
      <c r="DI246" s="27" t="str">
        <f t="shared" ca="1" si="560"/>
        <v>-</v>
      </c>
      <c r="DJ246" s="27" t="str">
        <f t="shared" ca="1" si="560"/>
        <v>-</v>
      </c>
      <c r="DK246" s="27" t="b">
        <f t="shared" ca="1" si="560"/>
        <v>0</v>
      </c>
      <c r="DL246" s="27" t="b">
        <f t="shared" ca="1" si="560"/>
        <v>1</v>
      </c>
      <c r="DM246" s="27" t="b">
        <f t="shared" ca="1" si="560"/>
        <v>0</v>
      </c>
      <c r="DN246" s="27">
        <f t="shared" ca="1" si="560"/>
        <v>0</v>
      </c>
      <c r="DO246" s="54" t="str">
        <f t="shared" ca="1" si="550"/>
        <v>-</v>
      </c>
      <c r="DP246" s="54" t="b">
        <f t="shared" ca="1" si="550"/>
        <v>1</v>
      </c>
      <c r="DQ246" s="54" t="str">
        <f t="shared" ca="1" si="550"/>
        <v>-</v>
      </c>
      <c r="DR246" s="54" t="str">
        <f t="shared" ca="1" si="550"/>
        <v>-</v>
      </c>
      <c r="DS246" s="27" t="str">
        <f t="shared" ca="1" si="551"/>
        <v>-</v>
      </c>
      <c r="DT246" s="27" t="b">
        <f t="shared" ca="1" si="551"/>
        <v>1</v>
      </c>
      <c r="DU246" s="27" t="str">
        <f t="shared" ca="1" si="551"/>
        <v>-</v>
      </c>
      <c r="DV246" s="27">
        <f t="shared" ca="1" si="551"/>
        <v>0</v>
      </c>
      <c r="DW246" s="54">
        <f t="shared" ca="1" si="552"/>
        <v>1</v>
      </c>
      <c r="DX246" s="54" t="str">
        <f t="shared" ca="1" si="552"/>
        <v>-</v>
      </c>
      <c r="DY246" s="27" t="str">
        <f t="shared" ca="1" si="553"/>
        <v>-</v>
      </c>
      <c r="DZ246" s="27" t="str">
        <f t="shared" ca="1" si="553"/>
        <v>-</v>
      </c>
      <c r="EA246" s="27">
        <f t="shared" ca="1" si="553"/>
        <v>1</v>
      </c>
      <c r="EB246" s="27">
        <f t="shared" ca="1" si="553"/>
        <v>0</v>
      </c>
      <c r="EC246" s="27">
        <f t="shared" ca="1" si="553"/>
        <v>1</v>
      </c>
      <c r="ED246" s="27">
        <f t="shared" ca="1" si="553"/>
        <v>1</v>
      </c>
      <c r="EE246" s="27">
        <f t="shared" ca="1" si="553"/>
        <v>0</v>
      </c>
      <c r="EF246" s="27">
        <f t="shared" ca="1" si="553"/>
        <v>70</v>
      </c>
      <c r="EG246" s="27">
        <f t="shared" ca="1" si="553"/>
        <v>50</v>
      </c>
      <c r="EH246" s="27">
        <f t="shared" ca="1" si="553"/>
        <v>70</v>
      </c>
      <c r="EI246" s="27">
        <f t="shared" ca="1" si="554"/>
        <v>50</v>
      </c>
      <c r="EJ246" s="27">
        <f t="shared" ca="1" si="554"/>
        <v>1</v>
      </c>
      <c r="EK246" s="27">
        <f t="shared" ca="1" si="554"/>
        <v>1</v>
      </c>
      <c r="EL246" s="27">
        <f t="shared" ca="1" si="554"/>
        <v>1</v>
      </c>
      <c r="EM246" s="27">
        <f t="shared" ca="1" si="554"/>
        <v>0</v>
      </c>
      <c r="EN246" s="27" t="str">
        <f t="shared" ca="1" si="554"/>
        <v>-</v>
      </c>
      <c r="EO246" s="27" t="str">
        <f t="shared" ca="1" si="554"/>
        <v>-</v>
      </c>
      <c r="EP246" s="27">
        <f t="shared" ca="1" si="554"/>
        <v>0</v>
      </c>
      <c r="EQ246" s="27">
        <f t="shared" ca="1" si="554"/>
        <v>0</v>
      </c>
      <c r="ER246" s="34">
        <v>0</v>
      </c>
    </row>
    <row r="247" spans="1:148" outlineLevel="3">
      <c r="A247" s="31">
        <f t="shared" si="482"/>
        <v>242</v>
      </c>
      <c r="B247" s="38">
        <f t="shared" ca="1" si="510"/>
        <v>41</v>
      </c>
      <c r="C247">
        <f t="shared" ca="1" si="540"/>
        <v>42</v>
      </c>
      <c r="D247" t="b">
        <v>0</v>
      </c>
      <c r="E247" t="b">
        <v>0</v>
      </c>
      <c r="F247" t="b">
        <v>0</v>
      </c>
      <c r="H247" s="51" t="str">
        <f t="shared" ca="1" si="483"/>
        <v>Mat Win Scan 1 (F43N54)</v>
      </c>
      <c r="I247" s="13" t="str">
        <f ca="1">IF(MATCH(H247,H$5:H247,0)=(COUNTA(H$5:H247)),"-","Dup")</f>
        <v>-</v>
      </c>
      <c r="J247" s="27" t="s">
        <v>37</v>
      </c>
      <c r="K247" s="54" t="b">
        <f t="shared" ca="1" si="546"/>
        <v>1</v>
      </c>
      <c r="L247" s="54" t="b">
        <f t="shared" ca="1" si="546"/>
        <v>0</v>
      </c>
      <c r="M247" s="54" t="b">
        <f t="shared" ca="1" si="546"/>
        <v>0</v>
      </c>
      <c r="N247" s="54" t="b">
        <f t="shared" ca="1" si="546"/>
        <v>0</v>
      </c>
      <c r="O247" s="54" t="b">
        <f t="shared" ca="1" si="546"/>
        <v>1</v>
      </c>
      <c r="P247" s="27">
        <f t="shared" ca="1" si="561"/>
        <v>1</v>
      </c>
      <c r="Q247" s="27">
        <f t="shared" ca="1" si="561"/>
        <v>1</v>
      </c>
      <c r="R247" s="27">
        <f t="shared" ca="1" si="561"/>
        <v>1</v>
      </c>
      <c r="S247" s="27">
        <f t="shared" ca="1" si="561"/>
        <v>1</v>
      </c>
      <c r="T247" s="27">
        <f t="shared" ca="1" si="561"/>
        <v>1</v>
      </c>
      <c r="U247" s="27">
        <f t="shared" ca="1" si="562"/>
        <v>1</v>
      </c>
      <c r="V247" s="27">
        <f t="shared" ca="1" si="562"/>
        <v>1</v>
      </c>
      <c r="W247" s="27">
        <f t="shared" ca="1" si="562"/>
        <v>1</v>
      </c>
      <c r="X247" s="27">
        <f t="shared" ca="1" si="562"/>
        <v>1</v>
      </c>
      <c r="Y247" s="27">
        <f t="shared" ca="1" si="562"/>
        <v>1</v>
      </c>
      <c r="Z247" s="27" t="str">
        <f t="shared" ca="1" si="562"/>
        <v>-</v>
      </c>
      <c r="AA247" s="27" t="str">
        <f t="shared" ca="1" si="562"/>
        <v>-</v>
      </c>
      <c r="AB247" s="27" t="str">
        <f t="shared" ca="1" si="562"/>
        <v>-</v>
      </c>
      <c r="AC247" s="27" t="str">
        <f t="shared" ca="1" si="562"/>
        <v>-</v>
      </c>
      <c r="AD247" s="27" t="str">
        <f t="shared" ca="1" si="562"/>
        <v>-</v>
      </c>
      <c r="AE247" s="27" t="str">
        <f t="shared" ca="1" si="563"/>
        <v>-</v>
      </c>
      <c r="AF247" s="27" t="str">
        <f t="shared" ca="1" si="563"/>
        <v>-</v>
      </c>
      <c r="AG247" s="27" t="str">
        <f t="shared" ca="1" si="563"/>
        <v>-</v>
      </c>
      <c r="AH247" s="27" t="str">
        <f t="shared" ca="1" si="563"/>
        <v>-</v>
      </c>
      <c r="AI247" s="27" t="str">
        <f t="shared" ca="1" si="563"/>
        <v>-</v>
      </c>
      <c r="AJ247" s="27" t="str">
        <f t="shared" ca="1" si="563"/>
        <v>-</v>
      </c>
      <c r="AK247" s="54" t="b">
        <f t="shared" ca="1" si="547"/>
        <v>1</v>
      </c>
      <c r="AL247" s="54" t="str">
        <f t="shared" ca="1" si="547"/>
        <v>-</v>
      </c>
      <c r="AM247" s="54" t="str">
        <f t="shared" ca="1" si="547"/>
        <v>-</v>
      </c>
      <c r="AN247" s="54" t="str">
        <f t="shared" ca="1" si="547"/>
        <v>-</v>
      </c>
      <c r="AO247" s="27" t="str">
        <f t="shared" ca="1" si="545"/>
        <v>-</v>
      </c>
      <c r="AP247" s="27" t="str">
        <f t="shared" ca="1" si="545"/>
        <v>-</v>
      </c>
      <c r="AQ247" s="27" t="str">
        <f t="shared" ca="1" si="545"/>
        <v>-</v>
      </c>
      <c r="AR247" s="27" t="str">
        <f t="shared" ca="1" si="545"/>
        <v>-</v>
      </c>
      <c r="AS247" s="54">
        <f t="shared" ca="1" si="565"/>
        <v>5</v>
      </c>
      <c r="AT247" s="54">
        <f t="shared" ca="1" si="565"/>
        <v>4</v>
      </c>
      <c r="AU247" s="54">
        <f t="shared" ca="1" si="565"/>
        <v>0</v>
      </c>
      <c r="AV247" s="54">
        <f t="shared" ca="1" si="565"/>
        <v>0.25</v>
      </c>
      <c r="AW247" s="54">
        <f t="shared" ca="1" si="565"/>
        <v>-0.25</v>
      </c>
      <c r="AX247" s="54">
        <f t="shared" ca="1" si="565"/>
        <v>0.5</v>
      </c>
      <c r="AY247" s="54">
        <f t="shared" ca="1" si="565"/>
        <v>-0.5</v>
      </c>
      <c r="AZ247" s="54">
        <f t="shared" ca="1" si="565"/>
        <v>-0.7</v>
      </c>
      <c r="BA247" s="54">
        <f t="shared" ca="1" si="565"/>
        <v>1</v>
      </c>
      <c r="BB247" s="54">
        <f t="shared" ca="1" si="565"/>
        <v>-1</v>
      </c>
      <c r="BC247" s="54">
        <f t="shared" ca="1" si="565"/>
        <v>0.3</v>
      </c>
      <c r="BD247" s="54">
        <f t="shared" ca="1" si="565"/>
        <v>0.7</v>
      </c>
      <c r="BE247" s="54">
        <f t="shared" ca="1" si="565"/>
        <v>-0.2</v>
      </c>
      <c r="BF247" s="54">
        <f t="shared" ca="1" si="565"/>
        <v>1.2</v>
      </c>
      <c r="BG247" s="27" t="str">
        <f t="shared" ca="1" si="555"/>
        <v>-</v>
      </c>
      <c r="BH247" s="27" t="str">
        <f t="shared" ca="1" si="555"/>
        <v>-</v>
      </c>
      <c r="BI247" s="54">
        <f t="shared" ca="1" si="548"/>
        <v>0</v>
      </c>
      <c r="BJ247" s="54">
        <f t="shared" ca="1" si="548"/>
        <v>0</v>
      </c>
      <c r="BK247" s="54">
        <f t="shared" ca="1" si="548"/>
        <v>0</v>
      </c>
      <c r="BL247" s="54">
        <f t="shared" ca="1" si="548"/>
        <v>0</v>
      </c>
      <c r="BM247" s="54">
        <f t="shared" ca="1" si="548"/>
        <v>0</v>
      </c>
      <c r="BN247" s="27">
        <f t="shared" ca="1" si="556"/>
        <v>12</v>
      </c>
      <c r="BO247" s="27">
        <f t="shared" ca="1" si="556"/>
        <v>12</v>
      </c>
      <c r="BP247" s="27" t="str">
        <f t="shared" ca="1" si="556"/>
        <v>-</v>
      </c>
      <c r="BQ247" s="27" t="str">
        <f t="shared" ca="1" si="556"/>
        <v>-</v>
      </c>
      <c r="BR247" s="27" t="str">
        <f t="shared" ca="1" si="556"/>
        <v>-</v>
      </c>
      <c r="BS247" s="27" t="str">
        <f t="shared" ca="1" si="556"/>
        <v>-</v>
      </c>
      <c r="BT247" s="27" t="str">
        <f t="shared" ca="1" si="556"/>
        <v>-</v>
      </c>
      <c r="BU247" s="27" t="str">
        <f t="shared" ca="1" si="556"/>
        <v>-</v>
      </c>
      <c r="BV247" s="27" t="str">
        <f t="shared" ca="1" si="556"/>
        <v>-</v>
      </c>
      <c r="BW247" s="27" t="str">
        <f t="shared" ca="1" si="556"/>
        <v>-</v>
      </c>
      <c r="BX247" s="27" t="str">
        <f t="shared" ca="1" si="556"/>
        <v>-</v>
      </c>
      <c r="BY247" s="27">
        <f t="shared" ca="1" si="556"/>
        <v>5</v>
      </c>
      <c r="BZ247" s="27" t="str">
        <f t="shared" ca="1" si="557"/>
        <v>-</v>
      </c>
      <c r="CA247" s="27" t="str">
        <f t="shared" ca="1" si="557"/>
        <v>-</v>
      </c>
      <c r="CB247" s="27" t="str">
        <f t="shared" ca="1" si="557"/>
        <v>-</v>
      </c>
      <c r="CC247" s="27" t="str">
        <f t="shared" ca="1" si="557"/>
        <v>-</v>
      </c>
      <c r="CD247" s="27" t="str">
        <f t="shared" ca="1" si="557"/>
        <v>-</v>
      </c>
      <c r="CE247" s="27" t="str">
        <f t="shared" ca="1" si="557"/>
        <v>-</v>
      </c>
      <c r="CF247" s="27">
        <f t="shared" ca="1" si="557"/>
        <v>0</v>
      </c>
      <c r="CG247" s="27" t="str">
        <f t="shared" ca="1" si="557"/>
        <v>-</v>
      </c>
      <c r="CH247" s="27">
        <f t="shared" ca="1" si="557"/>
        <v>1</v>
      </c>
      <c r="CI247" s="27">
        <f t="shared" ca="1" si="557"/>
        <v>0</v>
      </c>
      <c r="CJ247" s="27">
        <f t="shared" ca="1" si="558"/>
        <v>1</v>
      </c>
      <c r="CK247" s="27">
        <f t="shared" ca="1" si="558"/>
        <v>1</v>
      </c>
      <c r="CL247" s="27">
        <f t="shared" ca="1" si="558"/>
        <v>1</v>
      </c>
      <c r="CM247" s="27">
        <f t="shared" ca="1" si="558"/>
        <v>0</v>
      </c>
      <c r="CN247" s="27">
        <f t="shared" ca="1" si="558"/>
        <v>0</v>
      </c>
      <c r="CO247" s="27">
        <f t="shared" ca="1" si="558"/>
        <v>0</v>
      </c>
      <c r="CP247" s="27">
        <f t="shared" ca="1" si="558"/>
        <v>0</v>
      </c>
      <c r="CQ247" s="27">
        <f t="shared" ca="1" si="558"/>
        <v>1</v>
      </c>
      <c r="CR247" s="27">
        <f t="shared" ca="1" si="558"/>
        <v>0</v>
      </c>
      <c r="CS247" s="27">
        <f t="shared" ca="1" si="558"/>
        <v>0</v>
      </c>
      <c r="CT247" s="27">
        <f t="shared" ca="1" si="559"/>
        <v>0</v>
      </c>
      <c r="CU247" s="27">
        <f t="shared" ca="1" si="559"/>
        <v>0</v>
      </c>
      <c r="CV247" s="27">
        <f t="shared" ca="1" si="559"/>
        <v>0</v>
      </c>
      <c r="CW247" s="27">
        <f t="shared" ca="1" si="559"/>
        <v>1</v>
      </c>
      <c r="CX247" s="54">
        <f t="shared" ca="1" si="501"/>
        <v>0</v>
      </c>
      <c r="CY247" s="27">
        <f t="shared" ca="1" si="559"/>
        <v>0</v>
      </c>
      <c r="CZ247" s="54">
        <f t="shared" ca="1" si="549"/>
        <v>0</v>
      </c>
      <c r="DA247" s="54">
        <f t="shared" ca="1" si="549"/>
        <v>0</v>
      </c>
      <c r="DB247" s="54">
        <f t="shared" ca="1" si="549"/>
        <v>0</v>
      </c>
      <c r="DC247" s="54">
        <f t="shared" ca="1" si="549"/>
        <v>0</v>
      </c>
      <c r="DD247" s="54">
        <f t="shared" ca="1" si="549"/>
        <v>0</v>
      </c>
      <c r="DE247" s="27" t="str">
        <f t="shared" ca="1" si="560"/>
        <v>-</v>
      </c>
      <c r="DF247" s="27" t="str">
        <f t="shared" ca="1" si="560"/>
        <v>-</v>
      </c>
      <c r="DG247" s="27" t="str">
        <f t="shared" ca="1" si="560"/>
        <v>-</v>
      </c>
      <c r="DH247" s="27" t="str">
        <f t="shared" ca="1" si="560"/>
        <v>-</v>
      </c>
      <c r="DI247" s="27" t="str">
        <f t="shared" ca="1" si="560"/>
        <v>-</v>
      </c>
      <c r="DJ247" s="27" t="str">
        <f t="shared" ca="1" si="560"/>
        <v>-</v>
      </c>
      <c r="DK247" s="27" t="b">
        <f t="shared" ca="1" si="560"/>
        <v>0</v>
      </c>
      <c r="DL247" s="27" t="b">
        <f t="shared" ca="1" si="560"/>
        <v>1</v>
      </c>
      <c r="DM247" s="27" t="b">
        <f t="shared" ca="1" si="560"/>
        <v>0</v>
      </c>
      <c r="DN247" s="27">
        <f t="shared" ca="1" si="560"/>
        <v>1</v>
      </c>
      <c r="DO247" s="54" t="str">
        <f t="shared" ca="1" si="550"/>
        <v>-</v>
      </c>
      <c r="DP247" s="54" t="b">
        <f t="shared" ca="1" si="550"/>
        <v>1</v>
      </c>
      <c r="DQ247" s="54" t="str">
        <f t="shared" ca="1" si="550"/>
        <v>-</v>
      </c>
      <c r="DR247" s="54" t="str">
        <f t="shared" ca="1" si="550"/>
        <v>-</v>
      </c>
      <c r="DS247" s="27" t="str">
        <f t="shared" ca="1" si="551"/>
        <v>-</v>
      </c>
      <c r="DT247" s="27" t="b">
        <f t="shared" ca="1" si="551"/>
        <v>1</v>
      </c>
      <c r="DU247" s="27" t="str">
        <f t="shared" ca="1" si="551"/>
        <v>-</v>
      </c>
      <c r="DV247" s="27">
        <f t="shared" ca="1" si="551"/>
        <v>0</v>
      </c>
      <c r="DW247" s="54">
        <f t="shared" ca="1" si="552"/>
        <v>1</v>
      </c>
      <c r="DX247" s="54" t="str">
        <f t="shared" ca="1" si="552"/>
        <v>-</v>
      </c>
      <c r="DY247" s="27" t="str">
        <f t="shared" ca="1" si="553"/>
        <v>-</v>
      </c>
      <c r="DZ247" s="27" t="str">
        <f t="shared" ca="1" si="553"/>
        <v>-</v>
      </c>
      <c r="EA247" s="27">
        <f t="shared" ca="1" si="553"/>
        <v>1</v>
      </c>
      <c r="EB247" s="27">
        <f t="shared" ca="1" si="553"/>
        <v>0</v>
      </c>
      <c r="EC247" s="27">
        <f t="shared" ca="1" si="553"/>
        <v>1</v>
      </c>
      <c r="ED247" s="27">
        <f t="shared" ca="1" si="553"/>
        <v>1</v>
      </c>
      <c r="EE247" s="27">
        <f t="shared" ca="1" si="553"/>
        <v>0</v>
      </c>
      <c r="EF247" s="27">
        <f t="shared" ca="1" si="553"/>
        <v>70</v>
      </c>
      <c r="EG247" s="27">
        <f t="shared" ca="1" si="553"/>
        <v>50</v>
      </c>
      <c r="EH247" s="27">
        <f t="shared" ca="1" si="553"/>
        <v>70</v>
      </c>
      <c r="EI247" s="27">
        <f t="shared" ca="1" si="554"/>
        <v>50</v>
      </c>
      <c r="EJ247" s="27">
        <f t="shared" ca="1" si="554"/>
        <v>1</v>
      </c>
      <c r="EK247" s="27">
        <f t="shared" ca="1" si="554"/>
        <v>1</v>
      </c>
      <c r="EL247" s="27">
        <f t="shared" ca="1" si="554"/>
        <v>1</v>
      </c>
      <c r="EM247" s="27">
        <f t="shared" ca="1" si="554"/>
        <v>0</v>
      </c>
      <c r="EN247" s="27" t="str">
        <f t="shared" ca="1" si="554"/>
        <v>-</v>
      </c>
      <c r="EO247" s="27" t="str">
        <f t="shared" ca="1" si="554"/>
        <v>-</v>
      </c>
      <c r="EP247" s="27">
        <f t="shared" ca="1" si="554"/>
        <v>0</v>
      </c>
      <c r="EQ247" s="27">
        <f t="shared" ca="1" si="554"/>
        <v>0</v>
      </c>
      <c r="ER247" s="34">
        <v>0</v>
      </c>
    </row>
    <row r="248" spans="1:148" outlineLevel="3">
      <c r="A248" s="31">
        <f t="shared" si="482"/>
        <v>243</v>
      </c>
      <c r="B248" s="38">
        <f t="shared" ca="1" si="510"/>
        <v>42</v>
      </c>
      <c r="C248">
        <f t="shared" ca="1" si="540"/>
        <v>42</v>
      </c>
      <c r="D248" t="b">
        <v>0</v>
      </c>
      <c r="E248" t="b">
        <v>0</v>
      </c>
      <c r="F248" t="b">
        <v>0</v>
      </c>
      <c r="H248" s="51" t="str">
        <f t="shared" ca="1" si="483"/>
        <v>Mat Win Scan 2 (F43N54)</v>
      </c>
      <c r="I248" s="13" t="str">
        <f ca="1">IF(MATCH(H248,H$5:H248,0)=(COUNTA(H$5:H248)),"-","Dup")</f>
        <v>-</v>
      </c>
      <c r="J248" s="27" t="s">
        <v>37</v>
      </c>
      <c r="K248" s="54" t="b">
        <f t="shared" ca="1" si="546"/>
        <v>1</v>
      </c>
      <c r="L248" s="54" t="b">
        <f t="shared" ca="1" si="546"/>
        <v>0</v>
      </c>
      <c r="M248" s="54" t="b">
        <f t="shared" ca="1" si="546"/>
        <v>0</v>
      </c>
      <c r="N248" s="54" t="b">
        <f t="shared" ca="1" si="546"/>
        <v>0</v>
      </c>
      <c r="O248" s="54" t="b">
        <f t="shared" ca="1" si="546"/>
        <v>1</v>
      </c>
      <c r="P248" s="27">
        <f t="shared" ca="1" si="561"/>
        <v>1</v>
      </c>
      <c r="Q248" s="27">
        <f t="shared" ca="1" si="561"/>
        <v>1</v>
      </c>
      <c r="R248" s="27">
        <f t="shared" ca="1" si="561"/>
        <v>1</v>
      </c>
      <c r="S248" s="27">
        <f t="shared" ca="1" si="561"/>
        <v>1</v>
      </c>
      <c r="T248" s="27">
        <f t="shared" ca="1" si="561"/>
        <v>1</v>
      </c>
      <c r="U248" s="27">
        <f t="shared" ca="1" si="562"/>
        <v>1</v>
      </c>
      <c r="V248" s="27">
        <f t="shared" ca="1" si="562"/>
        <v>1</v>
      </c>
      <c r="W248" s="27">
        <f t="shared" ca="1" si="562"/>
        <v>1</v>
      </c>
      <c r="X248" s="27">
        <f t="shared" ca="1" si="562"/>
        <v>1</v>
      </c>
      <c r="Y248" s="27">
        <f t="shared" ca="1" si="562"/>
        <v>1</v>
      </c>
      <c r="Z248" s="27" t="str">
        <f t="shared" ca="1" si="562"/>
        <v>-</v>
      </c>
      <c r="AA248" s="27" t="str">
        <f t="shared" ca="1" si="562"/>
        <v>-</v>
      </c>
      <c r="AB248" s="27" t="str">
        <f t="shared" ca="1" si="562"/>
        <v>-</v>
      </c>
      <c r="AC248" s="27" t="str">
        <f t="shared" ca="1" si="562"/>
        <v>-</v>
      </c>
      <c r="AD248" s="27" t="str">
        <f t="shared" ca="1" si="562"/>
        <v>-</v>
      </c>
      <c r="AE248" s="27" t="str">
        <f t="shared" ca="1" si="563"/>
        <v>-</v>
      </c>
      <c r="AF248" s="27" t="str">
        <f t="shared" ca="1" si="563"/>
        <v>-</v>
      </c>
      <c r="AG248" s="27" t="str">
        <f t="shared" ca="1" si="563"/>
        <v>-</v>
      </c>
      <c r="AH248" s="27" t="str">
        <f t="shared" ca="1" si="563"/>
        <v>-</v>
      </c>
      <c r="AI248" s="27" t="str">
        <f t="shared" ca="1" si="563"/>
        <v>-</v>
      </c>
      <c r="AJ248" s="27" t="str">
        <f t="shared" ca="1" si="563"/>
        <v>-</v>
      </c>
      <c r="AK248" s="54" t="b">
        <f t="shared" ca="1" si="547"/>
        <v>1</v>
      </c>
      <c r="AL248" s="54" t="str">
        <f t="shared" ca="1" si="547"/>
        <v>-</v>
      </c>
      <c r="AM248" s="54" t="str">
        <f t="shared" ca="1" si="547"/>
        <v>-</v>
      </c>
      <c r="AN248" s="54" t="str">
        <f t="shared" ca="1" si="547"/>
        <v>-</v>
      </c>
      <c r="AO248" s="27" t="str">
        <f t="shared" ca="1" si="545"/>
        <v>-</v>
      </c>
      <c r="AP248" s="27" t="str">
        <f t="shared" ca="1" si="545"/>
        <v>-</v>
      </c>
      <c r="AQ248" s="27" t="str">
        <f t="shared" ca="1" si="545"/>
        <v>-</v>
      </c>
      <c r="AR248" s="27" t="str">
        <f t="shared" ca="1" si="545"/>
        <v>-</v>
      </c>
      <c r="AS248" s="54">
        <f t="shared" ca="1" si="565"/>
        <v>5</v>
      </c>
      <c r="AT248" s="54">
        <f t="shared" ca="1" si="565"/>
        <v>4</v>
      </c>
      <c r="AU248" s="54">
        <f t="shared" ca="1" si="565"/>
        <v>0</v>
      </c>
      <c r="AV248" s="54">
        <f t="shared" ca="1" si="565"/>
        <v>0.25</v>
      </c>
      <c r="AW248" s="54">
        <f t="shared" ca="1" si="565"/>
        <v>-0.25</v>
      </c>
      <c r="AX248" s="54">
        <f t="shared" ca="1" si="565"/>
        <v>0.5</v>
      </c>
      <c r="AY248" s="54">
        <f t="shared" ca="1" si="565"/>
        <v>-0.5</v>
      </c>
      <c r="AZ248" s="54">
        <f t="shared" ca="1" si="565"/>
        <v>-0.7</v>
      </c>
      <c r="BA248" s="54">
        <f t="shared" ca="1" si="565"/>
        <v>1</v>
      </c>
      <c r="BB248" s="54">
        <f t="shared" ca="1" si="565"/>
        <v>-1</v>
      </c>
      <c r="BC248" s="54">
        <f t="shared" ca="1" si="565"/>
        <v>0.3</v>
      </c>
      <c r="BD248" s="54">
        <f t="shared" ca="1" si="565"/>
        <v>0.7</v>
      </c>
      <c r="BE248" s="54">
        <f t="shared" ca="1" si="565"/>
        <v>-0.2</v>
      </c>
      <c r="BF248" s="54">
        <f t="shared" ca="1" si="565"/>
        <v>1.2</v>
      </c>
      <c r="BG248" s="27" t="str">
        <f t="shared" ca="1" si="555"/>
        <v>-</v>
      </c>
      <c r="BH248" s="27" t="str">
        <f t="shared" ca="1" si="555"/>
        <v>-</v>
      </c>
      <c r="BI248" s="54">
        <f t="shared" ca="1" si="548"/>
        <v>0</v>
      </c>
      <c r="BJ248" s="54">
        <f t="shared" ca="1" si="548"/>
        <v>0</v>
      </c>
      <c r="BK248" s="54">
        <f t="shared" ca="1" si="548"/>
        <v>0</v>
      </c>
      <c r="BL248" s="54">
        <f t="shared" ca="1" si="548"/>
        <v>0</v>
      </c>
      <c r="BM248" s="54">
        <f t="shared" ca="1" si="548"/>
        <v>0</v>
      </c>
      <c r="BN248" s="27">
        <f t="shared" ca="1" si="556"/>
        <v>12</v>
      </c>
      <c r="BO248" s="27">
        <f t="shared" ca="1" si="556"/>
        <v>12</v>
      </c>
      <c r="BP248" s="27" t="str">
        <f t="shared" ca="1" si="556"/>
        <v>-</v>
      </c>
      <c r="BQ248" s="27" t="str">
        <f t="shared" ca="1" si="556"/>
        <v>-</v>
      </c>
      <c r="BR248" s="27" t="str">
        <f t="shared" ca="1" si="556"/>
        <v>-</v>
      </c>
      <c r="BS248" s="27" t="str">
        <f t="shared" ca="1" si="556"/>
        <v>-</v>
      </c>
      <c r="BT248" s="27" t="str">
        <f t="shared" ca="1" si="556"/>
        <v>-</v>
      </c>
      <c r="BU248" s="27" t="str">
        <f t="shared" ca="1" si="556"/>
        <v>-</v>
      </c>
      <c r="BV248" s="27" t="str">
        <f t="shared" ca="1" si="556"/>
        <v>-</v>
      </c>
      <c r="BW248" s="27" t="str">
        <f t="shared" ca="1" si="556"/>
        <v>-</v>
      </c>
      <c r="BX248" s="27" t="str">
        <f t="shared" ca="1" si="556"/>
        <v>-</v>
      </c>
      <c r="BY248" s="27">
        <f t="shared" ca="1" si="556"/>
        <v>5</v>
      </c>
      <c r="BZ248" s="27" t="str">
        <f t="shared" ca="1" si="557"/>
        <v>-</v>
      </c>
      <c r="CA248" s="27" t="str">
        <f t="shared" ca="1" si="557"/>
        <v>-</v>
      </c>
      <c r="CB248" s="27" t="str">
        <f t="shared" ca="1" si="557"/>
        <v>-</v>
      </c>
      <c r="CC248" s="27" t="str">
        <f t="shared" ca="1" si="557"/>
        <v>-</v>
      </c>
      <c r="CD248" s="27" t="str">
        <f t="shared" ca="1" si="557"/>
        <v>-</v>
      </c>
      <c r="CE248" s="27" t="str">
        <f t="shared" ca="1" si="557"/>
        <v>-</v>
      </c>
      <c r="CF248" s="27">
        <f t="shared" ca="1" si="557"/>
        <v>0</v>
      </c>
      <c r="CG248" s="27" t="str">
        <f t="shared" ca="1" si="557"/>
        <v>-</v>
      </c>
      <c r="CH248" s="27">
        <f t="shared" ca="1" si="557"/>
        <v>1</v>
      </c>
      <c r="CI248" s="27">
        <f t="shared" ca="1" si="557"/>
        <v>0</v>
      </c>
      <c r="CJ248" s="27">
        <f t="shared" ca="1" si="558"/>
        <v>1</v>
      </c>
      <c r="CK248" s="27">
        <f t="shared" ca="1" si="558"/>
        <v>1</v>
      </c>
      <c r="CL248" s="27">
        <f t="shared" ca="1" si="558"/>
        <v>1</v>
      </c>
      <c r="CM248" s="27">
        <f t="shared" ca="1" si="558"/>
        <v>0</v>
      </c>
      <c r="CN248" s="27">
        <f t="shared" ca="1" si="558"/>
        <v>0</v>
      </c>
      <c r="CO248" s="27">
        <f t="shared" ca="1" si="558"/>
        <v>0</v>
      </c>
      <c r="CP248" s="27">
        <f t="shared" ca="1" si="558"/>
        <v>0</v>
      </c>
      <c r="CQ248" s="27">
        <f t="shared" ca="1" si="558"/>
        <v>1</v>
      </c>
      <c r="CR248" s="27">
        <f t="shared" ca="1" si="558"/>
        <v>0</v>
      </c>
      <c r="CS248" s="27">
        <f t="shared" ca="1" si="558"/>
        <v>0</v>
      </c>
      <c r="CT248" s="27">
        <f t="shared" ca="1" si="559"/>
        <v>0</v>
      </c>
      <c r="CU248" s="27">
        <f t="shared" ca="1" si="559"/>
        <v>0</v>
      </c>
      <c r="CV248" s="27">
        <f t="shared" ca="1" si="559"/>
        <v>0</v>
      </c>
      <c r="CW248" s="27">
        <f t="shared" ca="1" si="559"/>
        <v>1</v>
      </c>
      <c r="CX248" s="54">
        <f t="shared" ca="1" si="501"/>
        <v>0</v>
      </c>
      <c r="CY248" s="27">
        <f t="shared" ca="1" si="559"/>
        <v>0</v>
      </c>
      <c r="CZ248" s="54">
        <f t="shared" ca="1" si="549"/>
        <v>0</v>
      </c>
      <c r="DA248" s="54">
        <f t="shared" ca="1" si="549"/>
        <v>0</v>
      </c>
      <c r="DB248" s="54">
        <f t="shared" ca="1" si="549"/>
        <v>0</v>
      </c>
      <c r="DC248" s="54">
        <f t="shared" ca="1" si="549"/>
        <v>0</v>
      </c>
      <c r="DD248" s="54">
        <f t="shared" ca="1" si="549"/>
        <v>0</v>
      </c>
      <c r="DE248" s="27" t="str">
        <f t="shared" ca="1" si="560"/>
        <v>-</v>
      </c>
      <c r="DF248" s="27" t="str">
        <f t="shared" ca="1" si="560"/>
        <v>-</v>
      </c>
      <c r="DG248" s="27" t="str">
        <f t="shared" ca="1" si="560"/>
        <v>-</v>
      </c>
      <c r="DH248" s="27" t="str">
        <f t="shared" ca="1" si="560"/>
        <v>-</v>
      </c>
      <c r="DI248" s="27" t="str">
        <f t="shared" ca="1" si="560"/>
        <v>-</v>
      </c>
      <c r="DJ248" s="27" t="str">
        <f t="shared" ca="1" si="560"/>
        <v>-</v>
      </c>
      <c r="DK248" s="27" t="b">
        <f t="shared" ca="1" si="560"/>
        <v>0</v>
      </c>
      <c r="DL248" s="27" t="b">
        <f t="shared" ca="1" si="560"/>
        <v>1</v>
      </c>
      <c r="DM248" s="27" t="b">
        <f t="shared" ca="1" si="560"/>
        <v>0</v>
      </c>
      <c r="DN248" s="27">
        <f t="shared" ca="1" si="560"/>
        <v>2</v>
      </c>
      <c r="DO248" s="54" t="str">
        <f t="shared" ca="1" si="550"/>
        <v>-</v>
      </c>
      <c r="DP248" s="54" t="b">
        <f t="shared" ca="1" si="550"/>
        <v>1</v>
      </c>
      <c r="DQ248" s="54" t="str">
        <f t="shared" ca="1" si="550"/>
        <v>-</v>
      </c>
      <c r="DR248" s="54" t="str">
        <f t="shared" ca="1" si="550"/>
        <v>-</v>
      </c>
      <c r="DS248" s="27" t="str">
        <f t="shared" ca="1" si="551"/>
        <v>-</v>
      </c>
      <c r="DT248" s="27" t="b">
        <f t="shared" ca="1" si="551"/>
        <v>1</v>
      </c>
      <c r="DU248" s="27" t="str">
        <f t="shared" ca="1" si="551"/>
        <v>-</v>
      </c>
      <c r="DV248" s="27">
        <f t="shared" ca="1" si="551"/>
        <v>0</v>
      </c>
      <c r="DW248" s="54">
        <f t="shared" ca="1" si="552"/>
        <v>1</v>
      </c>
      <c r="DX248" s="54" t="str">
        <f t="shared" ca="1" si="552"/>
        <v>-</v>
      </c>
      <c r="DY248" s="27" t="str">
        <f t="shared" ca="1" si="553"/>
        <v>-</v>
      </c>
      <c r="DZ248" s="27" t="str">
        <f t="shared" ca="1" si="553"/>
        <v>-</v>
      </c>
      <c r="EA248" s="27">
        <f t="shared" ca="1" si="553"/>
        <v>1</v>
      </c>
      <c r="EB248" s="27">
        <f t="shared" ca="1" si="553"/>
        <v>0</v>
      </c>
      <c r="EC248" s="27">
        <f t="shared" ca="1" si="553"/>
        <v>1</v>
      </c>
      <c r="ED248" s="27">
        <f t="shared" ca="1" si="553"/>
        <v>1</v>
      </c>
      <c r="EE248" s="27">
        <f t="shared" ca="1" si="553"/>
        <v>0</v>
      </c>
      <c r="EF248" s="27">
        <f t="shared" ca="1" si="553"/>
        <v>70</v>
      </c>
      <c r="EG248" s="27">
        <f t="shared" ca="1" si="553"/>
        <v>50</v>
      </c>
      <c r="EH248" s="27">
        <f t="shared" ca="1" si="553"/>
        <v>70</v>
      </c>
      <c r="EI248" s="27">
        <f t="shared" ca="1" si="554"/>
        <v>50</v>
      </c>
      <c r="EJ248" s="27">
        <f t="shared" ca="1" si="554"/>
        <v>1</v>
      </c>
      <c r="EK248" s="27">
        <f t="shared" ca="1" si="554"/>
        <v>1</v>
      </c>
      <c r="EL248" s="27">
        <f t="shared" ca="1" si="554"/>
        <v>1</v>
      </c>
      <c r="EM248" s="27">
        <f t="shared" ca="1" si="554"/>
        <v>0</v>
      </c>
      <c r="EN248" s="27" t="str">
        <f t="shared" ca="1" si="554"/>
        <v>-</v>
      </c>
      <c r="EO248" s="27" t="str">
        <f t="shared" ca="1" si="554"/>
        <v>-</v>
      </c>
      <c r="EP248" s="27">
        <f t="shared" ca="1" si="554"/>
        <v>0</v>
      </c>
      <c r="EQ248" s="27">
        <f t="shared" ca="1" si="554"/>
        <v>0</v>
      </c>
      <c r="ER248" s="34">
        <v>0</v>
      </c>
    </row>
    <row r="249" spans="1:148" outlineLevel="3">
      <c r="A249" s="31">
        <f t="shared" si="482"/>
        <v>244</v>
      </c>
      <c r="B249" s="38">
        <f t="shared" ca="1" si="510"/>
        <v>43</v>
      </c>
      <c r="C249">
        <f t="shared" ca="1" si="540"/>
        <v>42</v>
      </c>
      <c r="D249" t="b">
        <v>0</v>
      </c>
      <c r="E249" t="b">
        <v>0</v>
      </c>
      <c r="F249" t="b">
        <v>0</v>
      </c>
      <c r="H249" s="51" t="str">
        <f t="shared" ca="1" si="483"/>
        <v>Mat Win Scan 3 (F43N54)</v>
      </c>
      <c r="I249" s="13" t="str">
        <f ca="1">IF(MATCH(H249,H$5:H249,0)=(COUNTA(H$5:H249)),"-","Dup")</f>
        <v>-</v>
      </c>
      <c r="J249" s="27" t="s">
        <v>37</v>
      </c>
      <c r="K249" s="54" t="b">
        <f t="shared" ref="K249:O258" ca="1" si="566">OFFSET(K249,-1,0)</f>
        <v>1</v>
      </c>
      <c r="L249" s="54" t="b">
        <f t="shared" ca="1" si="566"/>
        <v>0</v>
      </c>
      <c r="M249" s="54" t="b">
        <f t="shared" ca="1" si="566"/>
        <v>0</v>
      </c>
      <c r="N249" s="54" t="b">
        <f t="shared" ca="1" si="566"/>
        <v>0</v>
      </c>
      <c r="O249" s="54" t="b">
        <f t="shared" ca="1" si="566"/>
        <v>1</v>
      </c>
      <c r="P249" s="27">
        <f t="shared" ca="1" si="561"/>
        <v>1</v>
      </c>
      <c r="Q249" s="27">
        <f t="shared" ca="1" si="561"/>
        <v>1</v>
      </c>
      <c r="R249" s="27">
        <f t="shared" ca="1" si="561"/>
        <v>1</v>
      </c>
      <c r="S249" s="27">
        <f t="shared" ca="1" si="561"/>
        <v>1</v>
      </c>
      <c r="T249" s="27">
        <f t="shared" ca="1" si="561"/>
        <v>1</v>
      </c>
      <c r="U249" s="27">
        <f t="shared" ca="1" si="562"/>
        <v>1</v>
      </c>
      <c r="V249" s="27">
        <f t="shared" ca="1" si="562"/>
        <v>1</v>
      </c>
      <c r="W249" s="27">
        <f t="shared" ca="1" si="562"/>
        <v>1</v>
      </c>
      <c r="X249" s="27">
        <f t="shared" ca="1" si="562"/>
        <v>1</v>
      </c>
      <c r="Y249" s="27">
        <f t="shared" ca="1" si="562"/>
        <v>1</v>
      </c>
      <c r="Z249" s="27" t="str">
        <f t="shared" ca="1" si="562"/>
        <v>-</v>
      </c>
      <c r="AA249" s="27" t="str">
        <f t="shared" ca="1" si="562"/>
        <v>-</v>
      </c>
      <c r="AB249" s="27" t="str">
        <f t="shared" ca="1" si="562"/>
        <v>-</v>
      </c>
      <c r="AC249" s="27" t="str">
        <f t="shared" ca="1" si="562"/>
        <v>-</v>
      </c>
      <c r="AD249" s="27" t="str">
        <f t="shared" ca="1" si="562"/>
        <v>-</v>
      </c>
      <c r="AE249" s="27" t="str">
        <f t="shared" ca="1" si="563"/>
        <v>-</v>
      </c>
      <c r="AF249" s="27" t="str">
        <f t="shared" ca="1" si="563"/>
        <v>-</v>
      </c>
      <c r="AG249" s="27" t="str">
        <f t="shared" ca="1" si="563"/>
        <v>-</v>
      </c>
      <c r="AH249" s="27" t="str">
        <f t="shared" ca="1" si="563"/>
        <v>-</v>
      </c>
      <c r="AI249" s="27" t="str">
        <f t="shared" ca="1" si="563"/>
        <v>-</v>
      </c>
      <c r="AJ249" s="27" t="str">
        <f t="shared" ca="1" si="563"/>
        <v>-</v>
      </c>
      <c r="AK249" s="54" t="b">
        <f t="shared" ca="1" si="547"/>
        <v>1</v>
      </c>
      <c r="AL249" s="54" t="str">
        <f t="shared" ca="1" si="547"/>
        <v>-</v>
      </c>
      <c r="AM249" s="54" t="str">
        <f t="shared" ca="1" si="547"/>
        <v>-</v>
      </c>
      <c r="AN249" s="54" t="str">
        <f t="shared" ca="1" si="547"/>
        <v>-</v>
      </c>
      <c r="AO249" s="27" t="str">
        <f t="shared" ca="1" si="545"/>
        <v>-</v>
      </c>
      <c r="AP249" s="27" t="str">
        <f t="shared" ca="1" si="545"/>
        <v>-</v>
      </c>
      <c r="AQ249" s="27" t="str">
        <f t="shared" ca="1" si="545"/>
        <v>-</v>
      </c>
      <c r="AR249" s="27" t="str">
        <f t="shared" ca="1" si="545"/>
        <v>-</v>
      </c>
      <c r="AS249" s="54">
        <f t="shared" ca="1" si="565"/>
        <v>5</v>
      </c>
      <c r="AT249" s="54">
        <f t="shared" ca="1" si="565"/>
        <v>4</v>
      </c>
      <c r="AU249" s="54">
        <f t="shared" ca="1" si="565"/>
        <v>0</v>
      </c>
      <c r="AV249" s="54">
        <f t="shared" ca="1" si="565"/>
        <v>0.25</v>
      </c>
      <c r="AW249" s="54">
        <f t="shared" ca="1" si="565"/>
        <v>-0.25</v>
      </c>
      <c r="AX249" s="54">
        <f t="shared" ca="1" si="565"/>
        <v>0.5</v>
      </c>
      <c r="AY249" s="54">
        <f t="shared" ca="1" si="565"/>
        <v>-0.5</v>
      </c>
      <c r="AZ249" s="54">
        <f t="shared" ca="1" si="565"/>
        <v>-0.7</v>
      </c>
      <c r="BA249" s="54">
        <f t="shared" ca="1" si="565"/>
        <v>1</v>
      </c>
      <c r="BB249" s="54">
        <f t="shared" ca="1" si="565"/>
        <v>-1</v>
      </c>
      <c r="BC249" s="54">
        <f t="shared" ca="1" si="565"/>
        <v>0.3</v>
      </c>
      <c r="BD249" s="54">
        <f t="shared" ca="1" si="565"/>
        <v>0.7</v>
      </c>
      <c r="BE249" s="54">
        <f t="shared" ca="1" si="565"/>
        <v>-0.2</v>
      </c>
      <c r="BF249" s="54">
        <f t="shared" ca="1" si="565"/>
        <v>1.2</v>
      </c>
      <c r="BG249" s="27" t="str">
        <f t="shared" ca="1" si="555"/>
        <v>-</v>
      </c>
      <c r="BH249" s="27" t="str">
        <f t="shared" ca="1" si="555"/>
        <v>-</v>
      </c>
      <c r="BI249" s="54">
        <f t="shared" ref="BI249:BM258" ca="1" si="567">OFFSET(BI249,-1,0)</f>
        <v>0</v>
      </c>
      <c r="BJ249" s="54">
        <f t="shared" ca="1" si="567"/>
        <v>0</v>
      </c>
      <c r="BK249" s="54">
        <f t="shared" ca="1" si="567"/>
        <v>0</v>
      </c>
      <c r="BL249" s="54">
        <f t="shared" ca="1" si="567"/>
        <v>0</v>
      </c>
      <c r="BM249" s="54">
        <f t="shared" ca="1" si="567"/>
        <v>0</v>
      </c>
      <c r="BN249" s="27">
        <f t="shared" ca="1" si="556"/>
        <v>12</v>
      </c>
      <c r="BO249" s="27">
        <f t="shared" ca="1" si="556"/>
        <v>12</v>
      </c>
      <c r="BP249" s="27" t="str">
        <f t="shared" ca="1" si="556"/>
        <v>-</v>
      </c>
      <c r="BQ249" s="27" t="str">
        <f t="shared" ca="1" si="556"/>
        <v>-</v>
      </c>
      <c r="BR249" s="27" t="str">
        <f t="shared" ca="1" si="556"/>
        <v>-</v>
      </c>
      <c r="BS249" s="27" t="str">
        <f t="shared" ca="1" si="556"/>
        <v>-</v>
      </c>
      <c r="BT249" s="27" t="str">
        <f t="shared" ca="1" si="556"/>
        <v>-</v>
      </c>
      <c r="BU249" s="27" t="str">
        <f t="shared" ca="1" si="556"/>
        <v>-</v>
      </c>
      <c r="BV249" s="27" t="str">
        <f t="shared" ca="1" si="556"/>
        <v>-</v>
      </c>
      <c r="BW249" s="27" t="str">
        <f t="shared" ca="1" si="556"/>
        <v>-</v>
      </c>
      <c r="BX249" s="27" t="str">
        <f t="shared" ca="1" si="556"/>
        <v>-</v>
      </c>
      <c r="BY249" s="27">
        <f t="shared" ca="1" si="556"/>
        <v>5</v>
      </c>
      <c r="BZ249" s="27" t="str">
        <f t="shared" ca="1" si="557"/>
        <v>-</v>
      </c>
      <c r="CA249" s="27" t="str">
        <f t="shared" ca="1" si="557"/>
        <v>-</v>
      </c>
      <c r="CB249" s="27" t="str">
        <f t="shared" ca="1" si="557"/>
        <v>-</v>
      </c>
      <c r="CC249" s="27" t="str">
        <f t="shared" ca="1" si="557"/>
        <v>-</v>
      </c>
      <c r="CD249" s="27" t="str">
        <f t="shared" ca="1" si="557"/>
        <v>-</v>
      </c>
      <c r="CE249" s="27" t="str">
        <f t="shared" ca="1" si="557"/>
        <v>-</v>
      </c>
      <c r="CF249" s="27">
        <f t="shared" ca="1" si="557"/>
        <v>0</v>
      </c>
      <c r="CG249" s="27" t="str">
        <f t="shared" ca="1" si="557"/>
        <v>-</v>
      </c>
      <c r="CH249" s="27">
        <f t="shared" ca="1" si="557"/>
        <v>1</v>
      </c>
      <c r="CI249" s="27">
        <f t="shared" ca="1" si="557"/>
        <v>0</v>
      </c>
      <c r="CJ249" s="27">
        <f t="shared" ca="1" si="558"/>
        <v>1</v>
      </c>
      <c r="CK249" s="27">
        <f t="shared" ca="1" si="558"/>
        <v>1</v>
      </c>
      <c r="CL249" s="27">
        <f t="shared" ca="1" si="558"/>
        <v>1</v>
      </c>
      <c r="CM249" s="27">
        <f t="shared" ca="1" si="558"/>
        <v>0</v>
      </c>
      <c r="CN249" s="27">
        <f t="shared" ca="1" si="558"/>
        <v>0</v>
      </c>
      <c r="CO249" s="27">
        <f t="shared" ca="1" si="558"/>
        <v>0</v>
      </c>
      <c r="CP249" s="27">
        <f t="shared" ca="1" si="558"/>
        <v>0</v>
      </c>
      <c r="CQ249" s="27">
        <f t="shared" ca="1" si="558"/>
        <v>1</v>
      </c>
      <c r="CR249" s="27">
        <f t="shared" ca="1" si="558"/>
        <v>0</v>
      </c>
      <c r="CS249" s="27">
        <f t="shared" ca="1" si="558"/>
        <v>0</v>
      </c>
      <c r="CT249" s="27">
        <f t="shared" ca="1" si="559"/>
        <v>0</v>
      </c>
      <c r="CU249" s="27">
        <f t="shared" ca="1" si="559"/>
        <v>0</v>
      </c>
      <c r="CV249" s="27">
        <f t="shared" ca="1" si="559"/>
        <v>0</v>
      </c>
      <c r="CW249" s="27">
        <f t="shared" ca="1" si="559"/>
        <v>1</v>
      </c>
      <c r="CX249" s="54">
        <f t="shared" ca="1" si="501"/>
        <v>0</v>
      </c>
      <c r="CY249" s="27">
        <f t="shared" ca="1" si="559"/>
        <v>0</v>
      </c>
      <c r="CZ249" s="54">
        <f t="shared" ref="CZ249:DD258" ca="1" si="568">OFFSET(CZ249,-1,0)</f>
        <v>0</v>
      </c>
      <c r="DA249" s="54">
        <f t="shared" ca="1" si="568"/>
        <v>0</v>
      </c>
      <c r="DB249" s="54">
        <f t="shared" ca="1" si="568"/>
        <v>0</v>
      </c>
      <c r="DC249" s="54">
        <f t="shared" ca="1" si="568"/>
        <v>0</v>
      </c>
      <c r="DD249" s="54">
        <f t="shared" ca="1" si="568"/>
        <v>0</v>
      </c>
      <c r="DE249" s="27" t="str">
        <f t="shared" ca="1" si="560"/>
        <v>-</v>
      </c>
      <c r="DF249" s="27" t="str">
        <f t="shared" ca="1" si="560"/>
        <v>-</v>
      </c>
      <c r="DG249" s="27" t="str">
        <f t="shared" ca="1" si="560"/>
        <v>-</v>
      </c>
      <c r="DH249" s="27" t="str">
        <f t="shared" ca="1" si="560"/>
        <v>-</v>
      </c>
      <c r="DI249" s="27" t="str">
        <f t="shared" ca="1" si="560"/>
        <v>-</v>
      </c>
      <c r="DJ249" s="27" t="str">
        <f t="shared" ca="1" si="560"/>
        <v>-</v>
      </c>
      <c r="DK249" s="27" t="b">
        <f t="shared" ca="1" si="560"/>
        <v>0</v>
      </c>
      <c r="DL249" s="27" t="b">
        <f t="shared" ca="1" si="560"/>
        <v>1</v>
      </c>
      <c r="DM249" s="27" t="b">
        <f t="shared" ca="1" si="560"/>
        <v>0</v>
      </c>
      <c r="DN249" s="27">
        <f t="shared" ca="1" si="560"/>
        <v>3</v>
      </c>
      <c r="DO249" s="54" t="str">
        <f t="shared" ca="1" si="550"/>
        <v>-</v>
      </c>
      <c r="DP249" s="54" t="b">
        <f t="shared" ca="1" si="550"/>
        <v>1</v>
      </c>
      <c r="DQ249" s="54" t="str">
        <f t="shared" ca="1" si="550"/>
        <v>-</v>
      </c>
      <c r="DR249" s="54" t="str">
        <f t="shared" ca="1" si="550"/>
        <v>-</v>
      </c>
      <c r="DS249" s="27" t="str">
        <f t="shared" ref="DS249:DV258" ca="1" si="569">OFFSET(DS$5,$B249,0)</f>
        <v>-</v>
      </c>
      <c r="DT249" s="27" t="b">
        <f t="shared" ca="1" si="569"/>
        <v>1</v>
      </c>
      <c r="DU249" s="27" t="str">
        <f t="shared" ca="1" si="569"/>
        <v>-</v>
      </c>
      <c r="DV249" s="27">
        <f t="shared" ca="1" si="569"/>
        <v>0</v>
      </c>
      <c r="DW249" s="54">
        <f t="shared" ca="1" si="552"/>
        <v>1</v>
      </c>
      <c r="DX249" s="54" t="str">
        <f t="shared" ca="1" si="552"/>
        <v>-</v>
      </c>
      <c r="DY249" s="27" t="str">
        <f t="shared" ref="DY249:EH258" ca="1" si="570">OFFSET(DY$5,$B249,0)</f>
        <v>-</v>
      </c>
      <c r="DZ249" s="27" t="str">
        <f t="shared" ca="1" si="570"/>
        <v>-</v>
      </c>
      <c r="EA249" s="27">
        <f t="shared" ca="1" si="570"/>
        <v>1</v>
      </c>
      <c r="EB249" s="27">
        <f t="shared" ca="1" si="570"/>
        <v>0</v>
      </c>
      <c r="EC249" s="27">
        <f t="shared" ca="1" si="570"/>
        <v>1</v>
      </c>
      <c r="ED249" s="27">
        <f t="shared" ca="1" si="570"/>
        <v>1</v>
      </c>
      <c r="EE249" s="27">
        <f t="shared" ca="1" si="570"/>
        <v>0</v>
      </c>
      <c r="EF249" s="27">
        <f t="shared" ca="1" si="570"/>
        <v>70</v>
      </c>
      <c r="EG249" s="27">
        <f t="shared" ca="1" si="570"/>
        <v>50</v>
      </c>
      <c r="EH249" s="27">
        <f t="shared" ca="1" si="570"/>
        <v>70</v>
      </c>
      <c r="EI249" s="27">
        <f t="shared" ref="EI249:EQ258" ca="1" si="571">OFFSET(EI$5,$B249,0)</f>
        <v>50</v>
      </c>
      <c r="EJ249" s="27">
        <f t="shared" ca="1" si="571"/>
        <v>1</v>
      </c>
      <c r="EK249" s="27">
        <f t="shared" ca="1" si="571"/>
        <v>1</v>
      </c>
      <c r="EL249" s="27">
        <f t="shared" ca="1" si="571"/>
        <v>1</v>
      </c>
      <c r="EM249" s="27">
        <f t="shared" ca="1" si="571"/>
        <v>0</v>
      </c>
      <c r="EN249" s="27" t="str">
        <f t="shared" ca="1" si="571"/>
        <v>-</v>
      </c>
      <c r="EO249" s="27" t="str">
        <f t="shared" ca="1" si="571"/>
        <v>-</v>
      </c>
      <c r="EP249" s="27">
        <f t="shared" ca="1" si="571"/>
        <v>0</v>
      </c>
      <c r="EQ249" s="27">
        <f t="shared" ca="1" si="571"/>
        <v>0</v>
      </c>
      <c r="ER249" s="34">
        <v>0</v>
      </c>
    </row>
    <row r="250" spans="1:148" outlineLevel="3">
      <c r="A250" s="31">
        <f t="shared" si="482"/>
        <v>245</v>
      </c>
      <c r="B250" s="38">
        <f t="shared" ca="1" si="510"/>
        <v>44</v>
      </c>
      <c r="C250">
        <f t="shared" ca="1" si="540"/>
        <v>42</v>
      </c>
      <c r="D250" t="b">
        <v>0</v>
      </c>
      <c r="E250" t="b">
        <v>0</v>
      </c>
      <c r="F250" t="b">
        <v>0</v>
      </c>
      <c r="H250" s="51" t="str">
        <f t="shared" ca="1" si="483"/>
        <v>Mat Spr Scan 0 (F43N54)</v>
      </c>
      <c r="I250" s="13" t="str">
        <f ca="1">IF(MATCH(H250,H$5:H250,0)=(COUNTA(H$5:H250)),"-","Dup")</f>
        <v>-</v>
      </c>
      <c r="J250" s="27" t="s">
        <v>37</v>
      </c>
      <c r="K250" s="54" t="b">
        <f t="shared" ca="1" si="566"/>
        <v>1</v>
      </c>
      <c r="L250" s="54" t="b">
        <f t="shared" ca="1" si="566"/>
        <v>0</v>
      </c>
      <c r="M250" s="54" t="b">
        <f t="shared" ca="1" si="566"/>
        <v>0</v>
      </c>
      <c r="N250" s="54" t="b">
        <f t="shared" ca="1" si="566"/>
        <v>0</v>
      </c>
      <c r="O250" s="54" t="b">
        <f t="shared" ca="1" si="566"/>
        <v>1</v>
      </c>
      <c r="P250" s="27">
        <f t="shared" ca="1" si="561"/>
        <v>1</v>
      </c>
      <c r="Q250" s="27">
        <f t="shared" ca="1" si="561"/>
        <v>1</v>
      </c>
      <c r="R250" s="27">
        <f t="shared" ca="1" si="561"/>
        <v>1</v>
      </c>
      <c r="S250" s="27">
        <f t="shared" ca="1" si="561"/>
        <v>1</v>
      </c>
      <c r="T250" s="27">
        <f t="shared" ca="1" si="561"/>
        <v>1</v>
      </c>
      <c r="U250" s="27">
        <f t="shared" ca="1" si="562"/>
        <v>1</v>
      </c>
      <c r="V250" s="27">
        <f t="shared" ca="1" si="562"/>
        <v>1</v>
      </c>
      <c r="W250" s="27">
        <f t="shared" ca="1" si="562"/>
        <v>1</v>
      </c>
      <c r="X250" s="27">
        <f t="shared" ca="1" si="562"/>
        <v>1</v>
      </c>
      <c r="Y250" s="27">
        <f t="shared" ca="1" si="562"/>
        <v>1</v>
      </c>
      <c r="Z250" s="27" t="str">
        <f t="shared" ca="1" si="562"/>
        <v>-</v>
      </c>
      <c r="AA250" s="27" t="str">
        <f t="shared" ca="1" si="562"/>
        <v>-</v>
      </c>
      <c r="AB250" s="27" t="str">
        <f t="shared" ca="1" si="562"/>
        <v>-</v>
      </c>
      <c r="AC250" s="27" t="str">
        <f t="shared" ca="1" si="562"/>
        <v>-</v>
      </c>
      <c r="AD250" s="27" t="str">
        <f t="shared" ca="1" si="562"/>
        <v>-</v>
      </c>
      <c r="AE250" s="27" t="str">
        <f t="shared" ca="1" si="563"/>
        <v>-</v>
      </c>
      <c r="AF250" s="27" t="str">
        <f t="shared" ca="1" si="563"/>
        <v>-</v>
      </c>
      <c r="AG250" s="27" t="str">
        <f t="shared" ca="1" si="563"/>
        <v>-</v>
      </c>
      <c r="AH250" s="27" t="str">
        <f t="shared" ca="1" si="563"/>
        <v>-</v>
      </c>
      <c r="AI250" s="27" t="str">
        <f t="shared" ca="1" si="563"/>
        <v>-</v>
      </c>
      <c r="AJ250" s="27" t="str">
        <f t="shared" ca="1" si="563"/>
        <v>-</v>
      </c>
      <c r="AK250" s="54" t="b">
        <f t="shared" ca="1" si="547"/>
        <v>1</v>
      </c>
      <c r="AL250" s="54" t="str">
        <f t="shared" ca="1" si="547"/>
        <v>-</v>
      </c>
      <c r="AM250" s="54" t="str">
        <f t="shared" ca="1" si="547"/>
        <v>-</v>
      </c>
      <c r="AN250" s="54" t="str">
        <f t="shared" ca="1" si="547"/>
        <v>-</v>
      </c>
      <c r="AO250" s="27" t="str">
        <f t="shared" ca="1" si="545"/>
        <v>-</v>
      </c>
      <c r="AP250" s="27" t="str">
        <f t="shared" ca="1" si="545"/>
        <v>-</v>
      </c>
      <c r="AQ250" s="27" t="str">
        <f t="shared" ca="1" si="545"/>
        <v>-</v>
      </c>
      <c r="AR250" s="27" t="str">
        <f t="shared" ca="1" si="545"/>
        <v>-</v>
      </c>
      <c r="AS250" s="54">
        <f t="shared" ca="1" si="565"/>
        <v>5</v>
      </c>
      <c r="AT250" s="54">
        <f t="shared" ca="1" si="565"/>
        <v>4</v>
      </c>
      <c r="AU250" s="54">
        <f t="shared" ca="1" si="565"/>
        <v>0</v>
      </c>
      <c r="AV250" s="54">
        <f t="shared" ca="1" si="565"/>
        <v>0.25</v>
      </c>
      <c r="AW250" s="54">
        <f t="shared" ca="1" si="565"/>
        <v>-0.25</v>
      </c>
      <c r="AX250" s="54">
        <f t="shared" ca="1" si="565"/>
        <v>0.5</v>
      </c>
      <c r="AY250" s="54">
        <f t="shared" ca="1" si="565"/>
        <v>-0.5</v>
      </c>
      <c r="AZ250" s="54">
        <f t="shared" ca="1" si="565"/>
        <v>-0.7</v>
      </c>
      <c r="BA250" s="54">
        <f t="shared" ca="1" si="565"/>
        <v>1</v>
      </c>
      <c r="BB250" s="54">
        <f t="shared" ca="1" si="565"/>
        <v>-1</v>
      </c>
      <c r="BC250" s="54">
        <f t="shared" ca="1" si="565"/>
        <v>0.3</v>
      </c>
      <c r="BD250" s="54">
        <f t="shared" ca="1" si="565"/>
        <v>0.7</v>
      </c>
      <c r="BE250" s="54">
        <f t="shared" ca="1" si="565"/>
        <v>-0.2</v>
      </c>
      <c r="BF250" s="54">
        <f t="shared" ca="1" si="565"/>
        <v>1.2</v>
      </c>
      <c r="BG250" s="27" t="str">
        <f t="shared" ref="BG250:BH259" ca="1" si="572">OFFSET(BG$5,$B250,0)</f>
        <v>-</v>
      </c>
      <c r="BH250" s="27" t="str">
        <f t="shared" ca="1" si="572"/>
        <v>-</v>
      </c>
      <c r="BI250" s="54">
        <f t="shared" ca="1" si="567"/>
        <v>0</v>
      </c>
      <c r="BJ250" s="54">
        <f t="shared" ca="1" si="567"/>
        <v>0</v>
      </c>
      <c r="BK250" s="54">
        <f t="shared" ca="1" si="567"/>
        <v>0</v>
      </c>
      <c r="BL250" s="54">
        <f t="shared" ca="1" si="567"/>
        <v>0</v>
      </c>
      <c r="BM250" s="54">
        <f t="shared" ca="1" si="567"/>
        <v>0</v>
      </c>
      <c r="BN250" s="27">
        <f t="shared" ref="BN250:BY259" ca="1" si="573">OFFSET(BN$5,$B250,0)</f>
        <v>12</v>
      </c>
      <c r="BO250" s="27">
        <f t="shared" ca="1" si="573"/>
        <v>12</v>
      </c>
      <c r="BP250" s="27" t="str">
        <f t="shared" ca="1" si="573"/>
        <v>-</v>
      </c>
      <c r="BQ250" s="27" t="str">
        <f t="shared" ca="1" si="573"/>
        <v>-</v>
      </c>
      <c r="BR250" s="27" t="str">
        <f t="shared" ca="1" si="573"/>
        <v>-</v>
      </c>
      <c r="BS250" s="27" t="str">
        <f t="shared" ca="1" si="573"/>
        <v>-</v>
      </c>
      <c r="BT250" s="27" t="str">
        <f t="shared" ca="1" si="573"/>
        <v>-</v>
      </c>
      <c r="BU250" s="27" t="str">
        <f t="shared" ca="1" si="573"/>
        <v>-</v>
      </c>
      <c r="BV250" s="27" t="str">
        <f t="shared" ca="1" si="573"/>
        <v>-</v>
      </c>
      <c r="BW250" s="27" t="str">
        <f t="shared" ca="1" si="573"/>
        <v>-</v>
      </c>
      <c r="BX250" s="27" t="str">
        <f t="shared" ca="1" si="573"/>
        <v>-</v>
      </c>
      <c r="BY250" s="27">
        <f t="shared" ca="1" si="573"/>
        <v>5</v>
      </c>
      <c r="BZ250" s="27" t="str">
        <f t="shared" ref="BZ250:CI259" ca="1" si="574">OFFSET(BZ$5,$B250,0)</f>
        <v>-</v>
      </c>
      <c r="CA250" s="27" t="str">
        <f t="shared" ca="1" si="574"/>
        <v>-</v>
      </c>
      <c r="CB250" s="27" t="str">
        <f t="shared" ca="1" si="574"/>
        <v>-</v>
      </c>
      <c r="CC250" s="27" t="str">
        <f t="shared" ca="1" si="574"/>
        <v>-</v>
      </c>
      <c r="CD250" s="27" t="str">
        <f t="shared" ca="1" si="574"/>
        <v>-</v>
      </c>
      <c r="CE250" s="27" t="str">
        <f t="shared" ca="1" si="574"/>
        <v>-</v>
      </c>
      <c r="CF250" s="27">
        <f t="shared" ca="1" si="574"/>
        <v>0</v>
      </c>
      <c r="CG250" s="27" t="str">
        <f t="shared" ca="1" si="574"/>
        <v>-</v>
      </c>
      <c r="CH250" s="27">
        <f t="shared" ca="1" si="574"/>
        <v>1</v>
      </c>
      <c r="CI250" s="27">
        <f t="shared" ca="1" si="574"/>
        <v>0</v>
      </c>
      <c r="CJ250" s="27">
        <f t="shared" ref="CJ250:CS259" ca="1" si="575">OFFSET(CJ$5,$B250,0)</f>
        <v>1</v>
      </c>
      <c r="CK250" s="27">
        <f t="shared" ca="1" si="575"/>
        <v>1</v>
      </c>
      <c r="CL250" s="27">
        <f t="shared" ca="1" si="575"/>
        <v>1</v>
      </c>
      <c r="CM250" s="27">
        <f t="shared" ca="1" si="575"/>
        <v>0</v>
      </c>
      <c r="CN250" s="27">
        <f t="shared" ca="1" si="575"/>
        <v>0</v>
      </c>
      <c r="CO250" s="27">
        <f t="shared" ca="1" si="575"/>
        <v>0</v>
      </c>
      <c r="CP250" s="27">
        <f t="shared" ca="1" si="575"/>
        <v>0</v>
      </c>
      <c r="CQ250" s="27">
        <f t="shared" ca="1" si="575"/>
        <v>1</v>
      </c>
      <c r="CR250" s="27">
        <f t="shared" ca="1" si="575"/>
        <v>0</v>
      </c>
      <c r="CS250" s="27">
        <f t="shared" ca="1" si="575"/>
        <v>0</v>
      </c>
      <c r="CT250" s="27">
        <f t="shared" ref="CT250:CY259" ca="1" si="576">OFFSET(CT$5,$B250,0)</f>
        <v>0</v>
      </c>
      <c r="CU250" s="27">
        <f t="shared" ca="1" si="576"/>
        <v>0</v>
      </c>
      <c r="CV250" s="27">
        <f t="shared" ca="1" si="576"/>
        <v>0</v>
      </c>
      <c r="CW250" s="27">
        <f t="shared" ca="1" si="576"/>
        <v>1</v>
      </c>
      <c r="CX250" s="54">
        <f t="shared" ca="1" si="501"/>
        <v>0</v>
      </c>
      <c r="CY250" s="27">
        <f t="shared" ca="1" si="576"/>
        <v>0</v>
      </c>
      <c r="CZ250" s="54">
        <f t="shared" ca="1" si="568"/>
        <v>0</v>
      </c>
      <c r="DA250" s="54">
        <f t="shared" ca="1" si="568"/>
        <v>0</v>
      </c>
      <c r="DB250" s="54">
        <f t="shared" ca="1" si="568"/>
        <v>0</v>
      </c>
      <c r="DC250" s="54">
        <f t="shared" ca="1" si="568"/>
        <v>0</v>
      </c>
      <c r="DD250" s="54">
        <f t="shared" ca="1" si="568"/>
        <v>0</v>
      </c>
      <c r="DE250" s="27" t="str">
        <f t="shared" ref="DE250:DN265" ca="1" si="577">OFFSET(DE$5,$B250,0)</f>
        <v>-</v>
      </c>
      <c r="DF250" s="27" t="str">
        <f t="shared" ca="1" si="577"/>
        <v>-</v>
      </c>
      <c r="DG250" s="27" t="str">
        <f t="shared" ca="1" si="577"/>
        <v>-</v>
      </c>
      <c r="DH250" s="27" t="str">
        <f t="shared" ca="1" si="577"/>
        <v>-</v>
      </c>
      <c r="DI250" s="27" t="str">
        <f t="shared" ca="1" si="577"/>
        <v>-</v>
      </c>
      <c r="DJ250" s="27" t="str">
        <f t="shared" ca="1" si="577"/>
        <v>-</v>
      </c>
      <c r="DK250" s="27" t="b">
        <f t="shared" ca="1" si="577"/>
        <v>0</v>
      </c>
      <c r="DL250" s="27" t="b">
        <f t="shared" ca="1" si="577"/>
        <v>0</v>
      </c>
      <c r="DM250" s="27" t="b">
        <f t="shared" ca="1" si="577"/>
        <v>1</v>
      </c>
      <c r="DN250" s="27">
        <f t="shared" ca="1" si="560"/>
        <v>0</v>
      </c>
      <c r="DO250" s="54" t="str">
        <f t="shared" ca="1" si="550"/>
        <v>-</v>
      </c>
      <c r="DP250" s="54" t="b">
        <f t="shared" ca="1" si="550"/>
        <v>1</v>
      </c>
      <c r="DQ250" s="54" t="str">
        <f t="shared" ca="1" si="550"/>
        <v>-</v>
      </c>
      <c r="DR250" s="54" t="str">
        <f t="shared" ca="1" si="550"/>
        <v>-</v>
      </c>
      <c r="DS250" s="27" t="str">
        <f t="shared" ca="1" si="569"/>
        <v>-</v>
      </c>
      <c r="DT250" s="27" t="b">
        <f t="shared" ca="1" si="569"/>
        <v>1</v>
      </c>
      <c r="DU250" s="27" t="str">
        <f t="shared" ca="1" si="569"/>
        <v>-</v>
      </c>
      <c r="DV250" s="27">
        <f t="shared" ca="1" si="569"/>
        <v>0</v>
      </c>
      <c r="DW250" s="54">
        <f t="shared" ca="1" si="552"/>
        <v>1</v>
      </c>
      <c r="DX250" s="54" t="str">
        <f t="shared" ca="1" si="552"/>
        <v>-</v>
      </c>
      <c r="DY250" s="27" t="str">
        <f t="shared" ca="1" si="570"/>
        <v>-</v>
      </c>
      <c r="DZ250" s="27" t="str">
        <f t="shared" ca="1" si="570"/>
        <v>-</v>
      </c>
      <c r="EA250" s="27">
        <f t="shared" ca="1" si="570"/>
        <v>1</v>
      </c>
      <c r="EB250" s="27">
        <f t="shared" ca="1" si="570"/>
        <v>0</v>
      </c>
      <c r="EC250" s="27">
        <f t="shared" ca="1" si="570"/>
        <v>1</v>
      </c>
      <c r="ED250" s="27">
        <f t="shared" ca="1" si="570"/>
        <v>1</v>
      </c>
      <c r="EE250" s="27">
        <f t="shared" ca="1" si="570"/>
        <v>0</v>
      </c>
      <c r="EF250" s="27">
        <f t="shared" ca="1" si="570"/>
        <v>70</v>
      </c>
      <c r="EG250" s="27">
        <f t="shared" ca="1" si="570"/>
        <v>50</v>
      </c>
      <c r="EH250" s="27">
        <f t="shared" ca="1" si="570"/>
        <v>70</v>
      </c>
      <c r="EI250" s="27">
        <f t="shared" ca="1" si="571"/>
        <v>50</v>
      </c>
      <c r="EJ250" s="27">
        <f t="shared" ca="1" si="571"/>
        <v>1</v>
      </c>
      <c r="EK250" s="27">
        <f t="shared" ca="1" si="571"/>
        <v>1</v>
      </c>
      <c r="EL250" s="27">
        <f t="shared" ca="1" si="571"/>
        <v>1</v>
      </c>
      <c r="EM250" s="27">
        <f t="shared" ca="1" si="571"/>
        <v>0</v>
      </c>
      <c r="EN250" s="27" t="str">
        <f t="shared" ca="1" si="571"/>
        <v>-</v>
      </c>
      <c r="EO250" s="27" t="str">
        <f t="shared" ca="1" si="571"/>
        <v>-</v>
      </c>
      <c r="EP250" s="27">
        <f t="shared" ca="1" si="571"/>
        <v>0</v>
      </c>
      <c r="EQ250" s="27">
        <f t="shared" ca="1" si="571"/>
        <v>0</v>
      </c>
      <c r="ER250" s="34">
        <v>0</v>
      </c>
    </row>
    <row r="251" spans="1:148" outlineLevel="3">
      <c r="A251" s="31">
        <f t="shared" si="482"/>
        <v>246</v>
      </c>
      <c r="B251" s="38">
        <f t="shared" ca="1" si="510"/>
        <v>45</v>
      </c>
      <c r="C251">
        <f t="shared" ca="1" si="540"/>
        <v>42</v>
      </c>
      <c r="D251" t="b">
        <v>0</v>
      </c>
      <c r="E251" t="b">
        <v>0</v>
      </c>
      <c r="F251" t="b">
        <v>0</v>
      </c>
      <c r="H251" s="51" t="str">
        <f t="shared" ca="1" si="483"/>
        <v>Mat Spr Scan 1 (F43N54)</v>
      </c>
      <c r="I251" s="13" t="str">
        <f ca="1">IF(MATCH(H251,H$5:H251,0)=(COUNTA(H$5:H251)),"-","Dup")</f>
        <v>-</v>
      </c>
      <c r="J251" s="27" t="s">
        <v>37</v>
      </c>
      <c r="K251" s="54" t="b">
        <f t="shared" ca="1" si="566"/>
        <v>1</v>
      </c>
      <c r="L251" s="54" t="b">
        <f t="shared" ca="1" si="566"/>
        <v>0</v>
      </c>
      <c r="M251" s="54" t="b">
        <f t="shared" ca="1" si="566"/>
        <v>0</v>
      </c>
      <c r="N251" s="54" t="b">
        <f t="shared" ca="1" si="566"/>
        <v>0</v>
      </c>
      <c r="O251" s="54" t="b">
        <f t="shared" ca="1" si="566"/>
        <v>1</v>
      </c>
      <c r="P251" s="27">
        <f t="shared" ca="1" si="561"/>
        <v>1</v>
      </c>
      <c r="Q251" s="27">
        <f t="shared" ca="1" si="561"/>
        <v>1</v>
      </c>
      <c r="R251" s="27">
        <f t="shared" ca="1" si="561"/>
        <v>1</v>
      </c>
      <c r="S251" s="27">
        <f t="shared" ca="1" si="561"/>
        <v>1</v>
      </c>
      <c r="T251" s="27">
        <f t="shared" ca="1" si="561"/>
        <v>1</v>
      </c>
      <c r="U251" s="27">
        <f t="shared" ca="1" si="562"/>
        <v>1</v>
      </c>
      <c r="V251" s="27">
        <f t="shared" ca="1" si="562"/>
        <v>1</v>
      </c>
      <c r="W251" s="27">
        <f t="shared" ca="1" si="562"/>
        <v>1</v>
      </c>
      <c r="X251" s="27">
        <f t="shared" ca="1" si="562"/>
        <v>1</v>
      </c>
      <c r="Y251" s="27">
        <f t="shared" ca="1" si="562"/>
        <v>1</v>
      </c>
      <c r="Z251" s="27" t="str">
        <f t="shared" ca="1" si="562"/>
        <v>-</v>
      </c>
      <c r="AA251" s="27" t="str">
        <f t="shared" ca="1" si="562"/>
        <v>-</v>
      </c>
      <c r="AB251" s="27" t="str">
        <f t="shared" ca="1" si="562"/>
        <v>-</v>
      </c>
      <c r="AC251" s="27" t="str">
        <f t="shared" ca="1" si="562"/>
        <v>-</v>
      </c>
      <c r="AD251" s="27" t="str">
        <f t="shared" ca="1" si="562"/>
        <v>-</v>
      </c>
      <c r="AE251" s="27" t="str">
        <f t="shared" ca="1" si="563"/>
        <v>-</v>
      </c>
      <c r="AF251" s="27" t="str">
        <f t="shared" ca="1" si="563"/>
        <v>-</v>
      </c>
      <c r="AG251" s="27" t="str">
        <f t="shared" ca="1" si="563"/>
        <v>-</v>
      </c>
      <c r="AH251" s="27" t="str">
        <f t="shared" ca="1" si="563"/>
        <v>-</v>
      </c>
      <c r="AI251" s="27" t="str">
        <f t="shared" ca="1" si="563"/>
        <v>-</v>
      </c>
      <c r="AJ251" s="27" t="str">
        <f t="shared" ca="1" si="563"/>
        <v>-</v>
      </c>
      <c r="AK251" s="54" t="b">
        <f t="shared" ca="1" si="547"/>
        <v>1</v>
      </c>
      <c r="AL251" s="54" t="str">
        <f t="shared" ca="1" si="547"/>
        <v>-</v>
      </c>
      <c r="AM251" s="54" t="str">
        <f t="shared" ca="1" si="547"/>
        <v>-</v>
      </c>
      <c r="AN251" s="54" t="str">
        <f t="shared" ca="1" si="547"/>
        <v>-</v>
      </c>
      <c r="AO251" s="27" t="str">
        <f t="shared" ca="1" si="545"/>
        <v>-</v>
      </c>
      <c r="AP251" s="27" t="str">
        <f t="shared" ca="1" si="545"/>
        <v>-</v>
      </c>
      <c r="AQ251" s="27" t="str">
        <f t="shared" ca="1" si="545"/>
        <v>-</v>
      </c>
      <c r="AR251" s="27" t="str">
        <f t="shared" ca="1" si="545"/>
        <v>-</v>
      </c>
      <c r="AS251" s="54">
        <f t="shared" ca="1" si="565"/>
        <v>5</v>
      </c>
      <c r="AT251" s="54">
        <f t="shared" ca="1" si="565"/>
        <v>4</v>
      </c>
      <c r="AU251" s="54">
        <f t="shared" ca="1" si="565"/>
        <v>0</v>
      </c>
      <c r="AV251" s="54">
        <f t="shared" ca="1" si="565"/>
        <v>0.25</v>
      </c>
      <c r="AW251" s="54">
        <f t="shared" ca="1" si="565"/>
        <v>-0.25</v>
      </c>
      <c r="AX251" s="54">
        <f t="shared" ca="1" si="565"/>
        <v>0.5</v>
      </c>
      <c r="AY251" s="54">
        <f t="shared" ca="1" si="565"/>
        <v>-0.5</v>
      </c>
      <c r="AZ251" s="54">
        <f t="shared" ca="1" si="565"/>
        <v>-0.7</v>
      </c>
      <c r="BA251" s="54">
        <f t="shared" ca="1" si="565"/>
        <v>1</v>
      </c>
      <c r="BB251" s="54">
        <f t="shared" ca="1" si="565"/>
        <v>-1</v>
      </c>
      <c r="BC251" s="54">
        <f t="shared" ca="1" si="565"/>
        <v>0.3</v>
      </c>
      <c r="BD251" s="54">
        <f t="shared" ca="1" si="565"/>
        <v>0.7</v>
      </c>
      <c r="BE251" s="54">
        <f t="shared" ca="1" si="565"/>
        <v>-0.2</v>
      </c>
      <c r="BF251" s="54">
        <f t="shared" ca="1" si="565"/>
        <v>1.2</v>
      </c>
      <c r="BG251" s="27" t="str">
        <f t="shared" ca="1" si="572"/>
        <v>-</v>
      </c>
      <c r="BH251" s="27" t="str">
        <f t="shared" ca="1" si="572"/>
        <v>-</v>
      </c>
      <c r="BI251" s="54">
        <f t="shared" ca="1" si="567"/>
        <v>0</v>
      </c>
      <c r="BJ251" s="54">
        <f t="shared" ca="1" si="567"/>
        <v>0</v>
      </c>
      <c r="BK251" s="54">
        <f t="shared" ca="1" si="567"/>
        <v>0</v>
      </c>
      <c r="BL251" s="54">
        <f t="shared" ca="1" si="567"/>
        <v>0</v>
      </c>
      <c r="BM251" s="54">
        <f t="shared" ca="1" si="567"/>
        <v>0</v>
      </c>
      <c r="BN251" s="27">
        <f t="shared" ca="1" si="573"/>
        <v>12</v>
      </c>
      <c r="BO251" s="27">
        <f t="shared" ca="1" si="573"/>
        <v>12</v>
      </c>
      <c r="BP251" s="27" t="str">
        <f t="shared" ca="1" si="573"/>
        <v>-</v>
      </c>
      <c r="BQ251" s="27" t="str">
        <f t="shared" ca="1" si="573"/>
        <v>-</v>
      </c>
      <c r="BR251" s="27" t="str">
        <f t="shared" ca="1" si="573"/>
        <v>-</v>
      </c>
      <c r="BS251" s="27" t="str">
        <f t="shared" ca="1" si="573"/>
        <v>-</v>
      </c>
      <c r="BT251" s="27" t="str">
        <f t="shared" ca="1" si="573"/>
        <v>-</v>
      </c>
      <c r="BU251" s="27" t="str">
        <f t="shared" ca="1" si="573"/>
        <v>-</v>
      </c>
      <c r="BV251" s="27" t="str">
        <f t="shared" ca="1" si="573"/>
        <v>-</v>
      </c>
      <c r="BW251" s="27" t="str">
        <f t="shared" ca="1" si="573"/>
        <v>-</v>
      </c>
      <c r="BX251" s="27" t="str">
        <f t="shared" ca="1" si="573"/>
        <v>-</v>
      </c>
      <c r="BY251" s="27">
        <f t="shared" ca="1" si="573"/>
        <v>5</v>
      </c>
      <c r="BZ251" s="27" t="str">
        <f t="shared" ca="1" si="574"/>
        <v>-</v>
      </c>
      <c r="CA251" s="27" t="str">
        <f t="shared" ca="1" si="574"/>
        <v>-</v>
      </c>
      <c r="CB251" s="27" t="str">
        <f t="shared" ca="1" si="574"/>
        <v>-</v>
      </c>
      <c r="CC251" s="27" t="str">
        <f t="shared" ca="1" si="574"/>
        <v>-</v>
      </c>
      <c r="CD251" s="27" t="str">
        <f t="shared" ca="1" si="574"/>
        <v>-</v>
      </c>
      <c r="CE251" s="27" t="str">
        <f t="shared" ca="1" si="574"/>
        <v>-</v>
      </c>
      <c r="CF251" s="27">
        <f t="shared" ca="1" si="574"/>
        <v>0</v>
      </c>
      <c r="CG251" s="27" t="str">
        <f t="shared" ca="1" si="574"/>
        <v>-</v>
      </c>
      <c r="CH251" s="27">
        <f t="shared" ca="1" si="574"/>
        <v>1</v>
      </c>
      <c r="CI251" s="27">
        <f t="shared" ca="1" si="574"/>
        <v>0</v>
      </c>
      <c r="CJ251" s="27">
        <f t="shared" ca="1" si="575"/>
        <v>1</v>
      </c>
      <c r="CK251" s="27">
        <f t="shared" ca="1" si="575"/>
        <v>1</v>
      </c>
      <c r="CL251" s="27">
        <f t="shared" ca="1" si="575"/>
        <v>1</v>
      </c>
      <c r="CM251" s="27">
        <f t="shared" ca="1" si="575"/>
        <v>0</v>
      </c>
      <c r="CN251" s="27">
        <f t="shared" ca="1" si="575"/>
        <v>0</v>
      </c>
      <c r="CO251" s="27">
        <f t="shared" ca="1" si="575"/>
        <v>0</v>
      </c>
      <c r="CP251" s="27">
        <f t="shared" ca="1" si="575"/>
        <v>0</v>
      </c>
      <c r="CQ251" s="27">
        <f t="shared" ca="1" si="575"/>
        <v>1</v>
      </c>
      <c r="CR251" s="27">
        <f t="shared" ca="1" si="575"/>
        <v>0</v>
      </c>
      <c r="CS251" s="27">
        <f t="shared" ca="1" si="575"/>
        <v>0</v>
      </c>
      <c r="CT251" s="27">
        <f t="shared" ca="1" si="576"/>
        <v>0</v>
      </c>
      <c r="CU251" s="27">
        <f t="shared" ca="1" si="576"/>
        <v>0</v>
      </c>
      <c r="CV251" s="27">
        <f t="shared" ca="1" si="576"/>
        <v>0</v>
      </c>
      <c r="CW251" s="27">
        <f t="shared" ca="1" si="576"/>
        <v>1</v>
      </c>
      <c r="CX251" s="54">
        <f t="shared" ca="1" si="501"/>
        <v>0</v>
      </c>
      <c r="CY251" s="27">
        <f t="shared" ca="1" si="576"/>
        <v>0</v>
      </c>
      <c r="CZ251" s="54">
        <f t="shared" ca="1" si="568"/>
        <v>0</v>
      </c>
      <c r="DA251" s="54">
        <f t="shared" ca="1" si="568"/>
        <v>0</v>
      </c>
      <c r="DB251" s="54">
        <f t="shared" ca="1" si="568"/>
        <v>0</v>
      </c>
      <c r="DC251" s="54">
        <f t="shared" ca="1" si="568"/>
        <v>0</v>
      </c>
      <c r="DD251" s="54">
        <f t="shared" ca="1" si="568"/>
        <v>0</v>
      </c>
      <c r="DE251" s="27" t="str">
        <f t="shared" ca="1" si="577"/>
        <v>-</v>
      </c>
      <c r="DF251" s="27" t="str">
        <f t="shared" ca="1" si="577"/>
        <v>-</v>
      </c>
      <c r="DG251" s="27" t="str">
        <f t="shared" ca="1" si="577"/>
        <v>-</v>
      </c>
      <c r="DH251" s="27" t="str">
        <f t="shared" ca="1" si="577"/>
        <v>-</v>
      </c>
      <c r="DI251" s="27" t="str">
        <f t="shared" ca="1" si="577"/>
        <v>-</v>
      </c>
      <c r="DJ251" s="27" t="str">
        <f t="shared" ca="1" si="577"/>
        <v>-</v>
      </c>
      <c r="DK251" s="27" t="b">
        <f t="shared" ca="1" si="577"/>
        <v>0</v>
      </c>
      <c r="DL251" s="27" t="b">
        <f t="shared" ca="1" si="577"/>
        <v>0</v>
      </c>
      <c r="DM251" s="27" t="b">
        <f t="shared" ca="1" si="577"/>
        <v>1</v>
      </c>
      <c r="DN251" s="27">
        <f t="shared" ca="1" si="560"/>
        <v>1</v>
      </c>
      <c r="DO251" s="54" t="str">
        <f t="shared" ca="1" si="550"/>
        <v>-</v>
      </c>
      <c r="DP251" s="54" t="b">
        <f t="shared" ca="1" si="550"/>
        <v>1</v>
      </c>
      <c r="DQ251" s="54" t="str">
        <f t="shared" ca="1" si="550"/>
        <v>-</v>
      </c>
      <c r="DR251" s="54" t="str">
        <f t="shared" ca="1" si="550"/>
        <v>-</v>
      </c>
      <c r="DS251" s="27" t="str">
        <f t="shared" ca="1" si="569"/>
        <v>-</v>
      </c>
      <c r="DT251" s="27" t="b">
        <f t="shared" ca="1" si="569"/>
        <v>1</v>
      </c>
      <c r="DU251" s="27" t="str">
        <f t="shared" ca="1" si="569"/>
        <v>-</v>
      </c>
      <c r="DV251" s="27">
        <f t="shared" ca="1" si="569"/>
        <v>0</v>
      </c>
      <c r="DW251" s="54">
        <f t="shared" ca="1" si="552"/>
        <v>1</v>
      </c>
      <c r="DX251" s="54" t="str">
        <f t="shared" ca="1" si="552"/>
        <v>-</v>
      </c>
      <c r="DY251" s="27" t="str">
        <f t="shared" ca="1" si="570"/>
        <v>-</v>
      </c>
      <c r="DZ251" s="27" t="str">
        <f t="shared" ca="1" si="570"/>
        <v>-</v>
      </c>
      <c r="EA251" s="27">
        <f t="shared" ca="1" si="570"/>
        <v>1</v>
      </c>
      <c r="EB251" s="27">
        <f t="shared" ca="1" si="570"/>
        <v>0</v>
      </c>
      <c r="EC251" s="27">
        <f t="shared" ca="1" si="570"/>
        <v>1</v>
      </c>
      <c r="ED251" s="27">
        <f t="shared" ca="1" si="570"/>
        <v>1</v>
      </c>
      <c r="EE251" s="27">
        <f t="shared" ca="1" si="570"/>
        <v>0</v>
      </c>
      <c r="EF251" s="27">
        <f t="shared" ca="1" si="570"/>
        <v>70</v>
      </c>
      <c r="EG251" s="27">
        <f t="shared" ca="1" si="570"/>
        <v>50</v>
      </c>
      <c r="EH251" s="27">
        <f t="shared" ca="1" si="570"/>
        <v>70</v>
      </c>
      <c r="EI251" s="27">
        <f t="shared" ca="1" si="571"/>
        <v>50</v>
      </c>
      <c r="EJ251" s="27">
        <f t="shared" ca="1" si="571"/>
        <v>1</v>
      </c>
      <c r="EK251" s="27">
        <f t="shared" ca="1" si="571"/>
        <v>1</v>
      </c>
      <c r="EL251" s="27">
        <f t="shared" ca="1" si="571"/>
        <v>1</v>
      </c>
      <c r="EM251" s="27">
        <f t="shared" ca="1" si="571"/>
        <v>0</v>
      </c>
      <c r="EN251" s="27" t="str">
        <f t="shared" ca="1" si="571"/>
        <v>-</v>
      </c>
      <c r="EO251" s="27" t="str">
        <f t="shared" ca="1" si="571"/>
        <v>-</v>
      </c>
      <c r="EP251" s="27">
        <f t="shared" ca="1" si="571"/>
        <v>0</v>
      </c>
      <c r="EQ251" s="27">
        <f t="shared" ca="1" si="571"/>
        <v>0</v>
      </c>
      <c r="ER251" s="34">
        <v>0</v>
      </c>
    </row>
    <row r="252" spans="1:148" outlineLevel="3">
      <c r="A252" s="31">
        <f t="shared" si="482"/>
        <v>247</v>
      </c>
      <c r="B252" s="38">
        <f t="shared" ca="1" si="510"/>
        <v>46</v>
      </c>
      <c r="C252">
        <f t="shared" ca="1" si="540"/>
        <v>42</v>
      </c>
      <c r="D252" t="b">
        <v>0</v>
      </c>
      <c r="E252" t="b">
        <v>0</v>
      </c>
      <c r="F252" t="b">
        <v>0</v>
      </c>
      <c r="H252" s="51" t="str">
        <f t="shared" ca="1" si="483"/>
        <v>Mat Spr Scan 2 (F43N54)</v>
      </c>
      <c r="I252" s="13" t="str">
        <f ca="1">IF(MATCH(H252,H$5:H252,0)=(COUNTA(H$5:H252)),"-","Dup")</f>
        <v>-</v>
      </c>
      <c r="J252" s="27" t="s">
        <v>37</v>
      </c>
      <c r="K252" s="54" t="b">
        <f t="shared" ca="1" si="566"/>
        <v>1</v>
      </c>
      <c r="L252" s="54" t="b">
        <f t="shared" ca="1" si="566"/>
        <v>0</v>
      </c>
      <c r="M252" s="54" t="b">
        <f t="shared" ca="1" si="566"/>
        <v>0</v>
      </c>
      <c r="N252" s="54" t="b">
        <f t="shared" ca="1" si="566"/>
        <v>0</v>
      </c>
      <c r="O252" s="54" t="b">
        <f t="shared" ca="1" si="566"/>
        <v>1</v>
      </c>
      <c r="P252" s="27">
        <f t="shared" ref="P252:T265" ca="1" si="578">OFFSET(P$5,$B252,0)</f>
        <v>1</v>
      </c>
      <c r="Q252" s="27">
        <f t="shared" ca="1" si="578"/>
        <v>1</v>
      </c>
      <c r="R252" s="27">
        <f t="shared" ca="1" si="578"/>
        <v>1</v>
      </c>
      <c r="S252" s="27">
        <f t="shared" ca="1" si="578"/>
        <v>1</v>
      </c>
      <c r="T252" s="27">
        <f t="shared" ca="1" si="578"/>
        <v>1</v>
      </c>
      <c r="U252" s="27">
        <f t="shared" ref="U252:AD265" ca="1" si="579">OFFSET(U$5,$B252,0)</f>
        <v>1</v>
      </c>
      <c r="V252" s="27">
        <f t="shared" ca="1" si="579"/>
        <v>1</v>
      </c>
      <c r="W252" s="27">
        <f t="shared" ca="1" si="579"/>
        <v>1</v>
      </c>
      <c r="X252" s="27">
        <f t="shared" ca="1" si="579"/>
        <v>1</v>
      </c>
      <c r="Y252" s="27">
        <f t="shared" ca="1" si="579"/>
        <v>1</v>
      </c>
      <c r="Z252" s="27" t="str">
        <f t="shared" ca="1" si="579"/>
        <v>-</v>
      </c>
      <c r="AA252" s="27" t="str">
        <f t="shared" ca="1" si="579"/>
        <v>-</v>
      </c>
      <c r="AB252" s="27" t="str">
        <f t="shared" ca="1" si="579"/>
        <v>-</v>
      </c>
      <c r="AC252" s="27" t="str">
        <f t="shared" ca="1" si="579"/>
        <v>-</v>
      </c>
      <c r="AD252" s="27" t="str">
        <f t="shared" ca="1" si="579"/>
        <v>-</v>
      </c>
      <c r="AE252" s="27" t="str">
        <f t="shared" ref="AE252:AJ265" ca="1" si="580">OFFSET(AE$5,$B252,0)</f>
        <v>-</v>
      </c>
      <c r="AF252" s="27" t="str">
        <f t="shared" ca="1" si="580"/>
        <v>-</v>
      </c>
      <c r="AG252" s="27" t="str">
        <f t="shared" ca="1" si="580"/>
        <v>-</v>
      </c>
      <c r="AH252" s="27" t="str">
        <f t="shared" ca="1" si="580"/>
        <v>-</v>
      </c>
      <c r="AI252" s="27" t="str">
        <f t="shared" ca="1" si="580"/>
        <v>-</v>
      </c>
      <c r="AJ252" s="27" t="str">
        <f t="shared" ca="1" si="580"/>
        <v>-</v>
      </c>
      <c r="AK252" s="54" t="b">
        <f t="shared" ca="1" si="547"/>
        <v>1</v>
      </c>
      <c r="AL252" s="54" t="str">
        <f t="shared" ca="1" si="547"/>
        <v>-</v>
      </c>
      <c r="AM252" s="54" t="str">
        <f t="shared" ca="1" si="547"/>
        <v>-</v>
      </c>
      <c r="AN252" s="54" t="str">
        <f t="shared" ca="1" si="547"/>
        <v>-</v>
      </c>
      <c r="AO252" s="27" t="str">
        <f t="shared" ca="1" si="545"/>
        <v>-</v>
      </c>
      <c r="AP252" s="27" t="str">
        <f t="shared" ca="1" si="545"/>
        <v>-</v>
      </c>
      <c r="AQ252" s="27" t="str">
        <f t="shared" ca="1" si="545"/>
        <v>-</v>
      </c>
      <c r="AR252" s="27" t="str">
        <f t="shared" ca="1" si="545"/>
        <v>-</v>
      </c>
      <c r="AS252" s="54">
        <f t="shared" ca="1" si="565"/>
        <v>5</v>
      </c>
      <c r="AT252" s="54">
        <f t="shared" ca="1" si="565"/>
        <v>4</v>
      </c>
      <c r="AU252" s="54">
        <f t="shared" ca="1" si="565"/>
        <v>0</v>
      </c>
      <c r="AV252" s="54">
        <f t="shared" ca="1" si="565"/>
        <v>0.25</v>
      </c>
      <c r="AW252" s="54">
        <f t="shared" ca="1" si="565"/>
        <v>-0.25</v>
      </c>
      <c r="AX252" s="54">
        <f t="shared" ca="1" si="565"/>
        <v>0.5</v>
      </c>
      <c r="AY252" s="54">
        <f t="shared" ca="1" si="565"/>
        <v>-0.5</v>
      </c>
      <c r="AZ252" s="54">
        <f t="shared" ca="1" si="565"/>
        <v>-0.7</v>
      </c>
      <c r="BA252" s="54">
        <f t="shared" ca="1" si="565"/>
        <v>1</v>
      </c>
      <c r="BB252" s="54">
        <f t="shared" ca="1" si="565"/>
        <v>-1</v>
      </c>
      <c r="BC252" s="54">
        <f t="shared" ca="1" si="565"/>
        <v>0.3</v>
      </c>
      <c r="BD252" s="54">
        <f t="shared" ca="1" si="565"/>
        <v>0.7</v>
      </c>
      <c r="BE252" s="54">
        <f t="shared" ca="1" si="565"/>
        <v>-0.2</v>
      </c>
      <c r="BF252" s="54">
        <f t="shared" ca="1" si="565"/>
        <v>1.2</v>
      </c>
      <c r="BG252" s="27" t="str">
        <f t="shared" ca="1" si="572"/>
        <v>-</v>
      </c>
      <c r="BH252" s="27" t="str">
        <f t="shared" ca="1" si="572"/>
        <v>-</v>
      </c>
      <c r="BI252" s="54">
        <f t="shared" ca="1" si="567"/>
        <v>0</v>
      </c>
      <c r="BJ252" s="54">
        <f t="shared" ca="1" si="567"/>
        <v>0</v>
      </c>
      <c r="BK252" s="54">
        <f t="shared" ca="1" si="567"/>
        <v>0</v>
      </c>
      <c r="BL252" s="54">
        <f t="shared" ca="1" si="567"/>
        <v>0</v>
      </c>
      <c r="BM252" s="54">
        <f t="shared" ca="1" si="567"/>
        <v>0</v>
      </c>
      <c r="BN252" s="27">
        <f t="shared" ca="1" si="573"/>
        <v>12</v>
      </c>
      <c r="BO252" s="27">
        <f t="shared" ca="1" si="573"/>
        <v>12</v>
      </c>
      <c r="BP252" s="27" t="str">
        <f t="shared" ca="1" si="573"/>
        <v>-</v>
      </c>
      <c r="BQ252" s="27" t="str">
        <f t="shared" ca="1" si="573"/>
        <v>-</v>
      </c>
      <c r="BR252" s="27" t="str">
        <f t="shared" ca="1" si="573"/>
        <v>-</v>
      </c>
      <c r="BS252" s="27" t="str">
        <f t="shared" ca="1" si="573"/>
        <v>-</v>
      </c>
      <c r="BT252" s="27" t="str">
        <f t="shared" ca="1" si="573"/>
        <v>-</v>
      </c>
      <c r="BU252" s="27" t="str">
        <f t="shared" ca="1" si="573"/>
        <v>-</v>
      </c>
      <c r="BV252" s="27" t="str">
        <f t="shared" ca="1" si="573"/>
        <v>-</v>
      </c>
      <c r="BW252" s="27" t="str">
        <f t="shared" ca="1" si="573"/>
        <v>-</v>
      </c>
      <c r="BX252" s="27" t="str">
        <f t="shared" ca="1" si="573"/>
        <v>-</v>
      </c>
      <c r="BY252" s="27">
        <f t="shared" ca="1" si="573"/>
        <v>5</v>
      </c>
      <c r="BZ252" s="27" t="str">
        <f t="shared" ca="1" si="574"/>
        <v>-</v>
      </c>
      <c r="CA252" s="27" t="str">
        <f t="shared" ca="1" si="574"/>
        <v>-</v>
      </c>
      <c r="CB252" s="27" t="str">
        <f t="shared" ca="1" si="574"/>
        <v>-</v>
      </c>
      <c r="CC252" s="27" t="str">
        <f t="shared" ca="1" si="574"/>
        <v>-</v>
      </c>
      <c r="CD252" s="27" t="str">
        <f t="shared" ca="1" si="574"/>
        <v>-</v>
      </c>
      <c r="CE252" s="27" t="str">
        <f t="shared" ca="1" si="574"/>
        <v>-</v>
      </c>
      <c r="CF252" s="27">
        <f t="shared" ca="1" si="574"/>
        <v>0</v>
      </c>
      <c r="CG252" s="27" t="str">
        <f t="shared" ca="1" si="574"/>
        <v>-</v>
      </c>
      <c r="CH252" s="27">
        <f t="shared" ca="1" si="574"/>
        <v>1</v>
      </c>
      <c r="CI252" s="27">
        <f t="shared" ca="1" si="574"/>
        <v>0</v>
      </c>
      <c r="CJ252" s="27">
        <f t="shared" ca="1" si="575"/>
        <v>1</v>
      </c>
      <c r="CK252" s="27">
        <f t="shared" ca="1" si="575"/>
        <v>1</v>
      </c>
      <c r="CL252" s="27">
        <f t="shared" ca="1" si="575"/>
        <v>1</v>
      </c>
      <c r="CM252" s="27">
        <f t="shared" ca="1" si="575"/>
        <v>0</v>
      </c>
      <c r="CN252" s="27">
        <f t="shared" ca="1" si="575"/>
        <v>0</v>
      </c>
      <c r="CO252" s="27">
        <f t="shared" ca="1" si="575"/>
        <v>0</v>
      </c>
      <c r="CP252" s="27">
        <f t="shared" ca="1" si="575"/>
        <v>0</v>
      </c>
      <c r="CQ252" s="27">
        <f t="shared" ca="1" si="575"/>
        <v>1</v>
      </c>
      <c r="CR252" s="27">
        <f t="shared" ca="1" si="575"/>
        <v>0</v>
      </c>
      <c r="CS252" s="27">
        <f t="shared" ca="1" si="575"/>
        <v>0</v>
      </c>
      <c r="CT252" s="27">
        <f t="shared" ca="1" si="576"/>
        <v>0</v>
      </c>
      <c r="CU252" s="27">
        <f t="shared" ca="1" si="576"/>
        <v>0</v>
      </c>
      <c r="CV252" s="27">
        <f t="shared" ca="1" si="576"/>
        <v>0</v>
      </c>
      <c r="CW252" s="27">
        <f t="shared" ca="1" si="576"/>
        <v>1</v>
      </c>
      <c r="CX252" s="54">
        <f t="shared" ca="1" si="501"/>
        <v>0</v>
      </c>
      <c r="CY252" s="27">
        <f t="shared" ca="1" si="576"/>
        <v>0</v>
      </c>
      <c r="CZ252" s="54">
        <f t="shared" ca="1" si="568"/>
        <v>0</v>
      </c>
      <c r="DA252" s="54">
        <f t="shared" ca="1" si="568"/>
        <v>0</v>
      </c>
      <c r="DB252" s="54">
        <f t="shared" ca="1" si="568"/>
        <v>0</v>
      </c>
      <c r="DC252" s="54">
        <f t="shared" ca="1" si="568"/>
        <v>0</v>
      </c>
      <c r="DD252" s="54">
        <f t="shared" ca="1" si="568"/>
        <v>0</v>
      </c>
      <c r="DE252" s="27" t="str">
        <f t="shared" ca="1" si="577"/>
        <v>-</v>
      </c>
      <c r="DF252" s="27" t="str">
        <f t="shared" ca="1" si="577"/>
        <v>-</v>
      </c>
      <c r="DG252" s="27" t="str">
        <f t="shared" ca="1" si="577"/>
        <v>-</v>
      </c>
      <c r="DH252" s="27" t="str">
        <f t="shared" ca="1" si="577"/>
        <v>-</v>
      </c>
      <c r="DI252" s="27" t="str">
        <f t="shared" ca="1" si="577"/>
        <v>-</v>
      </c>
      <c r="DJ252" s="27" t="str">
        <f t="shared" ca="1" si="577"/>
        <v>-</v>
      </c>
      <c r="DK252" s="27" t="b">
        <f t="shared" ca="1" si="577"/>
        <v>0</v>
      </c>
      <c r="DL252" s="27" t="b">
        <f t="shared" ca="1" si="577"/>
        <v>0</v>
      </c>
      <c r="DM252" s="27" t="b">
        <f t="shared" ca="1" si="577"/>
        <v>1</v>
      </c>
      <c r="DN252" s="27">
        <f t="shared" ca="1" si="560"/>
        <v>2</v>
      </c>
      <c r="DO252" s="54" t="str">
        <f t="shared" ca="1" si="550"/>
        <v>-</v>
      </c>
      <c r="DP252" s="54" t="b">
        <f t="shared" ca="1" si="550"/>
        <v>1</v>
      </c>
      <c r="DQ252" s="54" t="str">
        <f t="shared" ca="1" si="550"/>
        <v>-</v>
      </c>
      <c r="DR252" s="54" t="str">
        <f t="shared" ca="1" si="550"/>
        <v>-</v>
      </c>
      <c r="DS252" s="27" t="str">
        <f t="shared" ca="1" si="569"/>
        <v>-</v>
      </c>
      <c r="DT252" s="27" t="b">
        <f t="shared" ca="1" si="569"/>
        <v>1</v>
      </c>
      <c r="DU252" s="27" t="str">
        <f t="shared" ca="1" si="569"/>
        <v>-</v>
      </c>
      <c r="DV252" s="27">
        <f t="shared" ca="1" si="569"/>
        <v>0</v>
      </c>
      <c r="DW252" s="54">
        <f t="shared" ca="1" si="552"/>
        <v>1</v>
      </c>
      <c r="DX252" s="54" t="str">
        <f t="shared" ca="1" si="552"/>
        <v>-</v>
      </c>
      <c r="DY252" s="27" t="str">
        <f t="shared" ca="1" si="570"/>
        <v>-</v>
      </c>
      <c r="DZ252" s="27" t="str">
        <f t="shared" ca="1" si="570"/>
        <v>-</v>
      </c>
      <c r="EA252" s="27">
        <f t="shared" ca="1" si="570"/>
        <v>1</v>
      </c>
      <c r="EB252" s="27">
        <f t="shared" ca="1" si="570"/>
        <v>0</v>
      </c>
      <c r="EC252" s="27">
        <f t="shared" ca="1" si="570"/>
        <v>1</v>
      </c>
      <c r="ED252" s="27">
        <f t="shared" ca="1" si="570"/>
        <v>1</v>
      </c>
      <c r="EE252" s="27">
        <f t="shared" ca="1" si="570"/>
        <v>0</v>
      </c>
      <c r="EF252" s="27">
        <f t="shared" ca="1" si="570"/>
        <v>70</v>
      </c>
      <c r="EG252" s="27">
        <f t="shared" ca="1" si="570"/>
        <v>50</v>
      </c>
      <c r="EH252" s="27">
        <f t="shared" ca="1" si="570"/>
        <v>70</v>
      </c>
      <c r="EI252" s="27">
        <f t="shared" ca="1" si="571"/>
        <v>50</v>
      </c>
      <c r="EJ252" s="27">
        <f t="shared" ca="1" si="571"/>
        <v>1</v>
      </c>
      <c r="EK252" s="27">
        <f t="shared" ca="1" si="571"/>
        <v>1</v>
      </c>
      <c r="EL252" s="27">
        <f t="shared" ca="1" si="571"/>
        <v>1</v>
      </c>
      <c r="EM252" s="27">
        <f t="shared" ca="1" si="571"/>
        <v>0</v>
      </c>
      <c r="EN252" s="27" t="str">
        <f t="shared" ca="1" si="571"/>
        <v>-</v>
      </c>
      <c r="EO252" s="27" t="str">
        <f t="shared" ca="1" si="571"/>
        <v>-</v>
      </c>
      <c r="EP252" s="27">
        <f t="shared" ca="1" si="571"/>
        <v>0</v>
      </c>
      <c r="EQ252" s="27">
        <f t="shared" ca="1" si="571"/>
        <v>0</v>
      </c>
      <c r="ER252" s="34">
        <v>0</v>
      </c>
    </row>
    <row r="253" spans="1:148" outlineLevel="3">
      <c r="A253" s="31">
        <f t="shared" si="482"/>
        <v>248</v>
      </c>
      <c r="B253" s="38">
        <f t="shared" ca="1" si="510"/>
        <v>47</v>
      </c>
      <c r="C253">
        <f t="shared" ca="1" si="540"/>
        <v>42</v>
      </c>
      <c r="D253" t="b">
        <v>0</v>
      </c>
      <c r="E253" t="b">
        <v>0</v>
      </c>
      <c r="F253" t="b">
        <v>0</v>
      </c>
      <c r="H253" s="51" t="str">
        <f t="shared" ca="1" si="483"/>
        <v>Mat Spr Scan 3 (F43N54)</v>
      </c>
      <c r="I253" s="13" t="str">
        <f ca="1">IF(MATCH(H253,H$5:H253,0)=(COUNTA(H$5:H253)),"-","Dup")</f>
        <v>-</v>
      </c>
      <c r="J253" s="27" t="s">
        <v>37</v>
      </c>
      <c r="K253" s="54" t="b">
        <f t="shared" ca="1" si="566"/>
        <v>1</v>
      </c>
      <c r="L253" s="54" t="b">
        <f t="shared" ca="1" si="566"/>
        <v>0</v>
      </c>
      <c r="M253" s="54" t="b">
        <f t="shared" ca="1" si="566"/>
        <v>0</v>
      </c>
      <c r="N253" s="54" t="b">
        <f t="shared" ca="1" si="566"/>
        <v>0</v>
      </c>
      <c r="O253" s="54" t="b">
        <f t="shared" ca="1" si="566"/>
        <v>1</v>
      </c>
      <c r="P253" s="27">
        <f t="shared" ca="1" si="578"/>
        <v>1</v>
      </c>
      <c r="Q253" s="27">
        <f t="shared" ca="1" si="578"/>
        <v>1</v>
      </c>
      <c r="R253" s="27">
        <f t="shared" ca="1" si="578"/>
        <v>1</v>
      </c>
      <c r="S253" s="27">
        <f t="shared" ca="1" si="578"/>
        <v>1</v>
      </c>
      <c r="T253" s="27">
        <f t="shared" ca="1" si="578"/>
        <v>1</v>
      </c>
      <c r="U253" s="27">
        <f t="shared" ca="1" si="579"/>
        <v>1</v>
      </c>
      <c r="V253" s="27">
        <f t="shared" ca="1" si="579"/>
        <v>1</v>
      </c>
      <c r="W253" s="27">
        <f t="shared" ca="1" si="579"/>
        <v>1</v>
      </c>
      <c r="X253" s="27">
        <f t="shared" ca="1" si="579"/>
        <v>1</v>
      </c>
      <c r="Y253" s="27">
        <f t="shared" ca="1" si="579"/>
        <v>1</v>
      </c>
      <c r="Z253" s="27" t="str">
        <f t="shared" ca="1" si="579"/>
        <v>-</v>
      </c>
      <c r="AA253" s="27" t="str">
        <f t="shared" ca="1" si="579"/>
        <v>-</v>
      </c>
      <c r="AB253" s="27" t="str">
        <f t="shared" ca="1" si="579"/>
        <v>-</v>
      </c>
      <c r="AC253" s="27" t="str">
        <f t="shared" ca="1" si="579"/>
        <v>-</v>
      </c>
      <c r="AD253" s="27" t="str">
        <f t="shared" ca="1" si="579"/>
        <v>-</v>
      </c>
      <c r="AE253" s="27" t="str">
        <f t="shared" ca="1" si="580"/>
        <v>-</v>
      </c>
      <c r="AF253" s="27" t="str">
        <f t="shared" ca="1" si="580"/>
        <v>-</v>
      </c>
      <c r="AG253" s="27" t="str">
        <f t="shared" ca="1" si="580"/>
        <v>-</v>
      </c>
      <c r="AH253" s="27" t="str">
        <f t="shared" ca="1" si="580"/>
        <v>-</v>
      </c>
      <c r="AI253" s="27" t="str">
        <f t="shared" ca="1" si="580"/>
        <v>-</v>
      </c>
      <c r="AJ253" s="27" t="str">
        <f t="shared" ca="1" si="580"/>
        <v>-</v>
      </c>
      <c r="AK253" s="54" t="b">
        <f t="shared" ca="1" si="547"/>
        <v>1</v>
      </c>
      <c r="AL253" s="54" t="str">
        <f t="shared" ca="1" si="547"/>
        <v>-</v>
      </c>
      <c r="AM253" s="54" t="str">
        <f t="shared" ca="1" si="547"/>
        <v>-</v>
      </c>
      <c r="AN253" s="54" t="str">
        <f t="shared" ca="1" si="547"/>
        <v>-</v>
      </c>
      <c r="AO253" s="27" t="str">
        <f t="shared" ca="1" si="545"/>
        <v>-</v>
      </c>
      <c r="AP253" s="27" t="str">
        <f t="shared" ca="1" si="545"/>
        <v>-</v>
      </c>
      <c r="AQ253" s="27" t="str">
        <f t="shared" ca="1" si="545"/>
        <v>-</v>
      </c>
      <c r="AR253" s="27" t="str">
        <f t="shared" ca="1" si="545"/>
        <v>-</v>
      </c>
      <c r="AS253" s="54">
        <f t="shared" ref="AS253:BF265" ca="1" si="581">OFFSET(AS253,-1,0)</f>
        <v>5</v>
      </c>
      <c r="AT253" s="54">
        <f t="shared" ca="1" si="581"/>
        <v>4</v>
      </c>
      <c r="AU253" s="54">
        <f t="shared" ca="1" si="581"/>
        <v>0</v>
      </c>
      <c r="AV253" s="54">
        <f t="shared" ca="1" si="581"/>
        <v>0.25</v>
      </c>
      <c r="AW253" s="54">
        <f t="shared" ca="1" si="581"/>
        <v>-0.25</v>
      </c>
      <c r="AX253" s="54">
        <f t="shared" ca="1" si="581"/>
        <v>0.5</v>
      </c>
      <c r="AY253" s="54">
        <f t="shared" ca="1" si="581"/>
        <v>-0.5</v>
      </c>
      <c r="AZ253" s="54">
        <f t="shared" ca="1" si="581"/>
        <v>-0.7</v>
      </c>
      <c r="BA253" s="54">
        <f t="shared" ca="1" si="581"/>
        <v>1</v>
      </c>
      <c r="BB253" s="54">
        <f t="shared" ca="1" si="581"/>
        <v>-1</v>
      </c>
      <c r="BC253" s="54">
        <f t="shared" ca="1" si="581"/>
        <v>0.3</v>
      </c>
      <c r="BD253" s="54">
        <f t="shared" ca="1" si="581"/>
        <v>0.7</v>
      </c>
      <c r="BE253" s="54">
        <f t="shared" ca="1" si="581"/>
        <v>-0.2</v>
      </c>
      <c r="BF253" s="54">
        <f t="shared" ca="1" si="581"/>
        <v>1.2</v>
      </c>
      <c r="BG253" s="27" t="str">
        <f t="shared" ca="1" si="572"/>
        <v>-</v>
      </c>
      <c r="BH253" s="27" t="str">
        <f t="shared" ca="1" si="572"/>
        <v>-</v>
      </c>
      <c r="BI253" s="54">
        <f t="shared" ca="1" si="567"/>
        <v>0</v>
      </c>
      <c r="BJ253" s="54">
        <f t="shared" ca="1" si="567"/>
        <v>0</v>
      </c>
      <c r="BK253" s="54">
        <f t="shared" ca="1" si="567"/>
        <v>0</v>
      </c>
      <c r="BL253" s="54">
        <f t="shared" ca="1" si="567"/>
        <v>0</v>
      </c>
      <c r="BM253" s="54">
        <f t="shared" ca="1" si="567"/>
        <v>0</v>
      </c>
      <c r="BN253" s="27">
        <f t="shared" ca="1" si="573"/>
        <v>12</v>
      </c>
      <c r="BO253" s="27">
        <f t="shared" ca="1" si="573"/>
        <v>12</v>
      </c>
      <c r="BP253" s="27" t="str">
        <f t="shared" ca="1" si="573"/>
        <v>-</v>
      </c>
      <c r="BQ253" s="27" t="str">
        <f t="shared" ca="1" si="573"/>
        <v>-</v>
      </c>
      <c r="BR253" s="27" t="str">
        <f t="shared" ca="1" si="573"/>
        <v>-</v>
      </c>
      <c r="BS253" s="27" t="str">
        <f t="shared" ca="1" si="573"/>
        <v>-</v>
      </c>
      <c r="BT253" s="27" t="str">
        <f t="shared" ca="1" si="573"/>
        <v>-</v>
      </c>
      <c r="BU253" s="27" t="str">
        <f t="shared" ca="1" si="573"/>
        <v>-</v>
      </c>
      <c r="BV253" s="27" t="str">
        <f t="shared" ca="1" si="573"/>
        <v>-</v>
      </c>
      <c r="BW253" s="27" t="str">
        <f t="shared" ca="1" si="573"/>
        <v>-</v>
      </c>
      <c r="BX253" s="27" t="str">
        <f t="shared" ca="1" si="573"/>
        <v>-</v>
      </c>
      <c r="BY253" s="27">
        <f t="shared" ca="1" si="573"/>
        <v>5</v>
      </c>
      <c r="BZ253" s="27" t="str">
        <f t="shared" ca="1" si="574"/>
        <v>-</v>
      </c>
      <c r="CA253" s="27" t="str">
        <f t="shared" ca="1" si="574"/>
        <v>-</v>
      </c>
      <c r="CB253" s="27" t="str">
        <f t="shared" ca="1" si="574"/>
        <v>-</v>
      </c>
      <c r="CC253" s="27" t="str">
        <f t="shared" ca="1" si="574"/>
        <v>-</v>
      </c>
      <c r="CD253" s="27" t="str">
        <f t="shared" ca="1" si="574"/>
        <v>-</v>
      </c>
      <c r="CE253" s="27" t="str">
        <f t="shared" ca="1" si="574"/>
        <v>-</v>
      </c>
      <c r="CF253" s="27">
        <f t="shared" ca="1" si="574"/>
        <v>0</v>
      </c>
      <c r="CG253" s="27" t="str">
        <f t="shared" ca="1" si="574"/>
        <v>-</v>
      </c>
      <c r="CH253" s="27">
        <f t="shared" ca="1" si="574"/>
        <v>1</v>
      </c>
      <c r="CI253" s="27">
        <f t="shared" ca="1" si="574"/>
        <v>0</v>
      </c>
      <c r="CJ253" s="27">
        <f t="shared" ca="1" si="575"/>
        <v>1</v>
      </c>
      <c r="CK253" s="27">
        <f t="shared" ca="1" si="575"/>
        <v>1</v>
      </c>
      <c r="CL253" s="27">
        <f t="shared" ca="1" si="575"/>
        <v>1</v>
      </c>
      <c r="CM253" s="27">
        <f t="shared" ca="1" si="575"/>
        <v>0</v>
      </c>
      <c r="CN253" s="27">
        <f t="shared" ca="1" si="575"/>
        <v>0</v>
      </c>
      <c r="CO253" s="27">
        <f t="shared" ca="1" si="575"/>
        <v>0</v>
      </c>
      <c r="CP253" s="27">
        <f t="shared" ca="1" si="575"/>
        <v>0</v>
      </c>
      <c r="CQ253" s="27">
        <f t="shared" ca="1" si="575"/>
        <v>1</v>
      </c>
      <c r="CR253" s="27">
        <f t="shared" ca="1" si="575"/>
        <v>0</v>
      </c>
      <c r="CS253" s="27">
        <f t="shared" ca="1" si="575"/>
        <v>0</v>
      </c>
      <c r="CT253" s="27">
        <f t="shared" ca="1" si="576"/>
        <v>0</v>
      </c>
      <c r="CU253" s="27">
        <f t="shared" ca="1" si="576"/>
        <v>0</v>
      </c>
      <c r="CV253" s="27">
        <f t="shared" ca="1" si="576"/>
        <v>0</v>
      </c>
      <c r="CW253" s="27">
        <f t="shared" ca="1" si="576"/>
        <v>1</v>
      </c>
      <c r="CX253" s="54">
        <f t="shared" ca="1" si="501"/>
        <v>0</v>
      </c>
      <c r="CY253" s="27">
        <f t="shared" ca="1" si="576"/>
        <v>0</v>
      </c>
      <c r="CZ253" s="54">
        <f t="shared" ca="1" si="568"/>
        <v>0</v>
      </c>
      <c r="DA253" s="54">
        <f t="shared" ca="1" si="568"/>
        <v>0</v>
      </c>
      <c r="DB253" s="54">
        <f t="shared" ca="1" si="568"/>
        <v>0</v>
      </c>
      <c r="DC253" s="54">
        <f t="shared" ca="1" si="568"/>
        <v>0</v>
      </c>
      <c r="DD253" s="54">
        <f t="shared" ca="1" si="568"/>
        <v>0</v>
      </c>
      <c r="DE253" s="27" t="str">
        <f t="shared" ca="1" si="577"/>
        <v>-</v>
      </c>
      <c r="DF253" s="27" t="str">
        <f t="shared" ca="1" si="577"/>
        <v>-</v>
      </c>
      <c r="DG253" s="27" t="str">
        <f t="shared" ca="1" si="577"/>
        <v>-</v>
      </c>
      <c r="DH253" s="27" t="str">
        <f t="shared" ca="1" si="577"/>
        <v>-</v>
      </c>
      <c r="DI253" s="27" t="str">
        <f t="shared" ca="1" si="577"/>
        <v>-</v>
      </c>
      <c r="DJ253" s="27" t="str">
        <f t="shared" ca="1" si="577"/>
        <v>-</v>
      </c>
      <c r="DK253" s="27" t="b">
        <f t="shared" ca="1" si="577"/>
        <v>0</v>
      </c>
      <c r="DL253" s="27" t="b">
        <f t="shared" ca="1" si="577"/>
        <v>0</v>
      </c>
      <c r="DM253" s="27" t="b">
        <f t="shared" ca="1" si="577"/>
        <v>1</v>
      </c>
      <c r="DN253" s="27">
        <f t="shared" ca="1" si="560"/>
        <v>3</v>
      </c>
      <c r="DO253" s="54" t="str">
        <f t="shared" ca="1" si="550"/>
        <v>-</v>
      </c>
      <c r="DP253" s="54" t="b">
        <f t="shared" ca="1" si="550"/>
        <v>1</v>
      </c>
      <c r="DQ253" s="54" t="str">
        <f t="shared" ca="1" si="550"/>
        <v>-</v>
      </c>
      <c r="DR253" s="54" t="str">
        <f t="shared" ca="1" si="550"/>
        <v>-</v>
      </c>
      <c r="DS253" s="27" t="str">
        <f t="shared" ca="1" si="569"/>
        <v>-</v>
      </c>
      <c r="DT253" s="27" t="b">
        <f t="shared" ca="1" si="569"/>
        <v>1</v>
      </c>
      <c r="DU253" s="27" t="str">
        <f t="shared" ca="1" si="569"/>
        <v>-</v>
      </c>
      <c r="DV253" s="27">
        <f t="shared" ca="1" si="569"/>
        <v>0</v>
      </c>
      <c r="DW253" s="54">
        <f t="shared" ca="1" si="552"/>
        <v>1</v>
      </c>
      <c r="DX253" s="54" t="str">
        <f t="shared" ca="1" si="552"/>
        <v>-</v>
      </c>
      <c r="DY253" s="27" t="str">
        <f t="shared" ca="1" si="570"/>
        <v>-</v>
      </c>
      <c r="DZ253" s="27" t="str">
        <f t="shared" ca="1" si="570"/>
        <v>-</v>
      </c>
      <c r="EA253" s="27">
        <f t="shared" ca="1" si="570"/>
        <v>1</v>
      </c>
      <c r="EB253" s="27">
        <f t="shared" ca="1" si="570"/>
        <v>0</v>
      </c>
      <c r="EC253" s="27">
        <f t="shared" ca="1" si="570"/>
        <v>1</v>
      </c>
      <c r="ED253" s="27">
        <f t="shared" ca="1" si="570"/>
        <v>1</v>
      </c>
      <c r="EE253" s="27">
        <f t="shared" ca="1" si="570"/>
        <v>0</v>
      </c>
      <c r="EF253" s="27">
        <f t="shared" ca="1" si="570"/>
        <v>70</v>
      </c>
      <c r="EG253" s="27">
        <f t="shared" ca="1" si="570"/>
        <v>50</v>
      </c>
      <c r="EH253" s="27">
        <f t="shared" ca="1" si="570"/>
        <v>70</v>
      </c>
      <c r="EI253" s="27">
        <f t="shared" ca="1" si="571"/>
        <v>50</v>
      </c>
      <c r="EJ253" s="27">
        <f t="shared" ca="1" si="571"/>
        <v>1</v>
      </c>
      <c r="EK253" s="27">
        <f t="shared" ca="1" si="571"/>
        <v>1</v>
      </c>
      <c r="EL253" s="27">
        <f t="shared" ca="1" si="571"/>
        <v>1</v>
      </c>
      <c r="EM253" s="27">
        <f t="shared" ca="1" si="571"/>
        <v>0</v>
      </c>
      <c r="EN253" s="27" t="str">
        <f t="shared" ca="1" si="571"/>
        <v>-</v>
      </c>
      <c r="EO253" s="27" t="str">
        <f t="shared" ca="1" si="571"/>
        <v>-</v>
      </c>
      <c r="EP253" s="27">
        <f t="shared" ca="1" si="571"/>
        <v>0</v>
      </c>
      <c r="EQ253" s="27">
        <f t="shared" ca="1" si="571"/>
        <v>0</v>
      </c>
      <c r="ER253" s="34">
        <v>0</v>
      </c>
    </row>
    <row r="254" spans="1:148" outlineLevel="2">
      <c r="A254" s="31">
        <f t="shared" si="482"/>
        <v>249</v>
      </c>
      <c r="B254" s="38">
        <f t="shared" ca="1" si="510"/>
        <v>48</v>
      </c>
      <c r="C254">
        <f t="shared" ca="1" si="540"/>
        <v>42</v>
      </c>
      <c r="D254" t="b">
        <v>0</v>
      </c>
      <c r="E254" t="b">
        <v>0</v>
      </c>
      <c r="F254" t="b">
        <v>0</v>
      </c>
      <c r="H254" s="51" t="str">
        <f t="shared" ca="1" si="483"/>
        <v>Mat-mate EL Aut Scan 0 (F43N54)</v>
      </c>
      <c r="I254" s="13" t="str">
        <f ca="1">IF(MATCH(H254,H$5:H254,0)=(COUNTA(H$5:H254)),"-","Dup")</f>
        <v>-</v>
      </c>
      <c r="J254" s="27" t="s">
        <v>37</v>
      </c>
      <c r="K254" s="54" t="b">
        <f t="shared" ca="1" si="566"/>
        <v>1</v>
      </c>
      <c r="L254" s="54" t="b">
        <f t="shared" ca="1" si="566"/>
        <v>0</v>
      </c>
      <c r="M254" s="54" t="b">
        <f t="shared" ca="1" si="566"/>
        <v>0</v>
      </c>
      <c r="N254" s="54" t="b">
        <f t="shared" ca="1" si="566"/>
        <v>0</v>
      </c>
      <c r="O254" s="54" t="b">
        <f t="shared" ca="1" si="566"/>
        <v>1</v>
      </c>
      <c r="P254" s="27">
        <f t="shared" ca="1" si="578"/>
        <v>1</v>
      </c>
      <c r="Q254" s="27">
        <f t="shared" ca="1" si="578"/>
        <v>1</v>
      </c>
      <c r="R254" s="27">
        <f t="shared" ca="1" si="578"/>
        <v>1</v>
      </c>
      <c r="S254" s="27">
        <f t="shared" ca="1" si="578"/>
        <v>1</v>
      </c>
      <c r="T254" s="27">
        <f t="shared" ca="1" si="578"/>
        <v>1</v>
      </c>
      <c r="U254" s="27">
        <f t="shared" ca="1" si="579"/>
        <v>1</v>
      </c>
      <c r="V254" s="27">
        <f t="shared" ca="1" si="579"/>
        <v>1</v>
      </c>
      <c r="W254" s="27">
        <f t="shared" ca="1" si="579"/>
        <v>1</v>
      </c>
      <c r="X254" s="27">
        <f t="shared" ca="1" si="579"/>
        <v>1</v>
      </c>
      <c r="Y254" s="27">
        <f t="shared" ca="1" si="579"/>
        <v>1</v>
      </c>
      <c r="Z254" s="27" t="str">
        <f t="shared" ca="1" si="579"/>
        <v>-</v>
      </c>
      <c r="AA254" s="27" t="str">
        <f t="shared" ca="1" si="579"/>
        <v>-</v>
      </c>
      <c r="AB254" s="27" t="str">
        <f t="shared" ca="1" si="579"/>
        <v>-</v>
      </c>
      <c r="AC254" s="27" t="str">
        <f t="shared" ca="1" si="579"/>
        <v>-</v>
      </c>
      <c r="AD254" s="27" t="str">
        <f t="shared" ca="1" si="579"/>
        <v>-</v>
      </c>
      <c r="AE254" s="27" t="str">
        <f t="shared" ca="1" si="580"/>
        <v>-</v>
      </c>
      <c r="AF254" s="27" t="str">
        <f t="shared" ca="1" si="580"/>
        <v>-</v>
      </c>
      <c r="AG254" s="27" t="str">
        <f t="shared" ca="1" si="580"/>
        <v>-</v>
      </c>
      <c r="AH254" s="27" t="str">
        <f t="shared" ca="1" si="580"/>
        <v>-</v>
      </c>
      <c r="AI254" s="27" t="str">
        <f t="shared" ca="1" si="580"/>
        <v>-</v>
      </c>
      <c r="AJ254" s="27" t="str">
        <f t="shared" ca="1" si="580"/>
        <v>-</v>
      </c>
      <c r="AK254" s="54" t="b">
        <f t="shared" ca="1" si="547"/>
        <v>1</v>
      </c>
      <c r="AL254" s="54" t="str">
        <f t="shared" ca="1" si="547"/>
        <v>-</v>
      </c>
      <c r="AM254" s="54" t="str">
        <f t="shared" ca="1" si="547"/>
        <v>-</v>
      </c>
      <c r="AN254" s="54" t="str">
        <f t="shared" ca="1" si="547"/>
        <v>-</v>
      </c>
      <c r="AO254" s="27" t="str">
        <f t="shared" ca="1" si="545"/>
        <v>-</v>
      </c>
      <c r="AP254" s="27" t="str">
        <f t="shared" ca="1" si="545"/>
        <v>-</v>
      </c>
      <c r="AQ254" s="27" t="str">
        <f t="shared" ca="1" si="545"/>
        <v>-</v>
      </c>
      <c r="AR254" s="27" t="str">
        <f t="shared" ca="1" si="545"/>
        <v>-</v>
      </c>
      <c r="AS254" s="54">
        <f t="shared" ca="1" si="581"/>
        <v>5</v>
      </c>
      <c r="AT254" s="54">
        <f t="shared" ca="1" si="581"/>
        <v>4</v>
      </c>
      <c r="AU254" s="54">
        <f t="shared" ca="1" si="581"/>
        <v>0</v>
      </c>
      <c r="AV254" s="54">
        <f t="shared" ca="1" si="581"/>
        <v>0.25</v>
      </c>
      <c r="AW254" s="54">
        <f t="shared" ca="1" si="581"/>
        <v>-0.25</v>
      </c>
      <c r="AX254" s="54">
        <f t="shared" ca="1" si="581"/>
        <v>0.5</v>
      </c>
      <c r="AY254" s="54">
        <f t="shared" ca="1" si="581"/>
        <v>-0.5</v>
      </c>
      <c r="AZ254" s="54">
        <f t="shared" ca="1" si="581"/>
        <v>-0.7</v>
      </c>
      <c r="BA254" s="54">
        <f t="shared" ca="1" si="581"/>
        <v>1</v>
      </c>
      <c r="BB254" s="54">
        <f t="shared" ca="1" si="581"/>
        <v>-1</v>
      </c>
      <c r="BC254" s="54">
        <f t="shared" ca="1" si="581"/>
        <v>0.3</v>
      </c>
      <c r="BD254" s="54">
        <f t="shared" ca="1" si="581"/>
        <v>0.7</v>
      </c>
      <c r="BE254" s="54">
        <f t="shared" ca="1" si="581"/>
        <v>-0.2</v>
      </c>
      <c r="BF254" s="54">
        <f t="shared" ca="1" si="581"/>
        <v>1.2</v>
      </c>
      <c r="BG254" s="27" t="str">
        <f t="shared" ca="1" si="572"/>
        <v>-</v>
      </c>
      <c r="BH254" s="27" t="str">
        <f t="shared" ca="1" si="572"/>
        <v>-</v>
      </c>
      <c r="BI254" s="54">
        <f t="shared" ca="1" si="567"/>
        <v>0</v>
      </c>
      <c r="BJ254" s="54">
        <f t="shared" ca="1" si="567"/>
        <v>0</v>
      </c>
      <c r="BK254" s="54">
        <f t="shared" ca="1" si="567"/>
        <v>0</v>
      </c>
      <c r="BL254" s="54">
        <f t="shared" ca="1" si="567"/>
        <v>0</v>
      </c>
      <c r="BM254" s="54">
        <f t="shared" ca="1" si="567"/>
        <v>0</v>
      </c>
      <c r="BN254" s="27">
        <f t="shared" ca="1" si="573"/>
        <v>12</v>
      </c>
      <c r="BO254" s="27">
        <f t="shared" ca="1" si="573"/>
        <v>12</v>
      </c>
      <c r="BP254" s="27" t="str">
        <f t="shared" ca="1" si="573"/>
        <v>-</v>
      </c>
      <c r="BQ254" s="27" t="str">
        <f t="shared" ca="1" si="573"/>
        <v>-</v>
      </c>
      <c r="BR254" s="27" t="str">
        <f t="shared" ca="1" si="573"/>
        <v>-</v>
      </c>
      <c r="BS254" s="27" t="str">
        <f t="shared" ca="1" si="573"/>
        <v>-</v>
      </c>
      <c r="BT254" s="27" t="str">
        <f t="shared" ca="1" si="573"/>
        <v>-</v>
      </c>
      <c r="BU254" s="27" t="str">
        <f t="shared" ca="1" si="573"/>
        <v>-</v>
      </c>
      <c r="BV254" s="27" t="str">
        <f t="shared" ca="1" si="573"/>
        <v>-</v>
      </c>
      <c r="BW254" s="27" t="str">
        <f t="shared" ca="1" si="573"/>
        <v>-</v>
      </c>
      <c r="BX254" s="27" t="str">
        <f t="shared" ca="1" si="573"/>
        <v>-</v>
      </c>
      <c r="BY254" s="27">
        <f t="shared" ca="1" si="573"/>
        <v>5</v>
      </c>
      <c r="BZ254" s="27" t="str">
        <f t="shared" ca="1" si="574"/>
        <v>-</v>
      </c>
      <c r="CA254" s="27" t="str">
        <f t="shared" ca="1" si="574"/>
        <v>-</v>
      </c>
      <c r="CB254" s="27" t="str">
        <f t="shared" ca="1" si="574"/>
        <v>-</v>
      </c>
      <c r="CC254" s="27" t="str">
        <f t="shared" ca="1" si="574"/>
        <v>-</v>
      </c>
      <c r="CD254" s="27" t="str">
        <f t="shared" ca="1" si="574"/>
        <v>-</v>
      </c>
      <c r="CE254" s="27" t="str">
        <f t="shared" ca="1" si="574"/>
        <v>-</v>
      </c>
      <c r="CF254" s="27">
        <f t="shared" ca="1" si="574"/>
        <v>0</v>
      </c>
      <c r="CG254" s="27" t="str">
        <f t="shared" ca="1" si="574"/>
        <v>-</v>
      </c>
      <c r="CH254" s="27">
        <f t="shared" ca="1" si="574"/>
        <v>1</v>
      </c>
      <c r="CI254" s="27">
        <f t="shared" ca="1" si="574"/>
        <v>0</v>
      </c>
      <c r="CJ254" s="27">
        <f t="shared" ca="1" si="575"/>
        <v>1</v>
      </c>
      <c r="CK254" s="27">
        <f t="shared" ca="1" si="575"/>
        <v>1</v>
      </c>
      <c r="CL254" s="27">
        <f t="shared" ca="1" si="575"/>
        <v>1</v>
      </c>
      <c r="CM254" s="27">
        <f t="shared" ca="1" si="575"/>
        <v>0</v>
      </c>
      <c r="CN254" s="27">
        <f t="shared" ca="1" si="575"/>
        <v>0</v>
      </c>
      <c r="CO254" s="27">
        <f t="shared" ca="1" si="575"/>
        <v>0</v>
      </c>
      <c r="CP254" s="27">
        <f t="shared" ca="1" si="575"/>
        <v>0</v>
      </c>
      <c r="CQ254" s="27">
        <f t="shared" ca="1" si="575"/>
        <v>1</v>
      </c>
      <c r="CR254" s="27">
        <f t="shared" ca="1" si="575"/>
        <v>0</v>
      </c>
      <c r="CS254" s="27">
        <f t="shared" ca="1" si="575"/>
        <v>0</v>
      </c>
      <c r="CT254" s="27">
        <f t="shared" ca="1" si="576"/>
        <v>0</v>
      </c>
      <c r="CU254" s="27">
        <f t="shared" ca="1" si="576"/>
        <v>0</v>
      </c>
      <c r="CV254" s="27">
        <f t="shared" ca="1" si="576"/>
        <v>0</v>
      </c>
      <c r="CW254" s="27">
        <f t="shared" ca="1" si="576"/>
        <v>1</v>
      </c>
      <c r="CX254" s="54">
        <f t="shared" ca="1" si="501"/>
        <v>0</v>
      </c>
      <c r="CY254" s="27">
        <f t="shared" ca="1" si="576"/>
        <v>0</v>
      </c>
      <c r="CZ254" s="54">
        <f t="shared" ca="1" si="568"/>
        <v>0</v>
      </c>
      <c r="DA254" s="54">
        <f t="shared" ca="1" si="568"/>
        <v>0</v>
      </c>
      <c r="DB254" s="54">
        <f t="shared" ca="1" si="568"/>
        <v>0</v>
      </c>
      <c r="DC254" s="54">
        <f t="shared" ca="1" si="568"/>
        <v>0</v>
      </c>
      <c r="DD254" s="54">
        <f t="shared" ca="1" si="568"/>
        <v>0</v>
      </c>
      <c r="DE254" s="27" t="str">
        <f t="shared" ca="1" si="577"/>
        <v>-</v>
      </c>
      <c r="DF254" s="27" t="str">
        <f t="shared" ca="1" si="577"/>
        <v>-</v>
      </c>
      <c r="DG254" s="27" t="str">
        <f t="shared" ca="1" si="577"/>
        <v>-</v>
      </c>
      <c r="DH254" s="27" t="str">
        <f t="shared" ca="1" si="577"/>
        <v>-</v>
      </c>
      <c r="DI254" s="27" t="str">
        <f t="shared" ca="1" si="577"/>
        <v>-</v>
      </c>
      <c r="DJ254" s="27" t="str">
        <f t="shared" ca="1" si="577"/>
        <v>-</v>
      </c>
      <c r="DK254" s="27" t="b">
        <f t="shared" ca="1" si="577"/>
        <v>1</v>
      </c>
      <c r="DL254" s="27" t="b">
        <f t="shared" ca="1" si="577"/>
        <v>0</v>
      </c>
      <c r="DM254" s="27" t="b">
        <f t="shared" ca="1" si="577"/>
        <v>0</v>
      </c>
      <c r="DN254" s="27">
        <f t="shared" ca="1" si="560"/>
        <v>0</v>
      </c>
      <c r="DO254" s="54" t="str">
        <f t="shared" ca="1" si="550"/>
        <v>-</v>
      </c>
      <c r="DP254" s="54" t="b">
        <f t="shared" ca="1" si="550"/>
        <v>1</v>
      </c>
      <c r="DQ254" s="54" t="str">
        <f t="shared" ca="1" si="550"/>
        <v>-</v>
      </c>
      <c r="DR254" s="54" t="str">
        <f t="shared" ca="1" si="550"/>
        <v>-</v>
      </c>
      <c r="DS254" s="27" t="str">
        <f t="shared" ca="1" si="569"/>
        <v>-</v>
      </c>
      <c r="DT254" s="27" t="b">
        <f t="shared" ca="1" si="569"/>
        <v>1</v>
      </c>
      <c r="DU254" s="27" t="str">
        <f t="shared" ca="1" si="569"/>
        <v>-</v>
      </c>
      <c r="DV254" s="27">
        <f t="shared" ca="1" si="569"/>
        <v>0.99</v>
      </c>
      <c r="DW254" s="54">
        <f t="shared" ca="1" si="552"/>
        <v>1</v>
      </c>
      <c r="DX254" s="54" t="str">
        <f t="shared" ca="1" si="552"/>
        <v>-</v>
      </c>
      <c r="DY254" s="27" t="str">
        <f t="shared" ca="1" si="570"/>
        <v>-</v>
      </c>
      <c r="DZ254" s="27" t="str">
        <f t="shared" ca="1" si="570"/>
        <v>-</v>
      </c>
      <c r="EA254" s="27">
        <f t="shared" ca="1" si="570"/>
        <v>1</v>
      </c>
      <c r="EB254" s="27">
        <f t="shared" ca="1" si="570"/>
        <v>0</v>
      </c>
      <c r="EC254" s="27">
        <f t="shared" ca="1" si="570"/>
        <v>1</v>
      </c>
      <c r="ED254" s="27">
        <f t="shared" ca="1" si="570"/>
        <v>1</v>
      </c>
      <c r="EE254" s="27">
        <f t="shared" ca="1" si="570"/>
        <v>0</v>
      </c>
      <c r="EF254" s="27">
        <f t="shared" ca="1" si="570"/>
        <v>70</v>
      </c>
      <c r="EG254" s="27">
        <f t="shared" ca="1" si="570"/>
        <v>50</v>
      </c>
      <c r="EH254" s="27">
        <f t="shared" ca="1" si="570"/>
        <v>70</v>
      </c>
      <c r="EI254" s="27">
        <f t="shared" ca="1" si="571"/>
        <v>50</v>
      </c>
      <c r="EJ254" s="27">
        <f t="shared" ca="1" si="571"/>
        <v>1</v>
      </c>
      <c r="EK254" s="27">
        <f t="shared" ca="1" si="571"/>
        <v>1</v>
      </c>
      <c r="EL254" s="27">
        <f t="shared" ca="1" si="571"/>
        <v>1</v>
      </c>
      <c r="EM254" s="27">
        <f t="shared" ca="1" si="571"/>
        <v>0</v>
      </c>
      <c r="EN254" s="27" t="str">
        <f t="shared" ca="1" si="571"/>
        <v>-</v>
      </c>
      <c r="EO254" s="27" t="str">
        <f t="shared" ca="1" si="571"/>
        <v>-</v>
      </c>
      <c r="EP254" s="27">
        <f t="shared" ca="1" si="571"/>
        <v>0</v>
      </c>
      <c r="EQ254" s="27">
        <f t="shared" ca="1" si="571"/>
        <v>0</v>
      </c>
      <c r="ER254" s="34">
        <v>0</v>
      </c>
    </row>
    <row r="255" spans="1:148" outlineLevel="3">
      <c r="A255" s="31">
        <f t="shared" si="482"/>
        <v>250</v>
      </c>
      <c r="B255" s="38">
        <f t="shared" ca="1" si="510"/>
        <v>49</v>
      </c>
      <c r="C255">
        <f t="shared" ca="1" si="540"/>
        <v>42</v>
      </c>
      <c r="D255" t="b">
        <v>0</v>
      </c>
      <c r="E255" t="b">
        <v>0</v>
      </c>
      <c r="F255" t="b">
        <v>0</v>
      </c>
      <c r="H255" s="51" t="str">
        <f t="shared" ca="1" si="483"/>
        <v>Mat-mate EL Aut Scan 1 (F43N54)</v>
      </c>
      <c r="I255" s="13" t="str">
        <f ca="1">IF(MATCH(H255,H$5:H255,0)=(COUNTA(H$5:H255)),"-","Dup")</f>
        <v>-</v>
      </c>
      <c r="J255" s="27" t="s">
        <v>37</v>
      </c>
      <c r="K255" s="54" t="b">
        <f t="shared" ca="1" si="566"/>
        <v>1</v>
      </c>
      <c r="L255" s="54" t="b">
        <f t="shared" ca="1" si="566"/>
        <v>0</v>
      </c>
      <c r="M255" s="54" t="b">
        <f t="shared" ca="1" si="566"/>
        <v>0</v>
      </c>
      <c r="N255" s="54" t="b">
        <f t="shared" ca="1" si="566"/>
        <v>0</v>
      </c>
      <c r="O255" s="54" t="b">
        <f t="shared" ca="1" si="566"/>
        <v>1</v>
      </c>
      <c r="P255" s="27">
        <f t="shared" ca="1" si="578"/>
        <v>1</v>
      </c>
      <c r="Q255" s="27">
        <f t="shared" ca="1" si="578"/>
        <v>1</v>
      </c>
      <c r="R255" s="27">
        <f t="shared" ca="1" si="578"/>
        <v>1</v>
      </c>
      <c r="S255" s="27">
        <f t="shared" ca="1" si="578"/>
        <v>1</v>
      </c>
      <c r="T255" s="27">
        <f t="shared" ca="1" si="578"/>
        <v>1</v>
      </c>
      <c r="U255" s="27">
        <f t="shared" ca="1" si="579"/>
        <v>1</v>
      </c>
      <c r="V255" s="27">
        <f t="shared" ca="1" si="579"/>
        <v>1</v>
      </c>
      <c r="W255" s="27">
        <f t="shared" ca="1" si="579"/>
        <v>1</v>
      </c>
      <c r="X255" s="27">
        <f t="shared" ca="1" si="579"/>
        <v>1</v>
      </c>
      <c r="Y255" s="27">
        <f t="shared" ca="1" si="579"/>
        <v>1</v>
      </c>
      <c r="Z255" s="27" t="str">
        <f t="shared" ca="1" si="579"/>
        <v>-</v>
      </c>
      <c r="AA255" s="27" t="str">
        <f t="shared" ca="1" si="579"/>
        <v>-</v>
      </c>
      <c r="AB255" s="27" t="str">
        <f t="shared" ca="1" si="579"/>
        <v>-</v>
      </c>
      <c r="AC255" s="27" t="str">
        <f t="shared" ca="1" si="579"/>
        <v>-</v>
      </c>
      <c r="AD255" s="27" t="str">
        <f t="shared" ca="1" si="579"/>
        <v>-</v>
      </c>
      <c r="AE255" s="27" t="str">
        <f t="shared" ca="1" si="580"/>
        <v>-</v>
      </c>
      <c r="AF255" s="27" t="str">
        <f t="shared" ca="1" si="580"/>
        <v>-</v>
      </c>
      <c r="AG255" s="27" t="str">
        <f t="shared" ca="1" si="580"/>
        <v>-</v>
      </c>
      <c r="AH255" s="27" t="str">
        <f t="shared" ca="1" si="580"/>
        <v>-</v>
      </c>
      <c r="AI255" s="27" t="str">
        <f t="shared" ca="1" si="580"/>
        <v>-</v>
      </c>
      <c r="AJ255" s="27" t="str">
        <f t="shared" ca="1" si="580"/>
        <v>-</v>
      </c>
      <c r="AK255" s="54" t="b">
        <f t="shared" ca="1" si="547"/>
        <v>1</v>
      </c>
      <c r="AL255" s="54" t="str">
        <f t="shared" ca="1" si="547"/>
        <v>-</v>
      </c>
      <c r="AM255" s="54" t="str">
        <f t="shared" ca="1" si="547"/>
        <v>-</v>
      </c>
      <c r="AN255" s="54" t="str">
        <f t="shared" ca="1" si="547"/>
        <v>-</v>
      </c>
      <c r="AO255" s="27" t="str">
        <f t="shared" ca="1" si="545"/>
        <v>-</v>
      </c>
      <c r="AP255" s="27" t="str">
        <f t="shared" ca="1" si="545"/>
        <v>-</v>
      </c>
      <c r="AQ255" s="27" t="str">
        <f t="shared" ca="1" si="545"/>
        <v>-</v>
      </c>
      <c r="AR255" s="27" t="str">
        <f t="shared" ca="1" si="545"/>
        <v>-</v>
      </c>
      <c r="AS255" s="54">
        <f t="shared" ca="1" si="581"/>
        <v>5</v>
      </c>
      <c r="AT255" s="54">
        <f t="shared" ca="1" si="581"/>
        <v>4</v>
      </c>
      <c r="AU255" s="54">
        <f t="shared" ca="1" si="581"/>
        <v>0</v>
      </c>
      <c r="AV255" s="54">
        <f t="shared" ca="1" si="581"/>
        <v>0.25</v>
      </c>
      <c r="AW255" s="54">
        <f t="shared" ca="1" si="581"/>
        <v>-0.25</v>
      </c>
      <c r="AX255" s="54">
        <f t="shared" ca="1" si="581"/>
        <v>0.5</v>
      </c>
      <c r="AY255" s="54">
        <f t="shared" ca="1" si="581"/>
        <v>-0.5</v>
      </c>
      <c r="AZ255" s="54">
        <f t="shared" ca="1" si="581"/>
        <v>-0.7</v>
      </c>
      <c r="BA255" s="54">
        <f t="shared" ca="1" si="581"/>
        <v>1</v>
      </c>
      <c r="BB255" s="54">
        <f t="shared" ca="1" si="581"/>
        <v>-1</v>
      </c>
      <c r="BC255" s="54">
        <f t="shared" ca="1" si="581"/>
        <v>0.3</v>
      </c>
      <c r="BD255" s="54">
        <f t="shared" ca="1" si="581"/>
        <v>0.7</v>
      </c>
      <c r="BE255" s="54">
        <f t="shared" ca="1" si="581"/>
        <v>-0.2</v>
      </c>
      <c r="BF255" s="54">
        <f t="shared" ca="1" si="581"/>
        <v>1.2</v>
      </c>
      <c r="BG255" s="27" t="str">
        <f t="shared" ca="1" si="572"/>
        <v>-</v>
      </c>
      <c r="BH255" s="27" t="str">
        <f t="shared" ca="1" si="572"/>
        <v>-</v>
      </c>
      <c r="BI255" s="54">
        <f t="shared" ca="1" si="567"/>
        <v>0</v>
      </c>
      <c r="BJ255" s="54">
        <f t="shared" ca="1" si="567"/>
        <v>0</v>
      </c>
      <c r="BK255" s="54">
        <f t="shared" ca="1" si="567"/>
        <v>0</v>
      </c>
      <c r="BL255" s="54">
        <f t="shared" ca="1" si="567"/>
        <v>0</v>
      </c>
      <c r="BM255" s="54">
        <f t="shared" ca="1" si="567"/>
        <v>0</v>
      </c>
      <c r="BN255" s="27">
        <f t="shared" ca="1" si="573"/>
        <v>12</v>
      </c>
      <c r="BO255" s="27">
        <f t="shared" ca="1" si="573"/>
        <v>12</v>
      </c>
      <c r="BP255" s="27" t="str">
        <f t="shared" ca="1" si="573"/>
        <v>-</v>
      </c>
      <c r="BQ255" s="27" t="str">
        <f t="shared" ca="1" si="573"/>
        <v>-</v>
      </c>
      <c r="BR255" s="27" t="str">
        <f t="shared" ca="1" si="573"/>
        <v>-</v>
      </c>
      <c r="BS255" s="27" t="str">
        <f t="shared" ca="1" si="573"/>
        <v>-</v>
      </c>
      <c r="BT255" s="27" t="str">
        <f t="shared" ca="1" si="573"/>
        <v>-</v>
      </c>
      <c r="BU255" s="27" t="str">
        <f t="shared" ca="1" si="573"/>
        <v>-</v>
      </c>
      <c r="BV255" s="27" t="str">
        <f t="shared" ca="1" si="573"/>
        <v>-</v>
      </c>
      <c r="BW255" s="27" t="str">
        <f t="shared" ca="1" si="573"/>
        <v>-</v>
      </c>
      <c r="BX255" s="27" t="str">
        <f t="shared" ca="1" si="573"/>
        <v>-</v>
      </c>
      <c r="BY255" s="27">
        <f t="shared" ca="1" si="573"/>
        <v>5</v>
      </c>
      <c r="BZ255" s="27" t="str">
        <f t="shared" ca="1" si="574"/>
        <v>-</v>
      </c>
      <c r="CA255" s="27" t="str">
        <f t="shared" ca="1" si="574"/>
        <v>-</v>
      </c>
      <c r="CB255" s="27" t="str">
        <f t="shared" ca="1" si="574"/>
        <v>-</v>
      </c>
      <c r="CC255" s="27" t="str">
        <f t="shared" ca="1" si="574"/>
        <v>-</v>
      </c>
      <c r="CD255" s="27" t="str">
        <f t="shared" ca="1" si="574"/>
        <v>-</v>
      </c>
      <c r="CE255" s="27" t="str">
        <f t="shared" ca="1" si="574"/>
        <v>-</v>
      </c>
      <c r="CF255" s="27">
        <f t="shared" ca="1" si="574"/>
        <v>0</v>
      </c>
      <c r="CG255" s="27" t="str">
        <f t="shared" ca="1" si="574"/>
        <v>-</v>
      </c>
      <c r="CH255" s="27">
        <f t="shared" ca="1" si="574"/>
        <v>1</v>
      </c>
      <c r="CI255" s="27">
        <f t="shared" ca="1" si="574"/>
        <v>0</v>
      </c>
      <c r="CJ255" s="27">
        <f t="shared" ca="1" si="575"/>
        <v>1</v>
      </c>
      <c r="CK255" s="27">
        <f t="shared" ca="1" si="575"/>
        <v>1</v>
      </c>
      <c r="CL255" s="27">
        <f t="shared" ca="1" si="575"/>
        <v>1</v>
      </c>
      <c r="CM255" s="27">
        <f t="shared" ca="1" si="575"/>
        <v>0</v>
      </c>
      <c r="CN255" s="27">
        <f t="shared" ca="1" si="575"/>
        <v>0</v>
      </c>
      <c r="CO255" s="27">
        <f t="shared" ca="1" si="575"/>
        <v>0</v>
      </c>
      <c r="CP255" s="27">
        <f t="shared" ca="1" si="575"/>
        <v>0</v>
      </c>
      <c r="CQ255" s="27">
        <f t="shared" ca="1" si="575"/>
        <v>1</v>
      </c>
      <c r="CR255" s="27">
        <f t="shared" ca="1" si="575"/>
        <v>0</v>
      </c>
      <c r="CS255" s="27">
        <f t="shared" ca="1" si="575"/>
        <v>0</v>
      </c>
      <c r="CT255" s="27">
        <f t="shared" ca="1" si="576"/>
        <v>0</v>
      </c>
      <c r="CU255" s="27">
        <f t="shared" ca="1" si="576"/>
        <v>0</v>
      </c>
      <c r="CV255" s="27">
        <f t="shared" ca="1" si="576"/>
        <v>0</v>
      </c>
      <c r="CW255" s="27">
        <f t="shared" ca="1" si="576"/>
        <v>1</v>
      </c>
      <c r="CX255" s="54">
        <f t="shared" ca="1" si="501"/>
        <v>0</v>
      </c>
      <c r="CY255" s="27">
        <f t="shared" ca="1" si="576"/>
        <v>0</v>
      </c>
      <c r="CZ255" s="54">
        <f t="shared" ca="1" si="568"/>
        <v>0</v>
      </c>
      <c r="DA255" s="54">
        <f t="shared" ca="1" si="568"/>
        <v>0</v>
      </c>
      <c r="DB255" s="54">
        <f t="shared" ca="1" si="568"/>
        <v>0</v>
      </c>
      <c r="DC255" s="54">
        <f t="shared" ca="1" si="568"/>
        <v>0</v>
      </c>
      <c r="DD255" s="54">
        <f t="shared" ca="1" si="568"/>
        <v>0</v>
      </c>
      <c r="DE255" s="27" t="str">
        <f t="shared" ca="1" si="577"/>
        <v>-</v>
      </c>
      <c r="DF255" s="27" t="str">
        <f t="shared" ca="1" si="577"/>
        <v>-</v>
      </c>
      <c r="DG255" s="27" t="str">
        <f t="shared" ca="1" si="577"/>
        <v>-</v>
      </c>
      <c r="DH255" s="27" t="str">
        <f t="shared" ca="1" si="577"/>
        <v>-</v>
      </c>
      <c r="DI255" s="27" t="str">
        <f t="shared" ca="1" si="577"/>
        <v>-</v>
      </c>
      <c r="DJ255" s="27" t="str">
        <f t="shared" ca="1" si="577"/>
        <v>-</v>
      </c>
      <c r="DK255" s="27" t="b">
        <f t="shared" ca="1" si="577"/>
        <v>1</v>
      </c>
      <c r="DL255" s="27" t="b">
        <f t="shared" ca="1" si="577"/>
        <v>0</v>
      </c>
      <c r="DM255" s="27" t="b">
        <f t="shared" ca="1" si="577"/>
        <v>0</v>
      </c>
      <c r="DN255" s="27">
        <f t="shared" ca="1" si="560"/>
        <v>1</v>
      </c>
      <c r="DO255" s="54" t="str">
        <f t="shared" ca="1" si="550"/>
        <v>-</v>
      </c>
      <c r="DP255" s="54" t="b">
        <f t="shared" ca="1" si="550"/>
        <v>1</v>
      </c>
      <c r="DQ255" s="54" t="str">
        <f t="shared" ca="1" si="550"/>
        <v>-</v>
      </c>
      <c r="DR255" s="54" t="str">
        <f t="shared" ca="1" si="550"/>
        <v>-</v>
      </c>
      <c r="DS255" s="27" t="str">
        <f t="shared" ca="1" si="569"/>
        <v>-</v>
      </c>
      <c r="DT255" s="27" t="b">
        <f t="shared" ca="1" si="569"/>
        <v>1</v>
      </c>
      <c r="DU255" s="27" t="str">
        <f t="shared" ca="1" si="569"/>
        <v>-</v>
      </c>
      <c r="DV255" s="27">
        <f t="shared" ca="1" si="569"/>
        <v>0.99</v>
      </c>
      <c r="DW255" s="54">
        <f t="shared" ca="1" si="552"/>
        <v>1</v>
      </c>
      <c r="DX255" s="54" t="str">
        <f t="shared" ca="1" si="552"/>
        <v>-</v>
      </c>
      <c r="DY255" s="27" t="str">
        <f t="shared" ca="1" si="570"/>
        <v>-</v>
      </c>
      <c r="DZ255" s="27" t="str">
        <f t="shared" ca="1" si="570"/>
        <v>-</v>
      </c>
      <c r="EA255" s="27">
        <f t="shared" ca="1" si="570"/>
        <v>1</v>
      </c>
      <c r="EB255" s="27">
        <f t="shared" ca="1" si="570"/>
        <v>0</v>
      </c>
      <c r="EC255" s="27">
        <f t="shared" ca="1" si="570"/>
        <v>1</v>
      </c>
      <c r="ED255" s="27">
        <f t="shared" ca="1" si="570"/>
        <v>1</v>
      </c>
      <c r="EE255" s="27">
        <f t="shared" ca="1" si="570"/>
        <v>0</v>
      </c>
      <c r="EF255" s="27">
        <f t="shared" ca="1" si="570"/>
        <v>70</v>
      </c>
      <c r="EG255" s="27">
        <f t="shared" ca="1" si="570"/>
        <v>50</v>
      </c>
      <c r="EH255" s="27">
        <f t="shared" ca="1" si="570"/>
        <v>70</v>
      </c>
      <c r="EI255" s="27">
        <f t="shared" ca="1" si="571"/>
        <v>50</v>
      </c>
      <c r="EJ255" s="27">
        <f t="shared" ca="1" si="571"/>
        <v>1</v>
      </c>
      <c r="EK255" s="27">
        <f t="shared" ca="1" si="571"/>
        <v>1</v>
      </c>
      <c r="EL255" s="27">
        <f t="shared" ca="1" si="571"/>
        <v>1</v>
      </c>
      <c r="EM255" s="27">
        <f t="shared" ca="1" si="571"/>
        <v>0</v>
      </c>
      <c r="EN255" s="27" t="str">
        <f t="shared" ca="1" si="571"/>
        <v>-</v>
      </c>
      <c r="EO255" s="27" t="str">
        <f t="shared" ca="1" si="571"/>
        <v>-</v>
      </c>
      <c r="EP255" s="27">
        <f t="shared" ca="1" si="571"/>
        <v>0</v>
      </c>
      <c r="EQ255" s="27">
        <f t="shared" ca="1" si="571"/>
        <v>0</v>
      </c>
      <c r="ER255" s="34">
        <v>0</v>
      </c>
    </row>
    <row r="256" spans="1:148" outlineLevel="3">
      <c r="A256" s="31">
        <f t="shared" si="482"/>
        <v>251</v>
      </c>
      <c r="B256" s="38">
        <f t="shared" ca="1" si="510"/>
        <v>50</v>
      </c>
      <c r="C256">
        <f t="shared" ca="1" si="540"/>
        <v>42</v>
      </c>
      <c r="D256" t="b">
        <v>0</v>
      </c>
      <c r="E256" t="b">
        <v>0</v>
      </c>
      <c r="F256" t="b">
        <v>0</v>
      </c>
      <c r="H256" s="51" t="str">
        <f t="shared" ca="1" si="483"/>
        <v>Mat-mate EL Aut Scan 2 (F43N54)</v>
      </c>
      <c r="I256" s="13" t="str">
        <f ca="1">IF(MATCH(H256,H$5:H256,0)=(COUNTA(H$5:H256)),"-","Dup")</f>
        <v>-</v>
      </c>
      <c r="J256" s="27" t="s">
        <v>37</v>
      </c>
      <c r="K256" s="54" t="b">
        <f t="shared" ca="1" si="566"/>
        <v>1</v>
      </c>
      <c r="L256" s="54" t="b">
        <f t="shared" ca="1" si="566"/>
        <v>0</v>
      </c>
      <c r="M256" s="54" t="b">
        <f t="shared" ca="1" si="566"/>
        <v>0</v>
      </c>
      <c r="N256" s="54" t="b">
        <f t="shared" ca="1" si="566"/>
        <v>0</v>
      </c>
      <c r="O256" s="54" t="b">
        <f t="shared" ca="1" si="566"/>
        <v>1</v>
      </c>
      <c r="P256" s="27">
        <f t="shared" ca="1" si="578"/>
        <v>1</v>
      </c>
      <c r="Q256" s="27">
        <f t="shared" ca="1" si="578"/>
        <v>1</v>
      </c>
      <c r="R256" s="27">
        <f t="shared" ca="1" si="578"/>
        <v>1</v>
      </c>
      <c r="S256" s="27">
        <f t="shared" ca="1" si="578"/>
        <v>1</v>
      </c>
      <c r="T256" s="27">
        <f t="shared" ca="1" si="578"/>
        <v>1</v>
      </c>
      <c r="U256" s="27">
        <f t="shared" ca="1" si="579"/>
        <v>1</v>
      </c>
      <c r="V256" s="27">
        <f t="shared" ca="1" si="579"/>
        <v>1</v>
      </c>
      <c r="W256" s="27">
        <f t="shared" ca="1" si="579"/>
        <v>1</v>
      </c>
      <c r="X256" s="27">
        <f t="shared" ca="1" si="579"/>
        <v>1</v>
      </c>
      <c r="Y256" s="27">
        <f t="shared" ca="1" si="579"/>
        <v>1</v>
      </c>
      <c r="Z256" s="27" t="str">
        <f t="shared" ca="1" si="579"/>
        <v>-</v>
      </c>
      <c r="AA256" s="27" t="str">
        <f t="shared" ca="1" si="579"/>
        <v>-</v>
      </c>
      <c r="AB256" s="27" t="str">
        <f t="shared" ca="1" si="579"/>
        <v>-</v>
      </c>
      <c r="AC256" s="27" t="str">
        <f t="shared" ca="1" si="579"/>
        <v>-</v>
      </c>
      <c r="AD256" s="27" t="str">
        <f t="shared" ca="1" si="579"/>
        <v>-</v>
      </c>
      <c r="AE256" s="27" t="str">
        <f t="shared" ca="1" si="580"/>
        <v>-</v>
      </c>
      <c r="AF256" s="27" t="str">
        <f t="shared" ca="1" si="580"/>
        <v>-</v>
      </c>
      <c r="AG256" s="27" t="str">
        <f t="shared" ca="1" si="580"/>
        <v>-</v>
      </c>
      <c r="AH256" s="27" t="str">
        <f t="shared" ca="1" si="580"/>
        <v>-</v>
      </c>
      <c r="AI256" s="27" t="str">
        <f t="shared" ca="1" si="580"/>
        <v>-</v>
      </c>
      <c r="AJ256" s="27" t="str">
        <f t="shared" ca="1" si="580"/>
        <v>-</v>
      </c>
      <c r="AK256" s="54" t="b">
        <f t="shared" ca="1" si="547"/>
        <v>1</v>
      </c>
      <c r="AL256" s="54" t="str">
        <f t="shared" ca="1" si="547"/>
        <v>-</v>
      </c>
      <c r="AM256" s="54" t="str">
        <f t="shared" ca="1" si="547"/>
        <v>-</v>
      </c>
      <c r="AN256" s="54" t="str">
        <f t="shared" ca="1" si="547"/>
        <v>-</v>
      </c>
      <c r="AO256" s="27" t="str">
        <f t="shared" ca="1" si="545"/>
        <v>-</v>
      </c>
      <c r="AP256" s="27" t="str">
        <f t="shared" ca="1" si="545"/>
        <v>-</v>
      </c>
      <c r="AQ256" s="27" t="str">
        <f t="shared" ca="1" si="545"/>
        <v>-</v>
      </c>
      <c r="AR256" s="27" t="str">
        <f t="shared" ca="1" si="545"/>
        <v>-</v>
      </c>
      <c r="AS256" s="54">
        <f t="shared" ca="1" si="581"/>
        <v>5</v>
      </c>
      <c r="AT256" s="54">
        <f t="shared" ca="1" si="581"/>
        <v>4</v>
      </c>
      <c r="AU256" s="54">
        <f t="shared" ca="1" si="581"/>
        <v>0</v>
      </c>
      <c r="AV256" s="54">
        <f t="shared" ca="1" si="581"/>
        <v>0.25</v>
      </c>
      <c r="AW256" s="54">
        <f t="shared" ca="1" si="581"/>
        <v>-0.25</v>
      </c>
      <c r="AX256" s="54">
        <f t="shared" ca="1" si="581"/>
        <v>0.5</v>
      </c>
      <c r="AY256" s="54">
        <f t="shared" ca="1" si="581"/>
        <v>-0.5</v>
      </c>
      <c r="AZ256" s="54">
        <f t="shared" ca="1" si="581"/>
        <v>-0.7</v>
      </c>
      <c r="BA256" s="54">
        <f t="shared" ca="1" si="581"/>
        <v>1</v>
      </c>
      <c r="BB256" s="54">
        <f t="shared" ca="1" si="581"/>
        <v>-1</v>
      </c>
      <c r="BC256" s="54">
        <f t="shared" ca="1" si="581"/>
        <v>0.3</v>
      </c>
      <c r="BD256" s="54">
        <f t="shared" ca="1" si="581"/>
        <v>0.7</v>
      </c>
      <c r="BE256" s="54">
        <f t="shared" ca="1" si="581"/>
        <v>-0.2</v>
      </c>
      <c r="BF256" s="54">
        <f t="shared" ca="1" si="581"/>
        <v>1.2</v>
      </c>
      <c r="BG256" s="27" t="str">
        <f t="shared" ca="1" si="572"/>
        <v>-</v>
      </c>
      <c r="BH256" s="27" t="str">
        <f t="shared" ca="1" si="572"/>
        <v>-</v>
      </c>
      <c r="BI256" s="54">
        <f t="shared" ca="1" si="567"/>
        <v>0</v>
      </c>
      <c r="BJ256" s="54">
        <f t="shared" ca="1" si="567"/>
        <v>0</v>
      </c>
      <c r="BK256" s="54">
        <f t="shared" ca="1" si="567"/>
        <v>0</v>
      </c>
      <c r="BL256" s="54">
        <f t="shared" ca="1" si="567"/>
        <v>0</v>
      </c>
      <c r="BM256" s="54">
        <f t="shared" ca="1" si="567"/>
        <v>0</v>
      </c>
      <c r="BN256" s="27">
        <f t="shared" ca="1" si="573"/>
        <v>12</v>
      </c>
      <c r="BO256" s="27">
        <f t="shared" ca="1" si="573"/>
        <v>12</v>
      </c>
      <c r="BP256" s="27" t="str">
        <f t="shared" ca="1" si="573"/>
        <v>-</v>
      </c>
      <c r="BQ256" s="27" t="str">
        <f t="shared" ca="1" si="573"/>
        <v>-</v>
      </c>
      <c r="BR256" s="27" t="str">
        <f t="shared" ca="1" si="573"/>
        <v>-</v>
      </c>
      <c r="BS256" s="27" t="str">
        <f t="shared" ca="1" si="573"/>
        <v>-</v>
      </c>
      <c r="BT256" s="27" t="str">
        <f t="shared" ca="1" si="573"/>
        <v>-</v>
      </c>
      <c r="BU256" s="27" t="str">
        <f t="shared" ca="1" si="573"/>
        <v>-</v>
      </c>
      <c r="BV256" s="27" t="str">
        <f t="shared" ca="1" si="573"/>
        <v>-</v>
      </c>
      <c r="BW256" s="27" t="str">
        <f t="shared" ca="1" si="573"/>
        <v>-</v>
      </c>
      <c r="BX256" s="27" t="str">
        <f t="shared" ca="1" si="573"/>
        <v>-</v>
      </c>
      <c r="BY256" s="27">
        <f t="shared" ca="1" si="573"/>
        <v>5</v>
      </c>
      <c r="BZ256" s="27" t="str">
        <f t="shared" ca="1" si="574"/>
        <v>-</v>
      </c>
      <c r="CA256" s="27" t="str">
        <f t="shared" ca="1" si="574"/>
        <v>-</v>
      </c>
      <c r="CB256" s="27" t="str">
        <f t="shared" ca="1" si="574"/>
        <v>-</v>
      </c>
      <c r="CC256" s="27" t="str">
        <f t="shared" ca="1" si="574"/>
        <v>-</v>
      </c>
      <c r="CD256" s="27" t="str">
        <f t="shared" ca="1" si="574"/>
        <v>-</v>
      </c>
      <c r="CE256" s="27" t="str">
        <f t="shared" ca="1" si="574"/>
        <v>-</v>
      </c>
      <c r="CF256" s="27">
        <f t="shared" ca="1" si="574"/>
        <v>0</v>
      </c>
      <c r="CG256" s="27" t="str">
        <f t="shared" ca="1" si="574"/>
        <v>-</v>
      </c>
      <c r="CH256" s="27">
        <f t="shared" ca="1" si="574"/>
        <v>1</v>
      </c>
      <c r="CI256" s="27">
        <f t="shared" ca="1" si="574"/>
        <v>0</v>
      </c>
      <c r="CJ256" s="27">
        <f t="shared" ca="1" si="575"/>
        <v>1</v>
      </c>
      <c r="CK256" s="27">
        <f t="shared" ca="1" si="575"/>
        <v>1</v>
      </c>
      <c r="CL256" s="27">
        <f t="shared" ca="1" si="575"/>
        <v>1</v>
      </c>
      <c r="CM256" s="27">
        <f t="shared" ca="1" si="575"/>
        <v>0</v>
      </c>
      <c r="CN256" s="27">
        <f t="shared" ca="1" si="575"/>
        <v>0</v>
      </c>
      <c r="CO256" s="27">
        <f t="shared" ca="1" si="575"/>
        <v>0</v>
      </c>
      <c r="CP256" s="27">
        <f t="shared" ca="1" si="575"/>
        <v>0</v>
      </c>
      <c r="CQ256" s="27">
        <f t="shared" ca="1" si="575"/>
        <v>1</v>
      </c>
      <c r="CR256" s="27">
        <f t="shared" ca="1" si="575"/>
        <v>0</v>
      </c>
      <c r="CS256" s="27">
        <f t="shared" ca="1" si="575"/>
        <v>0</v>
      </c>
      <c r="CT256" s="27">
        <f t="shared" ca="1" si="576"/>
        <v>0</v>
      </c>
      <c r="CU256" s="27">
        <f t="shared" ca="1" si="576"/>
        <v>0</v>
      </c>
      <c r="CV256" s="27">
        <f t="shared" ca="1" si="576"/>
        <v>0</v>
      </c>
      <c r="CW256" s="27">
        <f t="shared" ca="1" si="576"/>
        <v>1</v>
      </c>
      <c r="CX256" s="54">
        <f t="shared" ca="1" si="501"/>
        <v>0</v>
      </c>
      <c r="CY256" s="27">
        <f t="shared" ca="1" si="576"/>
        <v>0</v>
      </c>
      <c r="CZ256" s="54">
        <f t="shared" ca="1" si="568"/>
        <v>0</v>
      </c>
      <c r="DA256" s="54">
        <f t="shared" ca="1" si="568"/>
        <v>0</v>
      </c>
      <c r="DB256" s="54">
        <f t="shared" ca="1" si="568"/>
        <v>0</v>
      </c>
      <c r="DC256" s="54">
        <f t="shared" ca="1" si="568"/>
        <v>0</v>
      </c>
      <c r="DD256" s="54">
        <f t="shared" ca="1" si="568"/>
        <v>0</v>
      </c>
      <c r="DE256" s="27" t="str">
        <f t="shared" ca="1" si="577"/>
        <v>-</v>
      </c>
      <c r="DF256" s="27" t="str">
        <f t="shared" ca="1" si="577"/>
        <v>-</v>
      </c>
      <c r="DG256" s="27" t="str">
        <f t="shared" ca="1" si="577"/>
        <v>-</v>
      </c>
      <c r="DH256" s="27" t="str">
        <f t="shared" ca="1" si="577"/>
        <v>-</v>
      </c>
      <c r="DI256" s="27" t="str">
        <f t="shared" ca="1" si="577"/>
        <v>-</v>
      </c>
      <c r="DJ256" s="27" t="str">
        <f t="shared" ca="1" si="577"/>
        <v>-</v>
      </c>
      <c r="DK256" s="27" t="b">
        <f t="shared" ca="1" si="577"/>
        <v>1</v>
      </c>
      <c r="DL256" s="27" t="b">
        <f t="shared" ca="1" si="577"/>
        <v>0</v>
      </c>
      <c r="DM256" s="27" t="b">
        <f t="shared" ca="1" si="577"/>
        <v>0</v>
      </c>
      <c r="DN256" s="27">
        <f t="shared" ca="1" si="577"/>
        <v>2</v>
      </c>
      <c r="DO256" s="54" t="str">
        <f t="shared" ca="1" si="550"/>
        <v>-</v>
      </c>
      <c r="DP256" s="54" t="b">
        <f t="shared" ca="1" si="550"/>
        <v>1</v>
      </c>
      <c r="DQ256" s="54" t="str">
        <f t="shared" ca="1" si="550"/>
        <v>-</v>
      </c>
      <c r="DR256" s="54" t="str">
        <f t="shared" ca="1" si="550"/>
        <v>-</v>
      </c>
      <c r="DS256" s="27" t="str">
        <f t="shared" ca="1" si="569"/>
        <v>-</v>
      </c>
      <c r="DT256" s="27" t="b">
        <f t="shared" ca="1" si="569"/>
        <v>1</v>
      </c>
      <c r="DU256" s="27" t="str">
        <f t="shared" ca="1" si="569"/>
        <v>-</v>
      </c>
      <c r="DV256" s="27">
        <f t="shared" ca="1" si="569"/>
        <v>0.99</v>
      </c>
      <c r="DW256" s="54">
        <f t="shared" ca="1" si="552"/>
        <v>1</v>
      </c>
      <c r="DX256" s="54" t="str">
        <f t="shared" ca="1" si="552"/>
        <v>-</v>
      </c>
      <c r="DY256" s="27" t="str">
        <f t="shared" ca="1" si="570"/>
        <v>-</v>
      </c>
      <c r="DZ256" s="27" t="str">
        <f t="shared" ca="1" si="570"/>
        <v>-</v>
      </c>
      <c r="EA256" s="27">
        <f t="shared" ca="1" si="570"/>
        <v>1</v>
      </c>
      <c r="EB256" s="27">
        <f t="shared" ca="1" si="570"/>
        <v>0</v>
      </c>
      <c r="EC256" s="27">
        <f t="shared" ca="1" si="570"/>
        <v>1</v>
      </c>
      <c r="ED256" s="27">
        <f t="shared" ca="1" si="570"/>
        <v>1</v>
      </c>
      <c r="EE256" s="27">
        <f t="shared" ca="1" si="570"/>
        <v>0</v>
      </c>
      <c r="EF256" s="27">
        <f t="shared" ca="1" si="570"/>
        <v>70</v>
      </c>
      <c r="EG256" s="27">
        <f t="shared" ca="1" si="570"/>
        <v>50</v>
      </c>
      <c r="EH256" s="27">
        <f t="shared" ca="1" si="570"/>
        <v>70</v>
      </c>
      <c r="EI256" s="27">
        <f t="shared" ca="1" si="571"/>
        <v>50</v>
      </c>
      <c r="EJ256" s="27">
        <f t="shared" ca="1" si="571"/>
        <v>1</v>
      </c>
      <c r="EK256" s="27">
        <f t="shared" ca="1" si="571"/>
        <v>1</v>
      </c>
      <c r="EL256" s="27">
        <f t="shared" ca="1" si="571"/>
        <v>1</v>
      </c>
      <c r="EM256" s="27">
        <f t="shared" ca="1" si="571"/>
        <v>0</v>
      </c>
      <c r="EN256" s="27" t="str">
        <f t="shared" ca="1" si="571"/>
        <v>-</v>
      </c>
      <c r="EO256" s="27" t="str">
        <f t="shared" ca="1" si="571"/>
        <v>-</v>
      </c>
      <c r="EP256" s="27">
        <f t="shared" ca="1" si="571"/>
        <v>0</v>
      </c>
      <c r="EQ256" s="27">
        <f t="shared" ca="1" si="571"/>
        <v>0</v>
      </c>
      <c r="ER256" s="34">
        <v>0</v>
      </c>
    </row>
    <row r="257" spans="1:148" outlineLevel="3">
      <c r="A257" s="31">
        <f t="shared" si="482"/>
        <v>252</v>
      </c>
      <c r="B257" s="38">
        <f t="shared" ca="1" si="510"/>
        <v>51</v>
      </c>
      <c r="C257">
        <f t="shared" ca="1" si="540"/>
        <v>42</v>
      </c>
      <c r="D257" t="b">
        <v>0</v>
      </c>
      <c r="E257" t="b">
        <v>0</v>
      </c>
      <c r="F257" t="b">
        <v>0</v>
      </c>
      <c r="H257" s="51" t="str">
        <f t="shared" ca="1" si="483"/>
        <v>Mat-mate EL Aut Scan 3 (F43N54)</v>
      </c>
      <c r="I257" s="13" t="str">
        <f ca="1">IF(MATCH(H257,H$5:H257,0)=(COUNTA(H$5:H257)),"-","Dup")</f>
        <v>-</v>
      </c>
      <c r="J257" s="27" t="s">
        <v>37</v>
      </c>
      <c r="K257" s="54" t="b">
        <f t="shared" ca="1" si="566"/>
        <v>1</v>
      </c>
      <c r="L257" s="54" t="b">
        <f t="shared" ca="1" si="566"/>
        <v>0</v>
      </c>
      <c r="M257" s="54" t="b">
        <f t="shared" ca="1" si="566"/>
        <v>0</v>
      </c>
      <c r="N257" s="54" t="b">
        <f t="shared" ca="1" si="566"/>
        <v>0</v>
      </c>
      <c r="O257" s="54" t="b">
        <f t="shared" ca="1" si="566"/>
        <v>1</v>
      </c>
      <c r="P257" s="27">
        <f t="shared" ca="1" si="578"/>
        <v>1</v>
      </c>
      <c r="Q257" s="27">
        <f t="shared" ca="1" si="578"/>
        <v>1</v>
      </c>
      <c r="R257" s="27">
        <f t="shared" ca="1" si="578"/>
        <v>1</v>
      </c>
      <c r="S257" s="27">
        <f t="shared" ca="1" si="578"/>
        <v>1</v>
      </c>
      <c r="T257" s="27">
        <f t="shared" ca="1" si="578"/>
        <v>1</v>
      </c>
      <c r="U257" s="27">
        <f t="shared" ca="1" si="579"/>
        <v>1</v>
      </c>
      <c r="V257" s="27">
        <f t="shared" ca="1" si="579"/>
        <v>1</v>
      </c>
      <c r="W257" s="27">
        <f t="shared" ca="1" si="579"/>
        <v>1</v>
      </c>
      <c r="X257" s="27">
        <f t="shared" ca="1" si="579"/>
        <v>1</v>
      </c>
      <c r="Y257" s="27">
        <f t="shared" ca="1" si="579"/>
        <v>1</v>
      </c>
      <c r="Z257" s="27" t="str">
        <f t="shared" ca="1" si="579"/>
        <v>-</v>
      </c>
      <c r="AA257" s="27" t="str">
        <f t="shared" ca="1" si="579"/>
        <v>-</v>
      </c>
      <c r="AB257" s="27" t="str">
        <f t="shared" ca="1" si="579"/>
        <v>-</v>
      </c>
      <c r="AC257" s="27" t="str">
        <f t="shared" ca="1" si="579"/>
        <v>-</v>
      </c>
      <c r="AD257" s="27" t="str">
        <f t="shared" ca="1" si="579"/>
        <v>-</v>
      </c>
      <c r="AE257" s="27" t="str">
        <f t="shared" ca="1" si="580"/>
        <v>-</v>
      </c>
      <c r="AF257" s="27" t="str">
        <f t="shared" ca="1" si="580"/>
        <v>-</v>
      </c>
      <c r="AG257" s="27" t="str">
        <f t="shared" ca="1" si="580"/>
        <v>-</v>
      </c>
      <c r="AH257" s="27" t="str">
        <f t="shared" ca="1" si="580"/>
        <v>-</v>
      </c>
      <c r="AI257" s="27" t="str">
        <f t="shared" ca="1" si="580"/>
        <v>-</v>
      </c>
      <c r="AJ257" s="27" t="str">
        <f t="shared" ca="1" si="580"/>
        <v>-</v>
      </c>
      <c r="AK257" s="54" t="b">
        <f t="shared" ca="1" si="547"/>
        <v>1</v>
      </c>
      <c r="AL257" s="54" t="str">
        <f t="shared" ca="1" si="547"/>
        <v>-</v>
      </c>
      <c r="AM257" s="54" t="str">
        <f t="shared" ca="1" si="547"/>
        <v>-</v>
      </c>
      <c r="AN257" s="54" t="str">
        <f t="shared" ca="1" si="547"/>
        <v>-</v>
      </c>
      <c r="AO257" s="27" t="str">
        <f t="shared" ca="1" si="545"/>
        <v>-</v>
      </c>
      <c r="AP257" s="27" t="str">
        <f t="shared" ca="1" si="545"/>
        <v>-</v>
      </c>
      <c r="AQ257" s="27" t="str">
        <f t="shared" ca="1" si="545"/>
        <v>-</v>
      </c>
      <c r="AR257" s="27" t="str">
        <f t="shared" ca="1" si="545"/>
        <v>-</v>
      </c>
      <c r="AS257" s="54">
        <f t="shared" ca="1" si="581"/>
        <v>5</v>
      </c>
      <c r="AT257" s="54">
        <f t="shared" ca="1" si="581"/>
        <v>4</v>
      </c>
      <c r="AU257" s="54">
        <f t="shared" ca="1" si="581"/>
        <v>0</v>
      </c>
      <c r="AV257" s="54">
        <f t="shared" ca="1" si="581"/>
        <v>0.25</v>
      </c>
      <c r="AW257" s="54">
        <f t="shared" ca="1" si="581"/>
        <v>-0.25</v>
      </c>
      <c r="AX257" s="54">
        <f t="shared" ca="1" si="581"/>
        <v>0.5</v>
      </c>
      <c r="AY257" s="54">
        <f t="shared" ca="1" si="581"/>
        <v>-0.5</v>
      </c>
      <c r="AZ257" s="54">
        <f t="shared" ca="1" si="581"/>
        <v>-0.7</v>
      </c>
      <c r="BA257" s="54">
        <f t="shared" ca="1" si="581"/>
        <v>1</v>
      </c>
      <c r="BB257" s="54">
        <f t="shared" ca="1" si="581"/>
        <v>-1</v>
      </c>
      <c r="BC257" s="54">
        <f t="shared" ca="1" si="581"/>
        <v>0.3</v>
      </c>
      <c r="BD257" s="54">
        <f t="shared" ca="1" si="581"/>
        <v>0.7</v>
      </c>
      <c r="BE257" s="54">
        <f t="shared" ca="1" si="581"/>
        <v>-0.2</v>
      </c>
      <c r="BF257" s="54">
        <f t="shared" ca="1" si="581"/>
        <v>1.2</v>
      </c>
      <c r="BG257" s="27" t="str">
        <f t="shared" ca="1" si="572"/>
        <v>-</v>
      </c>
      <c r="BH257" s="27" t="str">
        <f t="shared" ca="1" si="572"/>
        <v>-</v>
      </c>
      <c r="BI257" s="54">
        <f t="shared" ca="1" si="567"/>
        <v>0</v>
      </c>
      <c r="BJ257" s="54">
        <f t="shared" ca="1" si="567"/>
        <v>0</v>
      </c>
      <c r="BK257" s="54">
        <f t="shared" ca="1" si="567"/>
        <v>0</v>
      </c>
      <c r="BL257" s="54">
        <f t="shared" ca="1" si="567"/>
        <v>0</v>
      </c>
      <c r="BM257" s="54">
        <f t="shared" ca="1" si="567"/>
        <v>0</v>
      </c>
      <c r="BN257" s="27">
        <f t="shared" ca="1" si="573"/>
        <v>12</v>
      </c>
      <c r="BO257" s="27">
        <f t="shared" ca="1" si="573"/>
        <v>12</v>
      </c>
      <c r="BP257" s="27" t="str">
        <f t="shared" ca="1" si="573"/>
        <v>-</v>
      </c>
      <c r="BQ257" s="27" t="str">
        <f t="shared" ca="1" si="573"/>
        <v>-</v>
      </c>
      <c r="BR257" s="27" t="str">
        <f t="shared" ca="1" si="573"/>
        <v>-</v>
      </c>
      <c r="BS257" s="27" t="str">
        <f t="shared" ca="1" si="573"/>
        <v>-</v>
      </c>
      <c r="BT257" s="27" t="str">
        <f t="shared" ca="1" si="573"/>
        <v>-</v>
      </c>
      <c r="BU257" s="27" t="str">
        <f t="shared" ca="1" si="573"/>
        <v>-</v>
      </c>
      <c r="BV257" s="27" t="str">
        <f t="shared" ca="1" si="573"/>
        <v>-</v>
      </c>
      <c r="BW257" s="27" t="str">
        <f t="shared" ca="1" si="573"/>
        <v>-</v>
      </c>
      <c r="BX257" s="27" t="str">
        <f t="shared" ca="1" si="573"/>
        <v>-</v>
      </c>
      <c r="BY257" s="27">
        <f t="shared" ca="1" si="573"/>
        <v>5</v>
      </c>
      <c r="BZ257" s="27" t="str">
        <f t="shared" ca="1" si="574"/>
        <v>-</v>
      </c>
      <c r="CA257" s="27" t="str">
        <f t="shared" ca="1" si="574"/>
        <v>-</v>
      </c>
      <c r="CB257" s="27" t="str">
        <f t="shared" ca="1" si="574"/>
        <v>-</v>
      </c>
      <c r="CC257" s="27" t="str">
        <f t="shared" ca="1" si="574"/>
        <v>-</v>
      </c>
      <c r="CD257" s="27" t="str">
        <f t="shared" ca="1" si="574"/>
        <v>-</v>
      </c>
      <c r="CE257" s="27" t="str">
        <f t="shared" ca="1" si="574"/>
        <v>-</v>
      </c>
      <c r="CF257" s="27">
        <f t="shared" ca="1" si="574"/>
        <v>0</v>
      </c>
      <c r="CG257" s="27" t="str">
        <f t="shared" ca="1" si="574"/>
        <v>-</v>
      </c>
      <c r="CH257" s="27">
        <f t="shared" ca="1" si="574"/>
        <v>1</v>
      </c>
      <c r="CI257" s="27">
        <f t="shared" ca="1" si="574"/>
        <v>0</v>
      </c>
      <c r="CJ257" s="27">
        <f t="shared" ca="1" si="575"/>
        <v>1</v>
      </c>
      <c r="CK257" s="27">
        <f t="shared" ca="1" si="575"/>
        <v>1</v>
      </c>
      <c r="CL257" s="27">
        <f t="shared" ca="1" si="575"/>
        <v>1</v>
      </c>
      <c r="CM257" s="27">
        <f t="shared" ca="1" si="575"/>
        <v>0</v>
      </c>
      <c r="CN257" s="27">
        <f t="shared" ca="1" si="575"/>
        <v>0</v>
      </c>
      <c r="CO257" s="27">
        <f t="shared" ca="1" si="575"/>
        <v>0</v>
      </c>
      <c r="CP257" s="27">
        <f t="shared" ca="1" si="575"/>
        <v>0</v>
      </c>
      <c r="CQ257" s="27">
        <f t="shared" ca="1" si="575"/>
        <v>1</v>
      </c>
      <c r="CR257" s="27">
        <f t="shared" ca="1" si="575"/>
        <v>0</v>
      </c>
      <c r="CS257" s="27">
        <f t="shared" ca="1" si="575"/>
        <v>0</v>
      </c>
      <c r="CT257" s="27">
        <f t="shared" ca="1" si="576"/>
        <v>0</v>
      </c>
      <c r="CU257" s="27">
        <f t="shared" ca="1" si="576"/>
        <v>0</v>
      </c>
      <c r="CV257" s="27">
        <f t="shared" ca="1" si="576"/>
        <v>0</v>
      </c>
      <c r="CW257" s="27">
        <f t="shared" ca="1" si="576"/>
        <v>1</v>
      </c>
      <c r="CX257" s="54">
        <f t="shared" ca="1" si="501"/>
        <v>0</v>
      </c>
      <c r="CY257" s="27">
        <f t="shared" ca="1" si="576"/>
        <v>0</v>
      </c>
      <c r="CZ257" s="54">
        <f t="shared" ca="1" si="568"/>
        <v>0</v>
      </c>
      <c r="DA257" s="54">
        <f t="shared" ca="1" si="568"/>
        <v>0</v>
      </c>
      <c r="DB257" s="54">
        <f t="shared" ca="1" si="568"/>
        <v>0</v>
      </c>
      <c r="DC257" s="54">
        <f t="shared" ca="1" si="568"/>
        <v>0</v>
      </c>
      <c r="DD257" s="54">
        <f t="shared" ca="1" si="568"/>
        <v>0</v>
      </c>
      <c r="DE257" s="27" t="str">
        <f t="shared" ca="1" si="577"/>
        <v>-</v>
      </c>
      <c r="DF257" s="27" t="str">
        <f t="shared" ca="1" si="577"/>
        <v>-</v>
      </c>
      <c r="DG257" s="27" t="str">
        <f t="shared" ca="1" si="577"/>
        <v>-</v>
      </c>
      <c r="DH257" s="27" t="str">
        <f t="shared" ca="1" si="577"/>
        <v>-</v>
      </c>
      <c r="DI257" s="27" t="str">
        <f t="shared" ca="1" si="577"/>
        <v>-</v>
      </c>
      <c r="DJ257" s="27" t="str">
        <f t="shared" ca="1" si="577"/>
        <v>-</v>
      </c>
      <c r="DK257" s="27" t="b">
        <f t="shared" ca="1" si="577"/>
        <v>1</v>
      </c>
      <c r="DL257" s="27" t="b">
        <f t="shared" ca="1" si="577"/>
        <v>0</v>
      </c>
      <c r="DM257" s="27" t="b">
        <f t="shared" ca="1" si="577"/>
        <v>0</v>
      </c>
      <c r="DN257" s="27">
        <f t="shared" ca="1" si="577"/>
        <v>3</v>
      </c>
      <c r="DO257" s="54" t="str">
        <f t="shared" ca="1" si="550"/>
        <v>-</v>
      </c>
      <c r="DP257" s="54" t="b">
        <f t="shared" ca="1" si="550"/>
        <v>1</v>
      </c>
      <c r="DQ257" s="54" t="str">
        <f t="shared" ca="1" si="550"/>
        <v>-</v>
      </c>
      <c r="DR257" s="54" t="str">
        <f t="shared" ca="1" si="550"/>
        <v>-</v>
      </c>
      <c r="DS257" s="27" t="str">
        <f t="shared" ca="1" si="569"/>
        <v>-</v>
      </c>
      <c r="DT257" s="27" t="b">
        <f t="shared" ca="1" si="569"/>
        <v>1</v>
      </c>
      <c r="DU257" s="27" t="str">
        <f t="shared" ca="1" si="569"/>
        <v>-</v>
      </c>
      <c r="DV257" s="27">
        <f t="shared" ca="1" si="569"/>
        <v>0.99</v>
      </c>
      <c r="DW257" s="54">
        <f t="shared" ca="1" si="552"/>
        <v>1</v>
      </c>
      <c r="DX257" s="54" t="str">
        <f t="shared" ca="1" si="552"/>
        <v>-</v>
      </c>
      <c r="DY257" s="27" t="str">
        <f t="shared" ca="1" si="570"/>
        <v>-</v>
      </c>
      <c r="DZ257" s="27" t="str">
        <f t="shared" ca="1" si="570"/>
        <v>-</v>
      </c>
      <c r="EA257" s="27">
        <f t="shared" ca="1" si="570"/>
        <v>1</v>
      </c>
      <c r="EB257" s="27">
        <f t="shared" ca="1" si="570"/>
        <v>0</v>
      </c>
      <c r="EC257" s="27">
        <f t="shared" ca="1" si="570"/>
        <v>1</v>
      </c>
      <c r="ED257" s="27">
        <f t="shared" ca="1" si="570"/>
        <v>1</v>
      </c>
      <c r="EE257" s="27">
        <f t="shared" ca="1" si="570"/>
        <v>0</v>
      </c>
      <c r="EF257" s="27">
        <f t="shared" ca="1" si="570"/>
        <v>70</v>
      </c>
      <c r="EG257" s="27">
        <f t="shared" ca="1" si="570"/>
        <v>50</v>
      </c>
      <c r="EH257" s="27">
        <f t="shared" ca="1" si="570"/>
        <v>70</v>
      </c>
      <c r="EI257" s="27">
        <f t="shared" ca="1" si="571"/>
        <v>50</v>
      </c>
      <c r="EJ257" s="27">
        <f t="shared" ca="1" si="571"/>
        <v>1</v>
      </c>
      <c r="EK257" s="27">
        <f t="shared" ca="1" si="571"/>
        <v>1</v>
      </c>
      <c r="EL257" s="27">
        <f t="shared" ca="1" si="571"/>
        <v>1</v>
      </c>
      <c r="EM257" s="27">
        <f t="shared" ca="1" si="571"/>
        <v>0</v>
      </c>
      <c r="EN257" s="27" t="str">
        <f t="shared" ca="1" si="571"/>
        <v>-</v>
      </c>
      <c r="EO257" s="27" t="str">
        <f t="shared" ca="1" si="571"/>
        <v>-</v>
      </c>
      <c r="EP257" s="27">
        <f t="shared" ca="1" si="571"/>
        <v>0</v>
      </c>
      <c r="EQ257" s="27">
        <f t="shared" ca="1" si="571"/>
        <v>0</v>
      </c>
      <c r="ER257" s="34">
        <v>0</v>
      </c>
    </row>
    <row r="258" spans="1:148" outlineLevel="3">
      <c r="A258" s="31">
        <f t="shared" si="482"/>
        <v>253</v>
      </c>
      <c r="B258" s="38">
        <f t="shared" ca="1" si="510"/>
        <v>52</v>
      </c>
      <c r="C258">
        <f t="shared" ca="1" si="540"/>
        <v>42</v>
      </c>
      <c r="D258" t="b">
        <v>0</v>
      </c>
      <c r="E258" t="b">
        <v>0</v>
      </c>
      <c r="F258" t="b">
        <v>0</v>
      </c>
      <c r="H258" s="51" t="str">
        <f t="shared" ca="1" si="483"/>
        <v>Mat-mate EL Win Scan 0 (F43N54)</v>
      </c>
      <c r="I258" s="13" t="str">
        <f ca="1">IF(MATCH(H258,H$5:H258,0)=(COUNTA(H$5:H258)),"-","Dup")</f>
        <v>-</v>
      </c>
      <c r="J258" s="27" t="s">
        <v>37</v>
      </c>
      <c r="K258" s="54" t="b">
        <f t="shared" ca="1" si="566"/>
        <v>1</v>
      </c>
      <c r="L258" s="54" t="b">
        <f t="shared" ca="1" si="566"/>
        <v>0</v>
      </c>
      <c r="M258" s="54" t="b">
        <f t="shared" ca="1" si="566"/>
        <v>0</v>
      </c>
      <c r="N258" s="54" t="b">
        <f t="shared" ca="1" si="566"/>
        <v>0</v>
      </c>
      <c r="O258" s="54" t="b">
        <f t="shared" ca="1" si="566"/>
        <v>1</v>
      </c>
      <c r="P258" s="27">
        <f t="shared" ca="1" si="578"/>
        <v>1</v>
      </c>
      <c r="Q258" s="27">
        <f t="shared" ca="1" si="578"/>
        <v>1</v>
      </c>
      <c r="R258" s="27">
        <f t="shared" ca="1" si="578"/>
        <v>1</v>
      </c>
      <c r="S258" s="27">
        <f t="shared" ca="1" si="578"/>
        <v>1</v>
      </c>
      <c r="T258" s="27">
        <f t="shared" ca="1" si="578"/>
        <v>1</v>
      </c>
      <c r="U258" s="27">
        <f t="shared" ca="1" si="579"/>
        <v>1</v>
      </c>
      <c r="V258" s="27">
        <f t="shared" ca="1" si="579"/>
        <v>1</v>
      </c>
      <c r="W258" s="27">
        <f t="shared" ca="1" si="579"/>
        <v>1</v>
      </c>
      <c r="X258" s="27">
        <f t="shared" ca="1" si="579"/>
        <v>1</v>
      </c>
      <c r="Y258" s="27">
        <f t="shared" ca="1" si="579"/>
        <v>1</v>
      </c>
      <c r="Z258" s="27" t="str">
        <f t="shared" ca="1" si="579"/>
        <v>-</v>
      </c>
      <c r="AA258" s="27" t="str">
        <f t="shared" ca="1" si="579"/>
        <v>-</v>
      </c>
      <c r="AB258" s="27" t="str">
        <f t="shared" ca="1" si="579"/>
        <v>-</v>
      </c>
      <c r="AC258" s="27" t="str">
        <f t="shared" ca="1" si="579"/>
        <v>-</v>
      </c>
      <c r="AD258" s="27" t="str">
        <f t="shared" ca="1" si="579"/>
        <v>-</v>
      </c>
      <c r="AE258" s="27" t="str">
        <f t="shared" ca="1" si="580"/>
        <v>-</v>
      </c>
      <c r="AF258" s="27" t="str">
        <f t="shared" ca="1" si="580"/>
        <v>-</v>
      </c>
      <c r="AG258" s="27" t="str">
        <f t="shared" ca="1" si="580"/>
        <v>-</v>
      </c>
      <c r="AH258" s="27" t="str">
        <f t="shared" ca="1" si="580"/>
        <v>-</v>
      </c>
      <c r="AI258" s="27" t="str">
        <f t="shared" ca="1" si="580"/>
        <v>-</v>
      </c>
      <c r="AJ258" s="27" t="str">
        <f t="shared" ca="1" si="580"/>
        <v>-</v>
      </c>
      <c r="AK258" s="54" t="b">
        <f t="shared" ca="1" si="547"/>
        <v>1</v>
      </c>
      <c r="AL258" s="54" t="str">
        <f t="shared" ca="1" si="547"/>
        <v>-</v>
      </c>
      <c r="AM258" s="54" t="str">
        <f t="shared" ca="1" si="547"/>
        <v>-</v>
      </c>
      <c r="AN258" s="54" t="str">
        <f t="shared" ca="1" si="547"/>
        <v>-</v>
      </c>
      <c r="AO258" s="27" t="str">
        <f t="shared" ref="AO258:AR265" ca="1" si="582">OFFSET(AO$5,$B258,0)</f>
        <v>-</v>
      </c>
      <c r="AP258" s="27" t="str">
        <f t="shared" ca="1" si="582"/>
        <v>-</v>
      </c>
      <c r="AQ258" s="27" t="str">
        <f t="shared" ca="1" si="582"/>
        <v>-</v>
      </c>
      <c r="AR258" s="27" t="str">
        <f t="shared" ca="1" si="582"/>
        <v>-</v>
      </c>
      <c r="AS258" s="54">
        <f t="shared" ca="1" si="581"/>
        <v>5</v>
      </c>
      <c r="AT258" s="54">
        <f t="shared" ca="1" si="581"/>
        <v>4</v>
      </c>
      <c r="AU258" s="54">
        <f t="shared" ca="1" si="581"/>
        <v>0</v>
      </c>
      <c r="AV258" s="54">
        <f t="shared" ca="1" si="581"/>
        <v>0.25</v>
      </c>
      <c r="AW258" s="54">
        <f t="shared" ca="1" si="581"/>
        <v>-0.25</v>
      </c>
      <c r="AX258" s="54">
        <f t="shared" ca="1" si="581"/>
        <v>0.5</v>
      </c>
      <c r="AY258" s="54">
        <f t="shared" ca="1" si="581"/>
        <v>-0.5</v>
      </c>
      <c r="AZ258" s="54">
        <f t="shared" ca="1" si="581"/>
        <v>-0.7</v>
      </c>
      <c r="BA258" s="54">
        <f t="shared" ca="1" si="581"/>
        <v>1</v>
      </c>
      <c r="BB258" s="54">
        <f t="shared" ca="1" si="581"/>
        <v>-1</v>
      </c>
      <c r="BC258" s="54">
        <f t="shared" ca="1" si="581"/>
        <v>0.3</v>
      </c>
      <c r="BD258" s="54">
        <f t="shared" ca="1" si="581"/>
        <v>0.7</v>
      </c>
      <c r="BE258" s="54">
        <f t="shared" ca="1" si="581"/>
        <v>-0.2</v>
      </c>
      <c r="BF258" s="54">
        <f t="shared" ca="1" si="581"/>
        <v>1.2</v>
      </c>
      <c r="BG258" s="27" t="str">
        <f t="shared" ca="1" si="572"/>
        <v>-</v>
      </c>
      <c r="BH258" s="27" t="str">
        <f t="shared" ca="1" si="572"/>
        <v>-</v>
      </c>
      <c r="BI258" s="54">
        <f t="shared" ca="1" si="567"/>
        <v>0</v>
      </c>
      <c r="BJ258" s="54">
        <f t="shared" ca="1" si="567"/>
        <v>0</v>
      </c>
      <c r="BK258" s="54">
        <f t="shared" ca="1" si="567"/>
        <v>0</v>
      </c>
      <c r="BL258" s="54">
        <f t="shared" ca="1" si="567"/>
        <v>0</v>
      </c>
      <c r="BM258" s="54">
        <f t="shared" ca="1" si="567"/>
        <v>0</v>
      </c>
      <c r="BN258" s="27">
        <f t="shared" ca="1" si="573"/>
        <v>12</v>
      </c>
      <c r="BO258" s="27">
        <f t="shared" ca="1" si="573"/>
        <v>12</v>
      </c>
      <c r="BP258" s="27" t="str">
        <f t="shared" ca="1" si="573"/>
        <v>-</v>
      </c>
      <c r="BQ258" s="27" t="str">
        <f t="shared" ca="1" si="573"/>
        <v>-</v>
      </c>
      <c r="BR258" s="27" t="str">
        <f t="shared" ca="1" si="573"/>
        <v>-</v>
      </c>
      <c r="BS258" s="27" t="str">
        <f t="shared" ca="1" si="573"/>
        <v>-</v>
      </c>
      <c r="BT258" s="27" t="str">
        <f t="shared" ca="1" si="573"/>
        <v>-</v>
      </c>
      <c r="BU258" s="27" t="str">
        <f t="shared" ca="1" si="573"/>
        <v>-</v>
      </c>
      <c r="BV258" s="27" t="str">
        <f t="shared" ca="1" si="573"/>
        <v>-</v>
      </c>
      <c r="BW258" s="27" t="str">
        <f t="shared" ca="1" si="573"/>
        <v>-</v>
      </c>
      <c r="BX258" s="27" t="str">
        <f t="shared" ca="1" si="573"/>
        <v>-</v>
      </c>
      <c r="BY258" s="27">
        <f t="shared" ca="1" si="573"/>
        <v>5</v>
      </c>
      <c r="BZ258" s="27" t="str">
        <f t="shared" ca="1" si="574"/>
        <v>-</v>
      </c>
      <c r="CA258" s="27" t="str">
        <f t="shared" ca="1" si="574"/>
        <v>-</v>
      </c>
      <c r="CB258" s="27" t="str">
        <f t="shared" ca="1" si="574"/>
        <v>-</v>
      </c>
      <c r="CC258" s="27" t="str">
        <f t="shared" ca="1" si="574"/>
        <v>-</v>
      </c>
      <c r="CD258" s="27" t="str">
        <f t="shared" ca="1" si="574"/>
        <v>-</v>
      </c>
      <c r="CE258" s="27" t="str">
        <f t="shared" ca="1" si="574"/>
        <v>-</v>
      </c>
      <c r="CF258" s="27">
        <f t="shared" ca="1" si="574"/>
        <v>0</v>
      </c>
      <c r="CG258" s="27" t="str">
        <f t="shared" ca="1" si="574"/>
        <v>-</v>
      </c>
      <c r="CH258" s="27">
        <f t="shared" ca="1" si="574"/>
        <v>1</v>
      </c>
      <c r="CI258" s="27">
        <f t="shared" ca="1" si="574"/>
        <v>0</v>
      </c>
      <c r="CJ258" s="27">
        <f t="shared" ca="1" si="575"/>
        <v>1</v>
      </c>
      <c r="CK258" s="27">
        <f t="shared" ca="1" si="575"/>
        <v>1</v>
      </c>
      <c r="CL258" s="27">
        <f t="shared" ca="1" si="575"/>
        <v>1</v>
      </c>
      <c r="CM258" s="27">
        <f t="shared" ca="1" si="575"/>
        <v>0</v>
      </c>
      <c r="CN258" s="27">
        <f t="shared" ca="1" si="575"/>
        <v>0</v>
      </c>
      <c r="CO258" s="27">
        <f t="shared" ca="1" si="575"/>
        <v>0</v>
      </c>
      <c r="CP258" s="27">
        <f t="shared" ca="1" si="575"/>
        <v>0</v>
      </c>
      <c r="CQ258" s="27">
        <f t="shared" ca="1" si="575"/>
        <v>1</v>
      </c>
      <c r="CR258" s="27">
        <f t="shared" ca="1" si="575"/>
        <v>0</v>
      </c>
      <c r="CS258" s="27">
        <f t="shared" ca="1" si="575"/>
        <v>0</v>
      </c>
      <c r="CT258" s="27">
        <f t="shared" ca="1" si="576"/>
        <v>0</v>
      </c>
      <c r="CU258" s="27">
        <f t="shared" ca="1" si="576"/>
        <v>0</v>
      </c>
      <c r="CV258" s="27">
        <f t="shared" ca="1" si="576"/>
        <v>0</v>
      </c>
      <c r="CW258" s="27">
        <f t="shared" ca="1" si="576"/>
        <v>1</v>
      </c>
      <c r="CX258" s="54">
        <f t="shared" ca="1" si="501"/>
        <v>0</v>
      </c>
      <c r="CY258" s="27">
        <f t="shared" ca="1" si="576"/>
        <v>0</v>
      </c>
      <c r="CZ258" s="54">
        <f t="shared" ca="1" si="568"/>
        <v>0</v>
      </c>
      <c r="DA258" s="54">
        <f t="shared" ca="1" si="568"/>
        <v>0</v>
      </c>
      <c r="DB258" s="54">
        <f t="shared" ca="1" si="568"/>
        <v>0</v>
      </c>
      <c r="DC258" s="54">
        <f t="shared" ca="1" si="568"/>
        <v>0</v>
      </c>
      <c r="DD258" s="54">
        <f t="shared" ca="1" si="568"/>
        <v>0</v>
      </c>
      <c r="DE258" s="27" t="str">
        <f t="shared" ca="1" si="577"/>
        <v>-</v>
      </c>
      <c r="DF258" s="27" t="str">
        <f t="shared" ca="1" si="577"/>
        <v>-</v>
      </c>
      <c r="DG258" s="27" t="str">
        <f t="shared" ca="1" si="577"/>
        <v>-</v>
      </c>
      <c r="DH258" s="27" t="str">
        <f t="shared" ca="1" si="577"/>
        <v>-</v>
      </c>
      <c r="DI258" s="27" t="str">
        <f t="shared" ca="1" si="577"/>
        <v>-</v>
      </c>
      <c r="DJ258" s="27" t="str">
        <f t="shared" ca="1" si="577"/>
        <v>-</v>
      </c>
      <c r="DK258" s="27" t="b">
        <f t="shared" ca="1" si="577"/>
        <v>0</v>
      </c>
      <c r="DL258" s="27" t="b">
        <f t="shared" ca="1" si="577"/>
        <v>1</v>
      </c>
      <c r="DM258" s="27" t="b">
        <f t="shared" ca="1" si="577"/>
        <v>0</v>
      </c>
      <c r="DN258" s="27">
        <f t="shared" ca="1" si="577"/>
        <v>0</v>
      </c>
      <c r="DO258" s="54" t="str">
        <f t="shared" ca="1" si="550"/>
        <v>-</v>
      </c>
      <c r="DP258" s="54" t="b">
        <f t="shared" ca="1" si="550"/>
        <v>1</v>
      </c>
      <c r="DQ258" s="54" t="str">
        <f t="shared" ca="1" si="550"/>
        <v>-</v>
      </c>
      <c r="DR258" s="54" t="str">
        <f t="shared" ca="1" si="550"/>
        <v>-</v>
      </c>
      <c r="DS258" s="27" t="str">
        <f t="shared" ca="1" si="569"/>
        <v>-</v>
      </c>
      <c r="DT258" s="27" t="b">
        <f t="shared" ca="1" si="569"/>
        <v>1</v>
      </c>
      <c r="DU258" s="27" t="str">
        <f t="shared" ca="1" si="569"/>
        <v>-</v>
      </c>
      <c r="DV258" s="27">
        <f t="shared" ca="1" si="569"/>
        <v>0.99</v>
      </c>
      <c r="DW258" s="54">
        <f t="shared" ca="1" si="552"/>
        <v>1</v>
      </c>
      <c r="DX258" s="54" t="str">
        <f t="shared" ca="1" si="552"/>
        <v>-</v>
      </c>
      <c r="DY258" s="27" t="str">
        <f t="shared" ca="1" si="570"/>
        <v>-</v>
      </c>
      <c r="DZ258" s="27" t="str">
        <f t="shared" ca="1" si="570"/>
        <v>-</v>
      </c>
      <c r="EA258" s="27">
        <f t="shared" ca="1" si="570"/>
        <v>1</v>
      </c>
      <c r="EB258" s="27">
        <f t="shared" ca="1" si="570"/>
        <v>0</v>
      </c>
      <c r="EC258" s="27">
        <f t="shared" ca="1" si="570"/>
        <v>1</v>
      </c>
      <c r="ED258" s="27">
        <f t="shared" ca="1" si="570"/>
        <v>1</v>
      </c>
      <c r="EE258" s="27">
        <f t="shared" ca="1" si="570"/>
        <v>0</v>
      </c>
      <c r="EF258" s="27">
        <f t="shared" ca="1" si="570"/>
        <v>70</v>
      </c>
      <c r="EG258" s="27">
        <f t="shared" ca="1" si="570"/>
        <v>50</v>
      </c>
      <c r="EH258" s="27">
        <f t="shared" ca="1" si="570"/>
        <v>70</v>
      </c>
      <c r="EI258" s="27">
        <f t="shared" ca="1" si="571"/>
        <v>50</v>
      </c>
      <c r="EJ258" s="27">
        <f t="shared" ca="1" si="571"/>
        <v>1</v>
      </c>
      <c r="EK258" s="27">
        <f t="shared" ca="1" si="571"/>
        <v>1</v>
      </c>
      <c r="EL258" s="27">
        <f t="shared" ca="1" si="571"/>
        <v>1</v>
      </c>
      <c r="EM258" s="27">
        <f t="shared" ca="1" si="571"/>
        <v>0</v>
      </c>
      <c r="EN258" s="27" t="str">
        <f t="shared" ca="1" si="571"/>
        <v>-</v>
      </c>
      <c r="EO258" s="27" t="str">
        <f t="shared" ca="1" si="571"/>
        <v>-</v>
      </c>
      <c r="EP258" s="27">
        <f t="shared" ca="1" si="571"/>
        <v>0</v>
      </c>
      <c r="EQ258" s="27">
        <f t="shared" ca="1" si="571"/>
        <v>0</v>
      </c>
      <c r="ER258" s="34">
        <v>0</v>
      </c>
    </row>
    <row r="259" spans="1:148" outlineLevel="3">
      <c r="A259" s="31">
        <f t="shared" si="482"/>
        <v>254</v>
      </c>
      <c r="B259" s="38">
        <f t="shared" ca="1" si="510"/>
        <v>53</v>
      </c>
      <c r="C259">
        <f t="shared" ca="1" si="540"/>
        <v>42</v>
      </c>
      <c r="D259" t="b">
        <v>0</v>
      </c>
      <c r="E259" t="b">
        <v>0</v>
      </c>
      <c r="F259" t="b">
        <v>0</v>
      </c>
      <c r="H259" s="51" t="str">
        <f t="shared" ca="1" si="483"/>
        <v>Mat-mate EL Win Scan 1 (F43N54)</v>
      </c>
      <c r="I259" s="13" t="str">
        <f ca="1">IF(MATCH(H259,H$5:H259,0)=(COUNTA(H$5:H259)),"-","Dup")</f>
        <v>-</v>
      </c>
      <c r="J259" s="27" t="s">
        <v>37</v>
      </c>
      <c r="K259" s="54" t="b">
        <f t="shared" ref="K259:O265" ca="1" si="583">OFFSET(K259,-1,0)</f>
        <v>1</v>
      </c>
      <c r="L259" s="54" t="b">
        <f t="shared" ca="1" si="583"/>
        <v>0</v>
      </c>
      <c r="M259" s="54" t="b">
        <f t="shared" ca="1" si="583"/>
        <v>0</v>
      </c>
      <c r="N259" s="54" t="b">
        <f t="shared" ca="1" si="583"/>
        <v>0</v>
      </c>
      <c r="O259" s="54" t="b">
        <f t="shared" ca="1" si="583"/>
        <v>1</v>
      </c>
      <c r="P259" s="27">
        <f t="shared" ca="1" si="578"/>
        <v>1</v>
      </c>
      <c r="Q259" s="27">
        <f t="shared" ca="1" si="578"/>
        <v>1</v>
      </c>
      <c r="R259" s="27">
        <f t="shared" ca="1" si="578"/>
        <v>1</v>
      </c>
      <c r="S259" s="27">
        <f t="shared" ca="1" si="578"/>
        <v>1</v>
      </c>
      <c r="T259" s="27">
        <f t="shared" ca="1" si="578"/>
        <v>1</v>
      </c>
      <c r="U259" s="27">
        <f t="shared" ca="1" si="579"/>
        <v>1</v>
      </c>
      <c r="V259" s="27">
        <f t="shared" ca="1" si="579"/>
        <v>1</v>
      </c>
      <c r="W259" s="27">
        <f t="shared" ca="1" si="579"/>
        <v>1</v>
      </c>
      <c r="X259" s="27">
        <f t="shared" ca="1" si="579"/>
        <v>1</v>
      </c>
      <c r="Y259" s="27">
        <f t="shared" ca="1" si="579"/>
        <v>1</v>
      </c>
      <c r="Z259" s="27" t="str">
        <f t="shared" ca="1" si="579"/>
        <v>-</v>
      </c>
      <c r="AA259" s="27" t="str">
        <f t="shared" ca="1" si="579"/>
        <v>-</v>
      </c>
      <c r="AB259" s="27" t="str">
        <f t="shared" ca="1" si="579"/>
        <v>-</v>
      </c>
      <c r="AC259" s="27" t="str">
        <f t="shared" ca="1" si="579"/>
        <v>-</v>
      </c>
      <c r="AD259" s="27" t="str">
        <f t="shared" ca="1" si="579"/>
        <v>-</v>
      </c>
      <c r="AE259" s="27" t="str">
        <f t="shared" ca="1" si="580"/>
        <v>-</v>
      </c>
      <c r="AF259" s="27" t="str">
        <f t="shared" ca="1" si="580"/>
        <v>-</v>
      </c>
      <c r="AG259" s="27" t="str">
        <f t="shared" ca="1" si="580"/>
        <v>-</v>
      </c>
      <c r="AH259" s="27" t="str">
        <f t="shared" ca="1" si="580"/>
        <v>-</v>
      </c>
      <c r="AI259" s="27" t="str">
        <f t="shared" ca="1" si="580"/>
        <v>-</v>
      </c>
      <c r="AJ259" s="27" t="str">
        <f t="shared" ca="1" si="580"/>
        <v>-</v>
      </c>
      <c r="AK259" s="54" t="b">
        <f t="shared" ref="AK259:AN265" ca="1" si="584">OFFSET(AK259,-1,0)</f>
        <v>1</v>
      </c>
      <c r="AL259" s="54" t="str">
        <f t="shared" ca="1" si="584"/>
        <v>-</v>
      </c>
      <c r="AM259" s="54" t="str">
        <f t="shared" ca="1" si="584"/>
        <v>-</v>
      </c>
      <c r="AN259" s="54" t="str">
        <f t="shared" ca="1" si="584"/>
        <v>-</v>
      </c>
      <c r="AO259" s="27" t="str">
        <f t="shared" ca="1" si="582"/>
        <v>-</v>
      </c>
      <c r="AP259" s="27" t="str">
        <f t="shared" ca="1" si="582"/>
        <v>-</v>
      </c>
      <c r="AQ259" s="27" t="str">
        <f t="shared" ca="1" si="582"/>
        <v>-</v>
      </c>
      <c r="AR259" s="27" t="str">
        <f t="shared" ca="1" si="582"/>
        <v>-</v>
      </c>
      <c r="AS259" s="54">
        <f t="shared" ca="1" si="581"/>
        <v>5</v>
      </c>
      <c r="AT259" s="54">
        <f t="shared" ca="1" si="581"/>
        <v>4</v>
      </c>
      <c r="AU259" s="54">
        <f t="shared" ca="1" si="581"/>
        <v>0</v>
      </c>
      <c r="AV259" s="54">
        <f t="shared" ca="1" si="581"/>
        <v>0.25</v>
      </c>
      <c r="AW259" s="54">
        <f t="shared" ca="1" si="581"/>
        <v>-0.25</v>
      </c>
      <c r="AX259" s="54">
        <f t="shared" ca="1" si="581"/>
        <v>0.5</v>
      </c>
      <c r="AY259" s="54">
        <f t="shared" ca="1" si="581"/>
        <v>-0.5</v>
      </c>
      <c r="AZ259" s="54">
        <f t="shared" ca="1" si="581"/>
        <v>-0.7</v>
      </c>
      <c r="BA259" s="54">
        <f t="shared" ca="1" si="581"/>
        <v>1</v>
      </c>
      <c r="BB259" s="54">
        <f t="shared" ca="1" si="581"/>
        <v>-1</v>
      </c>
      <c r="BC259" s="54">
        <f t="shared" ca="1" si="581"/>
        <v>0.3</v>
      </c>
      <c r="BD259" s="54">
        <f t="shared" ca="1" si="581"/>
        <v>0.7</v>
      </c>
      <c r="BE259" s="54">
        <f t="shared" ca="1" si="581"/>
        <v>-0.2</v>
      </c>
      <c r="BF259" s="54">
        <f t="shared" ca="1" si="581"/>
        <v>1.2</v>
      </c>
      <c r="BG259" s="27" t="str">
        <f t="shared" ca="1" si="572"/>
        <v>-</v>
      </c>
      <c r="BH259" s="27" t="str">
        <f t="shared" ca="1" si="572"/>
        <v>-</v>
      </c>
      <c r="BI259" s="54">
        <f t="shared" ref="BI259:BM265" ca="1" si="585">OFFSET(BI259,-1,0)</f>
        <v>0</v>
      </c>
      <c r="BJ259" s="54">
        <f t="shared" ca="1" si="585"/>
        <v>0</v>
      </c>
      <c r="BK259" s="54">
        <f t="shared" ca="1" si="585"/>
        <v>0</v>
      </c>
      <c r="BL259" s="54">
        <f t="shared" ca="1" si="585"/>
        <v>0</v>
      </c>
      <c r="BM259" s="54">
        <f t="shared" ca="1" si="585"/>
        <v>0</v>
      </c>
      <c r="BN259" s="27">
        <f t="shared" ca="1" si="573"/>
        <v>12</v>
      </c>
      <c r="BO259" s="27">
        <f t="shared" ca="1" si="573"/>
        <v>12</v>
      </c>
      <c r="BP259" s="27" t="str">
        <f t="shared" ca="1" si="573"/>
        <v>-</v>
      </c>
      <c r="BQ259" s="27" t="str">
        <f t="shared" ca="1" si="573"/>
        <v>-</v>
      </c>
      <c r="BR259" s="27" t="str">
        <f t="shared" ca="1" si="573"/>
        <v>-</v>
      </c>
      <c r="BS259" s="27" t="str">
        <f t="shared" ca="1" si="573"/>
        <v>-</v>
      </c>
      <c r="BT259" s="27" t="str">
        <f t="shared" ca="1" si="573"/>
        <v>-</v>
      </c>
      <c r="BU259" s="27" t="str">
        <f t="shared" ca="1" si="573"/>
        <v>-</v>
      </c>
      <c r="BV259" s="27" t="str">
        <f t="shared" ca="1" si="573"/>
        <v>-</v>
      </c>
      <c r="BW259" s="27" t="str">
        <f t="shared" ca="1" si="573"/>
        <v>-</v>
      </c>
      <c r="BX259" s="27" t="str">
        <f t="shared" ca="1" si="573"/>
        <v>-</v>
      </c>
      <c r="BY259" s="27">
        <f t="shared" ca="1" si="573"/>
        <v>5</v>
      </c>
      <c r="BZ259" s="27" t="str">
        <f t="shared" ca="1" si="574"/>
        <v>-</v>
      </c>
      <c r="CA259" s="27" t="str">
        <f t="shared" ca="1" si="574"/>
        <v>-</v>
      </c>
      <c r="CB259" s="27" t="str">
        <f t="shared" ca="1" si="574"/>
        <v>-</v>
      </c>
      <c r="CC259" s="27" t="str">
        <f t="shared" ca="1" si="574"/>
        <v>-</v>
      </c>
      <c r="CD259" s="27" t="str">
        <f t="shared" ca="1" si="574"/>
        <v>-</v>
      </c>
      <c r="CE259" s="27" t="str">
        <f t="shared" ca="1" si="574"/>
        <v>-</v>
      </c>
      <c r="CF259" s="27">
        <f t="shared" ca="1" si="574"/>
        <v>0</v>
      </c>
      <c r="CG259" s="27" t="str">
        <f t="shared" ca="1" si="574"/>
        <v>-</v>
      </c>
      <c r="CH259" s="27">
        <f t="shared" ca="1" si="574"/>
        <v>1</v>
      </c>
      <c r="CI259" s="27">
        <f t="shared" ca="1" si="574"/>
        <v>0</v>
      </c>
      <c r="CJ259" s="27">
        <f t="shared" ca="1" si="575"/>
        <v>1</v>
      </c>
      <c r="CK259" s="27">
        <f t="shared" ca="1" si="575"/>
        <v>1</v>
      </c>
      <c r="CL259" s="27">
        <f t="shared" ca="1" si="575"/>
        <v>1</v>
      </c>
      <c r="CM259" s="27">
        <f t="shared" ca="1" si="575"/>
        <v>0</v>
      </c>
      <c r="CN259" s="27">
        <f t="shared" ca="1" si="575"/>
        <v>0</v>
      </c>
      <c r="CO259" s="27">
        <f t="shared" ca="1" si="575"/>
        <v>0</v>
      </c>
      <c r="CP259" s="27">
        <f t="shared" ca="1" si="575"/>
        <v>0</v>
      </c>
      <c r="CQ259" s="27">
        <f t="shared" ca="1" si="575"/>
        <v>1</v>
      </c>
      <c r="CR259" s="27">
        <f t="shared" ca="1" si="575"/>
        <v>0</v>
      </c>
      <c r="CS259" s="27">
        <f t="shared" ca="1" si="575"/>
        <v>0</v>
      </c>
      <c r="CT259" s="27">
        <f t="shared" ca="1" si="576"/>
        <v>0</v>
      </c>
      <c r="CU259" s="27">
        <f t="shared" ca="1" si="576"/>
        <v>0</v>
      </c>
      <c r="CV259" s="27">
        <f t="shared" ca="1" si="576"/>
        <v>0</v>
      </c>
      <c r="CW259" s="27">
        <f t="shared" ca="1" si="576"/>
        <v>1</v>
      </c>
      <c r="CX259" s="54">
        <f t="shared" ca="1" si="501"/>
        <v>0</v>
      </c>
      <c r="CY259" s="27">
        <f t="shared" ca="1" si="576"/>
        <v>0</v>
      </c>
      <c r="CZ259" s="54">
        <f t="shared" ref="CZ259:DD265" ca="1" si="586">OFFSET(CZ259,-1,0)</f>
        <v>0</v>
      </c>
      <c r="DA259" s="54">
        <f t="shared" ca="1" si="586"/>
        <v>0</v>
      </c>
      <c r="DB259" s="54">
        <f t="shared" ca="1" si="586"/>
        <v>0</v>
      </c>
      <c r="DC259" s="54">
        <f t="shared" ca="1" si="586"/>
        <v>0</v>
      </c>
      <c r="DD259" s="54">
        <f t="shared" ca="1" si="586"/>
        <v>0</v>
      </c>
      <c r="DE259" s="27" t="str">
        <f t="shared" ca="1" si="577"/>
        <v>-</v>
      </c>
      <c r="DF259" s="27" t="str">
        <f t="shared" ca="1" si="577"/>
        <v>-</v>
      </c>
      <c r="DG259" s="27" t="str">
        <f t="shared" ca="1" si="577"/>
        <v>-</v>
      </c>
      <c r="DH259" s="27" t="str">
        <f t="shared" ca="1" si="577"/>
        <v>-</v>
      </c>
      <c r="DI259" s="27" t="str">
        <f t="shared" ca="1" si="577"/>
        <v>-</v>
      </c>
      <c r="DJ259" s="27" t="str">
        <f t="shared" ca="1" si="577"/>
        <v>-</v>
      </c>
      <c r="DK259" s="27" t="b">
        <f t="shared" ca="1" si="577"/>
        <v>0</v>
      </c>
      <c r="DL259" s="27" t="b">
        <f t="shared" ca="1" si="577"/>
        <v>1</v>
      </c>
      <c r="DM259" s="27" t="b">
        <f t="shared" ca="1" si="577"/>
        <v>0</v>
      </c>
      <c r="DN259" s="27">
        <f t="shared" ca="1" si="577"/>
        <v>1</v>
      </c>
      <c r="DO259" s="54" t="str">
        <f t="shared" ref="DO259:DR265" ca="1" si="587">OFFSET(DO259,-1,0)</f>
        <v>-</v>
      </c>
      <c r="DP259" s="54" t="b">
        <f t="shared" ca="1" si="587"/>
        <v>1</v>
      </c>
      <c r="DQ259" s="54" t="str">
        <f t="shared" ca="1" si="587"/>
        <v>-</v>
      </c>
      <c r="DR259" s="54" t="str">
        <f t="shared" ca="1" si="587"/>
        <v>-</v>
      </c>
      <c r="DS259" s="27" t="str">
        <f t="shared" ref="DS259:DV265" ca="1" si="588">OFFSET(DS$5,$B259,0)</f>
        <v>-</v>
      </c>
      <c r="DT259" s="27" t="b">
        <f t="shared" ca="1" si="588"/>
        <v>1</v>
      </c>
      <c r="DU259" s="27" t="str">
        <f t="shared" ca="1" si="588"/>
        <v>-</v>
      </c>
      <c r="DV259" s="27">
        <f t="shared" ca="1" si="588"/>
        <v>0.99</v>
      </c>
      <c r="DW259" s="54">
        <f t="shared" ref="DW259:DX265" ca="1" si="589">OFFSET(DW259,-1,0)</f>
        <v>1</v>
      </c>
      <c r="DX259" s="54" t="str">
        <f t="shared" ca="1" si="589"/>
        <v>-</v>
      </c>
      <c r="DY259" s="27" t="str">
        <f t="shared" ref="DY259:EH265" ca="1" si="590">OFFSET(DY$5,$B259,0)</f>
        <v>-</v>
      </c>
      <c r="DZ259" s="27" t="str">
        <f t="shared" ca="1" si="590"/>
        <v>-</v>
      </c>
      <c r="EA259" s="27">
        <f t="shared" ca="1" si="590"/>
        <v>1</v>
      </c>
      <c r="EB259" s="27">
        <f t="shared" ca="1" si="590"/>
        <v>0</v>
      </c>
      <c r="EC259" s="27">
        <f t="shared" ca="1" si="590"/>
        <v>1</v>
      </c>
      <c r="ED259" s="27">
        <f t="shared" ca="1" si="590"/>
        <v>1</v>
      </c>
      <c r="EE259" s="27">
        <f t="shared" ca="1" si="590"/>
        <v>0</v>
      </c>
      <c r="EF259" s="27">
        <f t="shared" ca="1" si="590"/>
        <v>70</v>
      </c>
      <c r="EG259" s="27">
        <f t="shared" ca="1" si="590"/>
        <v>50</v>
      </c>
      <c r="EH259" s="27">
        <f t="shared" ca="1" si="590"/>
        <v>70</v>
      </c>
      <c r="EI259" s="27">
        <f t="shared" ref="EI259:EQ265" ca="1" si="591">OFFSET(EI$5,$B259,0)</f>
        <v>50</v>
      </c>
      <c r="EJ259" s="27">
        <f t="shared" ca="1" si="591"/>
        <v>1</v>
      </c>
      <c r="EK259" s="27">
        <f t="shared" ca="1" si="591"/>
        <v>1</v>
      </c>
      <c r="EL259" s="27">
        <f t="shared" ca="1" si="591"/>
        <v>1</v>
      </c>
      <c r="EM259" s="27">
        <f t="shared" ca="1" si="591"/>
        <v>0</v>
      </c>
      <c r="EN259" s="27" t="str">
        <f t="shared" ca="1" si="591"/>
        <v>-</v>
      </c>
      <c r="EO259" s="27" t="str">
        <f t="shared" ca="1" si="591"/>
        <v>-</v>
      </c>
      <c r="EP259" s="27">
        <f t="shared" ca="1" si="591"/>
        <v>0</v>
      </c>
      <c r="EQ259" s="27">
        <f t="shared" ca="1" si="591"/>
        <v>0</v>
      </c>
      <c r="ER259" s="34">
        <v>0</v>
      </c>
    </row>
    <row r="260" spans="1:148" outlineLevel="3">
      <c r="A260" s="31">
        <f t="shared" si="482"/>
        <v>255</v>
      </c>
      <c r="B260" s="38">
        <f t="shared" ca="1" si="510"/>
        <v>54</v>
      </c>
      <c r="C260">
        <f t="shared" ca="1" si="540"/>
        <v>42</v>
      </c>
      <c r="D260" t="b">
        <v>0</v>
      </c>
      <c r="E260" t="b">
        <v>0</v>
      </c>
      <c r="F260" t="b">
        <v>0</v>
      </c>
      <c r="H260" s="51" t="str">
        <f t="shared" ca="1" si="483"/>
        <v>Mat-mate EL Win Scan 2 (F43N54)</v>
      </c>
      <c r="I260" s="13" t="str">
        <f ca="1">IF(MATCH(H260,H$5:H260,0)=(COUNTA(H$5:H260)),"-","Dup")</f>
        <v>-</v>
      </c>
      <c r="J260" s="27" t="s">
        <v>37</v>
      </c>
      <c r="K260" s="54" t="b">
        <f t="shared" ca="1" si="583"/>
        <v>1</v>
      </c>
      <c r="L260" s="54" t="b">
        <f t="shared" ca="1" si="583"/>
        <v>0</v>
      </c>
      <c r="M260" s="54" t="b">
        <f t="shared" ca="1" si="583"/>
        <v>0</v>
      </c>
      <c r="N260" s="54" t="b">
        <f t="shared" ca="1" si="583"/>
        <v>0</v>
      </c>
      <c r="O260" s="54" t="b">
        <f t="shared" ca="1" si="583"/>
        <v>1</v>
      </c>
      <c r="P260" s="27">
        <f t="shared" ca="1" si="578"/>
        <v>1</v>
      </c>
      <c r="Q260" s="27">
        <f t="shared" ca="1" si="578"/>
        <v>1</v>
      </c>
      <c r="R260" s="27">
        <f t="shared" ca="1" si="578"/>
        <v>1</v>
      </c>
      <c r="S260" s="27">
        <f t="shared" ca="1" si="578"/>
        <v>1</v>
      </c>
      <c r="T260" s="27">
        <f t="shared" ca="1" si="578"/>
        <v>1</v>
      </c>
      <c r="U260" s="27">
        <f t="shared" ca="1" si="579"/>
        <v>1</v>
      </c>
      <c r="V260" s="27">
        <f t="shared" ca="1" si="579"/>
        <v>1</v>
      </c>
      <c r="W260" s="27">
        <f t="shared" ca="1" si="579"/>
        <v>1</v>
      </c>
      <c r="X260" s="27">
        <f t="shared" ca="1" si="579"/>
        <v>1</v>
      </c>
      <c r="Y260" s="27">
        <f t="shared" ca="1" si="579"/>
        <v>1</v>
      </c>
      <c r="Z260" s="27" t="str">
        <f t="shared" ca="1" si="579"/>
        <v>-</v>
      </c>
      <c r="AA260" s="27" t="str">
        <f t="shared" ca="1" si="579"/>
        <v>-</v>
      </c>
      <c r="AB260" s="27" t="str">
        <f t="shared" ca="1" si="579"/>
        <v>-</v>
      </c>
      <c r="AC260" s="27" t="str">
        <f t="shared" ca="1" si="579"/>
        <v>-</v>
      </c>
      <c r="AD260" s="27" t="str">
        <f t="shared" ca="1" si="579"/>
        <v>-</v>
      </c>
      <c r="AE260" s="27" t="str">
        <f t="shared" ca="1" si="580"/>
        <v>-</v>
      </c>
      <c r="AF260" s="27" t="str">
        <f t="shared" ca="1" si="580"/>
        <v>-</v>
      </c>
      <c r="AG260" s="27" t="str">
        <f t="shared" ca="1" si="580"/>
        <v>-</v>
      </c>
      <c r="AH260" s="27" t="str">
        <f t="shared" ca="1" si="580"/>
        <v>-</v>
      </c>
      <c r="AI260" s="27" t="str">
        <f t="shared" ca="1" si="580"/>
        <v>-</v>
      </c>
      <c r="AJ260" s="27" t="str">
        <f t="shared" ca="1" si="580"/>
        <v>-</v>
      </c>
      <c r="AK260" s="54" t="b">
        <f t="shared" ca="1" si="584"/>
        <v>1</v>
      </c>
      <c r="AL260" s="54" t="str">
        <f t="shared" ca="1" si="584"/>
        <v>-</v>
      </c>
      <c r="AM260" s="54" t="str">
        <f t="shared" ca="1" si="584"/>
        <v>-</v>
      </c>
      <c r="AN260" s="54" t="str">
        <f t="shared" ca="1" si="584"/>
        <v>-</v>
      </c>
      <c r="AO260" s="27" t="str">
        <f t="shared" ca="1" si="582"/>
        <v>-</v>
      </c>
      <c r="AP260" s="27" t="str">
        <f t="shared" ca="1" si="582"/>
        <v>-</v>
      </c>
      <c r="AQ260" s="27" t="str">
        <f t="shared" ca="1" si="582"/>
        <v>-</v>
      </c>
      <c r="AR260" s="27" t="str">
        <f t="shared" ca="1" si="582"/>
        <v>-</v>
      </c>
      <c r="AS260" s="54">
        <f t="shared" ca="1" si="581"/>
        <v>5</v>
      </c>
      <c r="AT260" s="54">
        <f t="shared" ca="1" si="581"/>
        <v>4</v>
      </c>
      <c r="AU260" s="54">
        <f t="shared" ca="1" si="581"/>
        <v>0</v>
      </c>
      <c r="AV260" s="54">
        <f t="shared" ca="1" si="581"/>
        <v>0.25</v>
      </c>
      <c r="AW260" s="54">
        <f t="shared" ca="1" si="581"/>
        <v>-0.25</v>
      </c>
      <c r="AX260" s="54">
        <f t="shared" ca="1" si="581"/>
        <v>0.5</v>
      </c>
      <c r="AY260" s="54">
        <f t="shared" ca="1" si="581"/>
        <v>-0.5</v>
      </c>
      <c r="AZ260" s="54">
        <f t="shared" ca="1" si="581"/>
        <v>-0.7</v>
      </c>
      <c r="BA260" s="54">
        <f t="shared" ca="1" si="581"/>
        <v>1</v>
      </c>
      <c r="BB260" s="54">
        <f t="shared" ca="1" si="581"/>
        <v>-1</v>
      </c>
      <c r="BC260" s="54">
        <f t="shared" ca="1" si="581"/>
        <v>0.3</v>
      </c>
      <c r="BD260" s="54">
        <f t="shared" ca="1" si="581"/>
        <v>0.7</v>
      </c>
      <c r="BE260" s="54">
        <f t="shared" ca="1" si="581"/>
        <v>-0.2</v>
      </c>
      <c r="BF260" s="54">
        <f t="shared" ca="1" si="581"/>
        <v>1.2</v>
      </c>
      <c r="BG260" s="27" t="str">
        <f t="shared" ref="BG260:BH265" ca="1" si="592">OFFSET(BG$5,$B260,0)</f>
        <v>-</v>
      </c>
      <c r="BH260" s="27" t="str">
        <f t="shared" ca="1" si="592"/>
        <v>-</v>
      </c>
      <c r="BI260" s="54">
        <f t="shared" ca="1" si="585"/>
        <v>0</v>
      </c>
      <c r="BJ260" s="54">
        <f t="shared" ca="1" si="585"/>
        <v>0</v>
      </c>
      <c r="BK260" s="54">
        <f t="shared" ca="1" si="585"/>
        <v>0</v>
      </c>
      <c r="BL260" s="54">
        <f t="shared" ca="1" si="585"/>
        <v>0</v>
      </c>
      <c r="BM260" s="54">
        <f t="shared" ca="1" si="585"/>
        <v>0</v>
      </c>
      <c r="BN260" s="27">
        <f t="shared" ref="BN260:BY265" ca="1" si="593">OFFSET(BN$5,$B260,0)</f>
        <v>12</v>
      </c>
      <c r="BO260" s="27">
        <f t="shared" ca="1" si="593"/>
        <v>12</v>
      </c>
      <c r="BP260" s="27" t="str">
        <f t="shared" ca="1" si="593"/>
        <v>-</v>
      </c>
      <c r="BQ260" s="27" t="str">
        <f t="shared" ca="1" si="593"/>
        <v>-</v>
      </c>
      <c r="BR260" s="27" t="str">
        <f t="shared" ca="1" si="593"/>
        <v>-</v>
      </c>
      <c r="BS260" s="27" t="str">
        <f t="shared" ca="1" si="593"/>
        <v>-</v>
      </c>
      <c r="BT260" s="27" t="str">
        <f t="shared" ca="1" si="593"/>
        <v>-</v>
      </c>
      <c r="BU260" s="27" t="str">
        <f t="shared" ca="1" si="593"/>
        <v>-</v>
      </c>
      <c r="BV260" s="27" t="str">
        <f t="shared" ca="1" si="593"/>
        <v>-</v>
      </c>
      <c r="BW260" s="27" t="str">
        <f t="shared" ca="1" si="593"/>
        <v>-</v>
      </c>
      <c r="BX260" s="27" t="str">
        <f t="shared" ca="1" si="593"/>
        <v>-</v>
      </c>
      <c r="BY260" s="27">
        <f t="shared" ca="1" si="593"/>
        <v>5</v>
      </c>
      <c r="BZ260" s="27" t="str">
        <f t="shared" ref="BZ260:CI265" ca="1" si="594">OFFSET(BZ$5,$B260,0)</f>
        <v>-</v>
      </c>
      <c r="CA260" s="27" t="str">
        <f t="shared" ca="1" si="594"/>
        <v>-</v>
      </c>
      <c r="CB260" s="27" t="str">
        <f t="shared" ca="1" si="594"/>
        <v>-</v>
      </c>
      <c r="CC260" s="27" t="str">
        <f t="shared" ca="1" si="594"/>
        <v>-</v>
      </c>
      <c r="CD260" s="27" t="str">
        <f t="shared" ca="1" si="594"/>
        <v>-</v>
      </c>
      <c r="CE260" s="27" t="str">
        <f t="shared" ca="1" si="594"/>
        <v>-</v>
      </c>
      <c r="CF260" s="27">
        <f t="shared" ca="1" si="594"/>
        <v>0</v>
      </c>
      <c r="CG260" s="27" t="str">
        <f t="shared" ca="1" si="594"/>
        <v>-</v>
      </c>
      <c r="CH260" s="27">
        <f t="shared" ca="1" si="594"/>
        <v>1</v>
      </c>
      <c r="CI260" s="27">
        <f t="shared" ca="1" si="594"/>
        <v>0</v>
      </c>
      <c r="CJ260" s="27">
        <f t="shared" ref="CJ260:CS265" ca="1" si="595">OFFSET(CJ$5,$B260,0)</f>
        <v>1</v>
      </c>
      <c r="CK260" s="27">
        <f t="shared" ca="1" si="595"/>
        <v>1</v>
      </c>
      <c r="CL260" s="27">
        <f t="shared" ca="1" si="595"/>
        <v>1</v>
      </c>
      <c r="CM260" s="27">
        <f t="shared" ca="1" si="595"/>
        <v>0</v>
      </c>
      <c r="CN260" s="27">
        <f t="shared" ca="1" si="595"/>
        <v>0</v>
      </c>
      <c r="CO260" s="27">
        <f t="shared" ca="1" si="595"/>
        <v>0</v>
      </c>
      <c r="CP260" s="27">
        <f t="shared" ca="1" si="595"/>
        <v>0</v>
      </c>
      <c r="CQ260" s="27">
        <f t="shared" ca="1" si="595"/>
        <v>1</v>
      </c>
      <c r="CR260" s="27">
        <f t="shared" ca="1" si="595"/>
        <v>0</v>
      </c>
      <c r="CS260" s="27">
        <f t="shared" ca="1" si="595"/>
        <v>0</v>
      </c>
      <c r="CT260" s="27">
        <f t="shared" ref="CT260:CY265" ca="1" si="596">OFFSET(CT$5,$B260,0)</f>
        <v>0</v>
      </c>
      <c r="CU260" s="27">
        <f t="shared" ca="1" si="596"/>
        <v>0</v>
      </c>
      <c r="CV260" s="27">
        <f t="shared" ca="1" si="596"/>
        <v>0</v>
      </c>
      <c r="CW260" s="27">
        <f t="shared" ca="1" si="596"/>
        <v>1</v>
      </c>
      <c r="CX260" s="54">
        <f t="shared" ca="1" si="501"/>
        <v>0</v>
      </c>
      <c r="CY260" s="27">
        <f t="shared" ca="1" si="596"/>
        <v>0</v>
      </c>
      <c r="CZ260" s="54">
        <f t="shared" ca="1" si="586"/>
        <v>0</v>
      </c>
      <c r="DA260" s="54">
        <f t="shared" ca="1" si="586"/>
        <v>0</v>
      </c>
      <c r="DB260" s="54">
        <f t="shared" ca="1" si="586"/>
        <v>0</v>
      </c>
      <c r="DC260" s="54">
        <f t="shared" ca="1" si="586"/>
        <v>0</v>
      </c>
      <c r="DD260" s="54">
        <f t="shared" ca="1" si="586"/>
        <v>0</v>
      </c>
      <c r="DE260" s="27" t="str">
        <f t="shared" ref="DE260:DM265" ca="1" si="597">OFFSET(DE$5,$B260,0)</f>
        <v>-</v>
      </c>
      <c r="DF260" s="27" t="str">
        <f t="shared" ca="1" si="597"/>
        <v>-</v>
      </c>
      <c r="DG260" s="27" t="str">
        <f t="shared" ca="1" si="597"/>
        <v>-</v>
      </c>
      <c r="DH260" s="27" t="str">
        <f t="shared" ca="1" si="597"/>
        <v>-</v>
      </c>
      <c r="DI260" s="27" t="str">
        <f t="shared" ca="1" si="597"/>
        <v>-</v>
      </c>
      <c r="DJ260" s="27" t="str">
        <f t="shared" ca="1" si="597"/>
        <v>-</v>
      </c>
      <c r="DK260" s="27" t="b">
        <f t="shared" ca="1" si="597"/>
        <v>0</v>
      </c>
      <c r="DL260" s="27" t="b">
        <f t="shared" ca="1" si="597"/>
        <v>1</v>
      </c>
      <c r="DM260" s="27" t="b">
        <f t="shared" ca="1" si="597"/>
        <v>0</v>
      </c>
      <c r="DN260" s="27">
        <f t="shared" ca="1" si="577"/>
        <v>2</v>
      </c>
      <c r="DO260" s="54" t="str">
        <f t="shared" ca="1" si="587"/>
        <v>-</v>
      </c>
      <c r="DP260" s="54" t="b">
        <f t="shared" ca="1" si="587"/>
        <v>1</v>
      </c>
      <c r="DQ260" s="54" t="str">
        <f t="shared" ca="1" si="587"/>
        <v>-</v>
      </c>
      <c r="DR260" s="54" t="str">
        <f t="shared" ca="1" si="587"/>
        <v>-</v>
      </c>
      <c r="DS260" s="27" t="str">
        <f t="shared" ca="1" si="588"/>
        <v>-</v>
      </c>
      <c r="DT260" s="27" t="b">
        <f t="shared" ca="1" si="588"/>
        <v>1</v>
      </c>
      <c r="DU260" s="27" t="str">
        <f t="shared" ca="1" si="588"/>
        <v>-</v>
      </c>
      <c r="DV260" s="27">
        <f t="shared" ca="1" si="588"/>
        <v>0.99</v>
      </c>
      <c r="DW260" s="54">
        <f t="shared" ca="1" si="589"/>
        <v>1</v>
      </c>
      <c r="DX260" s="54" t="str">
        <f t="shared" ca="1" si="589"/>
        <v>-</v>
      </c>
      <c r="DY260" s="27" t="str">
        <f t="shared" ca="1" si="590"/>
        <v>-</v>
      </c>
      <c r="DZ260" s="27" t="str">
        <f t="shared" ca="1" si="590"/>
        <v>-</v>
      </c>
      <c r="EA260" s="27">
        <f t="shared" ca="1" si="590"/>
        <v>1</v>
      </c>
      <c r="EB260" s="27">
        <f t="shared" ca="1" si="590"/>
        <v>0</v>
      </c>
      <c r="EC260" s="27">
        <f t="shared" ca="1" si="590"/>
        <v>1</v>
      </c>
      <c r="ED260" s="27">
        <f t="shared" ca="1" si="590"/>
        <v>1</v>
      </c>
      <c r="EE260" s="27">
        <f t="shared" ca="1" si="590"/>
        <v>0</v>
      </c>
      <c r="EF260" s="27">
        <f t="shared" ca="1" si="590"/>
        <v>70</v>
      </c>
      <c r="EG260" s="27">
        <f t="shared" ca="1" si="590"/>
        <v>50</v>
      </c>
      <c r="EH260" s="27">
        <f t="shared" ca="1" si="590"/>
        <v>70</v>
      </c>
      <c r="EI260" s="27">
        <f t="shared" ca="1" si="591"/>
        <v>50</v>
      </c>
      <c r="EJ260" s="27">
        <f t="shared" ca="1" si="591"/>
        <v>1</v>
      </c>
      <c r="EK260" s="27">
        <f t="shared" ca="1" si="591"/>
        <v>1</v>
      </c>
      <c r="EL260" s="27">
        <f t="shared" ca="1" si="591"/>
        <v>1</v>
      </c>
      <c r="EM260" s="27">
        <f t="shared" ca="1" si="591"/>
        <v>0</v>
      </c>
      <c r="EN260" s="27" t="str">
        <f t="shared" ca="1" si="591"/>
        <v>-</v>
      </c>
      <c r="EO260" s="27" t="str">
        <f t="shared" ca="1" si="591"/>
        <v>-</v>
      </c>
      <c r="EP260" s="27">
        <f t="shared" ca="1" si="591"/>
        <v>0</v>
      </c>
      <c r="EQ260" s="27">
        <f t="shared" ca="1" si="591"/>
        <v>0</v>
      </c>
      <c r="ER260" s="34">
        <v>0</v>
      </c>
    </row>
    <row r="261" spans="1:148" outlineLevel="3">
      <c r="A261" s="31">
        <f t="shared" si="482"/>
        <v>256</v>
      </c>
      <c r="B261" s="38">
        <f t="shared" ca="1" si="510"/>
        <v>55</v>
      </c>
      <c r="C261">
        <f t="shared" ca="1" si="540"/>
        <v>42</v>
      </c>
      <c r="D261" t="b">
        <v>0</v>
      </c>
      <c r="E261" t="b">
        <v>0</v>
      </c>
      <c r="F261" t="b">
        <v>0</v>
      </c>
      <c r="H261" s="51" t="str">
        <f t="shared" ca="1" si="483"/>
        <v>Mat-mate EL Win Scan 3 (F43N54)</v>
      </c>
      <c r="I261" s="13" t="str">
        <f ca="1">IF(MATCH(H261,H$5:H261,0)=(COUNTA(H$5:H261)),"-","Dup")</f>
        <v>-</v>
      </c>
      <c r="J261" s="27" t="s">
        <v>37</v>
      </c>
      <c r="K261" s="54" t="b">
        <f t="shared" ca="1" si="583"/>
        <v>1</v>
      </c>
      <c r="L261" s="54" t="b">
        <f t="shared" ca="1" si="583"/>
        <v>0</v>
      </c>
      <c r="M261" s="54" t="b">
        <f t="shared" ca="1" si="583"/>
        <v>0</v>
      </c>
      <c r="N261" s="54" t="b">
        <f t="shared" ca="1" si="583"/>
        <v>0</v>
      </c>
      <c r="O261" s="54" t="b">
        <f t="shared" ca="1" si="583"/>
        <v>1</v>
      </c>
      <c r="P261" s="27">
        <f t="shared" ca="1" si="578"/>
        <v>1</v>
      </c>
      <c r="Q261" s="27">
        <f t="shared" ca="1" si="578"/>
        <v>1</v>
      </c>
      <c r="R261" s="27">
        <f t="shared" ca="1" si="578"/>
        <v>1</v>
      </c>
      <c r="S261" s="27">
        <f t="shared" ca="1" si="578"/>
        <v>1</v>
      </c>
      <c r="T261" s="27">
        <f t="shared" ca="1" si="578"/>
        <v>1</v>
      </c>
      <c r="U261" s="27">
        <f t="shared" ca="1" si="579"/>
        <v>1</v>
      </c>
      <c r="V261" s="27">
        <f t="shared" ca="1" si="579"/>
        <v>1</v>
      </c>
      <c r="W261" s="27">
        <f t="shared" ca="1" si="579"/>
        <v>1</v>
      </c>
      <c r="X261" s="27">
        <f t="shared" ca="1" si="579"/>
        <v>1</v>
      </c>
      <c r="Y261" s="27">
        <f t="shared" ca="1" si="579"/>
        <v>1</v>
      </c>
      <c r="Z261" s="27" t="str">
        <f t="shared" ca="1" si="579"/>
        <v>-</v>
      </c>
      <c r="AA261" s="27" t="str">
        <f t="shared" ca="1" si="579"/>
        <v>-</v>
      </c>
      <c r="AB261" s="27" t="str">
        <f t="shared" ca="1" si="579"/>
        <v>-</v>
      </c>
      <c r="AC261" s="27" t="str">
        <f t="shared" ca="1" si="579"/>
        <v>-</v>
      </c>
      <c r="AD261" s="27" t="str">
        <f t="shared" ca="1" si="579"/>
        <v>-</v>
      </c>
      <c r="AE261" s="27" t="str">
        <f t="shared" ca="1" si="580"/>
        <v>-</v>
      </c>
      <c r="AF261" s="27" t="str">
        <f t="shared" ca="1" si="580"/>
        <v>-</v>
      </c>
      <c r="AG261" s="27" t="str">
        <f t="shared" ca="1" si="580"/>
        <v>-</v>
      </c>
      <c r="AH261" s="27" t="str">
        <f t="shared" ca="1" si="580"/>
        <v>-</v>
      </c>
      <c r="AI261" s="27" t="str">
        <f t="shared" ca="1" si="580"/>
        <v>-</v>
      </c>
      <c r="AJ261" s="27" t="str">
        <f t="shared" ca="1" si="580"/>
        <v>-</v>
      </c>
      <c r="AK261" s="54" t="b">
        <f t="shared" ca="1" si="584"/>
        <v>1</v>
      </c>
      <c r="AL261" s="54" t="str">
        <f t="shared" ca="1" si="584"/>
        <v>-</v>
      </c>
      <c r="AM261" s="54" t="str">
        <f t="shared" ca="1" si="584"/>
        <v>-</v>
      </c>
      <c r="AN261" s="54" t="str">
        <f t="shared" ca="1" si="584"/>
        <v>-</v>
      </c>
      <c r="AO261" s="27" t="str">
        <f t="shared" ca="1" si="582"/>
        <v>-</v>
      </c>
      <c r="AP261" s="27" t="str">
        <f t="shared" ca="1" si="582"/>
        <v>-</v>
      </c>
      <c r="AQ261" s="27" t="str">
        <f t="shared" ca="1" si="582"/>
        <v>-</v>
      </c>
      <c r="AR261" s="27" t="str">
        <f t="shared" ca="1" si="582"/>
        <v>-</v>
      </c>
      <c r="AS261" s="54">
        <f t="shared" ca="1" si="581"/>
        <v>5</v>
      </c>
      <c r="AT261" s="54">
        <f t="shared" ca="1" si="581"/>
        <v>4</v>
      </c>
      <c r="AU261" s="54">
        <f t="shared" ca="1" si="581"/>
        <v>0</v>
      </c>
      <c r="AV261" s="54">
        <f t="shared" ca="1" si="581"/>
        <v>0.25</v>
      </c>
      <c r="AW261" s="54">
        <f t="shared" ca="1" si="581"/>
        <v>-0.25</v>
      </c>
      <c r="AX261" s="54">
        <f t="shared" ca="1" si="581"/>
        <v>0.5</v>
      </c>
      <c r="AY261" s="54">
        <f t="shared" ca="1" si="581"/>
        <v>-0.5</v>
      </c>
      <c r="AZ261" s="54">
        <f t="shared" ca="1" si="581"/>
        <v>-0.7</v>
      </c>
      <c r="BA261" s="54">
        <f t="shared" ca="1" si="581"/>
        <v>1</v>
      </c>
      <c r="BB261" s="54">
        <f t="shared" ca="1" si="581"/>
        <v>-1</v>
      </c>
      <c r="BC261" s="54">
        <f t="shared" ca="1" si="581"/>
        <v>0.3</v>
      </c>
      <c r="BD261" s="54">
        <f t="shared" ca="1" si="581"/>
        <v>0.7</v>
      </c>
      <c r="BE261" s="54">
        <f t="shared" ca="1" si="581"/>
        <v>-0.2</v>
      </c>
      <c r="BF261" s="54">
        <f t="shared" ca="1" si="581"/>
        <v>1.2</v>
      </c>
      <c r="BG261" s="27" t="str">
        <f t="shared" ca="1" si="592"/>
        <v>-</v>
      </c>
      <c r="BH261" s="27" t="str">
        <f t="shared" ca="1" si="592"/>
        <v>-</v>
      </c>
      <c r="BI261" s="54">
        <f t="shared" ca="1" si="585"/>
        <v>0</v>
      </c>
      <c r="BJ261" s="54">
        <f t="shared" ca="1" si="585"/>
        <v>0</v>
      </c>
      <c r="BK261" s="54">
        <f t="shared" ca="1" si="585"/>
        <v>0</v>
      </c>
      <c r="BL261" s="54">
        <f t="shared" ca="1" si="585"/>
        <v>0</v>
      </c>
      <c r="BM261" s="54">
        <f t="shared" ca="1" si="585"/>
        <v>0</v>
      </c>
      <c r="BN261" s="27">
        <f t="shared" ca="1" si="593"/>
        <v>12</v>
      </c>
      <c r="BO261" s="27">
        <f t="shared" ca="1" si="593"/>
        <v>12</v>
      </c>
      <c r="BP261" s="27" t="str">
        <f t="shared" ca="1" si="593"/>
        <v>-</v>
      </c>
      <c r="BQ261" s="27" t="str">
        <f t="shared" ca="1" si="593"/>
        <v>-</v>
      </c>
      <c r="BR261" s="27" t="str">
        <f t="shared" ca="1" si="593"/>
        <v>-</v>
      </c>
      <c r="BS261" s="27" t="str">
        <f t="shared" ca="1" si="593"/>
        <v>-</v>
      </c>
      <c r="BT261" s="27" t="str">
        <f t="shared" ca="1" si="593"/>
        <v>-</v>
      </c>
      <c r="BU261" s="27" t="str">
        <f t="shared" ca="1" si="593"/>
        <v>-</v>
      </c>
      <c r="BV261" s="27" t="str">
        <f t="shared" ca="1" si="593"/>
        <v>-</v>
      </c>
      <c r="BW261" s="27" t="str">
        <f t="shared" ca="1" si="593"/>
        <v>-</v>
      </c>
      <c r="BX261" s="27" t="str">
        <f t="shared" ca="1" si="593"/>
        <v>-</v>
      </c>
      <c r="BY261" s="27">
        <f t="shared" ca="1" si="593"/>
        <v>5</v>
      </c>
      <c r="BZ261" s="27" t="str">
        <f t="shared" ca="1" si="594"/>
        <v>-</v>
      </c>
      <c r="CA261" s="27" t="str">
        <f t="shared" ca="1" si="594"/>
        <v>-</v>
      </c>
      <c r="CB261" s="27" t="str">
        <f t="shared" ca="1" si="594"/>
        <v>-</v>
      </c>
      <c r="CC261" s="27" t="str">
        <f t="shared" ca="1" si="594"/>
        <v>-</v>
      </c>
      <c r="CD261" s="27" t="str">
        <f t="shared" ca="1" si="594"/>
        <v>-</v>
      </c>
      <c r="CE261" s="27" t="str">
        <f t="shared" ca="1" si="594"/>
        <v>-</v>
      </c>
      <c r="CF261" s="27">
        <f t="shared" ca="1" si="594"/>
        <v>0</v>
      </c>
      <c r="CG261" s="27" t="str">
        <f t="shared" ca="1" si="594"/>
        <v>-</v>
      </c>
      <c r="CH261" s="27">
        <f t="shared" ca="1" si="594"/>
        <v>1</v>
      </c>
      <c r="CI261" s="27">
        <f t="shared" ca="1" si="594"/>
        <v>0</v>
      </c>
      <c r="CJ261" s="27">
        <f t="shared" ca="1" si="595"/>
        <v>1</v>
      </c>
      <c r="CK261" s="27">
        <f t="shared" ca="1" si="595"/>
        <v>1</v>
      </c>
      <c r="CL261" s="27">
        <f t="shared" ca="1" si="595"/>
        <v>1</v>
      </c>
      <c r="CM261" s="27">
        <f t="shared" ca="1" si="595"/>
        <v>0</v>
      </c>
      <c r="CN261" s="27">
        <f t="shared" ca="1" si="595"/>
        <v>0</v>
      </c>
      <c r="CO261" s="27">
        <f t="shared" ca="1" si="595"/>
        <v>0</v>
      </c>
      <c r="CP261" s="27">
        <f t="shared" ca="1" si="595"/>
        <v>0</v>
      </c>
      <c r="CQ261" s="27">
        <f t="shared" ca="1" si="595"/>
        <v>1</v>
      </c>
      <c r="CR261" s="27">
        <f t="shared" ca="1" si="595"/>
        <v>0</v>
      </c>
      <c r="CS261" s="27">
        <f t="shared" ca="1" si="595"/>
        <v>0</v>
      </c>
      <c r="CT261" s="27">
        <f t="shared" ca="1" si="596"/>
        <v>0</v>
      </c>
      <c r="CU261" s="27">
        <f t="shared" ca="1" si="596"/>
        <v>0</v>
      </c>
      <c r="CV261" s="27">
        <f t="shared" ca="1" si="596"/>
        <v>0</v>
      </c>
      <c r="CW261" s="27">
        <f t="shared" ca="1" si="596"/>
        <v>1</v>
      </c>
      <c r="CX261" s="54">
        <f t="shared" ca="1" si="501"/>
        <v>0</v>
      </c>
      <c r="CY261" s="27">
        <f t="shared" ca="1" si="596"/>
        <v>0</v>
      </c>
      <c r="CZ261" s="54">
        <f t="shared" ca="1" si="586"/>
        <v>0</v>
      </c>
      <c r="DA261" s="54">
        <f t="shared" ca="1" si="586"/>
        <v>0</v>
      </c>
      <c r="DB261" s="54">
        <f t="shared" ca="1" si="586"/>
        <v>0</v>
      </c>
      <c r="DC261" s="54">
        <f t="shared" ca="1" si="586"/>
        <v>0</v>
      </c>
      <c r="DD261" s="54">
        <f t="shared" ca="1" si="586"/>
        <v>0</v>
      </c>
      <c r="DE261" s="27" t="str">
        <f t="shared" ca="1" si="597"/>
        <v>-</v>
      </c>
      <c r="DF261" s="27" t="str">
        <f t="shared" ca="1" si="597"/>
        <v>-</v>
      </c>
      <c r="DG261" s="27" t="str">
        <f t="shared" ca="1" si="597"/>
        <v>-</v>
      </c>
      <c r="DH261" s="27" t="str">
        <f t="shared" ca="1" si="597"/>
        <v>-</v>
      </c>
      <c r="DI261" s="27" t="str">
        <f t="shared" ca="1" si="597"/>
        <v>-</v>
      </c>
      <c r="DJ261" s="27" t="str">
        <f t="shared" ca="1" si="597"/>
        <v>-</v>
      </c>
      <c r="DK261" s="27" t="b">
        <f t="shared" ca="1" si="597"/>
        <v>0</v>
      </c>
      <c r="DL261" s="27" t="b">
        <f t="shared" ca="1" si="597"/>
        <v>1</v>
      </c>
      <c r="DM261" s="27" t="b">
        <f t="shared" ca="1" si="597"/>
        <v>0</v>
      </c>
      <c r="DN261" s="27">
        <f t="shared" ca="1" si="577"/>
        <v>3</v>
      </c>
      <c r="DO261" s="54" t="str">
        <f t="shared" ca="1" si="587"/>
        <v>-</v>
      </c>
      <c r="DP261" s="54" t="b">
        <f t="shared" ca="1" si="587"/>
        <v>1</v>
      </c>
      <c r="DQ261" s="54" t="str">
        <f t="shared" ca="1" si="587"/>
        <v>-</v>
      </c>
      <c r="DR261" s="54" t="str">
        <f t="shared" ca="1" si="587"/>
        <v>-</v>
      </c>
      <c r="DS261" s="27" t="str">
        <f t="shared" ca="1" si="588"/>
        <v>-</v>
      </c>
      <c r="DT261" s="27" t="b">
        <f t="shared" ca="1" si="588"/>
        <v>1</v>
      </c>
      <c r="DU261" s="27" t="str">
        <f t="shared" ca="1" si="588"/>
        <v>-</v>
      </c>
      <c r="DV261" s="27">
        <f t="shared" ca="1" si="588"/>
        <v>0.99</v>
      </c>
      <c r="DW261" s="54">
        <f t="shared" ca="1" si="589"/>
        <v>1</v>
      </c>
      <c r="DX261" s="54" t="str">
        <f t="shared" ca="1" si="589"/>
        <v>-</v>
      </c>
      <c r="DY261" s="27" t="str">
        <f t="shared" ca="1" si="590"/>
        <v>-</v>
      </c>
      <c r="DZ261" s="27" t="str">
        <f t="shared" ca="1" si="590"/>
        <v>-</v>
      </c>
      <c r="EA261" s="27">
        <f t="shared" ca="1" si="590"/>
        <v>1</v>
      </c>
      <c r="EB261" s="27">
        <f t="shared" ca="1" si="590"/>
        <v>0</v>
      </c>
      <c r="EC261" s="27">
        <f t="shared" ca="1" si="590"/>
        <v>1</v>
      </c>
      <c r="ED261" s="27">
        <f t="shared" ca="1" si="590"/>
        <v>1</v>
      </c>
      <c r="EE261" s="27">
        <f t="shared" ca="1" si="590"/>
        <v>0</v>
      </c>
      <c r="EF261" s="27">
        <f t="shared" ca="1" si="590"/>
        <v>70</v>
      </c>
      <c r="EG261" s="27">
        <f t="shared" ca="1" si="590"/>
        <v>50</v>
      </c>
      <c r="EH261" s="27">
        <f t="shared" ca="1" si="590"/>
        <v>70</v>
      </c>
      <c r="EI261" s="27">
        <f t="shared" ca="1" si="591"/>
        <v>50</v>
      </c>
      <c r="EJ261" s="27">
        <f t="shared" ca="1" si="591"/>
        <v>1</v>
      </c>
      <c r="EK261" s="27">
        <f t="shared" ca="1" si="591"/>
        <v>1</v>
      </c>
      <c r="EL261" s="27">
        <f t="shared" ca="1" si="591"/>
        <v>1</v>
      </c>
      <c r="EM261" s="27">
        <f t="shared" ca="1" si="591"/>
        <v>0</v>
      </c>
      <c r="EN261" s="27" t="str">
        <f t="shared" ca="1" si="591"/>
        <v>-</v>
      </c>
      <c r="EO261" s="27" t="str">
        <f t="shared" ca="1" si="591"/>
        <v>-</v>
      </c>
      <c r="EP261" s="27">
        <f t="shared" ca="1" si="591"/>
        <v>0</v>
      </c>
      <c r="EQ261" s="27">
        <f t="shared" ca="1" si="591"/>
        <v>0</v>
      </c>
      <c r="ER261" s="34">
        <v>0</v>
      </c>
    </row>
    <row r="262" spans="1:148" outlineLevel="3">
      <c r="A262" s="31">
        <f t="shared" si="482"/>
        <v>257</v>
      </c>
      <c r="B262" s="38">
        <f t="shared" ca="1" si="510"/>
        <v>56</v>
      </c>
      <c r="C262">
        <f t="shared" ca="1" si="540"/>
        <v>42</v>
      </c>
      <c r="D262" t="b">
        <v>0</v>
      </c>
      <c r="E262" t="b">
        <v>0</v>
      </c>
      <c r="F262" t="b">
        <v>0</v>
      </c>
      <c r="H262" s="51" t="str">
        <f t="shared" ca="1" si="483"/>
        <v>Mat-mate EL Spr Scan 0 (F43N54)</v>
      </c>
      <c r="I262" s="13" t="str">
        <f ca="1">IF(MATCH(H262,H$5:H262,0)=(COUNTA(H$5:H262)),"-","Dup")</f>
        <v>-</v>
      </c>
      <c r="J262" s="27" t="s">
        <v>37</v>
      </c>
      <c r="K262" s="54" t="b">
        <f t="shared" ca="1" si="583"/>
        <v>1</v>
      </c>
      <c r="L262" s="54" t="b">
        <f t="shared" ca="1" si="583"/>
        <v>0</v>
      </c>
      <c r="M262" s="54" t="b">
        <f t="shared" ca="1" si="583"/>
        <v>0</v>
      </c>
      <c r="N262" s="54" t="b">
        <f t="shared" ca="1" si="583"/>
        <v>0</v>
      </c>
      <c r="O262" s="54" t="b">
        <f t="shared" ca="1" si="583"/>
        <v>1</v>
      </c>
      <c r="P262" s="27">
        <f t="shared" ca="1" si="578"/>
        <v>1</v>
      </c>
      <c r="Q262" s="27">
        <f t="shared" ca="1" si="578"/>
        <v>1</v>
      </c>
      <c r="R262" s="27">
        <f t="shared" ca="1" si="578"/>
        <v>1</v>
      </c>
      <c r="S262" s="27">
        <f t="shared" ca="1" si="578"/>
        <v>1</v>
      </c>
      <c r="T262" s="27">
        <f t="shared" ca="1" si="578"/>
        <v>1</v>
      </c>
      <c r="U262" s="27">
        <f t="shared" ca="1" si="579"/>
        <v>1</v>
      </c>
      <c r="V262" s="27">
        <f t="shared" ca="1" si="579"/>
        <v>1</v>
      </c>
      <c r="W262" s="27">
        <f t="shared" ca="1" si="579"/>
        <v>1</v>
      </c>
      <c r="X262" s="27">
        <f t="shared" ca="1" si="579"/>
        <v>1</v>
      </c>
      <c r="Y262" s="27">
        <f t="shared" ca="1" si="579"/>
        <v>1</v>
      </c>
      <c r="Z262" s="27" t="str">
        <f t="shared" ca="1" si="579"/>
        <v>-</v>
      </c>
      <c r="AA262" s="27" t="str">
        <f t="shared" ca="1" si="579"/>
        <v>-</v>
      </c>
      <c r="AB262" s="27" t="str">
        <f t="shared" ca="1" si="579"/>
        <v>-</v>
      </c>
      <c r="AC262" s="27" t="str">
        <f t="shared" ca="1" si="579"/>
        <v>-</v>
      </c>
      <c r="AD262" s="27" t="str">
        <f t="shared" ca="1" si="579"/>
        <v>-</v>
      </c>
      <c r="AE262" s="27" t="str">
        <f t="shared" ca="1" si="580"/>
        <v>-</v>
      </c>
      <c r="AF262" s="27" t="str">
        <f t="shared" ca="1" si="580"/>
        <v>-</v>
      </c>
      <c r="AG262" s="27" t="str">
        <f t="shared" ca="1" si="580"/>
        <v>-</v>
      </c>
      <c r="AH262" s="27" t="str">
        <f t="shared" ca="1" si="580"/>
        <v>-</v>
      </c>
      <c r="AI262" s="27" t="str">
        <f t="shared" ca="1" si="580"/>
        <v>-</v>
      </c>
      <c r="AJ262" s="27" t="str">
        <f t="shared" ca="1" si="580"/>
        <v>-</v>
      </c>
      <c r="AK262" s="54" t="b">
        <f t="shared" ca="1" si="584"/>
        <v>1</v>
      </c>
      <c r="AL262" s="54" t="str">
        <f t="shared" ca="1" si="584"/>
        <v>-</v>
      </c>
      <c r="AM262" s="54" t="str">
        <f t="shared" ca="1" si="584"/>
        <v>-</v>
      </c>
      <c r="AN262" s="54" t="str">
        <f t="shared" ca="1" si="584"/>
        <v>-</v>
      </c>
      <c r="AO262" s="27" t="str">
        <f t="shared" ca="1" si="582"/>
        <v>-</v>
      </c>
      <c r="AP262" s="27" t="str">
        <f t="shared" ca="1" si="582"/>
        <v>-</v>
      </c>
      <c r="AQ262" s="27" t="str">
        <f t="shared" ca="1" si="582"/>
        <v>-</v>
      </c>
      <c r="AR262" s="27" t="str">
        <f t="shared" ca="1" si="582"/>
        <v>-</v>
      </c>
      <c r="AS262" s="54">
        <f t="shared" ca="1" si="581"/>
        <v>5</v>
      </c>
      <c r="AT262" s="54">
        <f t="shared" ca="1" si="581"/>
        <v>4</v>
      </c>
      <c r="AU262" s="54">
        <f t="shared" ca="1" si="581"/>
        <v>0</v>
      </c>
      <c r="AV262" s="54">
        <f t="shared" ca="1" si="581"/>
        <v>0.25</v>
      </c>
      <c r="AW262" s="54">
        <f t="shared" ca="1" si="581"/>
        <v>-0.25</v>
      </c>
      <c r="AX262" s="54">
        <f t="shared" ca="1" si="581"/>
        <v>0.5</v>
      </c>
      <c r="AY262" s="54">
        <f t="shared" ca="1" si="581"/>
        <v>-0.5</v>
      </c>
      <c r="AZ262" s="54">
        <f t="shared" ca="1" si="581"/>
        <v>-0.7</v>
      </c>
      <c r="BA262" s="54">
        <f t="shared" ca="1" si="581"/>
        <v>1</v>
      </c>
      <c r="BB262" s="54">
        <f t="shared" ca="1" si="581"/>
        <v>-1</v>
      </c>
      <c r="BC262" s="54">
        <f t="shared" ca="1" si="581"/>
        <v>0.3</v>
      </c>
      <c r="BD262" s="54">
        <f t="shared" ca="1" si="581"/>
        <v>0.7</v>
      </c>
      <c r="BE262" s="54">
        <f t="shared" ca="1" si="581"/>
        <v>-0.2</v>
      </c>
      <c r="BF262" s="54">
        <f t="shared" ca="1" si="581"/>
        <v>1.2</v>
      </c>
      <c r="BG262" s="27" t="str">
        <f t="shared" ca="1" si="592"/>
        <v>-</v>
      </c>
      <c r="BH262" s="27" t="str">
        <f t="shared" ca="1" si="592"/>
        <v>-</v>
      </c>
      <c r="BI262" s="54">
        <f t="shared" ca="1" si="585"/>
        <v>0</v>
      </c>
      <c r="BJ262" s="54">
        <f t="shared" ca="1" si="585"/>
        <v>0</v>
      </c>
      <c r="BK262" s="54">
        <f t="shared" ca="1" si="585"/>
        <v>0</v>
      </c>
      <c r="BL262" s="54">
        <f t="shared" ca="1" si="585"/>
        <v>0</v>
      </c>
      <c r="BM262" s="54">
        <f t="shared" ca="1" si="585"/>
        <v>0</v>
      </c>
      <c r="BN262" s="27">
        <f t="shared" ca="1" si="593"/>
        <v>12</v>
      </c>
      <c r="BO262" s="27">
        <f t="shared" ca="1" si="593"/>
        <v>12</v>
      </c>
      <c r="BP262" s="27" t="str">
        <f t="shared" ca="1" si="593"/>
        <v>-</v>
      </c>
      <c r="BQ262" s="27" t="str">
        <f t="shared" ca="1" si="593"/>
        <v>-</v>
      </c>
      <c r="BR262" s="27" t="str">
        <f t="shared" ca="1" si="593"/>
        <v>-</v>
      </c>
      <c r="BS262" s="27" t="str">
        <f t="shared" ca="1" si="593"/>
        <v>-</v>
      </c>
      <c r="BT262" s="27" t="str">
        <f t="shared" ca="1" si="593"/>
        <v>-</v>
      </c>
      <c r="BU262" s="27" t="str">
        <f t="shared" ca="1" si="593"/>
        <v>-</v>
      </c>
      <c r="BV262" s="27" t="str">
        <f t="shared" ca="1" si="593"/>
        <v>-</v>
      </c>
      <c r="BW262" s="27" t="str">
        <f t="shared" ca="1" si="593"/>
        <v>-</v>
      </c>
      <c r="BX262" s="27" t="str">
        <f t="shared" ca="1" si="593"/>
        <v>-</v>
      </c>
      <c r="BY262" s="27">
        <f t="shared" ca="1" si="593"/>
        <v>5</v>
      </c>
      <c r="BZ262" s="27" t="str">
        <f t="shared" ca="1" si="594"/>
        <v>-</v>
      </c>
      <c r="CA262" s="27" t="str">
        <f t="shared" ca="1" si="594"/>
        <v>-</v>
      </c>
      <c r="CB262" s="27" t="str">
        <f t="shared" ca="1" si="594"/>
        <v>-</v>
      </c>
      <c r="CC262" s="27" t="str">
        <f t="shared" ca="1" si="594"/>
        <v>-</v>
      </c>
      <c r="CD262" s="27" t="str">
        <f t="shared" ca="1" si="594"/>
        <v>-</v>
      </c>
      <c r="CE262" s="27" t="str">
        <f t="shared" ca="1" si="594"/>
        <v>-</v>
      </c>
      <c r="CF262" s="27">
        <f t="shared" ca="1" si="594"/>
        <v>0</v>
      </c>
      <c r="CG262" s="27" t="str">
        <f t="shared" ca="1" si="594"/>
        <v>-</v>
      </c>
      <c r="CH262" s="27">
        <f t="shared" ca="1" si="594"/>
        <v>1</v>
      </c>
      <c r="CI262" s="27">
        <f t="shared" ca="1" si="594"/>
        <v>0</v>
      </c>
      <c r="CJ262" s="27">
        <f t="shared" ca="1" si="595"/>
        <v>1</v>
      </c>
      <c r="CK262" s="27">
        <f t="shared" ca="1" si="595"/>
        <v>1</v>
      </c>
      <c r="CL262" s="27">
        <f t="shared" ca="1" si="595"/>
        <v>1</v>
      </c>
      <c r="CM262" s="27">
        <f t="shared" ca="1" si="595"/>
        <v>0</v>
      </c>
      <c r="CN262" s="27">
        <f t="shared" ca="1" si="595"/>
        <v>0</v>
      </c>
      <c r="CO262" s="27">
        <f t="shared" ca="1" si="595"/>
        <v>0</v>
      </c>
      <c r="CP262" s="27">
        <f t="shared" ca="1" si="595"/>
        <v>0</v>
      </c>
      <c r="CQ262" s="27">
        <f t="shared" ca="1" si="595"/>
        <v>1</v>
      </c>
      <c r="CR262" s="27">
        <f t="shared" ca="1" si="595"/>
        <v>0</v>
      </c>
      <c r="CS262" s="27">
        <f t="shared" ca="1" si="595"/>
        <v>0</v>
      </c>
      <c r="CT262" s="27">
        <f t="shared" ca="1" si="596"/>
        <v>0</v>
      </c>
      <c r="CU262" s="27">
        <f t="shared" ca="1" si="596"/>
        <v>0</v>
      </c>
      <c r="CV262" s="27">
        <f t="shared" ca="1" si="596"/>
        <v>0</v>
      </c>
      <c r="CW262" s="27">
        <f t="shared" ca="1" si="596"/>
        <v>1</v>
      </c>
      <c r="CX262" s="54">
        <f t="shared" ca="1" si="501"/>
        <v>0</v>
      </c>
      <c r="CY262" s="27">
        <f t="shared" ca="1" si="596"/>
        <v>0</v>
      </c>
      <c r="CZ262" s="54">
        <f t="shared" ca="1" si="586"/>
        <v>0</v>
      </c>
      <c r="DA262" s="54">
        <f t="shared" ca="1" si="586"/>
        <v>0</v>
      </c>
      <c r="DB262" s="54">
        <f t="shared" ca="1" si="586"/>
        <v>0</v>
      </c>
      <c r="DC262" s="54">
        <f t="shared" ca="1" si="586"/>
        <v>0</v>
      </c>
      <c r="DD262" s="54">
        <f t="shared" ca="1" si="586"/>
        <v>0</v>
      </c>
      <c r="DE262" s="27" t="str">
        <f t="shared" ca="1" si="597"/>
        <v>-</v>
      </c>
      <c r="DF262" s="27" t="str">
        <f t="shared" ca="1" si="597"/>
        <v>-</v>
      </c>
      <c r="DG262" s="27" t="str">
        <f t="shared" ca="1" si="597"/>
        <v>-</v>
      </c>
      <c r="DH262" s="27" t="str">
        <f t="shared" ca="1" si="597"/>
        <v>-</v>
      </c>
      <c r="DI262" s="27" t="str">
        <f t="shared" ca="1" si="597"/>
        <v>-</v>
      </c>
      <c r="DJ262" s="27" t="str">
        <f t="shared" ca="1" si="597"/>
        <v>-</v>
      </c>
      <c r="DK262" s="27" t="b">
        <f t="shared" ca="1" si="597"/>
        <v>0</v>
      </c>
      <c r="DL262" s="27" t="b">
        <f t="shared" ca="1" si="597"/>
        <v>0</v>
      </c>
      <c r="DM262" s="27" t="b">
        <f t="shared" ca="1" si="597"/>
        <v>1</v>
      </c>
      <c r="DN262" s="27">
        <f t="shared" ca="1" si="577"/>
        <v>0</v>
      </c>
      <c r="DO262" s="54" t="str">
        <f t="shared" ca="1" si="587"/>
        <v>-</v>
      </c>
      <c r="DP262" s="54" t="b">
        <f t="shared" ca="1" si="587"/>
        <v>1</v>
      </c>
      <c r="DQ262" s="54" t="str">
        <f t="shared" ca="1" si="587"/>
        <v>-</v>
      </c>
      <c r="DR262" s="54" t="str">
        <f t="shared" ca="1" si="587"/>
        <v>-</v>
      </c>
      <c r="DS262" s="27" t="str">
        <f t="shared" ca="1" si="588"/>
        <v>-</v>
      </c>
      <c r="DT262" s="27" t="b">
        <f t="shared" ca="1" si="588"/>
        <v>1</v>
      </c>
      <c r="DU262" s="27" t="str">
        <f t="shared" ca="1" si="588"/>
        <v>-</v>
      </c>
      <c r="DV262" s="27">
        <f t="shared" ca="1" si="588"/>
        <v>0.99</v>
      </c>
      <c r="DW262" s="54">
        <f t="shared" ca="1" si="589"/>
        <v>1</v>
      </c>
      <c r="DX262" s="54" t="str">
        <f t="shared" ca="1" si="589"/>
        <v>-</v>
      </c>
      <c r="DY262" s="27" t="str">
        <f t="shared" ca="1" si="590"/>
        <v>-</v>
      </c>
      <c r="DZ262" s="27" t="str">
        <f t="shared" ca="1" si="590"/>
        <v>-</v>
      </c>
      <c r="EA262" s="27">
        <f t="shared" ca="1" si="590"/>
        <v>1</v>
      </c>
      <c r="EB262" s="27">
        <f t="shared" ca="1" si="590"/>
        <v>0</v>
      </c>
      <c r="EC262" s="27">
        <f t="shared" ca="1" si="590"/>
        <v>1</v>
      </c>
      <c r="ED262" s="27">
        <f t="shared" ca="1" si="590"/>
        <v>1</v>
      </c>
      <c r="EE262" s="27">
        <f t="shared" ca="1" si="590"/>
        <v>0</v>
      </c>
      <c r="EF262" s="27">
        <f t="shared" ca="1" si="590"/>
        <v>70</v>
      </c>
      <c r="EG262" s="27">
        <f t="shared" ca="1" si="590"/>
        <v>50</v>
      </c>
      <c r="EH262" s="27">
        <f t="shared" ca="1" si="590"/>
        <v>70</v>
      </c>
      <c r="EI262" s="27">
        <f t="shared" ca="1" si="591"/>
        <v>50</v>
      </c>
      <c r="EJ262" s="27">
        <f t="shared" ca="1" si="591"/>
        <v>1</v>
      </c>
      <c r="EK262" s="27">
        <f t="shared" ca="1" si="591"/>
        <v>1</v>
      </c>
      <c r="EL262" s="27">
        <f t="shared" ca="1" si="591"/>
        <v>1</v>
      </c>
      <c r="EM262" s="27">
        <f t="shared" ca="1" si="591"/>
        <v>0</v>
      </c>
      <c r="EN262" s="27" t="str">
        <f t="shared" ca="1" si="591"/>
        <v>-</v>
      </c>
      <c r="EO262" s="27" t="str">
        <f t="shared" ca="1" si="591"/>
        <v>-</v>
      </c>
      <c r="EP262" s="27">
        <f t="shared" ca="1" si="591"/>
        <v>0</v>
      </c>
      <c r="EQ262" s="27">
        <f t="shared" ca="1" si="591"/>
        <v>0</v>
      </c>
      <c r="ER262" s="34">
        <v>0</v>
      </c>
    </row>
    <row r="263" spans="1:148" outlineLevel="3">
      <c r="A263" s="31">
        <f t="shared" si="482"/>
        <v>258</v>
      </c>
      <c r="B263" s="38">
        <f t="shared" ca="1" si="510"/>
        <v>57</v>
      </c>
      <c r="C263">
        <f t="shared" ca="1" si="540"/>
        <v>42</v>
      </c>
      <c r="D263" t="b">
        <v>0</v>
      </c>
      <c r="E263" t="b">
        <v>0</v>
      </c>
      <c r="F263" t="b">
        <v>0</v>
      </c>
      <c r="H263" s="51" t="str">
        <f t="shared" ca="1" si="483"/>
        <v>Mat-mate EL Spr Scan 1 (F43N54)</v>
      </c>
      <c r="I263" s="13" t="str">
        <f ca="1">IF(MATCH(H263,H$5:H263,0)=(COUNTA(H$5:H263)),"-","Dup")</f>
        <v>-</v>
      </c>
      <c r="J263" s="27" t="s">
        <v>37</v>
      </c>
      <c r="K263" s="54" t="b">
        <f t="shared" ca="1" si="583"/>
        <v>1</v>
      </c>
      <c r="L263" s="54" t="b">
        <f t="shared" ca="1" si="583"/>
        <v>0</v>
      </c>
      <c r="M263" s="54" t="b">
        <f t="shared" ca="1" si="583"/>
        <v>0</v>
      </c>
      <c r="N263" s="54" t="b">
        <f t="shared" ca="1" si="583"/>
        <v>0</v>
      </c>
      <c r="O263" s="54" t="b">
        <f t="shared" ca="1" si="583"/>
        <v>1</v>
      </c>
      <c r="P263" s="27">
        <f t="shared" ca="1" si="578"/>
        <v>1</v>
      </c>
      <c r="Q263" s="27">
        <f t="shared" ca="1" si="578"/>
        <v>1</v>
      </c>
      <c r="R263" s="27">
        <f t="shared" ca="1" si="578"/>
        <v>1</v>
      </c>
      <c r="S263" s="27">
        <f t="shared" ca="1" si="578"/>
        <v>1</v>
      </c>
      <c r="T263" s="27">
        <f t="shared" ca="1" si="578"/>
        <v>1</v>
      </c>
      <c r="U263" s="27">
        <f t="shared" ca="1" si="579"/>
        <v>1</v>
      </c>
      <c r="V263" s="27">
        <f t="shared" ca="1" si="579"/>
        <v>1</v>
      </c>
      <c r="W263" s="27">
        <f t="shared" ca="1" si="579"/>
        <v>1</v>
      </c>
      <c r="X263" s="27">
        <f t="shared" ca="1" si="579"/>
        <v>1</v>
      </c>
      <c r="Y263" s="27">
        <f t="shared" ca="1" si="579"/>
        <v>1</v>
      </c>
      <c r="Z263" s="27" t="str">
        <f t="shared" ca="1" si="579"/>
        <v>-</v>
      </c>
      <c r="AA263" s="27" t="str">
        <f t="shared" ca="1" si="579"/>
        <v>-</v>
      </c>
      <c r="AB263" s="27" t="str">
        <f t="shared" ca="1" si="579"/>
        <v>-</v>
      </c>
      <c r="AC263" s="27" t="str">
        <f t="shared" ca="1" si="579"/>
        <v>-</v>
      </c>
      <c r="AD263" s="27" t="str">
        <f t="shared" ca="1" si="579"/>
        <v>-</v>
      </c>
      <c r="AE263" s="27" t="str">
        <f t="shared" ca="1" si="580"/>
        <v>-</v>
      </c>
      <c r="AF263" s="27" t="str">
        <f t="shared" ca="1" si="580"/>
        <v>-</v>
      </c>
      <c r="AG263" s="27" t="str">
        <f t="shared" ca="1" si="580"/>
        <v>-</v>
      </c>
      <c r="AH263" s="27" t="str">
        <f t="shared" ca="1" si="580"/>
        <v>-</v>
      </c>
      <c r="AI263" s="27" t="str">
        <f t="shared" ca="1" si="580"/>
        <v>-</v>
      </c>
      <c r="AJ263" s="27" t="str">
        <f t="shared" ca="1" si="580"/>
        <v>-</v>
      </c>
      <c r="AK263" s="54" t="b">
        <f t="shared" ca="1" si="584"/>
        <v>1</v>
      </c>
      <c r="AL263" s="54" t="str">
        <f t="shared" ca="1" si="584"/>
        <v>-</v>
      </c>
      <c r="AM263" s="54" t="str">
        <f t="shared" ca="1" si="584"/>
        <v>-</v>
      </c>
      <c r="AN263" s="54" t="str">
        <f t="shared" ca="1" si="584"/>
        <v>-</v>
      </c>
      <c r="AO263" s="27" t="str">
        <f t="shared" ca="1" si="582"/>
        <v>-</v>
      </c>
      <c r="AP263" s="27" t="str">
        <f t="shared" ca="1" si="582"/>
        <v>-</v>
      </c>
      <c r="AQ263" s="27" t="str">
        <f t="shared" ca="1" si="582"/>
        <v>-</v>
      </c>
      <c r="AR263" s="27" t="str">
        <f t="shared" ca="1" si="582"/>
        <v>-</v>
      </c>
      <c r="AS263" s="54">
        <f t="shared" ca="1" si="581"/>
        <v>5</v>
      </c>
      <c r="AT263" s="54">
        <f t="shared" ca="1" si="581"/>
        <v>4</v>
      </c>
      <c r="AU263" s="54">
        <f t="shared" ca="1" si="581"/>
        <v>0</v>
      </c>
      <c r="AV263" s="54">
        <f t="shared" ca="1" si="581"/>
        <v>0.25</v>
      </c>
      <c r="AW263" s="54">
        <f t="shared" ca="1" si="581"/>
        <v>-0.25</v>
      </c>
      <c r="AX263" s="54">
        <f t="shared" ca="1" si="581"/>
        <v>0.5</v>
      </c>
      <c r="AY263" s="54">
        <f t="shared" ca="1" si="581"/>
        <v>-0.5</v>
      </c>
      <c r="AZ263" s="54">
        <f t="shared" ca="1" si="581"/>
        <v>-0.7</v>
      </c>
      <c r="BA263" s="54">
        <f t="shared" ca="1" si="581"/>
        <v>1</v>
      </c>
      <c r="BB263" s="54">
        <f t="shared" ca="1" si="581"/>
        <v>-1</v>
      </c>
      <c r="BC263" s="54">
        <f t="shared" ca="1" si="581"/>
        <v>0.3</v>
      </c>
      <c r="BD263" s="54">
        <f t="shared" ca="1" si="581"/>
        <v>0.7</v>
      </c>
      <c r="BE263" s="54">
        <f t="shared" ca="1" si="581"/>
        <v>-0.2</v>
      </c>
      <c r="BF263" s="54">
        <f t="shared" ca="1" si="581"/>
        <v>1.2</v>
      </c>
      <c r="BG263" s="27" t="str">
        <f t="shared" ca="1" si="592"/>
        <v>-</v>
      </c>
      <c r="BH263" s="27" t="str">
        <f t="shared" ca="1" si="592"/>
        <v>-</v>
      </c>
      <c r="BI263" s="54">
        <f t="shared" ca="1" si="585"/>
        <v>0</v>
      </c>
      <c r="BJ263" s="54">
        <f t="shared" ca="1" si="585"/>
        <v>0</v>
      </c>
      <c r="BK263" s="54">
        <f t="shared" ca="1" si="585"/>
        <v>0</v>
      </c>
      <c r="BL263" s="54">
        <f t="shared" ca="1" si="585"/>
        <v>0</v>
      </c>
      <c r="BM263" s="54">
        <f t="shared" ca="1" si="585"/>
        <v>0</v>
      </c>
      <c r="BN263" s="27">
        <f t="shared" ca="1" si="593"/>
        <v>12</v>
      </c>
      <c r="BO263" s="27">
        <f t="shared" ca="1" si="593"/>
        <v>12</v>
      </c>
      <c r="BP263" s="27" t="str">
        <f t="shared" ca="1" si="593"/>
        <v>-</v>
      </c>
      <c r="BQ263" s="27" t="str">
        <f t="shared" ca="1" si="593"/>
        <v>-</v>
      </c>
      <c r="BR263" s="27" t="str">
        <f t="shared" ca="1" si="593"/>
        <v>-</v>
      </c>
      <c r="BS263" s="27" t="str">
        <f t="shared" ca="1" si="593"/>
        <v>-</v>
      </c>
      <c r="BT263" s="27" t="str">
        <f t="shared" ca="1" si="593"/>
        <v>-</v>
      </c>
      <c r="BU263" s="27" t="str">
        <f t="shared" ca="1" si="593"/>
        <v>-</v>
      </c>
      <c r="BV263" s="27" t="str">
        <f t="shared" ca="1" si="593"/>
        <v>-</v>
      </c>
      <c r="BW263" s="27" t="str">
        <f t="shared" ca="1" si="593"/>
        <v>-</v>
      </c>
      <c r="BX263" s="27" t="str">
        <f t="shared" ca="1" si="593"/>
        <v>-</v>
      </c>
      <c r="BY263" s="27">
        <f t="shared" ca="1" si="593"/>
        <v>5</v>
      </c>
      <c r="BZ263" s="27" t="str">
        <f t="shared" ca="1" si="594"/>
        <v>-</v>
      </c>
      <c r="CA263" s="27" t="str">
        <f t="shared" ca="1" si="594"/>
        <v>-</v>
      </c>
      <c r="CB263" s="27" t="str">
        <f t="shared" ca="1" si="594"/>
        <v>-</v>
      </c>
      <c r="CC263" s="27" t="str">
        <f t="shared" ca="1" si="594"/>
        <v>-</v>
      </c>
      <c r="CD263" s="27" t="str">
        <f t="shared" ca="1" si="594"/>
        <v>-</v>
      </c>
      <c r="CE263" s="27" t="str">
        <f t="shared" ca="1" si="594"/>
        <v>-</v>
      </c>
      <c r="CF263" s="27">
        <f t="shared" ca="1" si="594"/>
        <v>0</v>
      </c>
      <c r="CG263" s="27" t="str">
        <f t="shared" ca="1" si="594"/>
        <v>-</v>
      </c>
      <c r="CH263" s="27">
        <f t="shared" ca="1" si="594"/>
        <v>1</v>
      </c>
      <c r="CI263" s="27">
        <f t="shared" ca="1" si="594"/>
        <v>0</v>
      </c>
      <c r="CJ263" s="27">
        <f t="shared" ca="1" si="595"/>
        <v>1</v>
      </c>
      <c r="CK263" s="27">
        <f t="shared" ca="1" si="595"/>
        <v>1</v>
      </c>
      <c r="CL263" s="27">
        <f t="shared" ca="1" si="595"/>
        <v>1</v>
      </c>
      <c r="CM263" s="27">
        <f t="shared" ca="1" si="595"/>
        <v>0</v>
      </c>
      <c r="CN263" s="27">
        <f t="shared" ca="1" si="595"/>
        <v>0</v>
      </c>
      <c r="CO263" s="27">
        <f t="shared" ca="1" si="595"/>
        <v>0</v>
      </c>
      <c r="CP263" s="27">
        <f t="shared" ca="1" si="595"/>
        <v>0</v>
      </c>
      <c r="CQ263" s="27">
        <f t="shared" ca="1" si="595"/>
        <v>1</v>
      </c>
      <c r="CR263" s="27">
        <f t="shared" ca="1" si="595"/>
        <v>0</v>
      </c>
      <c r="CS263" s="27">
        <f t="shared" ca="1" si="595"/>
        <v>0</v>
      </c>
      <c r="CT263" s="27">
        <f t="shared" ca="1" si="596"/>
        <v>0</v>
      </c>
      <c r="CU263" s="27">
        <f t="shared" ca="1" si="596"/>
        <v>0</v>
      </c>
      <c r="CV263" s="27">
        <f t="shared" ca="1" si="596"/>
        <v>0</v>
      </c>
      <c r="CW263" s="27">
        <f t="shared" ca="1" si="596"/>
        <v>1</v>
      </c>
      <c r="CX263" s="54">
        <f t="shared" ca="1" si="501"/>
        <v>0</v>
      </c>
      <c r="CY263" s="27">
        <f t="shared" ca="1" si="596"/>
        <v>0</v>
      </c>
      <c r="CZ263" s="54">
        <f t="shared" ca="1" si="586"/>
        <v>0</v>
      </c>
      <c r="DA263" s="54">
        <f t="shared" ca="1" si="586"/>
        <v>0</v>
      </c>
      <c r="DB263" s="54">
        <f t="shared" ca="1" si="586"/>
        <v>0</v>
      </c>
      <c r="DC263" s="54">
        <f t="shared" ca="1" si="586"/>
        <v>0</v>
      </c>
      <c r="DD263" s="54">
        <f t="shared" ca="1" si="586"/>
        <v>0</v>
      </c>
      <c r="DE263" s="27" t="str">
        <f t="shared" ca="1" si="597"/>
        <v>-</v>
      </c>
      <c r="DF263" s="27" t="str">
        <f t="shared" ca="1" si="597"/>
        <v>-</v>
      </c>
      <c r="DG263" s="27" t="str">
        <f t="shared" ca="1" si="597"/>
        <v>-</v>
      </c>
      <c r="DH263" s="27" t="str">
        <f t="shared" ca="1" si="597"/>
        <v>-</v>
      </c>
      <c r="DI263" s="27" t="str">
        <f t="shared" ca="1" si="597"/>
        <v>-</v>
      </c>
      <c r="DJ263" s="27" t="str">
        <f t="shared" ca="1" si="597"/>
        <v>-</v>
      </c>
      <c r="DK263" s="27" t="b">
        <f t="shared" ca="1" si="597"/>
        <v>0</v>
      </c>
      <c r="DL263" s="27" t="b">
        <f t="shared" ca="1" si="597"/>
        <v>0</v>
      </c>
      <c r="DM263" s="27" t="b">
        <f t="shared" ca="1" si="597"/>
        <v>1</v>
      </c>
      <c r="DN263" s="27">
        <f t="shared" ca="1" si="577"/>
        <v>1</v>
      </c>
      <c r="DO263" s="54" t="str">
        <f t="shared" ca="1" si="587"/>
        <v>-</v>
      </c>
      <c r="DP263" s="54" t="b">
        <f t="shared" ca="1" si="587"/>
        <v>1</v>
      </c>
      <c r="DQ263" s="54" t="str">
        <f t="shared" ca="1" si="587"/>
        <v>-</v>
      </c>
      <c r="DR263" s="54" t="str">
        <f t="shared" ca="1" si="587"/>
        <v>-</v>
      </c>
      <c r="DS263" s="27" t="str">
        <f t="shared" ca="1" si="588"/>
        <v>-</v>
      </c>
      <c r="DT263" s="27" t="b">
        <f t="shared" ca="1" si="588"/>
        <v>1</v>
      </c>
      <c r="DU263" s="27" t="str">
        <f t="shared" ca="1" si="588"/>
        <v>-</v>
      </c>
      <c r="DV263" s="27">
        <f t="shared" ca="1" si="588"/>
        <v>0.99</v>
      </c>
      <c r="DW263" s="54">
        <f t="shared" ca="1" si="589"/>
        <v>1</v>
      </c>
      <c r="DX263" s="54" t="str">
        <f t="shared" ca="1" si="589"/>
        <v>-</v>
      </c>
      <c r="DY263" s="27" t="str">
        <f t="shared" ca="1" si="590"/>
        <v>-</v>
      </c>
      <c r="DZ263" s="27" t="str">
        <f t="shared" ca="1" si="590"/>
        <v>-</v>
      </c>
      <c r="EA263" s="27">
        <f t="shared" ca="1" si="590"/>
        <v>1</v>
      </c>
      <c r="EB263" s="27">
        <f t="shared" ca="1" si="590"/>
        <v>0</v>
      </c>
      <c r="EC263" s="27">
        <f t="shared" ca="1" si="590"/>
        <v>1</v>
      </c>
      <c r="ED263" s="27">
        <f t="shared" ca="1" si="590"/>
        <v>1</v>
      </c>
      <c r="EE263" s="27">
        <f t="shared" ca="1" si="590"/>
        <v>0</v>
      </c>
      <c r="EF263" s="27">
        <f t="shared" ca="1" si="590"/>
        <v>70</v>
      </c>
      <c r="EG263" s="27">
        <f t="shared" ca="1" si="590"/>
        <v>50</v>
      </c>
      <c r="EH263" s="27">
        <f t="shared" ca="1" si="590"/>
        <v>70</v>
      </c>
      <c r="EI263" s="27">
        <f t="shared" ca="1" si="591"/>
        <v>50</v>
      </c>
      <c r="EJ263" s="27">
        <f t="shared" ca="1" si="591"/>
        <v>1</v>
      </c>
      <c r="EK263" s="27">
        <f t="shared" ca="1" si="591"/>
        <v>1</v>
      </c>
      <c r="EL263" s="27">
        <f t="shared" ca="1" si="591"/>
        <v>1</v>
      </c>
      <c r="EM263" s="27">
        <f t="shared" ca="1" si="591"/>
        <v>0</v>
      </c>
      <c r="EN263" s="27" t="str">
        <f t="shared" ca="1" si="591"/>
        <v>-</v>
      </c>
      <c r="EO263" s="27" t="str">
        <f t="shared" ca="1" si="591"/>
        <v>-</v>
      </c>
      <c r="EP263" s="27">
        <f t="shared" ca="1" si="591"/>
        <v>0</v>
      </c>
      <c r="EQ263" s="27">
        <f t="shared" ca="1" si="591"/>
        <v>0</v>
      </c>
      <c r="ER263" s="34">
        <v>0</v>
      </c>
    </row>
    <row r="264" spans="1:148" outlineLevel="3">
      <c r="A264" s="31">
        <f t="shared" si="482"/>
        <v>259</v>
      </c>
      <c r="B264" s="38">
        <f t="shared" ca="1" si="510"/>
        <v>58</v>
      </c>
      <c r="C264">
        <f t="shared" ca="1" si="540"/>
        <v>42</v>
      </c>
      <c r="D264" t="b">
        <v>0</v>
      </c>
      <c r="E264" t="b">
        <v>0</v>
      </c>
      <c r="F264" t="b">
        <v>0</v>
      </c>
      <c r="H264" s="51" t="str">
        <f t="shared" ca="1" si="483"/>
        <v>Mat-mate EL Spr Scan 2 (F43N54)</v>
      </c>
      <c r="I264" s="13" t="str">
        <f ca="1">IF(MATCH(H264,H$5:H264,0)=(COUNTA(H$5:H264)),"-","Dup")</f>
        <v>-</v>
      </c>
      <c r="J264" s="27" t="s">
        <v>37</v>
      </c>
      <c r="K264" s="54" t="b">
        <f t="shared" ca="1" si="583"/>
        <v>1</v>
      </c>
      <c r="L264" s="54" t="b">
        <f t="shared" ca="1" si="583"/>
        <v>0</v>
      </c>
      <c r="M264" s="54" t="b">
        <f t="shared" ca="1" si="583"/>
        <v>0</v>
      </c>
      <c r="N264" s="54" t="b">
        <f t="shared" ca="1" si="583"/>
        <v>0</v>
      </c>
      <c r="O264" s="54" t="b">
        <f t="shared" ca="1" si="583"/>
        <v>1</v>
      </c>
      <c r="P264" s="27">
        <f t="shared" ca="1" si="578"/>
        <v>1</v>
      </c>
      <c r="Q264" s="27">
        <f t="shared" ca="1" si="578"/>
        <v>1</v>
      </c>
      <c r="R264" s="27">
        <f t="shared" ca="1" si="578"/>
        <v>1</v>
      </c>
      <c r="S264" s="27">
        <f t="shared" ca="1" si="578"/>
        <v>1</v>
      </c>
      <c r="T264" s="27">
        <f t="shared" ca="1" si="578"/>
        <v>1</v>
      </c>
      <c r="U264" s="27">
        <f t="shared" ca="1" si="579"/>
        <v>1</v>
      </c>
      <c r="V264" s="27">
        <f t="shared" ca="1" si="579"/>
        <v>1</v>
      </c>
      <c r="W264" s="27">
        <f t="shared" ca="1" si="579"/>
        <v>1</v>
      </c>
      <c r="X264" s="27">
        <f t="shared" ca="1" si="579"/>
        <v>1</v>
      </c>
      <c r="Y264" s="27">
        <f t="shared" ca="1" si="579"/>
        <v>1</v>
      </c>
      <c r="Z264" s="27" t="str">
        <f t="shared" ca="1" si="579"/>
        <v>-</v>
      </c>
      <c r="AA264" s="27" t="str">
        <f t="shared" ca="1" si="579"/>
        <v>-</v>
      </c>
      <c r="AB264" s="27" t="str">
        <f t="shared" ca="1" si="579"/>
        <v>-</v>
      </c>
      <c r="AC264" s="27" t="str">
        <f t="shared" ca="1" si="579"/>
        <v>-</v>
      </c>
      <c r="AD264" s="27" t="str">
        <f t="shared" ca="1" si="579"/>
        <v>-</v>
      </c>
      <c r="AE264" s="27" t="str">
        <f t="shared" ca="1" si="580"/>
        <v>-</v>
      </c>
      <c r="AF264" s="27" t="str">
        <f t="shared" ca="1" si="580"/>
        <v>-</v>
      </c>
      <c r="AG264" s="27" t="str">
        <f t="shared" ca="1" si="580"/>
        <v>-</v>
      </c>
      <c r="AH264" s="27" t="str">
        <f t="shared" ca="1" si="580"/>
        <v>-</v>
      </c>
      <c r="AI264" s="27" t="str">
        <f t="shared" ca="1" si="580"/>
        <v>-</v>
      </c>
      <c r="AJ264" s="27" t="str">
        <f t="shared" ca="1" si="580"/>
        <v>-</v>
      </c>
      <c r="AK264" s="54" t="b">
        <f t="shared" ca="1" si="584"/>
        <v>1</v>
      </c>
      <c r="AL264" s="54" t="str">
        <f t="shared" ca="1" si="584"/>
        <v>-</v>
      </c>
      <c r="AM264" s="54" t="str">
        <f t="shared" ca="1" si="584"/>
        <v>-</v>
      </c>
      <c r="AN264" s="54" t="str">
        <f t="shared" ca="1" si="584"/>
        <v>-</v>
      </c>
      <c r="AO264" s="27" t="str">
        <f t="shared" ca="1" si="582"/>
        <v>-</v>
      </c>
      <c r="AP264" s="27" t="str">
        <f t="shared" ca="1" si="582"/>
        <v>-</v>
      </c>
      <c r="AQ264" s="27" t="str">
        <f t="shared" ca="1" si="582"/>
        <v>-</v>
      </c>
      <c r="AR264" s="27" t="str">
        <f t="shared" ca="1" si="582"/>
        <v>-</v>
      </c>
      <c r="AS264" s="54">
        <f t="shared" ca="1" si="581"/>
        <v>5</v>
      </c>
      <c r="AT264" s="54">
        <f t="shared" ca="1" si="581"/>
        <v>4</v>
      </c>
      <c r="AU264" s="54">
        <f t="shared" ca="1" si="581"/>
        <v>0</v>
      </c>
      <c r="AV264" s="54">
        <f t="shared" ca="1" si="581"/>
        <v>0.25</v>
      </c>
      <c r="AW264" s="54">
        <f t="shared" ca="1" si="581"/>
        <v>-0.25</v>
      </c>
      <c r="AX264" s="54">
        <f t="shared" ca="1" si="581"/>
        <v>0.5</v>
      </c>
      <c r="AY264" s="54">
        <f t="shared" ca="1" si="581"/>
        <v>-0.5</v>
      </c>
      <c r="AZ264" s="54">
        <f t="shared" ca="1" si="581"/>
        <v>-0.7</v>
      </c>
      <c r="BA264" s="54">
        <f t="shared" ca="1" si="581"/>
        <v>1</v>
      </c>
      <c r="BB264" s="54">
        <f t="shared" ca="1" si="581"/>
        <v>-1</v>
      </c>
      <c r="BC264" s="54">
        <f t="shared" ca="1" si="581"/>
        <v>0.3</v>
      </c>
      <c r="BD264" s="54">
        <f t="shared" ca="1" si="581"/>
        <v>0.7</v>
      </c>
      <c r="BE264" s="54">
        <f t="shared" ca="1" si="581"/>
        <v>-0.2</v>
      </c>
      <c r="BF264" s="54">
        <f t="shared" ca="1" si="581"/>
        <v>1.2</v>
      </c>
      <c r="BG264" s="27" t="str">
        <f t="shared" ca="1" si="592"/>
        <v>-</v>
      </c>
      <c r="BH264" s="27" t="str">
        <f t="shared" ca="1" si="592"/>
        <v>-</v>
      </c>
      <c r="BI264" s="54">
        <f t="shared" ca="1" si="585"/>
        <v>0</v>
      </c>
      <c r="BJ264" s="54">
        <f t="shared" ca="1" si="585"/>
        <v>0</v>
      </c>
      <c r="BK264" s="54">
        <f t="shared" ca="1" si="585"/>
        <v>0</v>
      </c>
      <c r="BL264" s="54">
        <f t="shared" ca="1" si="585"/>
        <v>0</v>
      </c>
      <c r="BM264" s="54">
        <f t="shared" ca="1" si="585"/>
        <v>0</v>
      </c>
      <c r="BN264" s="27">
        <f t="shared" ca="1" si="593"/>
        <v>12</v>
      </c>
      <c r="BO264" s="27">
        <f t="shared" ca="1" si="593"/>
        <v>12</v>
      </c>
      <c r="BP264" s="27" t="str">
        <f t="shared" ca="1" si="593"/>
        <v>-</v>
      </c>
      <c r="BQ264" s="27" t="str">
        <f t="shared" ca="1" si="593"/>
        <v>-</v>
      </c>
      <c r="BR264" s="27" t="str">
        <f t="shared" ca="1" si="593"/>
        <v>-</v>
      </c>
      <c r="BS264" s="27" t="str">
        <f t="shared" ca="1" si="593"/>
        <v>-</v>
      </c>
      <c r="BT264" s="27" t="str">
        <f t="shared" ca="1" si="593"/>
        <v>-</v>
      </c>
      <c r="BU264" s="27" t="str">
        <f t="shared" ca="1" si="593"/>
        <v>-</v>
      </c>
      <c r="BV264" s="27" t="str">
        <f t="shared" ca="1" si="593"/>
        <v>-</v>
      </c>
      <c r="BW264" s="27" t="str">
        <f t="shared" ca="1" si="593"/>
        <v>-</v>
      </c>
      <c r="BX264" s="27" t="str">
        <f t="shared" ca="1" si="593"/>
        <v>-</v>
      </c>
      <c r="BY264" s="27">
        <f t="shared" ca="1" si="593"/>
        <v>5</v>
      </c>
      <c r="BZ264" s="27" t="str">
        <f t="shared" ca="1" si="594"/>
        <v>-</v>
      </c>
      <c r="CA264" s="27" t="str">
        <f t="shared" ca="1" si="594"/>
        <v>-</v>
      </c>
      <c r="CB264" s="27" t="str">
        <f t="shared" ca="1" si="594"/>
        <v>-</v>
      </c>
      <c r="CC264" s="27" t="str">
        <f t="shared" ca="1" si="594"/>
        <v>-</v>
      </c>
      <c r="CD264" s="27" t="str">
        <f t="shared" ca="1" si="594"/>
        <v>-</v>
      </c>
      <c r="CE264" s="27" t="str">
        <f t="shared" ca="1" si="594"/>
        <v>-</v>
      </c>
      <c r="CF264" s="27">
        <f t="shared" ca="1" si="594"/>
        <v>0</v>
      </c>
      <c r="CG264" s="27" t="str">
        <f t="shared" ca="1" si="594"/>
        <v>-</v>
      </c>
      <c r="CH264" s="27">
        <f t="shared" ca="1" si="594"/>
        <v>1</v>
      </c>
      <c r="CI264" s="27">
        <f t="shared" ca="1" si="594"/>
        <v>0</v>
      </c>
      <c r="CJ264" s="27">
        <f t="shared" ca="1" si="595"/>
        <v>1</v>
      </c>
      <c r="CK264" s="27">
        <f t="shared" ca="1" si="595"/>
        <v>1</v>
      </c>
      <c r="CL264" s="27">
        <f t="shared" ca="1" si="595"/>
        <v>1</v>
      </c>
      <c r="CM264" s="27">
        <f t="shared" ca="1" si="595"/>
        <v>0</v>
      </c>
      <c r="CN264" s="27">
        <f t="shared" ca="1" si="595"/>
        <v>0</v>
      </c>
      <c r="CO264" s="27">
        <f t="shared" ca="1" si="595"/>
        <v>0</v>
      </c>
      <c r="CP264" s="27">
        <f t="shared" ca="1" si="595"/>
        <v>0</v>
      </c>
      <c r="CQ264" s="27">
        <f t="shared" ca="1" si="595"/>
        <v>1</v>
      </c>
      <c r="CR264" s="27">
        <f t="shared" ca="1" si="595"/>
        <v>0</v>
      </c>
      <c r="CS264" s="27">
        <f t="shared" ca="1" si="595"/>
        <v>0</v>
      </c>
      <c r="CT264" s="27">
        <f t="shared" ca="1" si="596"/>
        <v>0</v>
      </c>
      <c r="CU264" s="27">
        <f t="shared" ca="1" si="596"/>
        <v>0</v>
      </c>
      <c r="CV264" s="27">
        <f t="shared" ca="1" si="596"/>
        <v>0</v>
      </c>
      <c r="CW264" s="27">
        <f t="shared" ca="1" si="596"/>
        <v>1</v>
      </c>
      <c r="CX264" s="54">
        <f t="shared" ca="1" si="501"/>
        <v>0</v>
      </c>
      <c r="CY264" s="27">
        <f t="shared" ca="1" si="596"/>
        <v>0</v>
      </c>
      <c r="CZ264" s="54">
        <f t="shared" ca="1" si="586"/>
        <v>0</v>
      </c>
      <c r="DA264" s="54">
        <f t="shared" ca="1" si="586"/>
        <v>0</v>
      </c>
      <c r="DB264" s="54">
        <f t="shared" ca="1" si="586"/>
        <v>0</v>
      </c>
      <c r="DC264" s="54">
        <f t="shared" ca="1" si="586"/>
        <v>0</v>
      </c>
      <c r="DD264" s="54">
        <f t="shared" ca="1" si="586"/>
        <v>0</v>
      </c>
      <c r="DE264" s="27" t="str">
        <f t="shared" ca="1" si="597"/>
        <v>-</v>
      </c>
      <c r="DF264" s="27" t="str">
        <f t="shared" ca="1" si="597"/>
        <v>-</v>
      </c>
      <c r="DG264" s="27" t="str">
        <f t="shared" ca="1" si="597"/>
        <v>-</v>
      </c>
      <c r="DH264" s="27" t="str">
        <f t="shared" ca="1" si="597"/>
        <v>-</v>
      </c>
      <c r="DI264" s="27" t="str">
        <f t="shared" ca="1" si="597"/>
        <v>-</v>
      </c>
      <c r="DJ264" s="27" t="str">
        <f t="shared" ca="1" si="597"/>
        <v>-</v>
      </c>
      <c r="DK264" s="27" t="b">
        <f t="shared" ca="1" si="597"/>
        <v>0</v>
      </c>
      <c r="DL264" s="27" t="b">
        <f t="shared" ca="1" si="597"/>
        <v>0</v>
      </c>
      <c r="DM264" s="27" t="b">
        <f t="shared" ca="1" si="597"/>
        <v>1</v>
      </c>
      <c r="DN264" s="27">
        <f t="shared" ca="1" si="577"/>
        <v>2</v>
      </c>
      <c r="DO264" s="54" t="str">
        <f t="shared" ca="1" si="587"/>
        <v>-</v>
      </c>
      <c r="DP264" s="54" t="b">
        <f t="shared" ca="1" si="587"/>
        <v>1</v>
      </c>
      <c r="DQ264" s="54" t="str">
        <f t="shared" ca="1" si="587"/>
        <v>-</v>
      </c>
      <c r="DR264" s="54" t="str">
        <f t="shared" ca="1" si="587"/>
        <v>-</v>
      </c>
      <c r="DS264" s="27" t="str">
        <f t="shared" ca="1" si="588"/>
        <v>-</v>
      </c>
      <c r="DT264" s="27" t="b">
        <f t="shared" ca="1" si="588"/>
        <v>1</v>
      </c>
      <c r="DU264" s="27" t="str">
        <f t="shared" ca="1" si="588"/>
        <v>-</v>
      </c>
      <c r="DV264" s="27">
        <f t="shared" ca="1" si="588"/>
        <v>0.99</v>
      </c>
      <c r="DW264" s="54">
        <f t="shared" ca="1" si="589"/>
        <v>1</v>
      </c>
      <c r="DX264" s="54" t="str">
        <f t="shared" ca="1" si="589"/>
        <v>-</v>
      </c>
      <c r="DY264" s="27" t="str">
        <f t="shared" ca="1" si="590"/>
        <v>-</v>
      </c>
      <c r="DZ264" s="27" t="str">
        <f t="shared" ca="1" si="590"/>
        <v>-</v>
      </c>
      <c r="EA264" s="27">
        <f t="shared" ca="1" si="590"/>
        <v>1</v>
      </c>
      <c r="EB264" s="27">
        <f t="shared" ca="1" si="590"/>
        <v>0</v>
      </c>
      <c r="EC264" s="27">
        <f t="shared" ca="1" si="590"/>
        <v>1</v>
      </c>
      <c r="ED264" s="27">
        <f t="shared" ca="1" si="590"/>
        <v>1</v>
      </c>
      <c r="EE264" s="27">
        <f t="shared" ca="1" si="590"/>
        <v>0</v>
      </c>
      <c r="EF264" s="27">
        <f t="shared" ca="1" si="590"/>
        <v>70</v>
      </c>
      <c r="EG264" s="27">
        <f t="shared" ca="1" si="590"/>
        <v>50</v>
      </c>
      <c r="EH264" s="27">
        <f t="shared" ca="1" si="590"/>
        <v>70</v>
      </c>
      <c r="EI264" s="27">
        <f t="shared" ca="1" si="591"/>
        <v>50</v>
      </c>
      <c r="EJ264" s="27">
        <f t="shared" ca="1" si="591"/>
        <v>1</v>
      </c>
      <c r="EK264" s="27">
        <f t="shared" ca="1" si="591"/>
        <v>1</v>
      </c>
      <c r="EL264" s="27">
        <f t="shared" ca="1" si="591"/>
        <v>1</v>
      </c>
      <c r="EM264" s="27">
        <f t="shared" ca="1" si="591"/>
        <v>0</v>
      </c>
      <c r="EN264" s="27" t="str">
        <f t="shared" ca="1" si="591"/>
        <v>-</v>
      </c>
      <c r="EO264" s="27" t="str">
        <f t="shared" ca="1" si="591"/>
        <v>-</v>
      </c>
      <c r="EP264" s="27">
        <f t="shared" ca="1" si="591"/>
        <v>0</v>
      </c>
      <c r="EQ264" s="27">
        <f t="shared" ca="1" si="591"/>
        <v>0</v>
      </c>
      <c r="ER264" s="34">
        <v>0</v>
      </c>
    </row>
    <row r="265" spans="1:148" outlineLevel="3">
      <c r="A265" s="31">
        <f t="shared" si="482"/>
        <v>260</v>
      </c>
      <c r="B265" s="38">
        <f t="shared" ca="1" si="510"/>
        <v>59</v>
      </c>
      <c r="C265">
        <f t="shared" ca="1" si="540"/>
        <v>42</v>
      </c>
      <c r="D265" t="b">
        <v>0</v>
      </c>
      <c r="E265" t="b">
        <v>0</v>
      </c>
      <c r="F265" t="b">
        <v>0</v>
      </c>
      <c r="H265" s="51" t="str">
        <f t="shared" ca="1" si="483"/>
        <v>Mat-mate EL Spr Scan 3 (F43N54)</v>
      </c>
      <c r="I265" s="13" t="str">
        <f ca="1">IF(MATCH(H265,H$5:H265,0)=(COUNTA(H$5:H265)),"-","Dup")</f>
        <v>-</v>
      </c>
      <c r="J265" s="27" t="s">
        <v>37</v>
      </c>
      <c r="K265" s="54" t="b">
        <f t="shared" ca="1" si="583"/>
        <v>1</v>
      </c>
      <c r="L265" s="54" t="b">
        <f t="shared" ca="1" si="583"/>
        <v>0</v>
      </c>
      <c r="M265" s="54" t="b">
        <f t="shared" ca="1" si="583"/>
        <v>0</v>
      </c>
      <c r="N265" s="54" t="b">
        <f t="shared" ca="1" si="583"/>
        <v>0</v>
      </c>
      <c r="O265" s="54" t="b">
        <f t="shared" ca="1" si="583"/>
        <v>1</v>
      </c>
      <c r="P265" s="27">
        <f t="shared" ca="1" si="578"/>
        <v>1</v>
      </c>
      <c r="Q265" s="27">
        <f t="shared" ca="1" si="578"/>
        <v>1</v>
      </c>
      <c r="R265" s="27">
        <f t="shared" ca="1" si="578"/>
        <v>1</v>
      </c>
      <c r="S265" s="27">
        <f t="shared" ca="1" si="578"/>
        <v>1</v>
      </c>
      <c r="T265" s="27">
        <f t="shared" ca="1" si="578"/>
        <v>1</v>
      </c>
      <c r="U265" s="27">
        <f t="shared" ca="1" si="579"/>
        <v>1</v>
      </c>
      <c r="V265" s="27">
        <f t="shared" ca="1" si="579"/>
        <v>1</v>
      </c>
      <c r="W265" s="27">
        <f t="shared" ca="1" si="579"/>
        <v>1</v>
      </c>
      <c r="X265" s="27">
        <f t="shared" ca="1" si="579"/>
        <v>1</v>
      </c>
      <c r="Y265" s="27">
        <f t="shared" ca="1" si="579"/>
        <v>1</v>
      </c>
      <c r="Z265" s="27" t="str">
        <f t="shared" ca="1" si="579"/>
        <v>-</v>
      </c>
      <c r="AA265" s="27" t="str">
        <f t="shared" ca="1" si="579"/>
        <v>-</v>
      </c>
      <c r="AB265" s="27" t="str">
        <f t="shared" ca="1" si="579"/>
        <v>-</v>
      </c>
      <c r="AC265" s="27" t="str">
        <f t="shared" ca="1" si="579"/>
        <v>-</v>
      </c>
      <c r="AD265" s="27" t="str">
        <f t="shared" ca="1" si="579"/>
        <v>-</v>
      </c>
      <c r="AE265" s="27" t="str">
        <f t="shared" ca="1" si="580"/>
        <v>-</v>
      </c>
      <c r="AF265" s="27" t="str">
        <f t="shared" ca="1" si="580"/>
        <v>-</v>
      </c>
      <c r="AG265" s="27" t="str">
        <f t="shared" ca="1" si="580"/>
        <v>-</v>
      </c>
      <c r="AH265" s="27" t="str">
        <f t="shared" ca="1" si="580"/>
        <v>-</v>
      </c>
      <c r="AI265" s="27" t="str">
        <f t="shared" ca="1" si="580"/>
        <v>-</v>
      </c>
      <c r="AJ265" s="27" t="str">
        <f t="shared" ca="1" si="580"/>
        <v>-</v>
      </c>
      <c r="AK265" s="54" t="b">
        <f t="shared" ca="1" si="584"/>
        <v>1</v>
      </c>
      <c r="AL265" s="54" t="str">
        <f t="shared" ca="1" si="584"/>
        <v>-</v>
      </c>
      <c r="AM265" s="54" t="str">
        <f t="shared" ca="1" si="584"/>
        <v>-</v>
      </c>
      <c r="AN265" s="54" t="str">
        <f t="shared" ca="1" si="584"/>
        <v>-</v>
      </c>
      <c r="AO265" s="27" t="str">
        <f t="shared" ca="1" si="582"/>
        <v>-</v>
      </c>
      <c r="AP265" s="27" t="str">
        <f t="shared" ca="1" si="582"/>
        <v>-</v>
      </c>
      <c r="AQ265" s="27" t="str">
        <f t="shared" ca="1" si="582"/>
        <v>-</v>
      </c>
      <c r="AR265" s="27" t="str">
        <f t="shared" ca="1" si="582"/>
        <v>-</v>
      </c>
      <c r="AS265" s="54">
        <f t="shared" ca="1" si="581"/>
        <v>5</v>
      </c>
      <c r="AT265" s="54">
        <f t="shared" ca="1" si="581"/>
        <v>4</v>
      </c>
      <c r="AU265" s="54">
        <f t="shared" ca="1" si="581"/>
        <v>0</v>
      </c>
      <c r="AV265" s="54">
        <f t="shared" ca="1" si="581"/>
        <v>0.25</v>
      </c>
      <c r="AW265" s="54">
        <f t="shared" ca="1" si="581"/>
        <v>-0.25</v>
      </c>
      <c r="AX265" s="54">
        <f t="shared" ca="1" si="581"/>
        <v>0.5</v>
      </c>
      <c r="AY265" s="54">
        <f t="shared" ca="1" si="581"/>
        <v>-0.5</v>
      </c>
      <c r="AZ265" s="54">
        <f t="shared" ca="1" si="581"/>
        <v>-0.7</v>
      </c>
      <c r="BA265" s="54">
        <f t="shared" ca="1" si="581"/>
        <v>1</v>
      </c>
      <c r="BB265" s="54">
        <f t="shared" ca="1" si="581"/>
        <v>-1</v>
      </c>
      <c r="BC265" s="54">
        <f t="shared" ca="1" si="581"/>
        <v>0.3</v>
      </c>
      <c r="BD265" s="54">
        <f t="shared" ca="1" si="581"/>
        <v>0.7</v>
      </c>
      <c r="BE265" s="54">
        <f t="shared" ca="1" si="581"/>
        <v>-0.2</v>
      </c>
      <c r="BF265" s="54">
        <f t="shared" ca="1" si="581"/>
        <v>1.2</v>
      </c>
      <c r="BG265" s="27" t="str">
        <f t="shared" ca="1" si="592"/>
        <v>-</v>
      </c>
      <c r="BH265" s="27" t="str">
        <f t="shared" ca="1" si="592"/>
        <v>-</v>
      </c>
      <c r="BI265" s="54">
        <f t="shared" ca="1" si="585"/>
        <v>0</v>
      </c>
      <c r="BJ265" s="54">
        <f t="shared" ca="1" si="585"/>
        <v>0</v>
      </c>
      <c r="BK265" s="54">
        <f t="shared" ca="1" si="585"/>
        <v>0</v>
      </c>
      <c r="BL265" s="54">
        <f t="shared" ca="1" si="585"/>
        <v>0</v>
      </c>
      <c r="BM265" s="54">
        <f t="shared" ca="1" si="585"/>
        <v>0</v>
      </c>
      <c r="BN265" s="27">
        <f t="shared" ca="1" si="593"/>
        <v>12</v>
      </c>
      <c r="BO265" s="27">
        <f t="shared" ca="1" si="593"/>
        <v>12</v>
      </c>
      <c r="BP265" s="27" t="str">
        <f t="shared" ca="1" si="593"/>
        <v>-</v>
      </c>
      <c r="BQ265" s="27" t="str">
        <f t="shared" ca="1" si="593"/>
        <v>-</v>
      </c>
      <c r="BR265" s="27" t="str">
        <f t="shared" ca="1" si="593"/>
        <v>-</v>
      </c>
      <c r="BS265" s="27" t="str">
        <f t="shared" ca="1" si="593"/>
        <v>-</v>
      </c>
      <c r="BT265" s="27" t="str">
        <f t="shared" ca="1" si="593"/>
        <v>-</v>
      </c>
      <c r="BU265" s="27" t="str">
        <f t="shared" ca="1" si="593"/>
        <v>-</v>
      </c>
      <c r="BV265" s="27" t="str">
        <f t="shared" ca="1" si="593"/>
        <v>-</v>
      </c>
      <c r="BW265" s="27" t="str">
        <f t="shared" ca="1" si="593"/>
        <v>-</v>
      </c>
      <c r="BX265" s="27" t="str">
        <f t="shared" ca="1" si="593"/>
        <v>-</v>
      </c>
      <c r="BY265" s="27">
        <f t="shared" ca="1" si="593"/>
        <v>5</v>
      </c>
      <c r="BZ265" s="27" t="str">
        <f t="shared" ca="1" si="594"/>
        <v>-</v>
      </c>
      <c r="CA265" s="27" t="str">
        <f t="shared" ca="1" si="594"/>
        <v>-</v>
      </c>
      <c r="CB265" s="27" t="str">
        <f t="shared" ca="1" si="594"/>
        <v>-</v>
      </c>
      <c r="CC265" s="27" t="str">
        <f t="shared" ca="1" si="594"/>
        <v>-</v>
      </c>
      <c r="CD265" s="27" t="str">
        <f t="shared" ca="1" si="594"/>
        <v>-</v>
      </c>
      <c r="CE265" s="27" t="str">
        <f t="shared" ca="1" si="594"/>
        <v>-</v>
      </c>
      <c r="CF265" s="27">
        <f t="shared" ca="1" si="594"/>
        <v>0</v>
      </c>
      <c r="CG265" s="27" t="str">
        <f t="shared" ca="1" si="594"/>
        <v>-</v>
      </c>
      <c r="CH265" s="27">
        <f t="shared" ca="1" si="594"/>
        <v>1</v>
      </c>
      <c r="CI265" s="27">
        <f t="shared" ca="1" si="594"/>
        <v>0</v>
      </c>
      <c r="CJ265" s="27">
        <f t="shared" ca="1" si="595"/>
        <v>1</v>
      </c>
      <c r="CK265" s="27">
        <f t="shared" ca="1" si="595"/>
        <v>1</v>
      </c>
      <c r="CL265" s="27">
        <f t="shared" ca="1" si="595"/>
        <v>1</v>
      </c>
      <c r="CM265" s="27">
        <f t="shared" ca="1" si="595"/>
        <v>0</v>
      </c>
      <c r="CN265" s="27">
        <f t="shared" ca="1" si="595"/>
        <v>0</v>
      </c>
      <c r="CO265" s="27">
        <f t="shared" ca="1" si="595"/>
        <v>0</v>
      </c>
      <c r="CP265" s="27">
        <f t="shared" ca="1" si="595"/>
        <v>0</v>
      </c>
      <c r="CQ265" s="27">
        <f t="shared" ca="1" si="595"/>
        <v>1</v>
      </c>
      <c r="CR265" s="27">
        <f t="shared" ca="1" si="595"/>
        <v>0</v>
      </c>
      <c r="CS265" s="27">
        <f t="shared" ca="1" si="595"/>
        <v>0</v>
      </c>
      <c r="CT265" s="27">
        <f t="shared" ca="1" si="596"/>
        <v>0</v>
      </c>
      <c r="CU265" s="27">
        <f t="shared" ca="1" si="596"/>
        <v>0</v>
      </c>
      <c r="CV265" s="27">
        <f t="shared" ca="1" si="596"/>
        <v>0</v>
      </c>
      <c r="CW265" s="27">
        <f t="shared" ca="1" si="596"/>
        <v>1</v>
      </c>
      <c r="CX265" s="54">
        <f t="shared" ca="1" si="501"/>
        <v>0</v>
      </c>
      <c r="CY265" s="27">
        <f t="shared" ca="1" si="596"/>
        <v>0</v>
      </c>
      <c r="CZ265" s="54">
        <f t="shared" ca="1" si="586"/>
        <v>0</v>
      </c>
      <c r="DA265" s="54">
        <f t="shared" ca="1" si="586"/>
        <v>0</v>
      </c>
      <c r="DB265" s="54">
        <f t="shared" ca="1" si="586"/>
        <v>0</v>
      </c>
      <c r="DC265" s="54">
        <f t="shared" ca="1" si="586"/>
        <v>0</v>
      </c>
      <c r="DD265" s="54">
        <f t="shared" ca="1" si="586"/>
        <v>0</v>
      </c>
      <c r="DE265" s="27" t="str">
        <f t="shared" ca="1" si="597"/>
        <v>-</v>
      </c>
      <c r="DF265" s="27" t="str">
        <f t="shared" ca="1" si="597"/>
        <v>-</v>
      </c>
      <c r="DG265" s="27" t="str">
        <f t="shared" ca="1" si="597"/>
        <v>-</v>
      </c>
      <c r="DH265" s="27" t="str">
        <f t="shared" ca="1" si="597"/>
        <v>-</v>
      </c>
      <c r="DI265" s="27" t="str">
        <f t="shared" ca="1" si="597"/>
        <v>-</v>
      </c>
      <c r="DJ265" s="27" t="str">
        <f t="shared" ca="1" si="597"/>
        <v>-</v>
      </c>
      <c r="DK265" s="27" t="b">
        <f t="shared" ca="1" si="597"/>
        <v>0</v>
      </c>
      <c r="DL265" s="27" t="b">
        <f t="shared" ca="1" si="597"/>
        <v>0</v>
      </c>
      <c r="DM265" s="27" t="b">
        <f t="shared" ca="1" si="597"/>
        <v>1</v>
      </c>
      <c r="DN265" s="27">
        <f t="shared" ca="1" si="577"/>
        <v>3</v>
      </c>
      <c r="DO265" s="54" t="str">
        <f t="shared" ca="1" si="587"/>
        <v>-</v>
      </c>
      <c r="DP265" s="54" t="b">
        <f t="shared" ca="1" si="587"/>
        <v>1</v>
      </c>
      <c r="DQ265" s="54" t="str">
        <f t="shared" ca="1" si="587"/>
        <v>-</v>
      </c>
      <c r="DR265" s="54" t="str">
        <f t="shared" ca="1" si="587"/>
        <v>-</v>
      </c>
      <c r="DS265" s="27" t="str">
        <f t="shared" ca="1" si="588"/>
        <v>-</v>
      </c>
      <c r="DT265" s="27" t="b">
        <f t="shared" ca="1" si="588"/>
        <v>1</v>
      </c>
      <c r="DU265" s="27" t="str">
        <f t="shared" ca="1" si="588"/>
        <v>-</v>
      </c>
      <c r="DV265" s="27">
        <f t="shared" ca="1" si="588"/>
        <v>0.99</v>
      </c>
      <c r="DW265" s="54">
        <f t="shared" ca="1" si="589"/>
        <v>1</v>
      </c>
      <c r="DX265" s="54" t="str">
        <f t="shared" ca="1" si="589"/>
        <v>-</v>
      </c>
      <c r="DY265" s="27" t="str">
        <f t="shared" ca="1" si="590"/>
        <v>-</v>
      </c>
      <c r="DZ265" s="27" t="str">
        <f t="shared" ca="1" si="590"/>
        <v>-</v>
      </c>
      <c r="EA265" s="27">
        <f t="shared" ca="1" si="590"/>
        <v>1</v>
      </c>
      <c r="EB265" s="27">
        <f t="shared" ca="1" si="590"/>
        <v>0</v>
      </c>
      <c r="EC265" s="27">
        <f t="shared" ca="1" si="590"/>
        <v>1</v>
      </c>
      <c r="ED265" s="27">
        <f t="shared" ca="1" si="590"/>
        <v>1</v>
      </c>
      <c r="EE265" s="27">
        <f t="shared" ca="1" si="590"/>
        <v>0</v>
      </c>
      <c r="EF265" s="27">
        <f t="shared" ca="1" si="590"/>
        <v>70</v>
      </c>
      <c r="EG265" s="27">
        <f t="shared" ca="1" si="590"/>
        <v>50</v>
      </c>
      <c r="EH265" s="27">
        <f t="shared" ca="1" si="590"/>
        <v>70</v>
      </c>
      <c r="EI265" s="27">
        <f t="shared" ca="1" si="591"/>
        <v>50</v>
      </c>
      <c r="EJ265" s="27">
        <f t="shared" ca="1" si="591"/>
        <v>1</v>
      </c>
      <c r="EK265" s="27">
        <f t="shared" ca="1" si="591"/>
        <v>1</v>
      </c>
      <c r="EL265" s="27">
        <f t="shared" ca="1" si="591"/>
        <v>1</v>
      </c>
      <c r="EM265" s="27">
        <f t="shared" ca="1" si="591"/>
        <v>0</v>
      </c>
      <c r="EN265" s="27" t="str">
        <f t="shared" ca="1" si="591"/>
        <v>-</v>
      </c>
      <c r="EO265" s="27" t="str">
        <f t="shared" ca="1" si="591"/>
        <v>-</v>
      </c>
      <c r="EP265" s="27">
        <f t="shared" ca="1" si="591"/>
        <v>0</v>
      </c>
      <c r="EQ265" s="27">
        <f t="shared" ca="1" si="591"/>
        <v>0</v>
      </c>
      <c r="ER265" s="34">
        <v>0</v>
      </c>
    </row>
    <row r="266" spans="1:148">
      <c r="A266" s="31"/>
      <c r="B266" s="31"/>
      <c r="D266" t="b">
        <v>0</v>
      </c>
      <c r="E266" s="19"/>
      <c r="F266" s="19"/>
      <c r="H266" s="15" t="str">
        <f>"Exp5 Scan std (defn) (F"&amp;3+IFERROR(1*$AK266,0)&amp;3+IFERROR(1*$AN266,0)&amp;"N"&amp;$AS266&amp;$AT266&amp;")"</f>
        <v>Exp5 Scan std (defn) (F33N)</v>
      </c>
      <c r="I266" s="13" t="str">
        <f ca="1">IF(MATCH(H266,H$5:H266,0)=(COUNTA(H$5:H266)),"-","Dup")</f>
        <v>-</v>
      </c>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34">
        <v>0</v>
      </c>
    </row>
    <row r="267" spans="1:148">
      <c r="A267" s="31"/>
      <c r="B267" s="31"/>
      <c r="D267" t="b">
        <v>0</v>
      </c>
      <c r="E267" s="19"/>
      <c r="F267" s="19"/>
      <c r="H267" s="15" t="str">
        <f>"Paddock Allocation (F"&amp;3+IFERROR(1*$AK267,0)&amp;3+IFERROR(1*$AN267,0)&amp;"N"&amp;$AS267&amp;$AT267&amp;")"</f>
        <v>Paddock Allocation (F33N)</v>
      </c>
      <c r="I267" s="13" t="str">
        <f ca="1">IF(MATCH(H267,H$5:H267,0)=(COUNTA(H$5:H267)),"-","Dup")</f>
        <v>-</v>
      </c>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6">
        <v>1</v>
      </c>
      <c r="DD267" s="26">
        <v>2</v>
      </c>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34">
        <v>0</v>
      </c>
    </row>
    <row r="268" spans="1:148">
      <c r="A268" s="31"/>
      <c r="B268" s="31"/>
      <c r="D268" t="b">
        <v>0</v>
      </c>
      <c r="E268" s="19"/>
      <c r="F268" s="19"/>
      <c r="H268" s="15" t="str">
        <f>"Repro Rate (F"&amp;3+IFERROR(1*$AK268,0)&amp;3+IFERROR(1*$AN268,0)&amp;"N"&amp;$AS268&amp;$AT268&amp;")"</f>
        <v>Repro Rate (F33N)</v>
      </c>
      <c r="I268" s="13" t="str">
        <f ca="1">IF(MATCH(H268,H$5:H268,0)=(COUNTA(H$5:H268)),"-","Dup")</f>
        <v>-</v>
      </c>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6">
        <v>1</v>
      </c>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34">
        <v>0</v>
      </c>
    </row>
    <row r="269" spans="1:148">
      <c r="A269" s="31"/>
      <c r="B269" s="31"/>
      <c r="D269" t="b">
        <v>0</v>
      </c>
      <c r="E269" s="19"/>
      <c r="F269" s="19"/>
      <c r="H269" s="15" t="str">
        <f>"Grazing intensity (F"&amp;3+IFERROR(1*$AK269,0)&amp;3+IFERROR(1*$AN269,0)&amp;"N"&amp;$AS269&amp;$AT269&amp;")"</f>
        <v>Grazing intensity (F33N)</v>
      </c>
      <c r="I269" s="13" t="str">
        <f ca="1">IF(MATCH(H269,H$5:H269,0)=(COUNTA(H$5:H269)),"-","Dup")</f>
        <v>-</v>
      </c>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6" t="s">
        <v>697</v>
      </c>
      <c r="DV269" s="20"/>
      <c r="DW269" s="20"/>
      <c r="DX269" s="20"/>
      <c r="DY269" s="20"/>
      <c r="DZ269" s="20"/>
      <c r="EA269" s="20"/>
      <c r="EB269" s="20"/>
      <c r="EC269" s="20"/>
      <c r="ED269" s="20"/>
      <c r="EE269" s="20"/>
      <c r="EF269" s="20"/>
      <c r="EG269" s="20"/>
      <c r="EH269" s="20"/>
      <c r="EI269" s="20"/>
      <c r="EJ269" s="20"/>
      <c r="EK269" s="20"/>
      <c r="EL269" s="26">
        <v>5</v>
      </c>
      <c r="EM269" s="20"/>
      <c r="EN269" s="20"/>
      <c r="EO269" s="20"/>
      <c r="EP269" s="20"/>
      <c r="EQ269" s="20"/>
      <c r="ER269" s="34">
        <v>0</v>
      </c>
    </row>
    <row r="270" spans="1:148">
      <c r="A270" s="31"/>
      <c r="B270" s="31"/>
      <c r="D270" t="b">
        <v>0</v>
      </c>
      <c r="E270" s="19"/>
      <c r="F270" s="19"/>
      <c r="H270" s="15" t="str">
        <f>"Price SA (F"&amp;3+IFERROR(1*$AK270,0)&amp;3+IFERROR(1*$AN270,0)&amp;"N"&amp;$AS270&amp;$AT270&amp;")"</f>
        <v>Price SA (F33N)</v>
      </c>
      <c r="I270" s="13" t="str">
        <f ca="1">IF(MATCH(H270,H$5:H270,0)=(COUNTA(H$5:H270)),"-","Dup")</f>
        <v>-</v>
      </c>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6">
        <v>1</v>
      </c>
      <c r="EG270" s="26">
        <v>2</v>
      </c>
      <c r="EH270" s="26">
        <v>3</v>
      </c>
      <c r="EI270" s="26">
        <v>4</v>
      </c>
      <c r="EJ270" s="20"/>
      <c r="EK270" s="20"/>
      <c r="EL270" s="20"/>
      <c r="EM270" s="20"/>
      <c r="EN270" s="20"/>
      <c r="EO270" s="20"/>
      <c r="EP270" s="20"/>
      <c r="EQ270" s="20"/>
      <c r="ER270" s="34">
        <v>0</v>
      </c>
    </row>
    <row r="271" spans="1:148">
      <c r="A271" s="31"/>
      <c r="B271" s="31"/>
      <c r="D271" t="b">
        <v>0</v>
      </c>
      <c r="E271" s="19"/>
      <c r="F271" s="19"/>
      <c r="H271" s="15" t="str">
        <f>"Management of Drys (F"&amp;3+IFERROR(1*$AK271,0)&amp;3+IFERROR(1*$AN271,0)&amp;"N"&amp;$AS271&amp;$AT271&amp;")"</f>
        <v>Management of Drys (F33N)</v>
      </c>
      <c r="I271" s="13" t="str">
        <f ca="1">IF(MATCH(H271,H$5:H271,0)=(COUNTA(H$5:H271)),"-","Dup")</f>
        <v>-</v>
      </c>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6">
        <v>6</v>
      </c>
      <c r="CY271" s="20"/>
      <c r="CZ271" s="26">
        <v>7</v>
      </c>
      <c r="DA271" s="26">
        <v>8</v>
      </c>
      <c r="DB271" s="26">
        <v>9</v>
      </c>
      <c r="DC271" s="20"/>
      <c r="DD271" s="20"/>
      <c r="DE271" s="20"/>
      <c r="DF271" s="20"/>
      <c r="DG271" s="20"/>
      <c r="DH271" s="20"/>
      <c r="DI271" s="20"/>
      <c r="DJ271" s="20"/>
      <c r="DK271" s="20"/>
      <c r="DL271" s="20"/>
      <c r="DM271" s="20"/>
      <c r="DN271" s="20"/>
      <c r="DO271" s="26">
        <v>1</v>
      </c>
      <c r="DP271" s="26">
        <v>2</v>
      </c>
      <c r="DQ271" s="26">
        <v>3</v>
      </c>
      <c r="DR271" s="26">
        <v>4</v>
      </c>
      <c r="DS271" s="20"/>
      <c r="DT271" s="20"/>
      <c r="DU271" s="20"/>
      <c r="DV271" s="20"/>
      <c r="DW271" s="20"/>
      <c r="DX271" s="26">
        <v>5</v>
      </c>
      <c r="DY271" s="20"/>
      <c r="DZ271" s="20"/>
      <c r="EA271" s="20"/>
      <c r="EB271" s="20"/>
      <c r="EC271" s="20"/>
      <c r="ED271" s="20"/>
      <c r="EE271" s="20"/>
      <c r="EF271" s="20"/>
      <c r="EG271" s="20"/>
      <c r="EH271" s="20"/>
      <c r="EI271" s="20"/>
      <c r="EJ271" s="20"/>
      <c r="EK271" s="20"/>
      <c r="EL271" s="20"/>
      <c r="EM271" s="20"/>
      <c r="EN271" s="20"/>
      <c r="EO271" s="20"/>
      <c r="EP271" s="20"/>
      <c r="EQ271" s="20"/>
      <c r="ER271" s="34">
        <v>0</v>
      </c>
    </row>
    <row r="272" spans="1:148">
      <c r="A272" s="31"/>
      <c r="B272" s="31"/>
      <c r="D272" t="b">
        <v>0</v>
      </c>
      <c r="E272" s="19"/>
      <c r="F272" s="19"/>
      <c r="H272" s="15" t="str">
        <f>"Response to Drys (F"&amp;3+IFERROR(1*$AK272,0)&amp;3+IFERROR(1*$AN272,0)&amp;"N"&amp;$AS272&amp;$AT272&amp;")"</f>
        <v>Response to Drys (F33N)</v>
      </c>
      <c r="I272" s="13" t="str">
        <f ca="1">IF(MATCH(H272,H$5:H272,0)=(COUNTA(H$5:H272)),"-","Dup")</f>
        <v>-</v>
      </c>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c r="CN272" s="20"/>
      <c r="CO272" s="20"/>
      <c r="CP272" s="20"/>
      <c r="CQ272" s="20"/>
      <c r="CR272" s="20"/>
      <c r="CS272" s="20"/>
      <c r="CT272" s="20"/>
      <c r="CU272" s="20"/>
      <c r="CV272" s="20"/>
      <c r="CW272" s="20"/>
      <c r="CX272" s="26">
        <v>6</v>
      </c>
      <c r="CY272" s="20"/>
      <c r="CZ272" s="26">
        <v>7</v>
      </c>
      <c r="DA272" s="26">
        <v>8</v>
      </c>
      <c r="DB272" s="26">
        <v>9</v>
      </c>
      <c r="DC272" s="20"/>
      <c r="DD272" s="20"/>
      <c r="DE272" s="20"/>
      <c r="DF272" s="20"/>
      <c r="DG272" s="20"/>
      <c r="DH272" s="20"/>
      <c r="DI272" s="20"/>
      <c r="DJ272" s="20"/>
      <c r="DK272" s="20"/>
      <c r="DL272" s="20"/>
      <c r="DM272" s="20"/>
      <c r="DN272" s="20"/>
      <c r="DO272" s="26">
        <v>1</v>
      </c>
      <c r="DP272" s="26">
        <v>2</v>
      </c>
      <c r="DQ272" s="26">
        <v>3</v>
      </c>
      <c r="DR272" s="26">
        <v>4</v>
      </c>
      <c r="DS272" s="20"/>
      <c r="DT272" s="20"/>
      <c r="DU272" s="20"/>
      <c r="DV272" s="20"/>
      <c r="DW272" s="20"/>
      <c r="DX272" s="26">
        <v>5</v>
      </c>
      <c r="DY272" s="20"/>
      <c r="DZ272" s="20"/>
      <c r="EA272" s="20"/>
      <c r="EB272" s="20"/>
      <c r="EC272" s="20"/>
      <c r="ED272" s="20"/>
      <c r="EE272" s="20"/>
      <c r="EF272" s="20"/>
      <c r="EG272" s="20"/>
      <c r="EH272" s="20"/>
      <c r="EI272" s="20"/>
      <c r="EJ272" s="20"/>
      <c r="EK272" s="20"/>
      <c r="EL272" s="20"/>
      <c r="EM272" s="20"/>
      <c r="EN272" s="20"/>
      <c r="EO272" s="20"/>
      <c r="EP272" s="20"/>
      <c r="EQ272" s="20"/>
      <c r="ER272" s="34">
        <v>0</v>
      </c>
    </row>
    <row r="273" spans="1:148">
      <c r="A273" s="31"/>
      <c r="B273" s="31"/>
      <c r="D273" t="b">
        <v>0</v>
      </c>
      <c r="E273" s="19"/>
      <c r="F273" s="19"/>
      <c r="H273" s="15" t="str">
        <f>"Dry sale price (F"&amp;3+IFERROR(1*$AK273,0)&amp;3+IFERROR(1*$AN273,0)&amp;"N"&amp;$AS273&amp;$AT273&amp;")"</f>
        <v>Dry sale price (F33N)</v>
      </c>
      <c r="I273" s="13" t="str">
        <f ca="1">IF(MATCH(H273,H$5:H273,0)=(COUNTA(H$5:H273)),"-","Dup")</f>
        <v>-</v>
      </c>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c r="CN273" s="20"/>
      <c r="CO273" s="20"/>
      <c r="CP273" s="20"/>
      <c r="CQ273" s="20"/>
      <c r="CR273" s="20"/>
      <c r="CS273" s="20"/>
      <c r="CT273" s="20"/>
      <c r="CU273" s="20"/>
      <c r="CV273" s="20"/>
      <c r="CW273" s="20"/>
      <c r="CX273" s="26">
        <v>6</v>
      </c>
      <c r="CY273" s="20"/>
      <c r="CZ273" s="26">
        <v>7</v>
      </c>
      <c r="DA273" s="26">
        <v>8</v>
      </c>
      <c r="DB273" s="26">
        <v>9</v>
      </c>
      <c r="DC273" s="20"/>
      <c r="DD273" s="20"/>
      <c r="DE273" s="20"/>
      <c r="DF273" s="20"/>
      <c r="DG273" s="20"/>
      <c r="DH273" s="20"/>
      <c r="DI273" s="20"/>
      <c r="DJ273" s="20"/>
      <c r="DK273" s="20"/>
      <c r="DL273" s="20"/>
      <c r="DM273" s="20"/>
      <c r="DN273" s="20"/>
      <c r="DO273" s="26">
        <v>1</v>
      </c>
      <c r="DP273" s="26">
        <v>2</v>
      </c>
      <c r="DQ273" s="26">
        <v>3</v>
      </c>
      <c r="DR273" s="26">
        <v>4</v>
      </c>
      <c r="DS273" s="20"/>
      <c r="DT273" s="20"/>
      <c r="DU273" s="20"/>
      <c r="DV273" s="20"/>
      <c r="DW273" s="20"/>
      <c r="DX273" s="26">
        <v>5</v>
      </c>
      <c r="DY273" s="20"/>
      <c r="DZ273" s="20"/>
      <c r="EA273" s="20"/>
      <c r="EB273" s="20"/>
      <c r="EC273" s="20"/>
      <c r="ED273" s="20"/>
      <c r="EE273" s="20"/>
      <c r="EF273" s="20"/>
      <c r="EG273" s="20"/>
      <c r="EH273" s="20"/>
      <c r="EI273" s="20"/>
      <c r="EJ273" s="26">
        <v>10</v>
      </c>
      <c r="EK273" s="20"/>
      <c r="EL273" s="20"/>
      <c r="EM273" s="20"/>
      <c r="EN273" s="20"/>
      <c r="EO273" s="20"/>
      <c r="EP273" s="20"/>
      <c r="EQ273" s="20"/>
      <c r="ER273" s="34">
        <v>0</v>
      </c>
    </row>
    <row r="274" spans="1:148">
      <c r="A274" s="31"/>
      <c r="B274" s="31"/>
      <c r="D274" t="b">
        <v>0</v>
      </c>
      <c r="E274" s="19"/>
      <c r="F274" s="19"/>
      <c r="H274" s="15" t="str">
        <f>"Progeny surv (F"&amp;3+IFERROR(1*$AK274,0)&amp;3+IFERROR(1*$AN274,0)&amp;"N"&amp;$AS274&amp;$AT274&amp;")"</f>
        <v>Progeny surv (F33N)</v>
      </c>
      <c r="I274" s="13" t="str">
        <f ca="1">IF(MATCH(H274,H$5:H274,0)=(COUNTA(H$5:H274)),"-","Dup")</f>
        <v>-</v>
      </c>
      <c r="J274" s="20"/>
      <c r="K274" s="20"/>
      <c r="L274" s="20"/>
      <c r="M274" s="20"/>
      <c r="N274" s="20"/>
      <c r="O274" s="20"/>
      <c r="P274" s="20"/>
      <c r="Q274" s="20"/>
      <c r="R274" s="26">
        <v>3</v>
      </c>
      <c r="S274" s="26">
        <v>4</v>
      </c>
      <c r="T274" s="20"/>
      <c r="U274" s="20"/>
      <c r="V274" s="26">
        <v>1</v>
      </c>
      <c r="W274" s="26">
        <v>2</v>
      </c>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c r="CN274" s="20"/>
      <c r="CO274" s="20"/>
      <c r="CP274" s="20"/>
      <c r="CQ274" s="20"/>
      <c r="CR274" s="20"/>
      <c r="CS274" s="20"/>
      <c r="CT274" s="20"/>
      <c r="CU274" s="20"/>
      <c r="CV274" s="20"/>
      <c r="CW274" s="20"/>
      <c r="CX274" s="20"/>
      <c r="CY274" s="20"/>
      <c r="CZ274" s="20"/>
      <c r="DA274" s="20"/>
      <c r="DB274" s="20"/>
      <c r="DC274" s="20"/>
      <c r="DD274" s="20"/>
      <c r="DE274" s="20"/>
      <c r="DF274" s="20"/>
      <c r="DG274" s="20"/>
      <c r="DH274" s="20"/>
      <c r="DI274" s="20"/>
      <c r="DJ274" s="20"/>
      <c r="DK274" s="20"/>
      <c r="DL274" s="20"/>
      <c r="DM274" s="20"/>
      <c r="DN274" s="20"/>
      <c r="DO274" s="20"/>
      <c r="DP274" s="20"/>
      <c r="DQ274" s="20"/>
      <c r="DR274" s="20"/>
      <c r="DS274" s="20"/>
      <c r="DT274" s="20"/>
      <c r="DU274" s="20"/>
      <c r="DV274" s="20"/>
      <c r="DW274" s="20"/>
      <c r="DX274" s="20"/>
      <c r="DY274" s="20"/>
      <c r="DZ274" s="20"/>
      <c r="EA274" s="20"/>
      <c r="EB274" s="20"/>
      <c r="EC274" s="20"/>
      <c r="ED274" s="20"/>
      <c r="EE274" s="20"/>
      <c r="EF274" s="20"/>
      <c r="EG274" s="20"/>
      <c r="EH274" s="20"/>
      <c r="EI274" s="20"/>
      <c r="EJ274" s="20"/>
      <c r="EK274" s="26">
        <v>1</v>
      </c>
      <c r="EL274" s="20"/>
      <c r="EM274" s="20"/>
      <c r="EN274" s="20"/>
      <c r="EO274" s="20"/>
      <c r="EP274" s="20"/>
      <c r="EQ274" s="20"/>
      <c r="ER274" s="34">
        <v>0</v>
      </c>
    </row>
    <row r="275" spans="1:148">
      <c r="A275" s="31"/>
      <c r="B275" s="31"/>
      <c r="D275" t="b">
        <v>0</v>
      </c>
      <c r="E275" s="19"/>
      <c r="F275" s="19"/>
      <c r="H275" s="15" t="str">
        <f>"Weaning wt (F"&amp;3+IFERROR(1*$AK275,0)&amp;3+IFERROR(1*$AN275,0)&amp;"N"&amp;$AS275&amp;$AT275&amp;")"</f>
        <v>Weaning wt (F33N)</v>
      </c>
      <c r="I275" s="13" t="str">
        <f ca="1">IF(MATCH(H275,H$5:H275,0)=(COUNTA(H$5:H275)),"-","Dup")</f>
        <v>-</v>
      </c>
      <c r="J275" s="20"/>
      <c r="K275" s="20"/>
      <c r="L275" s="20"/>
      <c r="M275" s="20"/>
      <c r="N275" s="20"/>
      <c r="O275" s="20"/>
      <c r="P275" s="20"/>
      <c r="Q275" s="20"/>
      <c r="R275" s="20"/>
      <c r="S275" s="20"/>
      <c r="T275" s="20"/>
      <c r="U275" s="20"/>
      <c r="V275" s="20"/>
      <c r="W275" s="20"/>
      <c r="X275" s="26">
        <v>1</v>
      </c>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c r="CN275" s="20"/>
      <c r="CO275" s="20"/>
      <c r="CP275" s="20"/>
      <c r="CQ275" s="20"/>
      <c r="CR275" s="20"/>
      <c r="CS275" s="20"/>
      <c r="CT275" s="20"/>
      <c r="CU275" s="20"/>
      <c r="CV275" s="20"/>
      <c r="CW275" s="20"/>
      <c r="CX275" s="20"/>
      <c r="CY275" s="20"/>
      <c r="CZ275" s="20"/>
      <c r="DA275" s="20"/>
      <c r="DB275" s="20"/>
      <c r="DC275" s="20"/>
      <c r="DD275" s="20"/>
      <c r="DE275" s="20"/>
      <c r="DF275" s="20"/>
      <c r="DG275" s="20"/>
      <c r="DH275" s="20"/>
      <c r="DI275" s="20"/>
      <c r="DJ275" s="20"/>
      <c r="DK275" s="20"/>
      <c r="DL275" s="20"/>
      <c r="DM275" s="20"/>
      <c r="DN275" s="20"/>
      <c r="DO275" s="20"/>
      <c r="DP275" s="20"/>
      <c r="DQ275" s="20"/>
      <c r="DR275" s="20"/>
      <c r="DS275" s="20"/>
      <c r="DT275" s="20"/>
      <c r="DU275" s="20"/>
      <c r="DV275" s="20"/>
      <c r="DW275" s="20"/>
      <c r="DX275" s="20"/>
      <c r="DY275" s="20"/>
      <c r="DZ275" s="20"/>
      <c r="EA275" s="20"/>
      <c r="EB275" s="20"/>
      <c r="EC275" s="20"/>
      <c r="ED275" s="20"/>
      <c r="EE275" s="20"/>
      <c r="EF275" s="20"/>
      <c r="EG275" s="20"/>
      <c r="EH275" s="20"/>
      <c r="EI275" s="20"/>
      <c r="EJ275" s="20"/>
      <c r="EK275" s="20"/>
      <c r="EL275" s="20"/>
      <c r="EM275" s="20"/>
      <c r="EN275" s="20"/>
      <c r="EO275" s="20"/>
      <c r="EP275" s="20"/>
      <c r="EQ275" s="20"/>
      <c r="ER275" s="34">
        <v>0</v>
      </c>
    </row>
    <row r="276" spans="1:148">
      <c r="A276" s="31"/>
      <c r="B276" s="31"/>
      <c r="D276" t="b">
        <v>0</v>
      </c>
      <c r="E276" s="19"/>
      <c r="F276" s="19"/>
      <c r="H276" s="15" t="str">
        <f ca="1">"Components (F"&amp;3+IFERROR(1*$AK277,0)&amp;3+IFERROR(1*$AN277,0)&amp;"N"&amp;$AS277&amp;$AT277&amp;")"</f>
        <v>Components (F43N54)</v>
      </c>
      <c r="I276" s="13" t="str">
        <f ca="1">IF(MATCH(H276,H$5:H276,0)=(COUNTA(H$5:H276)),"-","Dup")</f>
        <v>-</v>
      </c>
      <c r="J276" s="206"/>
      <c r="K276" s="206"/>
      <c r="L276" s="206"/>
      <c r="M276" s="206"/>
      <c r="N276" s="206"/>
      <c r="O276" s="206"/>
      <c r="P276" s="180">
        <v>1</v>
      </c>
      <c r="Q276" s="180">
        <v>2</v>
      </c>
      <c r="R276" s="206"/>
      <c r="S276" s="206"/>
      <c r="T276" s="206"/>
      <c r="U276" s="206"/>
      <c r="V276" s="206"/>
      <c r="W276" s="206"/>
      <c r="X276" s="206"/>
      <c r="Y276" s="206"/>
      <c r="Z276" s="206"/>
      <c r="AA276" s="180">
        <v>3</v>
      </c>
      <c r="AB276" s="180">
        <v>4</v>
      </c>
      <c r="AC276" s="180">
        <v>5</v>
      </c>
      <c r="AD276" s="180">
        <v>6</v>
      </c>
      <c r="AE276" s="206"/>
      <c r="AF276" s="206"/>
      <c r="AG276" s="180">
        <v>7</v>
      </c>
      <c r="AH276" s="180">
        <v>8</v>
      </c>
      <c r="AI276" s="180">
        <v>9</v>
      </c>
      <c r="AJ276" s="206"/>
      <c r="AK276" s="206"/>
      <c r="AL276" s="206"/>
      <c r="AM276" s="206"/>
      <c r="AN276" s="206"/>
      <c r="AO276" s="206"/>
      <c r="AP276" s="206"/>
      <c r="AQ276" s="206"/>
      <c r="AR276" s="206"/>
      <c r="AS276" s="206"/>
      <c r="AT276" s="206"/>
      <c r="AU276" s="206"/>
      <c r="AV276" s="206"/>
      <c r="AW276" s="206"/>
      <c r="AX276" s="206"/>
      <c r="AY276" s="206"/>
      <c r="AZ276" s="206"/>
      <c r="BA276" s="206"/>
      <c r="BB276" s="206"/>
      <c r="BC276" s="206"/>
      <c r="BD276" s="206"/>
      <c r="BE276" s="206"/>
      <c r="BF276" s="206"/>
      <c r="BG276" s="206"/>
      <c r="BH276" s="206"/>
      <c r="BI276" s="180">
        <v>64</v>
      </c>
      <c r="BJ276" s="180">
        <v>65</v>
      </c>
      <c r="BK276" s="180">
        <v>66</v>
      </c>
      <c r="BL276" s="180">
        <v>67</v>
      </c>
      <c r="BM276" s="180">
        <v>68</v>
      </c>
      <c r="BN276" s="206"/>
      <c r="BO276" s="206"/>
      <c r="BP276" s="206"/>
      <c r="BQ276" s="206"/>
      <c r="BR276" s="180">
        <v>10</v>
      </c>
      <c r="BS276" s="180">
        <v>11</v>
      </c>
      <c r="BT276" s="180">
        <v>12</v>
      </c>
      <c r="BU276" s="180">
        <v>13</v>
      </c>
      <c r="BV276" s="180">
        <v>14</v>
      </c>
      <c r="BW276" s="180">
        <v>15</v>
      </c>
      <c r="BX276" s="180">
        <v>16</v>
      </c>
      <c r="BY276" s="206"/>
      <c r="BZ276" s="206"/>
      <c r="CA276" s="206"/>
      <c r="CB276" s="206"/>
      <c r="CC276" s="206"/>
      <c r="CD276" s="206"/>
      <c r="CE276" s="206"/>
      <c r="CF276" s="206"/>
      <c r="CG276" s="206"/>
      <c r="CH276" s="206"/>
      <c r="CI276" s="206"/>
      <c r="CJ276" s="206"/>
      <c r="CK276" s="206"/>
      <c r="CL276" s="206"/>
      <c r="CM276" s="206"/>
      <c r="CN276" s="206"/>
      <c r="CO276" s="206"/>
      <c r="CP276" s="206"/>
      <c r="CQ276" s="206"/>
      <c r="CR276" s="206"/>
      <c r="CS276" s="206"/>
      <c r="CT276" s="206"/>
      <c r="CU276" s="206"/>
      <c r="CV276" s="206"/>
      <c r="CW276" s="206"/>
      <c r="CX276" s="180">
        <v>17</v>
      </c>
      <c r="CY276" s="206"/>
      <c r="CZ276" s="180">
        <v>18</v>
      </c>
      <c r="DA276" s="180">
        <v>19</v>
      </c>
      <c r="DB276" s="180">
        <v>20</v>
      </c>
      <c r="DC276" s="180">
        <v>21</v>
      </c>
      <c r="DD276" s="180">
        <v>22</v>
      </c>
      <c r="DE276" s="206"/>
      <c r="DF276" s="206"/>
      <c r="DG276" s="206"/>
      <c r="DH276" s="206"/>
      <c r="DI276" s="206"/>
      <c r="DJ276" s="206"/>
      <c r="DK276" s="206"/>
      <c r="DL276" s="206"/>
      <c r="DM276" s="206"/>
      <c r="DN276" s="180">
        <v>23</v>
      </c>
      <c r="DO276" s="180">
        <v>24</v>
      </c>
      <c r="DP276" s="180">
        <v>25</v>
      </c>
      <c r="DQ276" s="180">
        <v>26</v>
      </c>
      <c r="DR276" s="180">
        <v>27</v>
      </c>
      <c r="DS276" s="206"/>
      <c r="DT276" s="180">
        <v>28</v>
      </c>
      <c r="DU276" s="206"/>
      <c r="DV276" s="206"/>
      <c r="DW276" s="206"/>
      <c r="DX276" s="180">
        <v>29</v>
      </c>
      <c r="DY276" s="206"/>
      <c r="DZ276" s="206"/>
      <c r="EA276" s="180">
        <v>30</v>
      </c>
      <c r="EB276" s="180">
        <v>31</v>
      </c>
      <c r="EC276" s="180">
        <v>32</v>
      </c>
      <c r="ED276" s="180">
        <v>32</v>
      </c>
      <c r="EE276" s="180">
        <v>33</v>
      </c>
      <c r="EF276" s="206"/>
      <c r="EG276" s="206"/>
      <c r="EH276" s="206"/>
      <c r="EI276" s="206"/>
      <c r="EJ276" s="180">
        <v>34</v>
      </c>
      <c r="EK276" s="206"/>
      <c r="EL276" s="206"/>
      <c r="EM276" s="206"/>
      <c r="EN276" s="206"/>
      <c r="EO276" s="206"/>
      <c r="EP276" s="206"/>
      <c r="EQ276" s="206"/>
      <c r="ER276" s="34">
        <v>0</v>
      </c>
    </row>
    <row r="277" spans="1:148" outlineLevel="1">
      <c r="A277" s="182">
        <f>ROW(A277)-5</f>
        <v>272</v>
      </c>
      <c r="B277" s="207">
        <f>$A$218+d.TOL*4+d.Flock*12</f>
        <v>221</v>
      </c>
      <c r="C277" s="43">
        <v>71</v>
      </c>
      <c r="D277" s="124" t="b">
        <v>1</v>
      </c>
      <c r="E277" s="124" t="b">
        <v>0</v>
      </c>
      <c r="F277" s="124" t="b">
        <v>1</v>
      </c>
      <c r="G277" s="124">
        <v>1</v>
      </c>
      <c r="H277" s="43" t="str">
        <f ca="1">"Exp "&amp;TEXT($C277,"00")&amp;IF($BY277&lt;3," M-M"," Mat")&amp;IF($CD277=TRUE,"&amp;BBT","")&amp;IF($DV277&lt;&gt;0,"-mate EL","")&amp;IF($DK277," Aut","")&amp;IF($DL277," Win","")&amp;IF($DM277," Spr","")&amp;" "&amp;INDEX(i_CompName,$G277,1)</f>
        <v>Exp 71 M-M Spr Scan 0 (wo LTW)-REV create</v>
      </c>
      <c r="I277" s="186" t="str">
        <f ca="1">IF(MATCH(H277,H$5:H277,0)=(COUNTA(H$5:H277)),"-","Dup")</f>
        <v>-</v>
      </c>
      <c r="J277" s="187" t="str">
        <f t="shared" ref="J277:Y278" ca="1" si="598">OFFSET(J$5,$B277,0)</f>
        <v>-</v>
      </c>
      <c r="K277" s="26" t="b">
        <v>1</v>
      </c>
      <c r="L277" s="26" t="b">
        <v>1</v>
      </c>
      <c r="M277" s="26" t="b">
        <v>1</v>
      </c>
      <c r="N277" s="26" t="b">
        <v>1</v>
      </c>
      <c r="O277" s="26" t="b">
        <v>1</v>
      </c>
      <c r="P277" s="188">
        <f t="shared" ref="P277:Q308" si="599">INDEX(i_Components,$G277,P$276)</f>
        <v>0</v>
      </c>
      <c r="Q277" s="188">
        <f t="shared" si="599"/>
        <v>0</v>
      </c>
      <c r="R277" s="187">
        <f t="shared" ref="R277:Z277" ca="1" si="600">OFFSET(R$5,$B277,0)</f>
        <v>1</v>
      </c>
      <c r="S277" s="187">
        <f t="shared" ca="1" si="600"/>
        <v>1</v>
      </c>
      <c r="T277" s="187">
        <f t="shared" ca="1" si="600"/>
        <v>1</v>
      </c>
      <c r="U277" s="187">
        <f t="shared" ca="1" si="600"/>
        <v>1</v>
      </c>
      <c r="V277" s="187">
        <f t="shared" ca="1" si="600"/>
        <v>1</v>
      </c>
      <c r="W277" s="187">
        <f t="shared" ca="1" si="600"/>
        <v>1</v>
      </c>
      <c r="X277" s="187">
        <f t="shared" ca="1" si="600"/>
        <v>1</v>
      </c>
      <c r="Y277" s="187">
        <f t="shared" ca="1" si="600"/>
        <v>1</v>
      </c>
      <c r="Z277" s="187" t="str">
        <f t="shared" ca="1" si="600"/>
        <v>-</v>
      </c>
      <c r="AA277" s="188" t="b">
        <f t="shared" ref="AA277:AD308" si="601">INDEX(i_Components,$G277,AA$276)</f>
        <v>1</v>
      </c>
      <c r="AB277" s="188">
        <f t="shared" si="601"/>
        <v>1</v>
      </c>
      <c r="AC277" s="188" t="b">
        <f t="shared" si="601"/>
        <v>1</v>
      </c>
      <c r="AD277" s="188" t="b">
        <f t="shared" si="601"/>
        <v>1</v>
      </c>
      <c r="AE277" s="187" t="str">
        <f ca="1">OFFSET(AE$5,$B277,0)</f>
        <v>-</v>
      </c>
      <c r="AF277" s="187" t="str">
        <f ca="1">OFFSET(AF$5,$B277,0)</f>
        <v>-</v>
      </c>
      <c r="AG277" s="188" t="b">
        <f t="shared" ref="AG277:AI308" si="602">INDEX(i_Components,$G277,AG$276)</f>
        <v>1</v>
      </c>
      <c r="AH277" s="188" t="b">
        <f t="shared" si="602"/>
        <v>1</v>
      </c>
      <c r="AI277" s="188" t="b">
        <f t="shared" si="602"/>
        <v>1</v>
      </c>
      <c r="AJ277" s="187" t="str">
        <f t="shared" ref="AJ277:AU277" ca="1" si="603">OFFSET(AJ$5,$B277,0)</f>
        <v>-</v>
      </c>
      <c r="AK277" s="187" t="b">
        <f t="shared" ca="1" si="603"/>
        <v>1</v>
      </c>
      <c r="AL277" s="187" t="str">
        <f t="shared" ca="1" si="603"/>
        <v>-</v>
      </c>
      <c r="AM277" s="187" t="str">
        <f t="shared" ca="1" si="603"/>
        <v>-</v>
      </c>
      <c r="AN277" s="187" t="str">
        <f t="shared" ca="1" si="603"/>
        <v>-</v>
      </c>
      <c r="AO277" s="187" t="str">
        <f t="shared" ca="1" si="603"/>
        <v>-</v>
      </c>
      <c r="AP277" s="187" t="str">
        <f t="shared" ca="1" si="603"/>
        <v>-</v>
      </c>
      <c r="AQ277" s="187" t="str">
        <f t="shared" ca="1" si="603"/>
        <v>-</v>
      </c>
      <c r="AR277" s="187" t="str">
        <f t="shared" ca="1" si="603"/>
        <v>-</v>
      </c>
      <c r="AS277" s="187">
        <f t="shared" ca="1" si="603"/>
        <v>5</v>
      </c>
      <c r="AT277" s="187">
        <f t="shared" ca="1" si="603"/>
        <v>4</v>
      </c>
      <c r="AU277" s="187">
        <f t="shared" ca="1" si="603"/>
        <v>0</v>
      </c>
      <c r="AV277" s="187">
        <f t="shared" ref="AV277:BE285" ca="1" si="604">OFFSET(AV$5,$B277,0)</f>
        <v>0.25</v>
      </c>
      <c r="AW277" s="187">
        <f t="shared" ca="1" si="604"/>
        <v>-0.25</v>
      </c>
      <c r="AX277" s="187">
        <f t="shared" ca="1" si="604"/>
        <v>0.5</v>
      </c>
      <c r="AY277" s="187">
        <f t="shared" ca="1" si="604"/>
        <v>-0.5</v>
      </c>
      <c r="AZ277" s="187">
        <f t="shared" ca="1" si="604"/>
        <v>-0.7</v>
      </c>
      <c r="BA277" s="187">
        <f t="shared" ca="1" si="604"/>
        <v>1</v>
      </c>
      <c r="BB277" s="187">
        <f t="shared" ca="1" si="604"/>
        <v>-1</v>
      </c>
      <c r="BC277" s="187">
        <f t="shared" ca="1" si="604"/>
        <v>0.3</v>
      </c>
      <c r="BD277" s="187">
        <f t="shared" ca="1" si="604"/>
        <v>0.7</v>
      </c>
      <c r="BE277" s="187">
        <f t="shared" ca="1" si="604"/>
        <v>-0.2</v>
      </c>
      <c r="BF277" s="187">
        <f t="shared" ref="BF277:BH283" ca="1" si="605">OFFSET(BF$5,$B277,0)</f>
        <v>1.2</v>
      </c>
      <c r="BG277" s="187" t="str">
        <f t="shared" ca="1" si="605"/>
        <v>-</v>
      </c>
      <c r="BH277" s="187" t="str">
        <f t="shared" ca="1" si="605"/>
        <v>-</v>
      </c>
      <c r="BI277" s="188" t="e">
        <f t="shared" ref="BI277:BM277" si="606">IF(d.Flock=0,INDEX(i_Components,$G277,BI$276),0)</f>
        <v>#REF!</v>
      </c>
      <c r="BJ277" s="188" t="e">
        <f t="shared" si="606"/>
        <v>#REF!</v>
      </c>
      <c r="BK277" s="188" t="e">
        <f t="shared" si="606"/>
        <v>#REF!</v>
      </c>
      <c r="BL277" s="188" t="e">
        <f t="shared" si="606"/>
        <v>#REF!</v>
      </c>
      <c r="BM277" s="188" t="e">
        <f t="shared" si="606"/>
        <v>#REF!</v>
      </c>
      <c r="BN277" s="187">
        <f t="shared" ref="BN277:BQ283" ca="1" si="607">OFFSET(BN$5,$B277,0)</f>
        <v>0</v>
      </c>
      <c r="BO277" s="187">
        <f t="shared" ca="1" si="607"/>
        <v>0</v>
      </c>
      <c r="BP277" s="187" t="str">
        <f t="shared" ca="1" si="607"/>
        <v>-</v>
      </c>
      <c r="BQ277" s="187" t="str">
        <f t="shared" ca="1" si="607"/>
        <v>-</v>
      </c>
      <c r="BR277" s="188">
        <f t="shared" ref="BR277:BX294" si="608">INDEX(i_Components,$G277,BR$276)</f>
        <v>0</v>
      </c>
      <c r="BS277" s="188">
        <f t="shared" ca="1" si="608"/>
        <v>0</v>
      </c>
      <c r="BT277" s="188">
        <f t="shared" ca="1" si="608"/>
        <v>0</v>
      </c>
      <c r="BU277" s="188">
        <f t="shared" ca="1" si="608"/>
        <v>0</v>
      </c>
      <c r="BV277" s="188">
        <f t="shared" ca="1" si="608"/>
        <v>0</v>
      </c>
      <c r="BW277" s="188">
        <f t="shared" ca="1" si="608"/>
        <v>0</v>
      </c>
      <c r="BX277" s="188">
        <f t="shared" ca="1" si="608"/>
        <v>0</v>
      </c>
      <c r="BY277" s="187">
        <f t="shared" ref="BY277:CN285" ca="1" si="609">OFFSET(BY$5,$B277,0)</f>
        <v>2</v>
      </c>
      <c r="BZ277" s="187" t="str">
        <f t="shared" ca="1" si="609"/>
        <v>-</v>
      </c>
      <c r="CA277" s="187" t="str">
        <f t="shared" ca="1" si="609"/>
        <v>-</v>
      </c>
      <c r="CB277" s="187" t="str">
        <f t="shared" ca="1" si="609"/>
        <v>-</v>
      </c>
      <c r="CC277" s="187" t="str">
        <f t="shared" ca="1" si="609"/>
        <v>-</v>
      </c>
      <c r="CD277" s="187" t="str">
        <f t="shared" ca="1" si="609"/>
        <v>-</v>
      </c>
      <c r="CE277" s="187" t="str">
        <f t="shared" ca="1" si="609"/>
        <v>-</v>
      </c>
      <c r="CF277" s="187">
        <f t="shared" ca="1" si="609"/>
        <v>0</v>
      </c>
      <c r="CG277" s="187" t="str">
        <f t="shared" ca="1" si="609"/>
        <v>-</v>
      </c>
      <c r="CH277" s="187">
        <f t="shared" ca="1" si="609"/>
        <v>1</v>
      </c>
      <c r="CI277" s="187">
        <f t="shared" ref="CI277:CY284" ca="1" si="610">OFFSET(CI$5,$B277,0)</f>
        <v>0</v>
      </c>
      <c r="CJ277" s="187">
        <f t="shared" ca="1" si="610"/>
        <v>1</v>
      </c>
      <c r="CK277" s="187">
        <f t="shared" ca="1" si="610"/>
        <v>1</v>
      </c>
      <c r="CL277" s="187">
        <f t="shared" ca="1" si="610"/>
        <v>1</v>
      </c>
      <c r="CM277" s="187">
        <f t="shared" ca="1" si="610"/>
        <v>0</v>
      </c>
      <c r="CN277" s="187">
        <f t="shared" ca="1" si="610"/>
        <v>0</v>
      </c>
      <c r="CO277" s="187">
        <f t="shared" ca="1" si="610"/>
        <v>0</v>
      </c>
      <c r="CP277" s="187">
        <f t="shared" ca="1" si="610"/>
        <v>0</v>
      </c>
      <c r="CQ277" s="187">
        <f t="shared" ca="1" si="610"/>
        <v>0.9</v>
      </c>
      <c r="CR277" s="187">
        <f t="shared" ca="1" si="610"/>
        <v>0.75</v>
      </c>
      <c r="CS277" s="187">
        <f t="shared" ca="1" si="610"/>
        <v>0.65</v>
      </c>
      <c r="CT277" s="187">
        <f t="shared" ca="1" si="610"/>
        <v>0.3</v>
      </c>
      <c r="CU277" s="187">
        <f t="shared" ca="1" si="610"/>
        <v>0</v>
      </c>
      <c r="CV277" s="187">
        <f t="shared" ca="1" si="610"/>
        <v>0</v>
      </c>
      <c r="CW277" s="187">
        <f t="shared" ca="1" si="610"/>
        <v>1</v>
      </c>
      <c r="CX277" s="188">
        <f t="shared" ref="CX277:CX342" si="611">INDEX(i_Components,$G277,CX$276)</f>
        <v>0</v>
      </c>
      <c r="CY277" s="187">
        <f t="shared" ca="1" si="610"/>
        <v>0</v>
      </c>
      <c r="CZ277" s="188">
        <f t="shared" ref="CZ277:DD308" si="612">INDEX(i_Components,$G277,CZ$276)</f>
        <v>0</v>
      </c>
      <c r="DA277" s="188">
        <f t="shared" si="612"/>
        <v>0</v>
      </c>
      <c r="DB277" s="188">
        <f t="shared" si="612"/>
        <v>0</v>
      </c>
      <c r="DC277" s="188">
        <f t="shared" si="612"/>
        <v>0</v>
      </c>
      <c r="DD277" s="188">
        <f t="shared" si="612"/>
        <v>0</v>
      </c>
      <c r="DE277" s="187" t="str">
        <f t="shared" ref="DE277:DM284" ca="1" si="613">OFFSET(DE$5,$B277,0)</f>
        <v>-</v>
      </c>
      <c r="DF277" s="187" t="str">
        <f t="shared" ca="1" si="613"/>
        <v>-</v>
      </c>
      <c r="DG277" s="187" t="str">
        <f t="shared" ca="1" si="613"/>
        <v>-</v>
      </c>
      <c r="DH277" s="187" t="str">
        <f t="shared" ca="1" si="613"/>
        <v>-</v>
      </c>
      <c r="DI277" s="187" t="str">
        <f t="shared" ca="1" si="613"/>
        <v>-</v>
      </c>
      <c r="DJ277" s="187" t="str">
        <f t="shared" ca="1" si="613"/>
        <v>-</v>
      </c>
      <c r="DK277" s="187" t="b">
        <f t="shared" ca="1" si="613"/>
        <v>0</v>
      </c>
      <c r="DL277" s="187" t="b">
        <f t="shared" ca="1" si="613"/>
        <v>0</v>
      </c>
      <c r="DM277" s="187" t="b">
        <f t="shared" ca="1" si="613"/>
        <v>1</v>
      </c>
      <c r="DN277" s="187">
        <f t="shared" ref="CZ277:EQ278" ca="1" si="614">OFFSET(DN$5,$B277,0)</f>
        <v>0</v>
      </c>
      <c r="DO277" s="188" t="str">
        <f>INDEX(i_Components,$G277,DO$276)</f>
        <v>-</v>
      </c>
      <c r="DP277" s="188" t="b">
        <f>INDEX(i_Components,$G277,DP$276)</f>
        <v>1</v>
      </c>
      <c r="DQ277" s="188" t="str">
        <f>INDEX(i_Components,$G277,DQ$276)</f>
        <v>-</v>
      </c>
      <c r="DR277" s="188" t="str">
        <f>INDEX(i_Components,$G277,DR$276)</f>
        <v>-</v>
      </c>
      <c r="DS277" s="187" t="str">
        <f ca="1">OFFSET(DS$5,$B277,0)</f>
        <v>-</v>
      </c>
      <c r="DT277" s="187" t="b">
        <f ca="1">OFFSET(DT$5,$B277,0)</f>
        <v>1</v>
      </c>
      <c r="DU277" s="187" t="str">
        <f ca="1">OFFSET(DU$5,$B277,0)</f>
        <v>-</v>
      </c>
      <c r="DV277" s="187">
        <f ca="1">OFFSET(DV$5,$B277,0)</f>
        <v>0</v>
      </c>
      <c r="DW277" s="187">
        <f ca="1">OFFSET(DW$5,$B277,0)</f>
        <v>1</v>
      </c>
      <c r="DX277" s="188" t="str">
        <f t="shared" ref="DX277:DX342" si="615">INDEX(i_Components,$G277,DX$276)</f>
        <v>-</v>
      </c>
      <c r="DY277" s="187">
        <f t="shared" ref="DY277:DZ283" ca="1" si="616">OFFSET(DY$5,$B277,0)</f>
        <v>500</v>
      </c>
      <c r="DZ277" s="187">
        <f t="shared" ca="1" si="616"/>
        <v>500</v>
      </c>
      <c r="EA277" s="188">
        <f t="shared" ref="EA277:EE308" si="617">INDEX(i_Components,$G277,EA$276)</f>
        <v>0</v>
      </c>
      <c r="EB277" s="188">
        <f t="shared" si="617"/>
        <v>-0.25</v>
      </c>
      <c r="EC277" s="188">
        <f t="shared" si="617"/>
        <v>0</v>
      </c>
      <c r="ED277" s="188">
        <f t="shared" si="617"/>
        <v>0</v>
      </c>
      <c r="EE277" s="188">
        <f t="shared" si="617"/>
        <v>62.5</v>
      </c>
      <c r="EF277" s="187">
        <f ca="1">OFFSET(EF$5,$B277,0)</f>
        <v>70</v>
      </c>
      <c r="EG277" s="187">
        <f ca="1">OFFSET(EG$5,$B277,0)</f>
        <v>50</v>
      </c>
      <c r="EH277" s="187">
        <f ca="1">OFFSET(EH$5,$B277,0)</f>
        <v>70</v>
      </c>
      <c r="EI277" s="187">
        <f ca="1">OFFSET(EI$5,$B277,0)</f>
        <v>50</v>
      </c>
      <c r="EJ277" s="188">
        <f t="shared" ref="EJ277:EJ342" si="618">INDEX(i_Components,$G277,EJ$276)</f>
        <v>0</v>
      </c>
      <c r="EK277" s="187">
        <f t="shared" ref="EK277:EQ283" ca="1" si="619">OFFSET(EK$5,$B277,0)</f>
        <v>1</v>
      </c>
      <c r="EL277" s="187">
        <f t="shared" ca="1" si="619"/>
        <v>1</v>
      </c>
      <c r="EM277" s="187">
        <f t="shared" ref="EM277:EM342" ca="1" si="620">OFFSET(EM$5,$B277,0)</f>
        <v>0</v>
      </c>
      <c r="EN277" s="187" t="str">
        <f t="shared" ca="1" si="619"/>
        <v>-</v>
      </c>
      <c r="EO277" s="187" t="str">
        <f t="shared" ca="1" si="619"/>
        <v>-</v>
      </c>
      <c r="EP277" s="187">
        <f t="shared" ca="1" si="619"/>
        <v>0</v>
      </c>
      <c r="EQ277" s="187">
        <f t="shared" ca="1" si="619"/>
        <v>0</v>
      </c>
      <c r="ER277" s="189">
        <v>0</v>
      </c>
    </row>
    <row r="278" spans="1:148" outlineLevel="1">
      <c r="A278" s="190">
        <f>ROW(A278)-5</f>
        <v>273</v>
      </c>
      <c r="B278" s="208">
        <f ca="1">OFFSET(B278,-1,-1)</f>
        <v>272</v>
      </c>
      <c r="C278" s="193">
        <v>72</v>
      </c>
      <c r="D278" s="19" t="b">
        <v>1</v>
      </c>
      <c r="E278" s="19" t="b">
        <v>0</v>
      </c>
      <c r="F278" s="19" t="b">
        <v>1</v>
      </c>
      <c r="G278" s="19">
        <f ca="1">OFFSET(G278,-1,0)</f>
        <v>1</v>
      </c>
      <c r="H278" s="193" t="str">
        <f t="shared" ref="H278:H294" ca="1" si="621">TEXT($G278,"00")&amp;IF($BY278&lt;3," M-M"," Mat")&amp;IF($CD278=TRUE,"&amp;BBT","")&amp;IF($DV278&lt;&gt;0,"-mate EL","")&amp;IF($DK278," Aut","")&amp;IF($DL278," Win","")&amp;IF($DM278," Spr","")&amp;" "&amp;INDEX(i_CompName,$G278,1)</f>
        <v>01 M-M Spr Scan 0 (wo LTW)-REV create</v>
      </c>
      <c r="I278" s="194" t="str">
        <f ca="1">IF(MATCH(H278,H$5:H278,0)=(COUNTA(H$5:H278)),"-","Dup")</f>
        <v>-</v>
      </c>
      <c r="J278" s="195" t="str">
        <f t="shared" ca="1" si="598"/>
        <v>-</v>
      </c>
      <c r="K278" s="195" t="b">
        <f t="shared" ca="1" si="598"/>
        <v>1</v>
      </c>
      <c r="L278" s="195" t="b">
        <f t="shared" ca="1" si="598"/>
        <v>1</v>
      </c>
      <c r="M278" s="195" t="b">
        <f t="shared" ca="1" si="598"/>
        <v>1</v>
      </c>
      <c r="N278" s="195" t="b">
        <f t="shared" ca="1" si="598"/>
        <v>1</v>
      </c>
      <c r="O278" s="195" t="b">
        <f t="shared" ca="1" si="598"/>
        <v>1</v>
      </c>
      <c r="P278" s="195">
        <f t="shared" ca="1" si="598"/>
        <v>0</v>
      </c>
      <c r="Q278" s="195">
        <f t="shared" ca="1" si="598"/>
        <v>0</v>
      </c>
      <c r="R278" s="195">
        <f t="shared" ca="1" si="598"/>
        <v>1</v>
      </c>
      <c r="S278" s="195">
        <f t="shared" ca="1" si="598"/>
        <v>1</v>
      </c>
      <c r="T278" s="195">
        <f t="shared" ca="1" si="598"/>
        <v>1</v>
      </c>
      <c r="U278" s="195">
        <f t="shared" ca="1" si="598"/>
        <v>1</v>
      </c>
      <c r="V278" s="195">
        <f t="shared" ca="1" si="598"/>
        <v>1</v>
      </c>
      <c r="W278" s="195">
        <f t="shared" ca="1" si="598"/>
        <v>1</v>
      </c>
      <c r="X278" s="195">
        <f t="shared" ca="1" si="598"/>
        <v>1</v>
      </c>
      <c r="Y278" s="195">
        <f t="shared" ca="1" si="598"/>
        <v>1</v>
      </c>
      <c r="Z278" s="195" t="str">
        <f t="shared" ref="Z278:BM278" ca="1" si="622">OFFSET(Z$5,$B278,0)</f>
        <v>-</v>
      </c>
      <c r="AA278" s="193" t="b">
        <v>0</v>
      </c>
      <c r="AB278" s="195">
        <f t="shared" ca="1" si="622"/>
        <v>1</v>
      </c>
      <c r="AC278" s="195" t="b">
        <f t="shared" ca="1" si="622"/>
        <v>1</v>
      </c>
      <c r="AD278" s="195" t="b">
        <f t="shared" ca="1" si="622"/>
        <v>1</v>
      </c>
      <c r="AE278" s="195" t="str">
        <f t="shared" ca="1" si="622"/>
        <v>-</v>
      </c>
      <c r="AF278" s="195" t="str">
        <f t="shared" ca="1" si="622"/>
        <v>-</v>
      </c>
      <c r="AG278" s="195" t="b">
        <f t="shared" ca="1" si="622"/>
        <v>1</v>
      </c>
      <c r="AH278" s="195" t="b">
        <f t="shared" ca="1" si="622"/>
        <v>1</v>
      </c>
      <c r="AI278" s="195" t="b">
        <f t="shared" ca="1" si="622"/>
        <v>1</v>
      </c>
      <c r="AJ278" s="195" t="str">
        <f t="shared" ca="1" si="622"/>
        <v>-</v>
      </c>
      <c r="AK278" s="195" t="b">
        <f t="shared" ca="1" si="622"/>
        <v>1</v>
      </c>
      <c r="AL278" s="195" t="str">
        <f t="shared" ca="1" si="622"/>
        <v>-</v>
      </c>
      <c r="AM278" s="195" t="str">
        <f t="shared" ca="1" si="622"/>
        <v>-</v>
      </c>
      <c r="AN278" s="195" t="str">
        <f t="shared" ca="1" si="622"/>
        <v>-</v>
      </c>
      <c r="AO278" s="195" t="str">
        <f t="shared" ca="1" si="622"/>
        <v>-</v>
      </c>
      <c r="AP278" s="195" t="str">
        <f t="shared" ca="1" si="622"/>
        <v>-</v>
      </c>
      <c r="AQ278" s="195" t="str">
        <f t="shared" ca="1" si="622"/>
        <v>-</v>
      </c>
      <c r="AR278" s="195" t="str">
        <f t="shared" ca="1" si="622"/>
        <v>-</v>
      </c>
      <c r="AS278" s="195">
        <f t="shared" ca="1" si="622"/>
        <v>5</v>
      </c>
      <c r="AT278" s="195">
        <f t="shared" ca="1" si="622"/>
        <v>4</v>
      </c>
      <c r="AU278" s="195">
        <f t="shared" ca="1" si="622"/>
        <v>0</v>
      </c>
      <c r="AV278" s="195">
        <f t="shared" ca="1" si="622"/>
        <v>0.25</v>
      </c>
      <c r="AW278" s="195">
        <f t="shared" ca="1" si="622"/>
        <v>-0.25</v>
      </c>
      <c r="AX278" s="195">
        <f t="shared" ca="1" si="622"/>
        <v>0.5</v>
      </c>
      <c r="AY278" s="195">
        <f t="shared" ca="1" si="622"/>
        <v>-0.5</v>
      </c>
      <c r="AZ278" s="195">
        <f t="shared" ca="1" si="622"/>
        <v>-0.7</v>
      </c>
      <c r="BA278" s="195">
        <f t="shared" ca="1" si="622"/>
        <v>1</v>
      </c>
      <c r="BB278" s="195">
        <f t="shared" ca="1" si="622"/>
        <v>-1</v>
      </c>
      <c r="BC278" s="195">
        <f t="shared" ca="1" si="622"/>
        <v>0.3</v>
      </c>
      <c r="BD278" s="195">
        <f t="shared" ca="1" si="622"/>
        <v>0.7</v>
      </c>
      <c r="BE278" s="195">
        <f t="shared" ca="1" si="622"/>
        <v>-0.2</v>
      </c>
      <c r="BF278" s="195">
        <f t="shared" ca="1" si="622"/>
        <v>1.2</v>
      </c>
      <c r="BG278" s="195" t="str">
        <f t="shared" ca="1" si="622"/>
        <v>-</v>
      </c>
      <c r="BH278" s="195" t="str">
        <f t="shared" ca="1" si="622"/>
        <v>-</v>
      </c>
      <c r="BI278" s="195" t="e">
        <f t="shared" ca="1" si="622"/>
        <v>#REF!</v>
      </c>
      <c r="BJ278" s="195" t="e">
        <f t="shared" ca="1" si="622"/>
        <v>#REF!</v>
      </c>
      <c r="BK278" s="195" t="e">
        <f t="shared" ca="1" si="622"/>
        <v>#REF!</v>
      </c>
      <c r="BL278" s="195" t="e">
        <f t="shared" ca="1" si="622"/>
        <v>#REF!</v>
      </c>
      <c r="BM278" s="195" t="e">
        <f t="shared" ca="1" si="622"/>
        <v>#REF!</v>
      </c>
      <c r="BN278" s="195">
        <f t="shared" ref="BN278:CH278" ca="1" si="623">OFFSET(BN$5,$B278,0)</f>
        <v>0</v>
      </c>
      <c r="BO278" s="195">
        <f t="shared" ca="1" si="623"/>
        <v>0</v>
      </c>
      <c r="BP278" s="195" t="str">
        <f t="shared" ca="1" si="623"/>
        <v>-</v>
      </c>
      <c r="BQ278" s="195" t="str">
        <f t="shared" ca="1" si="623"/>
        <v>-</v>
      </c>
      <c r="BR278" s="195">
        <f t="shared" ca="1" si="623"/>
        <v>0</v>
      </c>
      <c r="BS278" s="195">
        <f t="shared" ca="1" si="623"/>
        <v>0</v>
      </c>
      <c r="BT278" s="195">
        <f t="shared" ca="1" si="623"/>
        <v>0</v>
      </c>
      <c r="BU278" s="195">
        <f t="shared" ca="1" si="623"/>
        <v>0</v>
      </c>
      <c r="BV278" s="195">
        <f t="shared" ca="1" si="623"/>
        <v>0</v>
      </c>
      <c r="BW278" s="195">
        <f t="shared" ca="1" si="623"/>
        <v>0</v>
      </c>
      <c r="BX278" s="195">
        <f t="shared" ca="1" si="623"/>
        <v>0</v>
      </c>
      <c r="BY278" s="195">
        <f t="shared" ca="1" si="623"/>
        <v>2</v>
      </c>
      <c r="BZ278" s="195" t="str">
        <f t="shared" ca="1" si="623"/>
        <v>-</v>
      </c>
      <c r="CA278" s="195" t="str">
        <f t="shared" ca="1" si="623"/>
        <v>-</v>
      </c>
      <c r="CB278" s="195" t="str">
        <f t="shared" ca="1" si="623"/>
        <v>-</v>
      </c>
      <c r="CC278" s="195" t="str">
        <f t="shared" ca="1" si="623"/>
        <v>-</v>
      </c>
      <c r="CD278" s="195" t="str">
        <f t="shared" ca="1" si="623"/>
        <v>-</v>
      </c>
      <c r="CE278" s="195" t="str">
        <f t="shared" ca="1" si="623"/>
        <v>-</v>
      </c>
      <c r="CF278" s="195">
        <f t="shared" ca="1" si="623"/>
        <v>0</v>
      </c>
      <c r="CG278" s="195" t="str">
        <f t="shared" ca="1" si="623"/>
        <v>-</v>
      </c>
      <c r="CH278" s="195">
        <f t="shared" ca="1" si="623"/>
        <v>1</v>
      </c>
      <c r="CI278" s="195">
        <f t="shared" ca="1" si="610"/>
        <v>0</v>
      </c>
      <c r="CJ278" s="195">
        <f t="shared" ca="1" si="610"/>
        <v>1</v>
      </c>
      <c r="CK278" s="195">
        <f t="shared" ca="1" si="610"/>
        <v>1</v>
      </c>
      <c r="CL278" s="195">
        <f t="shared" ca="1" si="610"/>
        <v>1</v>
      </c>
      <c r="CM278" s="195">
        <f t="shared" ca="1" si="610"/>
        <v>0</v>
      </c>
      <c r="CN278" s="195">
        <f t="shared" ca="1" si="610"/>
        <v>0</v>
      </c>
      <c r="CO278" s="195">
        <f t="shared" ca="1" si="610"/>
        <v>0</v>
      </c>
      <c r="CP278" s="195">
        <f t="shared" ca="1" si="610"/>
        <v>0</v>
      </c>
      <c r="CQ278" s="195">
        <f t="shared" ca="1" si="610"/>
        <v>0.9</v>
      </c>
      <c r="CR278" s="195">
        <f t="shared" ca="1" si="610"/>
        <v>0.75</v>
      </c>
      <c r="CS278" s="195">
        <f t="shared" ca="1" si="610"/>
        <v>0.65</v>
      </c>
      <c r="CT278" s="195">
        <f t="shared" ca="1" si="610"/>
        <v>0.3</v>
      </c>
      <c r="CU278" s="195">
        <f t="shared" ca="1" si="610"/>
        <v>0</v>
      </c>
      <c r="CV278" s="195">
        <f t="shared" ca="1" si="610"/>
        <v>0</v>
      </c>
      <c r="CW278" s="195">
        <f t="shared" ca="1" si="610"/>
        <v>1</v>
      </c>
      <c r="CX278" s="195">
        <f t="shared" ca="1" si="610"/>
        <v>0</v>
      </c>
      <c r="CY278" s="195">
        <f t="shared" ca="1" si="610"/>
        <v>0</v>
      </c>
      <c r="CZ278" s="195">
        <f t="shared" ca="1" si="614"/>
        <v>0</v>
      </c>
      <c r="DA278" s="195">
        <f t="shared" ca="1" si="614"/>
        <v>0</v>
      </c>
      <c r="DB278" s="195">
        <f t="shared" ca="1" si="614"/>
        <v>0</v>
      </c>
      <c r="DC278" s="195">
        <f t="shared" ca="1" si="614"/>
        <v>0</v>
      </c>
      <c r="DD278" s="195">
        <f t="shared" ca="1" si="614"/>
        <v>0</v>
      </c>
      <c r="DE278" s="195" t="str">
        <f t="shared" ca="1" si="614"/>
        <v>-</v>
      </c>
      <c r="DF278" s="195" t="str">
        <f t="shared" ca="1" si="614"/>
        <v>-</v>
      </c>
      <c r="DG278" s="195" t="str">
        <f t="shared" ca="1" si="614"/>
        <v>-</v>
      </c>
      <c r="DH278" s="195" t="str">
        <f t="shared" ca="1" si="614"/>
        <v>-</v>
      </c>
      <c r="DI278" s="195" t="str">
        <f t="shared" ca="1" si="614"/>
        <v>-</v>
      </c>
      <c r="DJ278" s="195" t="str">
        <f t="shared" ca="1" si="614"/>
        <v>-</v>
      </c>
      <c r="DK278" s="195" t="b">
        <f t="shared" ca="1" si="614"/>
        <v>0</v>
      </c>
      <c r="DL278" s="195" t="b">
        <f t="shared" ca="1" si="614"/>
        <v>0</v>
      </c>
      <c r="DM278" s="195" t="b">
        <f t="shared" ca="1" si="614"/>
        <v>1</v>
      </c>
      <c r="DN278" s="195">
        <f t="shared" ca="1" si="614"/>
        <v>0</v>
      </c>
      <c r="DO278" s="195" t="str">
        <f t="shared" ca="1" si="614"/>
        <v>-</v>
      </c>
      <c r="DP278" s="195" t="b">
        <f t="shared" ca="1" si="614"/>
        <v>1</v>
      </c>
      <c r="DQ278" s="195" t="str">
        <f t="shared" ca="1" si="614"/>
        <v>-</v>
      </c>
      <c r="DR278" s="195" t="str">
        <f t="shared" ca="1" si="614"/>
        <v>-</v>
      </c>
      <c r="DS278" s="195" t="str">
        <f t="shared" ca="1" si="614"/>
        <v>-</v>
      </c>
      <c r="DT278" s="195" t="b">
        <f t="shared" ca="1" si="614"/>
        <v>1</v>
      </c>
      <c r="DU278" s="195" t="str">
        <f t="shared" ca="1" si="614"/>
        <v>-</v>
      </c>
      <c r="DV278" s="195">
        <f t="shared" ca="1" si="614"/>
        <v>0</v>
      </c>
      <c r="DW278" s="195">
        <f t="shared" ca="1" si="614"/>
        <v>1</v>
      </c>
      <c r="DX278" s="195" t="str">
        <f t="shared" ca="1" si="614"/>
        <v>-</v>
      </c>
      <c r="DY278" s="195">
        <f t="shared" ca="1" si="614"/>
        <v>500</v>
      </c>
      <c r="DZ278" s="195">
        <f t="shared" ca="1" si="614"/>
        <v>500</v>
      </c>
      <c r="EA278" s="195">
        <f t="shared" ca="1" si="614"/>
        <v>0</v>
      </c>
      <c r="EB278" s="195">
        <f t="shared" ca="1" si="614"/>
        <v>-0.25</v>
      </c>
      <c r="EC278" s="195">
        <f t="shared" ca="1" si="614"/>
        <v>0</v>
      </c>
      <c r="ED278" s="195">
        <f t="shared" ca="1" si="614"/>
        <v>0</v>
      </c>
      <c r="EE278" s="195">
        <f t="shared" ca="1" si="614"/>
        <v>62.5</v>
      </c>
      <c r="EF278" s="195">
        <f t="shared" ca="1" si="614"/>
        <v>70</v>
      </c>
      <c r="EG278" s="195">
        <f t="shared" ca="1" si="614"/>
        <v>50</v>
      </c>
      <c r="EH278" s="195">
        <f t="shared" ca="1" si="614"/>
        <v>70</v>
      </c>
      <c r="EI278" s="195">
        <f t="shared" ca="1" si="614"/>
        <v>50</v>
      </c>
      <c r="EJ278" s="195">
        <f t="shared" ca="1" si="614"/>
        <v>0</v>
      </c>
      <c r="EK278" s="195">
        <f t="shared" ca="1" si="614"/>
        <v>1</v>
      </c>
      <c r="EL278" s="195">
        <f t="shared" ca="1" si="614"/>
        <v>1</v>
      </c>
      <c r="EM278" s="195">
        <f t="shared" ca="1" si="614"/>
        <v>0</v>
      </c>
      <c r="EN278" s="195" t="str">
        <f t="shared" ca="1" si="614"/>
        <v>-</v>
      </c>
      <c r="EO278" s="195" t="str">
        <f t="shared" ca="1" si="614"/>
        <v>-</v>
      </c>
      <c r="EP278" s="195">
        <f t="shared" ca="1" si="614"/>
        <v>0</v>
      </c>
      <c r="EQ278" s="195">
        <f t="shared" ca="1" si="614"/>
        <v>0</v>
      </c>
      <c r="ER278" s="196"/>
    </row>
    <row r="279" spans="1:148" outlineLevel="2">
      <c r="A279" s="190">
        <f t="shared" ref="A279:A342" si="624">ROW(A279)-5</f>
        <v>274</v>
      </c>
      <c r="B279" s="191">
        <f t="shared" ref="B279:B342" ca="1" si="625">OFFSET(B279,-1,0)+1</f>
        <v>273</v>
      </c>
      <c r="C279" s="19">
        <f t="shared" ref="C279:C294" ca="1" si="626">OFFSET(C279,-1,0)</f>
        <v>72</v>
      </c>
      <c r="D279" s="19" t="b">
        <v>1</v>
      </c>
      <c r="E279" s="19" t="b">
        <v>0</v>
      </c>
      <c r="F279" s="19" t="b">
        <v>1</v>
      </c>
      <c r="G279" s="197">
        <f ca="1">OFFSET(G279,-1,0)+1</f>
        <v>2</v>
      </c>
      <c r="H279" s="193" t="str">
        <f t="shared" ca="1" si="621"/>
        <v>02 M-M Spr Effect of LTW on Scan0 profile</v>
      </c>
      <c r="I279" s="194" t="str">
        <f ca="1">IF(MATCH(H279,H$5:H279,0)=(COUNTA(H$5:H279)),"-","Dup")</f>
        <v>-</v>
      </c>
      <c r="J279" s="195" t="s">
        <v>37</v>
      </c>
      <c r="K279" s="195" t="b">
        <f t="shared" ref="K279:O283" ca="1" si="627">OFFSET(K$5,$B279,0)</f>
        <v>1</v>
      </c>
      <c r="L279" s="195" t="b">
        <f t="shared" ca="1" si="627"/>
        <v>1</v>
      </c>
      <c r="M279" s="195" t="b">
        <f t="shared" ca="1" si="627"/>
        <v>1</v>
      </c>
      <c r="N279" s="195" t="b">
        <f t="shared" ca="1" si="627"/>
        <v>1</v>
      </c>
      <c r="O279" s="195" t="b">
        <f t="shared" ca="1" si="627"/>
        <v>1</v>
      </c>
      <c r="P279" s="198">
        <f t="shared" ca="1" si="599"/>
        <v>1</v>
      </c>
      <c r="Q279" s="198">
        <f t="shared" ca="1" si="599"/>
        <v>1</v>
      </c>
      <c r="R279" s="195">
        <f t="shared" ref="R279:Z305" ca="1" si="628">OFFSET(R$5,$B279,0)</f>
        <v>1</v>
      </c>
      <c r="S279" s="195">
        <f t="shared" ca="1" si="628"/>
        <v>1</v>
      </c>
      <c r="T279" s="195">
        <f t="shared" ca="1" si="628"/>
        <v>1</v>
      </c>
      <c r="U279" s="195">
        <f t="shared" ca="1" si="628"/>
        <v>1</v>
      </c>
      <c r="V279" s="195">
        <f t="shared" ca="1" si="628"/>
        <v>1</v>
      </c>
      <c r="W279" s="195">
        <f t="shared" ref="W279:Z295" ca="1" si="629">OFFSET(W$5,$B279,0)</f>
        <v>1</v>
      </c>
      <c r="X279" s="195">
        <f t="shared" ca="1" si="629"/>
        <v>1</v>
      </c>
      <c r="Y279" s="195">
        <f t="shared" ca="1" si="629"/>
        <v>1</v>
      </c>
      <c r="Z279" s="195" t="str">
        <f t="shared" ca="1" si="629"/>
        <v>-</v>
      </c>
      <c r="AA279" s="198" t="b">
        <f t="shared" ca="1" si="601"/>
        <v>0</v>
      </c>
      <c r="AB279" s="198">
        <f t="shared" ca="1" si="601"/>
        <v>1</v>
      </c>
      <c r="AC279" s="198" t="str">
        <f t="shared" ca="1" si="601"/>
        <v>-</v>
      </c>
      <c r="AD279" s="198" t="str">
        <f t="shared" ca="1" si="601"/>
        <v>-</v>
      </c>
      <c r="AE279" s="195" t="str">
        <f t="shared" ref="AE279:AF305" ca="1" si="630">OFFSET(AE$5,$B279,0)</f>
        <v>-</v>
      </c>
      <c r="AF279" s="195" t="str">
        <f t="shared" ca="1" si="630"/>
        <v>-</v>
      </c>
      <c r="AG279" s="198" t="str">
        <f t="shared" ca="1" si="602"/>
        <v>-</v>
      </c>
      <c r="AH279" s="198" t="str">
        <f t="shared" ca="1" si="602"/>
        <v>-</v>
      </c>
      <c r="AI279" s="198" t="str">
        <f t="shared" ca="1" si="602"/>
        <v>-</v>
      </c>
      <c r="AJ279" s="195" t="str">
        <f t="shared" ref="AJ279:AU283" ca="1" si="631">OFFSET(AJ$5,$B279,0)</f>
        <v>-</v>
      </c>
      <c r="AK279" s="195" t="b">
        <f t="shared" ca="1" si="631"/>
        <v>1</v>
      </c>
      <c r="AL279" s="195" t="str">
        <f t="shared" ca="1" si="631"/>
        <v>-</v>
      </c>
      <c r="AM279" s="195" t="str">
        <f t="shared" ca="1" si="631"/>
        <v>-</v>
      </c>
      <c r="AN279" s="195" t="str">
        <f t="shared" ca="1" si="631"/>
        <v>-</v>
      </c>
      <c r="AO279" s="195" t="str">
        <f t="shared" ca="1" si="631"/>
        <v>-</v>
      </c>
      <c r="AP279" s="195" t="str">
        <f t="shared" ca="1" si="631"/>
        <v>-</v>
      </c>
      <c r="AQ279" s="195" t="str">
        <f t="shared" ca="1" si="631"/>
        <v>-</v>
      </c>
      <c r="AR279" s="195" t="str">
        <f t="shared" ca="1" si="631"/>
        <v>-</v>
      </c>
      <c r="AS279" s="195">
        <f t="shared" ca="1" si="631"/>
        <v>5</v>
      </c>
      <c r="AT279" s="195">
        <f t="shared" ca="1" si="631"/>
        <v>4</v>
      </c>
      <c r="AU279" s="195">
        <f t="shared" ca="1" si="631"/>
        <v>0</v>
      </c>
      <c r="AV279" s="195">
        <f t="shared" ca="1" si="604"/>
        <v>0.25</v>
      </c>
      <c r="AW279" s="195">
        <f t="shared" ca="1" si="604"/>
        <v>-0.25</v>
      </c>
      <c r="AX279" s="195">
        <f t="shared" ca="1" si="604"/>
        <v>0.5</v>
      </c>
      <c r="AY279" s="195">
        <f t="shared" ca="1" si="604"/>
        <v>-0.5</v>
      </c>
      <c r="AZ279" s="195">
        <f t="shared" ca="1" si="604"/>
        <v>-0.7</v>
      </c>
      <c r="BA279" s="195">
        <f t="shared" ca="1" si="604"/>
        <v>1</v>
      </c>
      <c r="BB279" s="195">
        <f t="shared" ca="1" si="604"/>
        <v>-1</v>
      </c>
      <c r="BC279" s="195">
        <f t="shared" ca="1" si="604"/>
        <v>0.3</v>
      </c>
      <c r="BD279" s="195">
        <f t="shared" ca="1" si="604"/>
        <v>0.7</v>
      </c>
      <c r="BE279" s="195">
        <f t="shared" ca="1" si="604"/>
        <v>-0.2</v>
      </c>
      <c r="BF279" s="195">
        <f t="shared" ca="1" si="605"/>
        <v>1.2</v>
      </c>
      <c r="BG279" s="195" t="str">
        <f t="shared" ca="1" si="605"/>
        <v>-</v>
      </c>
      <c r="BH279" s="195" t="str">
        <f t="shared" ca="1" si="605"/>
        <v>-</v>
      </c>
      <c r="BI279" s="198" t="e">
        <f t="shared" ref="BI279:BM295" ca="1" si="632">IF(d.Flock=0,INDEX(i_Components,$G279,BI$276),0)</f>
        <v>#REF!</v>
      </c>
      <c r="BJ279" s="198" t="e">
        <f t="shared" ca="1" si="632"/>
        <v>#REF!</v>
      </c>
      <c r="BK279" s="198" t="e">
        <f t="shared" ca="1" si="632"/>
        <v>#REF!</v>
      </c>
      <c r="BL279" s="198" t="e">
        <f t="shared" ca="1" si="632"/>
        <v>#REF!</v>
      </c>
      <c r="BM279" s="198" t="e">
        <f t="shared" ca="1" si="632"/>
        <v>#REF!</v>
      </c>
      <c r="BN279" s="195">
        <f t="shared" ca="1" si="607"/>
        <v>0</v>
      </c>
      <c r="BO279" s="195">
        <f t="shared" ca="1" si="607"/>
        <v>0</v>
      </c>
      <c r="BP279" s="195" t="str">
        <f t="shared" ca="1" si="607"/>
        <v>-</v>
      </c>
      <c r="BQ279" s="195" t="str">
        <f t="shared" ca="1" si="607"/>
        <v>-</v>
      </c>
      <c r="BR279" s="198">
        <f t="shared" ca="1" si="608"/>
        <v>0</v>
      </c>
      <c r="BS279" s="198">
        <f t="shared" ca="1" si="608"/>
        <v>0</v>
      </c>
      <c r="BT279" s="198">
        <f t="shared" ca="1" si="608"/>
        <v>0</v>
      </c>
      <c r="BU279" s="198">
        <f t="shared" ca="1" si="608"/>
        <v>0</v>
      </c>
      <c r="BV279" s="198">
        <f t="shared" ca="1" si="608"/>
        <v>0</v>
      </c>
      <c r="BW279" s="198">
        <f t="shared" ca="1" si="608"/>
        <v>0</v>
      </c>
      <c r="BX279" s="198">
        <f t="shared" ca="1" si="608"/>
        <v>0</v>
      </c>
      <c r="BY279" s="195">
        <f t="shared" ca="1" si="609"/>
        <v>2</v>
      </c>
      <c r="BZ279" s="195" t="str">
        <f t="shared" ca="1" si="609"/>
        <v>-</v>
      </c>
      <c r="CA279" s="195" t="str">
        <f t="shared" ca="1" si="609"/>
        <v>-</v>
      </c>
      <c r="CB279" s="195" t="str">
        <f t="shared" ca="1" si="609"/>
        <v>-</v>
      </c>
      <c r="CC279" s="195" t="str">
        <f t="shared" ca="1" si="609"/>
        <v>-</v>
      </c>
      <c r="CD279" s="195" t="str">
        <f t="shared" ca="1" si="609"/>
        <v>-</v>
      </c>
      <c r="CE279" s="195" t="str">
        <f t="shared" ca="1" si="609"/>
        <v>-</v>
      </c>
      <c r="CF279" s="195">
        <f t="shared" ca="1" si="609"/>
        <v>0</v>
      </c>
      <c r="CG279" s="195" t="str">
        <f t="shared" ca="1" si="609"/>
        <v>-</v>
      </c>
      <c r="CH279" s="195">
        <f t="shared" ca="1" si="609"/>
        <v>1</v>
      </c>
      <c r="CI279" s="195">
        <f t="shared" ca="1" si="610"/>
        <v>0</v>
      </c>
      <c r="CJ279" s="195">
        <f t="shared" ca="1" si="610"/>
        <v>1</v>
      </c>
      <c r="CK279" s="195">
        <f t="shared" ca="1" si="610"/>
        <v>1</v>
      </c>
      <c r="CL279" s="195">
        <f t="shared" ca="1" si="610"/>
        <v>1</v>
      </c>
      <c r="CM279" s="195">
        <f t="shared" ca="1" si="610"/>
        <v>0</v>
      </c>
      <c r="CN279" s="195">
        <f t="shared" ca="1" si="610"/>
        <v>0</v>
      </c>
      <c r="CO279" s="195">
        <f t="shared" ca="1" si="610"/>
        <v>0</v>
      </c>
      <c r="CP279" s="195">
        <f t="shared" ca="1" si="610"/>
        <v>0</v>
      </c>
      <c r="CQ279" s="195">
        <f t="shared" ca="1" si="610"/>
        <v>0.9</v>
      </c>
      <c r="CR279" s="195">
        <f t="shared" ca="1" si="610"/>
        <v>0.75</v>
      </c>
      <c r="CS279" s="195">
        <f t="shared" ca="1" si="610"/>
        <v>0.65</v>
      </c>
      <c r="CT279" s="195">
        <f t="shared" ca="1" si="610"/>
        <v>0.3</v>
      </c>
      <c r="CU279" s="195">
        <f t="shared" ca="1" si="610"/>
        <v>0</v>
      </c>
      <c r="CV279" s="195">
        <f t="shared" ca="1" si="610"/>
        <v>0</v>
      </c>
      <c r="CW279" s="195">
        <f t="shared" ca="1" si="610"/>
        <v>1</v>
      </c>
      <c r="CX279" s="198">
        <f t="shared" ca="1" si="611"/>
        <v>0</v>
      </c>
      <c r="CY279" s="195">
        <f t="shared" ca="1" si="610"/>
        <v>0</v>
      </c>
      <c r="CZ279" s="198">
        <f t="shared" ca="1" si="612"/>
        <v>0</v>
      </c>
      <c r="DA279" s="198">
        <f t="shared" ca="1" si="612"/>
        <v>0</v>
      </c>
      <c r="DB279" s="198">
        <f t="shared" ca="1" si="612"/>
        <v>0</v>
      </c>
      <c r="DC279" s="198">
        <f t="shared" ca="1" si="612"/>
        <v>0</v>
      </c>
      <c r="DD279" s="198">
        <f t="shared" ca="1" si="612"/>
        <v>0</v>
      </c>
      <c r="DE279" s="195" t="str">
        <f t="shared" ca="1" si="613"/>
        <v>-</v>
      </c>
      <c r="DF279" s="195" t="str">
        <f t="shared" ca="1" si="613"/>
        <v>-</v>
      </c>
      <c r="DG279" s="195" t="str">
        <f t="shared" ca="1" si="613"/>
        <v>-</v>
      </c>
      <c r="DH279" s="195" t="str">
        <f t="shared" ca="1" si="613"/>
        <v>-</v>
      </c>
      <c r="DI279" s="195" t="str">
        <f t="shared" ca="1" si="613"/>
        <v>-</v>
      </c>
      <c r="DJ279" s="195" t="str">
        <f t="shared" ca="1" si="613"/>
        <v>-</v>
      </c>
      <c r="DK279" s="195" t="b">
        <f t="shared" ca="1" si="613"/>
        <v>0</v>
      </c>
      <c r="DL279" s="195" t="b">
        <f t="shared" ca="1" si="613"/>
        <v>0</v>
      </c>
      <c r="DM279" s="195" t="b">
        <f t="shared" ca="1" si="613"/>
        <v>1</v>
      </c>
      <c r="DN279" s="198">
        <f t="shared" ref="DN279:DR294" ca="1" si="633">INDEX(i_Components,$G279,DN$276)</f>
        <v>0</v>
      </c>
      <c r="DO279" s="198" t="str">
        <f t="shared" ca="1" si="633"/>
        <v>-</v>
      </c>
      <c r="DP279" s="198" t="b">
        <f t="shared" ca="1" si="633"/>
        <v>1</v>
      </c>
      <c r="DQ279" s="198" t="str">
        <f t="shared" ca="1" si="633"/>
        <v>-</v>
      </c>
      <c r="DR279" s="198" t="str">
        <f t="shared" ca="1" si="633"/>
        <v>-</v>
      </c>
      <c r="DS279" s="195" t="str">
        <f t="shared" ref="DS279:DW283" ca="1" si="634">OFFSET(DS$5,$B279,0)</f>
        <v>-</v>
      </c>
      <c r="DT279" s="195" t="b">
        <f t="shared" ca="1" si="634"/>
        <v>1</v>
      </c>
      <c r="DU279" s="195" t="str">
        <f t="shared" ca="1" si="634"/>
        <v>-</v>
      </c>
      <c r="DV279" s="195">
        <f t="shared" ca="1" si="634"/>
        <v>0</v>
      </c>
      <c r="DW279" s="195">
        <f t="shared" ca="1" si="634"/>
        <v>1</v>
      </c>
      <c r="DX279" s="198" t="str">
        <f t="shared" ca="1" si="615"/>
        <v>-</v>
      </c>
      <c r="DY279" s="195">
        <f t="shared" ca="1" si="616"/>
        <v>500</v>
      </c>
      <c r="DZ279" s="195">
        <f t="shared" ca="1" si="616"/>
        <v>500</v>
      </c>
      <c r="EA279" s="198">
        <f t="shared" ca="1" si="617"/>
        <v>0</v>
      </c>
      <c r="EB279" s="198">
        <f t="shared" ca="1" si="617"/>
        <v>-0.25</v>
      </c>
      <c r="EC279" s="198">
        <f t="shared" ca="1" si="617"/>
        <v>0</v>
      </c>
      <c r="ED279" s="198">
        <f t="shared" ca="1" si="617"/>
        <v>0</v>
      </c>
      <c r="EE279" s="198">
        <f t="shared" ca="1" si="617"/>
        <v>62.5</v>
      </c>
      <c r="EF279" s="195">
        <f t="shared" ref="EF279:EI289" ca="1" si="635">OFFSET(EF$5,$B279,0)</f>
        <v>70</v>
      </c>
      <c r="EG279" s="195">
        <f t="shared" ca="1" si="635"/>
        <v>50</v>
      </c>
      <c r="EH279" s="195">
        <f t="shared" ca="1" si="635"/>
        <v>70</v>
      </c>
      <c r="EI279" s="195">
        <f t="shared" ca="1" si="635"/>
        <v>50</v>
      </c>
      <c r="EJ279" s="198">
        <f t="shared" ca="1" si="618"/>
        <v>0</v>
      </c>
      <c r="EK279" s="195">
        <f t="shared" ca="1" si="619"/>
        <v>1</v>
      </c>
      <c r="EL279" s="195">
        <f t="shared" ca="1" si="619"/>
        <v>1</v>
      </c>
      <c r="EM279" s="195">
        <f t="shared" ca="1" si="620"/>
        <v>0</v>
      </c>
      <c r="EN279" s="195" t="str">
        <f t="shared" ca="1" si="619"/>
        <v>-</v>
      </c>
      <c r="EO279" s="195" t="str">
        <f t="shared" ca="1" si="619"/>
        <v>-</v>
      </c>
      <c r="EP279" s="195">
        <f t="shared" ca="1" si="619"/>
        <v>0</v>
      </c>
      <c r="EQ279" s="195">
        <f t="shared" ca="1" si="619"/>
        <v>0</v>
      </c>
      <c r="ER279" s="196">
        <v>0</v>
      </c>
    </row>
    <row r="280" spans="1:148" outlineLevel="2">
      <c r="A280" s="190">
        <f t="shared" si="624"/>
        <v>275</v>
      </c>
      <c r="B280" s="191">
        <f t="shared" ca="1" si="625"/>
        <v>274</v>
      </c>
      <c r="C280" s="19">
        <f t="shared" ca="1" si="626"/>
        <v>72</v>
      </c>
      <c r="D280" s="19" t="b">
        <v>1</v>
      </c>
      <c r="E280" s="19" t="b">
        <v>0</v>
      </c>
      <c r="F280" s="19" t="b">
        <v>1</v>
      </c>
      <c r="G280" s="197">
        <f ca="1">OFFSET(G280,-1,0)+1</f>
        <v>3</v>
      </c>
      <c r="H280" s="193" t="str">
        <f t="shared" ca="1" si="621"/>
        <v>03 M-M Spr Scan 1-All bound test</v>
      </c>
      <c r="I280" s="194" t="str">
        <f ca="1">IF(MATCH(H280,H$5:H280,0)=(COUNTA(H$5:H280)),"-","Dup")</f>
        <v>-</v>
      </c>
      <c r="J280" s="195" t="s">
        <v>37</v>
      </c>
      <c r="K280" s="195" t="b">
        <f t="shared" ca="1" si="627"/>
        <v>1</v>
      </c>
      <c r="L280" s="195" t="b">
        <f t="shared" ca="1" si="627"/>
        <v>1</v>
      </c>
      <c r="M280" s="195" t="b">
        <f t="shared" ca="1" si="627"/>
        <v>1</v>
      </c>
      <c r="N280" s="195" t="b">
        <f t="shared" ca="1" si="627"/>
        <v>1</v>
      </c>
      <c r="O280" s="195" t="b">
        <f t="shared" ca="1" si="627"/>
        <v>1</v>
      </c>
      <c r="P280" s="198">
        <f t="shared" ca="1" si="599"/>
        <v>0</v>
      </c>
      <c r="Q280" s="198">
        <f t="shared" ca="1" si="599"/>
        <v>0</v>
      </c>
      <c r="R280" s="195">
        <f t="shared" ca="1" si="628"/>
        <v>1</v>
      </c>
      <c r="S280" s="195">
        <f t="shared" ca="1" si="628"/>
        <v>1</v>
      </c>
      <c r="T280" s="195">
        <f t="shared" ca="1" si="628"/>
        <v>1</v>
      </c>
      <c r="U280" s="195">
        <f t="shared" ca="1" si="628"/>
        <v>1</v>
      </c>
      <c r="V280" s="195">
        <f t="shared" ca="1" si="628"/>
        <v>1</v>
      </c>
      <c r="W280" s="195">
        <f t="shared" ca="1" si="629"/>
        <v>1</v>
      </c>
      <c r="X280" s="195">
        <f t="shared" ca="1" si="629"/>
        <v>1</v>
      </c>
      <c r="Y280" s="195">
        <f t="shared" ca="1" si="629"/>
        <v>1</v>
      </c>
      <c r="Z280" s="195" t="str">
        <f t="shared" ca="1" si="629"/>
        <v>-</v>
      </c>
      <c r="AA280" s="198" t="b">
        <f t="shared" ca="1" si="601"/>
        <v>0</v>
      </c>
      <c r="AB280" s="198">
        <f t="shared" ca="1" si="601"/>
        <v>1</v>
      </c>
      <c r="AC280" s="198" t="b">
        <f t="shared" ca="1" si="601"/>
        <v>1</v>
      </c>
      <c r="AD280" s="198" t="b">
        <f t="shared" ca="1" si="601"/>
        <v>1</v>
      </c>
      <c r="AE280" s="195" t="str">
        <f t="shared" ca="1" si="630"/>
        <v>-</v>
      </c>
      <c r="AF280" s="195" t="str">
        <f t="shared" ca="1" si="630"/>
        <v>-</v>
      </c>
      <c r="AG280" s="198" t="b">
        <f t="shared" ca="1" si="602"/>
        <v>1</v>
      </c>
      <c r="AH280" s="198" t="b">
        <f t="shared" ca="1" si="602"/>
        <v>1</v>
      </c>
      <c r="AI280" s="198" t="b">
        <f t="shared" ca="1" si="602"/>
        <v>1</v>
      </c>
      <c r="AJ280" s="195" t="str">
        <f t="shared" ca="1" si="631"/>
        <v>-</v>
      </c>
      <c r="AK280" s="195" t="b">
        <f t="shared" ca="1" si="631"/>
        <v>1</v>
      </c>
      <c r="AL280" s="195" t="str">
        <f t="shared" ca="1" si="631"/>
        <v>-</v>
      </c>
      <c r="AM280" s="195" t="str">
        <f t="shared" ca="1" si="631"/>
        <v>-</v>
      </c>
      <c r="AN280" s="195" t="str">
        <f t="shared" ca="1" si="631"/>
        <v>-</v>
      </c>
      <c r="AO280" s="195" t="str">
        <f t="shared" ca="1" si="631"/>
        <v>-</v>
      </c>
      <c r="AP280" s="195" t="str">
        <f t="shared" ca="1" si="631"/>
        <v>-</v>
      </c>
      <c r="AQ280" s="195" t="str">
        <f t="shared" ca="1" si="631"/>
        <v>-</v>
      </c>
      <c r="AR280" s="195" t="str">
        <f t="shared" ca="1" si="631"/>
        <v>-</v>
      </c>
      <c r="AS280" s="195">
        <f t="shared" ca="1" si="631"/>
        <v>5</v>
      </c>
      <c r="AT280" s="195">
        <f t="shared" ca="1" si="631"/>
        <v>4</v>
      </c>
      <c r="AU280" s="195">
        <f t="shared" ca="1" si="631"/>
        <v>0</v>
      </c>
      <c r="AV280" s="195">
        <f t="shared" ca="1" si="604"/>
        <v>0.25</v>
      </c>
      <c r="AW280" s="195">
        <f t="shared" ca="1" si="604"/>
        <v>-0.25</v>
      </c>
      <c r="AX280" s="195">
        <f t="shared" ca="1" si="604"/>
        <v>0.5</v>
      </c>
      <c r="AY280" s="195">
        <f t="shared" ca="1" si="604"/>
        <v>-0.5</v>
      </c>
      <c r="AZ280" s="195">
        <f t="shared" ca="1" si="604"/>
        <v>-0.7</v>
      </c>
      <c r="BA280" s="195">
        <f t="shared" ca="1" si="604"/>
        <v>1</v>
      </c>
      <c r="BB280" s="195">
        <f t="shared" ca="1" si="604"/>
        <v>-1</v>
      </c>
      <c r="BC280" s="195">
        <f t="shared" ca="1" si="604"/>
        <v>0.3</v>
      </c>
      <c r="BD280" s="195">
        <f t="shared" ca="1" si="604"/>
        <v>0.7</v>
      </c>
      <c r="BE280" s="195">
        <f t="shared" ca="1" si="604"/>
        <v>-0.2</v>
      </c>
      <c r="BF280" s="195">
        <f t="shared" ca="1" si="605"/>
        <v>1.2</v>
      </c>
      <c r="BG280" s="195" t="str">
        <f t="shared" ca="1" si="605"/>
        <v>-</v>
      </c>
      <c r="BH280" s="195" t="str">
        <f t="shared" ca="1" si="605"/>
        <v>-</v>
      </c>
      <c r="BI280" s="198" t="e">
        <f t="shared" ca="1" si="632"/>
        <v>#REF!</v>
      </c>
      <c r="BJ280" s="198" t="e">
        <f t="shared" ca="1" si="632"/>
        <v>#REF!</v>
      </c>
      <c r="BK280" s="198" t="e">
        <f t="shared" ca="1" si="632"/>
        <v>#REF!</v>
      </c>
      <c r="BL280" s="198" t="e">
        <f t="shared" ca="1" si="632"/>
        <v>#REF!</v>
      </c>
      <c r="BM280" s="198" t="e">
        <f t="shared" ca="1" si="632"/>
        <v>#REF!</v>
      </c>
      <c r="BN280" s="195">
        <f t="shared" ca="1" si="607"/>
        <v>0</v>
      </c>
      <c r="BO280" s="195">
        <f t="shared" ca="1" si="607"/>
        <v>0</v>
      </c>
      <c r="BP280" s="195" t="str">
        <f t="shared" ca="1" si="607"/>
        <v>-</v>
      </c>
      <c r="BQ280" s="195" t="str">
        <f t="shared" ca="1" si="607"/>
        <v>-</v>
      </c>
      <c r="BR280" s="198">
        <f t="shared" ca="1" si="608"/>
        <v>0</v>
      </c>
      <c r="BS280" s="198">
        <f t="shared" ca="1" si="608"/>
        <v>0</v>
      </c>
      <c r="BT280" s="198">
        <f t="shared" ca="1" si="608"/>
        <v>0</v>
      </c>
      <c r="BU280" s="198">
        <f t="shared" ca="1" si="608"/>
        <v>0</v>
      </c>
      <c r="BV280" s="198">
        <f t="shared" ca="1" si="608"/>
        <v>0</v>
      </c>
      <c r="BW280" s="198">
        <f t="shared" ca="1" si="608"/>
        <v>0</v>
      </c>
      <c r="BX280" s="198">
        <f t="shared" ca="1" si="608"/>
        <v>0</v>
      </c>
      <c r="BY280" s="195">
        <f t="shared" ca="1" si="609"/>
        <v>2</v>
      </c>
      <c r="BZ280" s="195" t="str">
        <f t="shared" ca="1" si="609"/>
        <v>-</v>
      </c>
      <c r="CA280" s="195" t="str">
        <f t="shared" ca="1" si="609"/>
        <v>-</v>
      </c>
      <c r="CB280" s="195" t="str">
        <f t="shared" ca="1" si="609"/>
        <v>-</v>
      </c>
      <c r="CC280" s="195" t="str">
        <f t="shared" ca="1" si="609"/>
        <v>-</v>
      </c>
      <c r="CD280" s="195" t="str">
        <f t="shared" ca="1" si="609"/>
        <v>-</v>
      </c>
      <c r="CE280" s="195" t="str">
        <f t="shared" ca="1" si="609"/>
        <v>-</v>
      </c>
      <c r="CF280" s="195">
        <f t="shared" ca="1" si="609"/>
        <v>0</v>
      </c>
      <c r="CG280" s="195" t="str">
        <f t="shared" ca="1" si="609"/>
        <v>-</v>
      </c>
      <c r="CH280" s="195">
        <f t="shared" ca="1" si="609"/>
        <v>1</v>
      </c>
      <c r="CI280" s="195">
        <f t="shared" ca="1" si="610"/>
        <v>0</v>
      </c>
      <c r="CJ280" s="195">
        <f t="shared" ca="1" si="610"/>
        <v>1</v>
      </c>
      <c r="CK280" s="195">
        <f t="shared" ca="1" si="610"/>
        <v>1</v>
      </c>
      <c r="CL280" s="195">
        <f t="shared" ca="1" si="610"/>
        <v>1</v>
      </c>
      <c r="CM280" s="195">
        <f t="shared" ca="1" si="610"/>
        <v>0</v>
      </c>
      <c r="CN280" s="195">
        <f t="shared" ca="1" si="610"/>
        <v>0</v>
      </c>
      <c r="CO280" s="195">
        <f t="shared" ca="1" si="610"/>
        <v>0</v>
      </c>
      <c r="CP280" s="195">
        <f t="shared" ca="1" si="610"/>
        <v>0</v>
      </c>
      <c r="CQ280" s="195">
        <f t="shared" ca="1" si="610"/>
        <v>0.9</v>
      </c>
      <c r="CR280" s="195">
        <f t="shared" ca="1" si="610"/>
        <v>0.75</v>
      </c>
      <c r="CS280" s="195">
        <f t="shared" ca="1" si="610"/>
        <v>0.65</v>
      </c>
      <c r="CT280" s="195">
        <f t="shared" ca="1" si="610"/>
        <v>0.3</v>
      </c>
      <c r="CU280" s="195">
        <f t="shared" ca="1" si="610"/>
        <v>0</v>
      </c>
      <c r="CV280" s="195">
        <f t="shared" ca="1" si="610"/>
        <v>0</v>
      </c>
      <c r="CW280" s="195">
        <f t="shared" ca="1" si="610"/>
        <v>1</v>
      </c>
      <c r="CX280" s="198">
        <f t="shared" ca="1" si="611"/>
        <v>0</v>
      </c>
      <c r="CY280" s="195">
        <f t="shared" ca="1" si="610"/>
        <v>0</v>
      </c>
      <c r="CZ280" s="198">
        <f t="shared" ca="1" si="612"/>
        <v>0</v>
      </c>
      <c r="DA280" s="198">
        <f t="shared" ca="1" si="612"/>
        <v>0</v>
      </c>
      <c r="DB280" s="198">
        <f t="shared" ca="1" si="612"/>
        <v>0</v>
      </c>
      <c r="DC280" s="198">
        <f t="shared" ca="1" si="612"/>
        <v>0</v>
      </c>
      <c r="DD280" s="198">
        <f t="shared" ca="1" si="612"/>
        <v>0</v>
      </c>
      <c r="DE280" s="195" t="str">
        <f t="shared" ca="1" si="613"/>
        <v>-</v>
      </c>
      <c r="DF280" s="195" t="str">
        <f t="shared" ca="1" si="613"/>
        <v>-</v>
      </c>
      <c r="DG280" s="195" t="str">
        <f t="shared" ca="1" si="613"/>
        <v>-</v>
      </c>
      <c r="DH280" s="195" t="str">
        <f t="shared" ca="1" si="613"/>
        <v>-</v>
      </c>
      <c r="DI280" s="195" t="str">
        <f t="shared" ca="1" si="613"/>
        <v>-</v>
      </c>
      <c r="DJ280" s="195" t="str">
        <f t="shared" ca="1" si="613"/>
        <v>-</v>
      </c>
      <c r="DK280" s="195" t="b">
        <f t="shared" ca="1" si="613"/>
        <v>0</v>
      </c>
      <c r="DL280" s="195" t="b">
        <f t="shared" ca="1" si="613"/>
        <v>0</v>
      </c>
      <c r="DM280" s="195" t="b">
        <f t="shared" ca="1" si="613"/>
        <v>1</v>
      </c>
      <c r="DN280" s="198">
        <f t="shared" ca="1" si="633"/>
        <v>1</v>
      </c>
      <c r="DO280" s="198" t="str">
        <f t="shared" ca="1" si="633"/>
        <v>-</v>
      </c>
      <c r="DP280" s="198" t="b">
        <f t="shared" ca="1" si="633"/>
        <v>1</v>
      </c>
      <c r="DQ280" s="198" t="str">
        <f t="shared" ca="1" si="633"/>
        <v>-</v>
      </c>
      <c r="DR280" s="198" t="str">
        <f t="shared" ca="1" si="633"/>
        <v>-</v>
      </c>
      <c r="DS280" s="195" t="str">
        <f t="shared" ca="1" si="634"/>
        <v>-</v>
      </c>
      <c r="DT280" s="195" t="b">
        <f t="shared" ca="1" si="634"/>
        <v>1</v>
      </c>
      <c r="DU280" s="195" t="str">
        <f t="shared" ca="1" si="634"/>
        <v>-</v>
      </c>
      <c r="DV280" s="195">
        <f t="shared" ca="1" si="634"/>
        <v>0</v>
      </c>
      <c r="DW280" s="195">
        <f t="shared" ca="1" si="634"/>
        <v>1</v>
      </c>
      <c r="DX280" s="198" t="str">
        <f t="shared" ca="1" si="615"/>
        <v>-</v>
      </c>
      <c r="DY280" s="195">
        <f t="shared" ca="1" si="616"/>
        <v>500</v>
      </c>
      <c r="DZ280" s="195">
        <f t="shared" ca="1" si="616"/>
        <v>500</v>
      </c>
      <c r="EA280" s="198">
        <f t="shared" ca="1" si="617"/>
        <v>0</v>
      </c>
      <c r="EB280" s="198">
        <f t="shared" ca="1" si="617"/>
        <v>-0.25</v>
      </c>
      <c r="EC280" s="198">
        <f t="shared" ca="1" si="617"/>
        <v>0</v>
      </c>
      <c r="ED280" s="198">
        <f t="shared" ca="1" si="617"/>
        <v>0</v>
      </c>
      <c r="EE280" s="198">
        <f t="shared" ca="1" si="617"/>
        <v>62.5</v>
      </c>
      <c r="EF280" s="195">
        <f t="shared" ca="1" si="635"/>
        <v>70</v>
      </c>
      <c r="EG280" s="195">
        <f t="shared" ca="1" si="635"/>
        <v>50</v>
      </c>
      <c r="EH280" s="195">
        <f t="shared" ca="1" si="635"/>
        <v>70</v>
      </c>
      <c r="EI280" s="195">
        <f t="shared" ca="1" si="635"/>
        <v>50</v>
      </c>
      <c r="EJ280" s="198">
        <f t="shared" ca="1" si="618"/>
        <v>0</v>
      </c>
      <c r="EK280" s="195">
        <f t="shared" ca="1" si="619"/>
        <v>1</v>
      </c>
      <c r="EL280" s="195">
        <f t="shared" ca="1" si="619"/>
        <v>1</v>
      </c>
      <c r="EM280" s="195">
        <f t="shared" ca="1" si="620"/>
        <v>0</v>
      </c>
      <c r="EN280" s="195" t="str">
        <f t="shared" ca="1" si="619"/>
        <v>-</v>
      </c>
      <c r="EO280" s="195" t="str">
        <f t="shared" ca="1" si="619"/>
        <v>-</v>
      </c>
      <c r="EP280" s="195">
        <f t="shared" ca="1" si="619"/>
        <v>0</v>
      </c>
      <c r="EQ280" s="195">
        <f t="shared" ca="1" si="619"/>
        <v>0</v>
      </c>
      <c r="ER280" s="196">
        <v>0</v>
      </c>
    </row>
    <row r="281" spans="1:148" outlineLevel="2">
      <c r="A281" s="190">
        <f t="shared" si="624"/>
        <v>276</v>
      </c>
      <c r="B281" s="191">
        <f t="shared" ca="1" si="625"/>
        <v>275</v>
      </c>
      <c r="C281" s="19">
        <f t="shared" ca="1" si="626"/>
        <v>72</v>
      </c>
      <c r="D281" s="19" t="b">
        <v>1</v>
      </c>
      <c r="E281" s="19" t="b">
        <v>0</v>
      </c>
      <c r="F281" s="19" t="b">
        <v>1</v>
      </c>
      <c r="G281" s="197">
        <f t="shared" ref="G281:G342" ca="1" si="636">OFFSET(G281,-1,0)+1</f>
        <v>4</v>
      </c>
      <c r="H281" s="193" t="str">
        <f t="shared" ca="1" si="621"/>
        <v>04 M-M Spr Add contract cost</v>
      </c>
      <c r="I281" s="194" t="str">
        <f ca="1">IF(MATCH(H281,H$5:H281,0)=(COUNTA(H$5:H281)),"-","Dup")</f>
        <v>-</v>
      </c>
      <c r="J281" s="195" t="s">
        <v>37</v>
      </c>
      <c r="K281" s="195" t="b">
        <f t="shared" ca="1" si="627"/>
        <v>1</v>
      </c>
      <c r="L281" s="195" t="b">
        <f t="shared" ca="1" si="627"/>
        <v>1</v>
      </c>
      <c r="M281" s="195" t="b">
        <f t="shared" ca="1" si="627"/>
        <v>1</v>
      </c>
      <c r="N281" s="195" t="b">
        <f t="shared" ca="1" si="627"/>
        <v>1</v>
      </c>
      <c r="O281" s="195" t="b">
        <f t="shared" ca="1" si="627"/>
        <v>1</v>
      </c>
      <c r="P281" s="198">
        <f t="shared" ca="1" si="599"/>
        <v>0</v>
      </c>
      <c r="Q281" s="198">
        <f t="shared" ca="1" si="599"/>
        <v>0</v>
      </c>
      <c r="R281" s="195">
        <f t="shared" ca="1" si="628"/>
        <v>1</v>
      </c>
      <c r="S281" s="195">
        <f t="shared" ca="1" si="628"/>
        <v>1</v>
      </c>
      <c r="T281" s="195">
        <f t="shared" ca="1" si="628"/>
        <v>1</v>
      </c>
      <c r="U281" s="195">
        <f t="shared" ca="1" si="628"/>
        <v>1</v>
      </c>
      <c r="V281" s="195">
        <f t="shared" ca="1" si="628"/>
        <v>1</v>
      </c>
      <c r="W281" s="195">
        <f t="shared" ca="1" si="629"/>
        <v>1</v>
      </c>
      <c r="X281" s="195">
        <f t="shared" ca="1" si="629"/>
        <v>1</v>
      </c>
      <c r="Y281" s="195">
        <f t="shared" ca="1" si="629"/>
        <v>1</v>
      </c>
      <c r="Z281" s="195" t="str">
        <f t="shared" ca="1" si="629"/>
        <v>-</v>
      </c>
      <c r="AA281" s="198" t="b">
        <f t="shared" ca="1" si="601"/>
        <v>0</v>
      </c>
      <c r="AB281" s="198">
        <f t="shared" ca="1" si="601"/>
        <v>1</v>
      </c>
      <c r="AC281" s="198" t="b">
        <f t="shared" ca="1" si="601"/>
        <v>1</v>
      </c>
      <c r="AD281" s="198" t="b">
        <f t="shared" ca="1" si="601"/>
        <v>1</v>
      </c>
      <c r="AE281" s="195" t="str">
        <f t="shared" ca="1" si="630"/>
        <v>-</v>
      </c>
      <c r="AF281" s="195" t="str">
        <f t="shared" ca="1" si="630"/>
        <v>-</v>
      </c>
      <c r="AG281" s="198" t="b">
        <f t="shared" ca="1" si="602"/>
        <v>1</v>
      </c>
      <c r="AH281" s="198" t="b">
        <f t="shared" ca="1" si="602"/>
        <v>1</v>
      </c>
      <c r="AI281" s="198" t="b">
        <f t="shared" ca="1" si="602"/>
        <v>1</v>
      </c>
      <c r="AJ281" s="195" t="str">
        <f t="shared" ca="1" si="631"/>
        <v>-</v>
      </c>
      <c r="AK281" s="195" t="b">
        <f t="shared" ca="1" si="631"/>
        <v>1</v>
      </c>
      <c r="AL281" s="195" t="str">
        <f t="shared" ca="1" si="631"/>
        <v>-</v>
      </c>
      <c r="AM281" s="195" t="str">
        <f t="shared" ca="1" si="631"/>
        <v>-</v>
      </c>
      <c r="AN281" s="195" t="str">
        <f t="shared" ca="1" si="631"/>
        <v>-</v>
      </c>
      <c r="AO281" s="195" t="str">
        <f t="shared" ca="1" si="631"/>
        <v>-</v>
      </c>
      <c r="AP281" s="195" t="str">
        <f t="shared" ca="1" si="631"/>
        <v>-</v>
      </c>
      <c r="AQ281" s="195" t="str">
        <f t="shared" ca="1" si="631"/>
        <v>-</v>
      </c>
      <c r="AR281" s="195" t="str">
        <f t="shared" ca="1" si="631"/>
        <v>-</v>
      </c>
      <c r="AS281" s="195">
        <f t="shared" ca="1" si="631"/>
        <v>5</v>
      </c>
      <c r="AT281" s="195">
        <f t="shared" ca="1" si="631"/>
        <v>4</v>
      </c>
      <c r="AU281" s="195">
        <f t="shared" ca="1" si="631"/>
        <v>0</v>
      </c>
      <c r="AV281" s="195">
        <f t="shared" ca="1" si="604"/>
        <v>0.25</v>
      </c>
      <c r="AW281" s="195">
        <f t="shared" ca="1" si="604"/>
        <v>-0.25</v>
      </c>
      <c r="AX281" s="195">
        <f t="shared" ca="1" si="604"/>
        <v>0.5</v>
      </c>
      <c r="AY281" s="195">
        <f t="shared" ca="1" si="604"/>
        <v>-0.5</v>
      </c>
      <c r="AZ281" s="195">
        <f t="shared" ca="1" si="604"/>
        <v>-0.7</v>
      </c>
      <c r="BA281" s="195">
        <f t="shared" ca="1" si="604"/>
        <v>1</v>
      </c>
      <c r="BB281" s="195">
        <f t="shared" ca="1" si="604"/>
        <v>-1</v>
      </c>
      <c r="BC281" s="195">
        <f t="shared" ca="1" si="604"/>
        <v>0.3</v>
      </c>
      <c r="BD281" s="195">
        <f t="shared" ca="1" si="604"/>
        <v>0.7</v>
      </c>
      <c r="BE281" s="195">
        <f t="shared" ca="1" si="604"/>
        <v>-0.2</v>
      </c>
      <c r="BF281" s="195">
        <f t="shared" ca="1" si="605"/>
        <v>1.2</v>
      </c>
      <c r="BG281" s="195" t="str">
        <f t="shared" ca="1" si="605"/>
        <v>-</v>
      </c>
      <c r="BH281" s="195" t="str">
        <f t="shared" ca="1" si="605"/>
        <v>-</v>
      </c>
      <c r="BI281" s="198" t="e">
        <f t="shared" ca="1" si="632"/>
        <v>#REF!</v>
      </c>
      <c r="BJ281" s="198" t="e">
        <f t="shared" ca="1" si="632"/>
        <v>#REF!</v>
      </c>
      <c r="BK281" s="198" t="e">
        <f t="shared" ca="1" si="632"/>
        <v>#REF!</v>
      </c>
      <c r="BL281" s="198" t="e">
        <f t="shared" ca="1" si="632"/>
        <v>#REF!</v>
      </c>
      <c r="BM281" s="198" t="e">
        <f t="shared" ca="1" si="632"/>
        <v>#REF!</v>
      </c>
      <c r="BN281" s="195">
        <f t="shared" ca="1" si="607"/>
        <v>0</v>
      </c>
      <c r="BO281" s="195">
        <f t="shared" ca="1" si="607"/>
        <v>0</v>
      </c>
      <c r="BP281" s="195" t="str">
        <f t="shared" ca="1" si="607"/>
        <v>-</v>
      </c>
      <c r="BQ281" s="195" t="str">
        <f t="shared" ca="1" si="607"/>
        <v>-</v>
      </c>
      <c r="BR281" s="198">
        <f t="shared" ca="1" si="608"/>
        <v>0</v>
      </c>
      <c r="BS281" s="198">
        <f t="shared" ca="1" si="608"/>
        <v>0</v>
      </c>
      <c r="BT281" s="198">
        <f t="shared" ca="1" si="608"/>
        <v>0</v>
      </c>
      <c r="BU281" s="198">
        <f t="shared" ca="1" si="608"/>
        <v>0</v>
      </c>
      <c r="BV281" s="198">
        <f t="shared" ca="1" si="608"/>
        <v>0</v>
      </c>
      <c r="BW281" s="198">
        <f t="shared" ca="1" si="608"/>
        <v>0</v>
      </c>
      <c r="BX281" s="198">
        <f t="shared" ca="1" si="608"/>
        <v>0</v>
      </c>
      <c r="BY281" s="195">
        <f t="shared" ca="1" si="609"/>
        <v>2</v>
      </c>
      <c r="BZ281" s="195" t="str">
        <f t="shared" ca="1" si="609"/>
        <v>-</v>
      </c>
      <c r="CA281" s="195" t="str">
        <f t="shared" ca="1" si="609"/>
        <v>-</v>
      </c>
      <c r="CB281" s="195" t="str">
        <f t="shared" ca="1" si="609"/>
        <v>-</v>
      </c>
      <c r="CC281" s="195" t="str">
        <f t="shared" ca="1" si="609"/>
        <v>-</v>
      </c>
      <c r="CD281" s="195" t="str">
        <f t="shared" ca="1" si="609"/>
        <v>-</v>
      </c>
      <c r="CE281" s="195" t="str">
        <f t="shared" ca="1" si="609"/>
        <v>-</v>
      </c>
      <c r="CF281" s="195">
        <f t="shared" ca="1" si="609"/>
        <v>0</v>
      </c>
      <c r="CG281" s="195" t="str">
        <f t="shared" ca="1" si="609"/>
        <v>-</v>
      </c>
      <c r="CH281" s="195">
        <f t="shared" ca="1" si="609"/>
        <v>1</v>
      </c>
      <c r="CI281" s="195">
        <f t="shared" ca="1" si="610"/>
        <v>0</v>
      </c>
      <c r="CJ281" s="195">
        <f t="shared" ca="1" si="610"/>
        <v>1</v>
      </c>
      <c r="CK281" s="195">
        <f t="shared" ca="1" si="610"/>
        <v>1</v>
      </c>
      <c r="CL281" s="195">
        <f t="shared" ca="1" si="610"/>
        <v>1</v>
      </c>
      <c r="CM281" s="195">
        <f t="shared" ca="1" si="610"/>
        <v>0</v>
      </c>
      <c r="CN281" s="195">
        <f t="shared" ca="1" si="610"/>
        <v>0</v>
      </c>
      <c r="CO281" s="195">
        <f t="shared" ca="1" si="610"/>
        <v>0</v>
      </c>
      <c r="CP281" s="195">
        <f t="shared" ca="1" si="610"/>
        <v>0</v>
      </c>
      <c r="CQ281" s="195">
        <f t="shared" ca="1" si="610"/>
        <v>0.9</v>
      </c>
      <c r="CR281" s="195">
        <f t="shared" ca="1" si="610"/>
        <v>0.75</v>
      </c>
      <c r="CS281" s="195">
        <f t="shared" ca="1" si="610"/>
        <v>0.65</v>
      </c>
      <c r="CT281" s="195">
        <f t="shared" ca="1" si="610"/>
        <v>0.3</v>
      </c>
      <c r="CU281" s="195">
        <f t="shared" ca="1" si="610"/>
        <v>0</v>
      </c>
      <c r="CV281" s="195">
        <f t="shared" ca="1" si="610"/>
        <v>0</v>
      </c>
      <c r="CW281" s="195">
        <f t="shared" ca="1" si="610"/>
        <v>1</v>
      </c>
      <c r="CX281" s="198">
        <f t="shared" ca="1" si="611"/>
        <v>0</v>
      </c>
      <c r="CY281" s="195">
        <f t="shared" ca="1" si="610"/>
        <v>0</v>
      </c>
      <c r="CZ281" s="198">
        <f t="shared" ca="1" si="612"/>
        <v>0</v>
      </c>
      <c r="DA281" s="198">
        <f t="shared" ca="1" si="612"/>
        <v>0</v>
      </c>
      <c r="DB281" s="198">
        <f t="shared" ca="1" si="612"/>
        <v>0</v>
      </c>
      <c r="DC281" s="198">
        <f t="shared" ca="1" si="612"/>
        <v>0</v>
      </c>
      <c r="DD281" s="198">
        <f t="shared" ca="1" si="612"/>
        <v>0</v>
      </c>
      <c r="DE281" s="195" t="str">
        <f t="shared" ca="1" si="613"/>
        <v>-</v>
      </c>
      <c r="DF281" s="195" t="str">
        <f t="shared" ca="1" si="613"/>
        <v>-</v>
      </c>
      <c r="DG281" s="195" t="str">
        <f t="shared" ca="1" si="613"/>
        <v>-</v>
      </c>
      <c r="DH281" s="195" t="str">
        <f t="shared" ca="1" si="613"/>
        <v>-</v>
      </c>
      <c r="DI281" s="195" t="str">
        <f t="shared" ca="1" si="613"/>
        <v>-</v>
      </c>
      <c r="DJ281" s="195" t="str">
        <f t="shared" ca="1" si="613"/>
        <v>-</v>
      </c>
      <c r="DK281" s="195" t="b">
        <f t="shared" ca="1" si="613"/>
        <v>0</v>
      </c>
      <c r="DL281" s="195" t="b">
        <f t="shared" ca="1" si="613"/>
        <v>0</v>
      </c>
      <c r="DM281" s="195" t="b">
        <f t="shared" ca="1" si="613"/>
        <v>1</v>
      </c>
      <c r="DN281" s="198">
        <f t="shared" ca="1" si="633"/>
        <v>1</v>
      </c>
      <c r="DO281" s="198" t="str">
        <f t="shared" ca="1" si="633"/>
        <v>-</v>
      </c>
      <c r="DP281" s="198" t="b">
        <f t="shared" ca="1" si="633"/>
        <v>1</v>
      </c>
      <c r="DQ281" s="198" t="str">
        <f t="shared" ca="1" si="633"/>
        <v>-</v>
      </c>
      <c r="DR281" s="198" t="str">
        <f t="shared" ca="1" si="633"/>
        <v>-</v>
      </c>
      <c r="DS281" s="195" t="str">
        <f t="shared" ca="1" si="634"/>
        <v>-</v>
      </c>
      <c r="DT281" s="195" t="b">
        <f t="shared" ca="1" si="634"/>
        <v>1</v>
      </c>
      <c r="DU281" s="195" t="str">
        <f t="shared" ca="1" si="634"/>
        <v>-</v>
      </c>
      <c r="DV281" s="195">
        <f t="shared" ca="1" si="634"/>
        <v>0</v>
      </c>
      <c r="DW281" s="195">
        <f t="shared" ca="1" si="634"/>
        <v>1</v>
      </c>
      <c r="DX281" s="198" t="str">
        <f t="shared" ca="1" si="615"/>
        <v>-</v>
      </c>
      <c r="DY281" s="195">
        <f t="shared" ca="1" si="616"/>
        <v>500</v>
      </c>
      <c r="DZ281" s="195">
        <f t="shared" ca="1" si="616"/>
        <v>500</v>
      </c>
      <c r="EA281" s="198">
        <f t="shared" ca="1" si="617"/>
        <v>1</v>
      </c>
      <c r="EB281" s="198">
        <f t="shared" ca="1" si="617"/>
        <v>-0.25</v>
      </c>
      <c r="EC281" s="198">
        <f t="shared" ca="1" si="617"/>
        <v>0</v>
      </c>
      <c r="ED281" s="198">
        <f t="shared" ca="1" si="617"/>
        <v>0</v>
      </c>
      <c r="EE281" s="198">
        <f t="shared" ca="1" si="617"/>
        <v>62.5</v>
      </c>
      <c r="EF281" s="195">
        <f t="shared" ca="1" si="635"/>
        <v>70</v>
      </c>
      <c r="EG281" s="195">
        <f t="shared" ca="1" si="635"/>
        <v>50</v>
      </c>
      <c r="EH281" s="195">
        <f t="shared" ca="1" si="635"/>
        <v>70</v>
      </c>
      <c r="EI281" s="195">
        <f t="shared" ca="1" si="635"/>
        <v>50</v>
      </c>
      <c r="EJ281" s="198">
        <f t="shared" ca="1" si="618"/>
        <v>0</v>
      </c>
      <c r="EK281" s="195">
        <f t="shared" ca="1" si="619"/>
        <v>1</v>
      </c>
      <c r="EL281" s="195">
        <f t="shared" ca="1" si="619"/>
        <v>1</v>
      </c>
      <c r="EM281" s="195">
        <f t="shared" ca="1" si="620"/>
        <v>0</v>
      </c>
      <c r="EN281" s="195" t="str">
        <f t="shared" ca="1" si="619"/>
        <v>-</v>
      </c>
      <c r="EO281" s="195" t="str">
        <f t="shared" ca="1" si="619"/>
        <v>-</v>
      </c>
      <c r="EP281" s="195">
        <f t="shared" ca="1" si="619"/>
        <v>0</v>
      </c>
      <c r="EQ281" s="195">
        <f t="shared" ca="1" si="619"/>
        <v>0</v>
      </c>
      <c r="ER281" s="196">
        <v>0</v>
      </c>
    </row>
    <row r="282" spans="1:148" outlineLevel="2">
      <c r="A282" s="190">
        <f t="shared" si="624"/>
        <v>277</v>
      </c>
      <c r="B282" s="191">
        <f t="shared" ca="1" si="625"/>
        <v>276</v>
      </c>
      <c r="C282" s="19">
        <f t="shared" ca="1" si="626"/>
        <v>72</v>
      </c>
      <c r="D282" s="19" t="b">
        <v>1</v>
      </c>
      <c r="E282" s="19" t="b">
        <v>0</v>
      </c>
      <c r="F282" s="19" t="b">
        <v>1</v>
      </c>
      <c r="G282" s="197">
        <f t="shared" ca="1" si="636"/>
        <v>5</v>
      </c>
      <c r="H282" s="193" t="str">
        <f t="shared" ca="1" si="621"/>
        <v>05 M-M Spr Add labour (yards &amp; mustering) &amp; infrastructure costs</v>
      </c>
      <c r="I282" s="194" t="str">
        <f ca="1">IF(MATCH(H282,H$5:H282,0)=(COUNTA(H$5:H282)),"-","Dup")</f>
        <v>-</v>
      </c>
      <c r="J282" s="195" t="s">
        <v>37</v>
      </c>
      <c r="K282" s="195" t="b">
        <f t="shared" ca="1" si="627"/>
        <v>1</v>
      </c>
      <c r="L282" s="195" t="b">
        <f t="shared" ca="1" si="627"/>
        <v>1</v>
      </c>
      <c r="M282" s="195" t="b">
        <f t="shared" ca="1" si="627"/>
        <v>1</v>
      </c>
      <c r="N282" s="195" t="b">
        <f t="shared" ca="1" si="627"/>
        <v>1</v>
      </c>
      <c r="O282" s="195" t="b">
        <f t="shared" ca="1" si="627"/>
        <v>1</v>
      </c>
      <c r="P282" s="198">
        <f t="shared" ca="1" si="599"/>
        <v>0</v>
      </c>
      <c r="Q282" s="198">
        <f t="shared" ca="1" si="599"/>
        <v>0</v>
      </c>
      <c r="R282" s="195">
        <f t="shared" ca="1" si="628"/>
        <v>1</v>
      </c>
      <c r="S282" s="195">
        <f t="shared" ca="1" si="628"/>
        <v>1</v>
      </c>
      <c r="T282" s="195">
        <f t="shared" ca="1" si="628"/>
        <v>1</v>
      </c>
      <c r="U282" s="195">
        <f t="shared" ca="1" si="628"/>
        <v>1</v>
      </c>
      <c r="V282" s="195">
        <f t="shared" ca="1" si="628"/>
        <v>1</v>
      </c>
      <c r="W282" s="195">
        <f t="shared" ca="1" si="629"/>
        <v>1</v>
      </c>
      <c r="X282" s="195">
        <f t="shared" ca="1" si="629"/>
        <v>1</v>
      </c>
      <c r="Y282" s="195">
        <f t="shared" ca="1" si="629"/>
        <v>1</v>
      </c>
      <c r="Z282" s="195" t="str">
        <f t="shared" ca="1" si="629"/>
        <v>-</v>
      </c>
      <c r="AA282" s="198" t="b">
        <f t="shared" ca="1" si="601"/>
        <v>0</v>
      </c>
      <c r="AB282" s="198">
        <f t="shared" ca="1" si="601"/>
        <v>1</v>
      </c>
      <c r="AC282" s="198" t="b">
        <f t="shared" ca="1" si="601"/>
        <v>1</v>
      </c>
      <c r="AD282" s="198" t="b">
        <f t="shared" ca="1" si="601"/>
        <v>1</v>
      </c>
      <c r="AE282" s="195" t="str">
        <f t="shared" ca="1" si="630"/>
        <v>-</v>
      </c>
      <c r="AF282" s="195" t="str">
        <f t="shared" ca="1" si="630"/>
        <v>-</v>
      </c>
      <c r="AG282" s="198" t="b">
        <f t="shared" ca="1" si="602"/>
        <v>1</v>
      </c>
      <c r="AH282" s="198" t="b">
        <f t="shared" ca="1" si="602"/>
        <v>1</v>
      </c>
      <c r="AI282" s="198" t="b">
        <f t="shared" ca="1" si="602"/>
        <v>1</v>
      </c>
      <c r="AJ282" s="195" t="str">
        <f t="shared" ca="1" si="631"/>
        <v>-</v>
      </c>
      <c r="AK282" s="195" t="b">
        <f t="shared" ca="1" si="631"/>
        <v>1</v>
      </c>
      <c r="AL282" s="195" t="str">
        <f t="shared" ca="1" si="631"/>
        <v>-</v>
      </c>
      <c r="AM282" s="195" t="str">
        <f t="shared" ca="1" si="631"/>
        <v>-</v>
      </c>
      <c r="AN282" s="195" t="str">
        <f t="shared" ca="1" si="631"/>
        <v>-</v>
      </c>
      <c r="AO282" s="195" t="str">
        <f t="shared" ca="1" si="631"/>
        <v>-</v>
      </c>
      <c r="AP282" s="195" t="str">
        <f t="shared" ca="1" si="631"/>
        <v>-</v>
      </c>
      <c r="AQ282" s="195" t="str">
        <f t="shared" ca="1" si="631"/>
        <v>-</v>
      </c>
      <c r="AR282" s="195" t="str">
        <f t="shared" ca="1" si="631"/>
        <v>-</v>
      </c>
      <c r="AS282" s="195">
        <f t="shared" ca="1" si="631"/>
        <v>5</v>
      </c>
      <c r="AT282" s="195">
        <f t="shared" ca="1" si="631"/>
        <v>4</v>
      </c>
      <c r="AU282" s="195">
        <f t="shared" ca="1" si="631"/>
        <v>0</v>
      </c>
      <c r="AV282" s="195">
        <f t="shared" ca="1" si="604"/>
        <v>0.25</v>
      </c>
      <c r="AW282" s="195">
        <f t="shared" ca="1" si="604"/>
        <v>-0.25</v>
      </c>
      <c r="AX282" s="195">
        <f t="shared" ca="1" si="604"/>
        <v>0.5</v>
      </c>
      <c r="AY282" s="195">
        <f t="shared" ca="1" si="604"/>
        <v>-0.5</v>
      </c>
      <c r="AZ282" s="195">
        <f t="shared" ca="1" si="604"/>
        <v>-0.7</v>
      </c>
      <c r="BA282" s="195">
        <f t="shared" ca="1" si="604"/>
        <v>1</v>
      </c>
      <c r="BB282" s="195">
        <f t="shared" ca="1" si="604"/>
        <v>-1</v>
      </c>
      <c r="BC282" s="195">
        <f t="shared" ca="1" si="604"/>
        <v>0.3</v>
      </c>
      <c r="BD282" s="195">
        <f t="shared" ca="1" si="604"/>
        <v>0.7</v>
      </c>
      <c r="BE282" s="195">
        <f t="shared" ca="1" si="604"/>
        <v>-0.2</v>
      </c>
      <c r="BF282" s="195">
        <f t="shared" ca="1" si="605"/>
        <v>1.2</v>
      </c>
      <c r="BG282" s="195" t="str">
        <f t="shared" ca="1" si="605"/>
        <v>-</v>
      </c>
      <c r="BH282" s="195" t="str">
        <f t="shared" ca="1" si="605"/>
        <v>-</v>
      </c>
      <c r="BI282" s="198" t="e">
        <f t="shared" ca="1" si="632"/>
        <v>#REF!</v>
      </c>
      <c r="BJ282" s="198" t="e">
        <f t="shared" ca="1" si="632"/>
        <v>#REF!</v>
      </c>
      <c r="BK282" s="198" t="e">
        <f t="shared" ca="1" si="632"/>
        <v>#REF!</v>
      </c>
      <c r="BL282" s="198" t="e">
        <f t="shared" ca="1" si="632"/>
        <v>#REF!</v>
      </c>
      <c r="BM282" s="198" t="e">
        <f t="shared" ca="1" si="632"/>
        <v>#REF!</v>
      </c>
      <c r="BN282" s="195">
        <f t="shared" ca="1" si="607"/>
        <v>0</v>
      </c>
      <c r="BO282" s="195">
        <f t="shared" ca="1" si="607"/>
        <v>0</v>
      </c>
      <c r="BP282" s="195" t="str">
        <f t="shared" ca="1" si="607"/>
        <v>-</v>
      </c>
      <c r="BQ282" s="195" t="str">
        <f t="shared" ca="1" si="607"/>
        <v>-</v>
      </c>
      <c r="BR282" s="198">
        <f t="shared" ca="1" si="608"/>
        <v>0</v>
      </c>
      <c r="BS282" s="198">
        <f t="shared" ca="1" si="608"/>
        <v>0</v>
      </c>
      <c r="BT282" s="198">
        <f t="shared" ca="1" si="608"/>
        <v>0</v>
      </c>
      <c r="BU282" s="198">
        <f t="shared" ca="1" si="608"/>
        <v>0</v>
      </c>
      <c r="BV282" s="198">
        <f t="shared" ca="1" si="608"/>
        <v>0</v>
      </c>
      <c r="BW282" s="198">
        <f t="shared" ca="1" si="608"/>
        <v>0</v>
      </c>
      <c r="BX282" s="198">
        <f t="shared" ca="1" si="608"/>
        <v>0</v>
      </c>
      <c r="BY282" s="195">
        <f t="shared" ca="1" si="609"/>
        <v>2</v>
      </c>
      <c r="BZ282" s="195" t="str">
        <f t="shared" ca="1" si="609"/>
        <v>-</v>
      </c>
      <c r="CA282" s="195" t="str">
        <f t="shared" ca="1" si="609"/>
        <v>-</v>
      </c>
      <c r="CB282" s="195" t="str">
        <f t="shared" ca="1" si="609"/>
        <v>-</v>
      </c>
      <c r="CC282" s="195" t="str">
        <f t="shared" ca="1" si="609"/>
        <v>-</v>
      </c>
      <c r="CD282" s="195" t="str">
        <f t="shared" ca="1" si="609"/>
        <v>-</v>
      </c>
      <c r="CE282" s="195" t="str">
        <f t="shared" ca="1" si="609"/>
        <v>-</v>
      </c>
      <c r="CF282" s="195">
        <f t="shared" ca="1" si="609"/>
        <v>0</v>
      </c>
      <c r="CG282" s="195" t="str">
        <f t="shared" ca="1" si="609"/>
        <v>-</v>
      </c>
      <c r="CH282" s="195">
        <f t="shared" ca="1" si="609"/>
        <v>1</v>
      </c>
      <c r="CI282" s="195">
        <f t="shared" ca="1" si="610"/>
        <v>0</v>
      </c>
      <c r="CJ282" s="195">
        <f t="shared" ca="1" si="610"/>
        <v>1</v>
      </c>
      <c r="CK282" s="195">
        <f t="shared" ca="1" si="610"/>
        <v>1</v>
      </c>
      <c r="CL282" s="195">
        <f t="shared" ca="1" si="610"/>
        <v>1</v>
      </c>
      <c r="CM282" s="195">
        <f t="shared" ca="1" si="610"/>
        <v>0</v>
      </c>
      <c r="CN282" s="195">
        <f t="shared" ca="1" si="610"/>
        <v>0</v>
      </c>
      <c r="CO282" s="195">
        <f t="shared" ca="1" si="610"/>
        <v>0</v>
      </c>
      <c r="CP282" s="195">
        <f t="shared" ca="1" si="610"/>
        <v>0</v>
      </c>
      <c r="CQ282" s="195">
        <f t="shared" ca="1" si="610"/>
        <v>0.9</v>
      </c>
      <c r="CR282" s="195">
        <f t="shared" ca="1" si="610"/>
        <v>0.75</v>
      </c>
      <c r="CS282" s="195">
        <f t="shared" ca="1" si="610"/>
        <v>0.65</v>
      </c>
      <c r="CT282" s="195">
        <f t="shared" ca="1" si="610"/>
        <v>0.3</v>
      </c>
      <c r="CU282" s="195">
        <f t="shared" ca="1" si="610"/>
        <v>0</v>
      </c>
      <c r="CV282" s="195">
        <f t="shared" ca="1" si="610"/>
        <v>0</v>
      </c>
      <c r="CW282" s="195">
        <f t="shared" ca="1" si="610"/>
        <v>1</v>
      </c>
      <c r="CX282" s="198">
        <f t="shared" ca="1" si="611"/>
        <v>0</v>
      </c>
      <c r="CY282" s="195">
        <f t="shared" ca="1" si="610"/>
        <v>0</v>
      </c>
      <c r="CZ282" s="198">
        <f t="shared" ca="1" si="612"/>
        <v>0</v>
      </c>
      <c r="DA282" s="198">
        <f t="shared" ca="1" si="612"/>
        <v>0</v>
      </c>
      <c r="DB282" s="198">
        <f t="shared" ca="1" si="612"/>
        <v>0</v>
      </c>
      <c r="DC282" s="198">
        <f t="shared" ca="1" si="612"/>
        <v>0</v>
      </c>
      <c r="DD282" s="198">
        <f t="shared" ca="1" si="612"/>
        <v>0</v>
      </c>
      <c r="DE282" s="195" t="str">
        <f t="shared" ca="1" si="613"/>
        <v>-</v>
      </c>
      <c r="DF282" s="195" t="str">
        <f t="shared" ca="1" si="613"/>
        <v>-</v>
      </c>
      <c r="DG282" s="195" t="str">
        <f t="shared" ca="1" si="613"/>
        <v>-</v>
      </c>
      <c r="DH282" s="195" t="str">
        <f t="shared" ca="1" si="613"/>
        <v>-</v>
      </c>
      <c r="DI282" s="195" t="str">
        <f t="shared" ca="1" si="613"/>
        <v>-</v>
      </c>
      <c r="DJ282" s="195" t="str">
        <f t="shared" ca="1" si="613"/>
        <v>-</v>
      </c>
      <c r="DK282" s="195" t="b">
        <f t="shared" ca="1" si="613"/>
        <v>0</v>
      </c>
      <c r="DL282" s="195" t="b">
        <f t="shared" ca="1" si="613"/>
        <v>0</v>
      </c>
      <c r="DM282" s="195" t="b">
        <f t="shared" ca="1" si="613"/>
        <v>1</v>
      </c>
      <c r="DN282" s="198">
        <f t="shared" ca="1" si="633"/>
        <v>1</v>
      </c>
      <c r="DO282" s="198" t="str">
        <f t="shared" ca="1" si="633"/>
        <v>-</v>
      </c>
      <c r="DP282" s="198" t="b">
        <f t="shared" ca="1" si="633"/>
        <v>1</v>
      </c>
      <c r="DQ282" s="198" t="str">
        <f t="shared" ca="1" si="633"/>
        <v>-</v>
      </c>
      <c r="DR282" s="198" t="str">
        <f t="shared" ca="1" si="633"/>
        <v>-</v>
      </c>
      <c r="DS282" s="195" t="str">
        <f t="shared" ca="1" si="634"/>
        <v>-</v>
      </c>
      <c r="DT282" s="195" t="b">
        <f t="shared" ca="1" si="634"/>
        <v>1</v>
      </c>
      <c r="DU282" s="195" t="str">
        <f t="shared" ca="1" si="634"/>
        <v>-</v>
      </c>
      <c r="DV282" s="195">
        <f t="shared" ca="1" si="634"/>
        <v>0</v>
      </c>
      <c r="DW282" s="195">
        <f t="shared" ca="1" si="634"/>
        <v>1</v>
      </c>
      <c r="DX282" s="198" t="str">
        <f t="shared" ca="1" si="615"/>
        <v>-</v>
      </c>
      <c r="DY282" s="195">
        <f t="shared" ca="1" si="616"/>
        <v>500</v>
      </c>
      <c r="DZ282" s="195">
        <f t="shared" ca="1" si="616"/>
        <v>500</v>
      </c>
      <c r="EA282" s="198">
        <f t="shared" ca="1" si="617"/>
        <v>1</v>
      </c>
      <c r="EB282" s="198">
        <f t="shared" ca="1" si="617"/>
        <v>-0.25</v>
      </c>
      <c r="EC282" s="198">
        <f t="shared" ca="1" si="617"/>
        <v>1</v>
      </c>
      <c r="ED282" s="198">
        <f t="shared" ca="1" si="617"/>
        <v>1</v>
      </c>
      <c r="EE282" s="198">
        <f t="shared" ca="1" si="617"/>
        <v>62.5</v>
      </c>
      <c r="EF282" s="195">
        <f t="shared" ca="1" si="635"/>
        <v>70</v>
      </c>
      <c r="EG282" s="195">
        <f t="shared" ca="1" si="635"/>
        <v>50</v>
      </c>
      <c r="EH282" s="195">
        <f t="shared" ca="1" si="635"/>
        <v>70</v>
      </c>
      <c r="EI282" s="195">
        <f t="shared" ca="1" si="635"/>
        <v>50</v>
      </c>
      <c r="EJ282" s="198">
        <f t="shared" ca="1" si="618"/>
        <v>0</v>
      </c>
      <c r="EK282" s="195">
        <f t="shared" ca="1" si="619"/>
        <v>1</v>
      </c>
      <c r="EL282" s="195">
        <f t="shared" ca="1" si="619"/>
        <v>1</v>
      </c>
      <c r="EM282" s="195">
        <f t="shared" ca="1" si="620"/>
        <v>0</v>
      </c>
      <c r="EN282" s="195" t="str">
        <f t="shared" ca="1" si="619"/>
        <v>-</v>
      </c>
      <c r="EO282" s="195" t="str">
        <f t="shared" ca="1" si="619"/>
        <v>-</v>
      </c>
      <c r="EP282" s="195">
        <f t="shared" ca="1" si="619"/>
        <v>0</v>
      </c>
      <c r="EQ282" s="195">
        <f t="shared" ca="1" si="619"/>
        <v>0</v>
      </c>
      <c r="ER282" s="196">
        <v>0</v>
      </c>
    </row>
    <row r="283" spans="1:148" outlineLevel="2">
      <c r="A283" s="190">
        <f t="shared" si="624"/>
        <v>278</v>
      </c>
      <c r="B283" s="191">
        <f t="shared" ca="1" si="625"/>
        <v>277</v>
      </c>
      <c r="C283" s="19">
        <f t="shared" ca="1" si="626"/>
        <v>72</v>
      </c>
      <c r="D283" s="19" t="b">
        <v>1</v>
      </c>
      <c r="E283" s="19" t="b">
        <v>0</v>
      </c>
      <c r="F283" s="19" t="b">
        <v>1</v>
      </c>
      <c r="G283" s="197">
        <f t="shared" ca="1" si="636"/>
        <v>6</v>
      </c>
      <c r="H283" s="193" t="str">
        <f t="shared" ca="1" si="621"/>
        <v>06 M-M Spr Change feed supply (SR) &amp; lamb BW on dystocia (&amp; sale value CS only)</v>
      </c>
      <c r="I283" s="194" t="str">
        <f ca="1">IF(MATCH(H283,H$5:H283,0)=(COUNTA(H$5:H283)),"-","Dup")</f>
        <v>-</v>
      </c>
      <c r="J283" s="195" t="s">
        <v>37</v>
      </c>
      <c r="K283" s="195" t="b">
        <f t="shared" ca="1" si="627"/>
        <v>1</v>
      </c>
      <c r="L283" s="195" t="b">
        <f t="shared" ca="1" si="627"/>
        <v>1</v>
      </c>
      <c r="M283" s="195" t="b">
        <f t="shared" ca="1" si="627"/>
        <v>1</v>
      </c>
      <c r="N283" s="195" t="b">
        <f t="shared" ca="1" si="627"/>
        <v>1</v>
      </c>
      <c r="O283" s="195" t="b">
        <f t="shared" ca="1" si="627"/>
        <v>1</v>
      </c>
      <c r="P283" s="198">
        <f t="shared" ca="1" si="599"/>
        <v>0</v>
      </c>
      <c r="Q283" s="198">
        <f t="shared" ca="1" si="599"/>
        <v>0</v>
      </c>
      <c r="R283" s="195">
        <f t="shared" ca="1" si="628"/>
        <v>1</v>
      </c>
      <c r="S283" s="195">
        <f t="shared" ca="1" si="628"/>
        <v>1</v>
      </c>
      <c r="T283" s="195">
        <f t="shared" ca="1" si="628"/>
        <v>1</v>
      </c>
      <c r="U283" s="195">
        <f t="shared" ca="1" si="628"/>
        <v>1</v>
      </c>
      <c r="V283" s="195">
        <f t="shared" ca="1" si="628"/>
        <v>1</v>
      </c>
      <c r="W283" s="195">
        <f t="shared" ca="1" si="629"/>
        <v>1</v>
      </c>
      <c r="X283" s="195">
        <f t="shared" ca="1" si="629"/>
        <v>1</v>
      </c>
      <c r="Y283" s="195">
        <f t="shared" ca="1" si="629"/>
        <v>1</v>
      </c>
      <c r="Z283" s="195" t="str">
        <f t="shared" ca="1" si="629"/>
        <v>-</v>
      </c>
      <c r="AA283" s="198" t="b">
        <f t="shared" ca="1" si="601"/>
        <v>0</v>
      </c>
      <c r="AB283" s="198">
        <f t="shared" ca="1" si="601"/>
        <v>1</v>
      </c>
      <c r="AC283" s="198" t="b">
        <f t="shared" ca="1" si="601"/>
        <v>1</v>
      </c>
      <c r="AD283" s="198" t="b">
        <f t="shared" ca="1" si="601"/>
        <v>1</v>
      </c>
      <c r="AE283" s="195" t="str">
        <f t="shared" ca="1" si="630"/>
        <v>-</v>
      </c>
      <c r="AF283" s="195" t="str">
        <f t="shared" ca="1" si="630"/>
        <v>-</v>
      </c>
      <c r="AG283" s="198" t="b">
        <f t="shared" ca="1" si="602"/>
        <v>1</v>
      </c>
      <c r="AH283" s="198" t="b">
        <f t="shared" ca="1" si="602"/>
        <v>1</v>
      </c>
      <c r="AI283" s="198" t="b">
        <f t="shared" ca="1" si="602"/>
        <v>1</v>
      </c>
      <c r="AJ283" s="195" t="str">
        <f t="shared" ca="1" si="631"/>
        <v>-</v>
      </c>
      <c r="AK283" s="195" t="b">
        <f t="shared" ca="1" si="631"/>
        <v>1</v>
      </c>
      <c r="AL283" s="195" t="str">
        <f t="shared" ca="1" si="631"/>
        <v>-</v>
      </c>
      <c r="AM283" s="195" t="str">
        <f t="shared" ca="1" si="631"/>
        <v>-</v>
      </c>
      <c r="AN283" s="195" t="str">
        <f t="shared" ca="1" si="631"/>
        <v>-</v>
      </c>
      <c r="AO283" s="195" t="str">
        <f t="shared" ca="1" si="631"/>
        <v>-</v>
      </c>
      <c r="AP283" s="195" t="str">
        <f t="shared" ca="1" si="631"/>
        <v>-</v>
      </c>
      <c r="AQ283" s="195" t="str">
        <f t="shared" ca="1" si="631"/>
        <v>-</v>
      </c>
      <c r="AR283" s="195" t="str">
        <f t="shared" ca="1" si="631"/>
        <v>-</v>
      </c>
      <c r="AS283" s="195">
        <f t="shared" ca="1" si="631"/>
        <v>5</v>
      </c>
      <c r="AT283" s="195">
        <f t="shared" ca="1" si="631"/>
        <v>4</v>
      </c>
      <c r="AU283" s="195">
        <f t="shared" ca="1" si="631"/>
        <v>0</v>
      </c>
      <c r="AV283" s="195">
        <f t="shared" ca="1" si="604"/>
        <v>0.25</v>
      </c>
      <c r="AW283" s="195">
        <f t="shared" ca="1" si="604"/>
        <v>-0.25</v>
      </c>
      <c r="AX283" s="195">
        <f t="shared" ca="1" si="604"/>
        <v>0.5</v>
      </c>
      <c r="AY283" s="195">
        <f t="shared" ca="1" si="604"/>
        <v>-0.5</v>
      </c>
      <c r="AZ283" s="195">
        <f t="shared" ca="1" si="604"/>
        <v>-0.7</v>
      </c>
      <c r="BA283" s="195">
        <f t="shared" ca="1" si="604"/>
        <v>1</v>
      </c>
      <c r="BB283" s="195">
        <f t="shared" ca="1" si="604"/>
        <v>-1</v>
      </c>
      <c r="BC283" s="195">
        <f t="shared" ca="1" si="604"/>
        <v>0.3</v>
      </c>
      <c r="BD283" s="195">
        <f t="shared" ca="1" si="604"/>
        <v>0.7</v>
      </c>
      <c r="BE283" s="195">
        <f t="shared" ca="1" si="604"/>
        <v>-0.2</v>
      </c>
      <c r="BF283" s="195">
        <f t="shared" ca="1" si="605"/>
        <v>1.2</v>
      </c>
      <c r="BG283" s="195" t="str">
        <f t="shared" ca="1" si="605"/>
        <v>-</v>
      </c>
      <c r="BH283" s="195" t="str">
        <f t="shared" ca="1" si="605"/>
        <v>-</v>
      </c>
      <c r="BI283" s="198" t="e">
        <f t="shared" ca="1" si="632"/>
        <v>#REF!</v>
      </c>
      <c r="BJ283" s="198" t="e">
        <f t="shared" ca="1" si="632"/>
        <v>#REF!</v>
      </c>
      <c r="BK283" s="198" t="e">
        <f t="shared" ca="1" si="632"/>
        <v>#REF!</v>
      </c>
      <c r="BL283" s="198" t="e">
        <f t="shared" ca="1" si="632"/>
        <v>#REF!</v>
      </c>
      <c r="BM283" s="198" t="e">
        <f t="shared" ca="1" si="632"/>
        <v>#REF!</v>
      </c>
      <c r="BN283" s="195">
        <f t="shared" ca="1" si="607"/>
        <v>0</v>
      </c>
      <c r="BO283" s="195">
        <f t="shared" ca="1" si="607"/>
        <v>0</v>
      </c>
      <c r="BP283" s="195" t="str">
        <f t="shared" ca="1" si="607"/>
        <v>-</v>
      </c>
      <c r="BQ283" s="195" t="str">
        <f t="shared" ca="1" si="607"/>
        <v>-</v>
      </c>
      <c r="BR283" s="198">
        <f t="shared" ca="1" si="608"/>
        <v>0</v>
      </c>
      <c r="BS283" s="198">
        <f t="shared" ca="1" si="608"/>
        <v>50</v>
      </c>
      <c r="BT283" s="198">
        <f t="shared" ca="1" si="608"/>
        <v>51</v>
      </c>
      <c r="BU283" s="198">
        <f t="shared" ca="1" si="608"/>
        <v>51</v>
      </c>
      <c r="BV283" s="198">
        <f t="shared" ca="1" si="608"/>
        <v>51</v>
      </c>
      <c r="BW283" s="198">
        <f t="shared" ca="1" si="608"/>
        <v>51</v>
      </c>
      <c r="BX283" s="198">
        <f t="shared" ca="1" si="608"/>
        <v>51</v>
      </c>
      <c r="BY283" s="195">
        <f t="shared" ca="1" si="609"/>
        <v>2</v>
      </c>
      <c r="BZ283" s="195" t="str">
        <f t="shared" ca="1" si="609"/>
        <v>-</v>
      </c>
      <c r="CA283" s="195" t="str">
        <f t="shared" ca="1" si="609"/>
        <v>-</v>
      </c>
      <c r="CB283" s="195" t="str">
        <f t="shared" ca="1" si="609"/>
        <v>-</v>
      </c>
      <c r="CC283" s="195" t="str">
        <f t="shared" ca="1" si="609"/>
        <v>-</v>
      </c>
      <c r="CD283" s="195" t="str">
        <f t="shared" ca="1" si="609"/>
        <v>-</v>
      </c>
      <c r="CE283" s="195" t="str">
        <f t="shared" ca="1" si="609"/>
        <v>-</v>
      </c>
      <c r="CF283" s="195">
        <f t="shared" ca="1" si="609"/>
        <v>0</v>
      </c>
      <c r="CG283" s="195" t="str">
        <f t="shared" ca="1" si="609"/>
        <v>-</v>
      </c>
      <c r="CH283" s="195">
        <f t="shared" ca="1" si="609"/>
        <v>1</v>
      </c>
      <c r="CI283" s="195">
        <f t="shared" ca="1" si="610"/>
        <v>0</v>
      </c>
      <c r="CJ283" s="195">
        <f t="shared" ca="1" si="610"/>
        <v>1</v>
      </c>
      <c r="CK283" s="195">
        <f t="shared" ca="1" si="610"/>
        <v>1</v>
      </c>
      <c r="CL283" s="195">
        <f t="shared" ca="1" si="610"/>
        <v>1</v>
      </c>
      <c r="CM283" s="195">
        <f t="shared" ca="1" si="610"/>
        <v>0</v>
      </c>
      <c r="CN283" s="195">
        <f t="shared" ca="1" si="610"/>
        <v>0</v>
      </c>
      <c r="CO283" s="195">
        <f t="shared" ca="1" si="610"/>
        <v>0</v>
      </c>
      <c r="CP283" s="195">
        <f t="shared" ca="1" si="610"/>
        <v>0</v>
      </c>
      <c r="CQ283" s="195">
        <f t="shared" ca="1" si="610"/>
        <v>0.9</v>
      </c>
      <c r="CR283" s="195">
        <f t="shared" ca="1" si="610"/>
        <v>0.75</v>
      </c>
      <c r="CS283" s="195">
        <f t="shared" ca="1" si="610"/>
        <v>0.65</v>
      </c>
      <c r="CT283" s="195">
        <f t="shared" ca="1" si="610"/>
        <v>0.3</v>
      </c>
      <c r="CU283" s="195">
        <f t="shared" ca="1" si="610"/>
        <v>0</v>
      </c>
      <c r="CV283" s="195">
        <f t="shared" ca="1" si="610"/>
        <v>0</v>
      </c>
      <c r="CW283" s="195">
        <f t="shared" ca="1" si="610"/>
        <v>1</v>
      </c>
      <c r="CX283" s="198">
        <f t="shared" ca="1" si="611"/>
        <v>0</v>
      </c>
      <c r="CY283" s="195">
        <f t="shared" ca="1" si="610"/>
        <v>0</v>
      </c>
      <c r="CZ283" s="198">
        <f t="shared" ca="1" si="612"/>
        <v>0</v>
      </c>
      <c r="DA283" s="198">
        <f t="shared" ca="1" si="612"/>
        <v>0</v>
      </c>
      <c r="DB283" s="198">
        <f t="shared" ca="1" si="612"/>
        <v>0</v>
      </c>
      <c r="DC283" s="198">
        <f t="shared" ca="1" si="612"/>
        <v>0</v>
      </c>
      <c r="DD283" s="198">
        <f t="shared" ca="1" si="612"/>
        <v>0</v>
      </c>
      <c r="DE283" s="195" t="str">
        <f t="shared" ca="1" si="613"/>
        <v>-</v>
      </c>
      <c r="DF283" s="195" t="str">
        <f t="shared" ca="1" si="613"/>
        <v>-</v>
      </c>
      <c r="DG283" s="195" t="str">
        <f t="shared" ca="1" si="613"/>
        <v>-</v>
      </c>
      <c r="DH283" s="195" t="str">
        <f t="shared" ca="1" si="613"/>
        <v>-</v>
      </c>
      <c r="DI283" s="195" t="str">
        <f t="shared" ca="1" si="613"/>
        <v>-</v>
      </c>
      <c r="DJ283" s="195" t="str">
        <f t="shared" ca="1" si="613"/>
        <v>-</v>
      </c>
      <c r="DK283" s="195" t="b">
        <f t="shared" ca="1" si="613"/>
        <v>0</v>
      </c>
      <c r="DL283" s="195" t="b">
        <f t="shared" ca="1" si="613"/>
        <v>0</v>
      </c>
      <c r="DM283" s="195" t="b">
        <f t="shared" ca="1" si="613"/>
        <v>1</v>
      </c>
      <c r="DN283" s="198">
        <f t="shared" ca="1" si="633"/>
        <v>1</v>
      </c>
      <c r="DO283" s="198" t="str">
        <f t="shared" ca="1" si="633"/>
        <v>-</v>
      </c>
      <c r="DP283" s="198" t="b">
        <f t="shared" ca="1" si="633"/>
        <v>1</v>
      </c>
      <c r="DQ283" s="198" t="str">
        <f t="shared" ca="1" si="633"/>
        <v>-</v>
      </c>
      <c r="DR283" s="198" t="str">
        <f t="shared" ca="1" si="633"/>
        <v>-</v>
      </c>
      <c r="DS283" s="195" t="str">
        <f t="shared" ca="1" si="634"/>
        <v>-</v>
      </c>
      <c r="DT283" s="195" t="b">
        <f t="shared" ca="1" si="634"/>
        <v>1</v>
      </c>
      <c r="DU283" s="195" t="str">
        <f t="shared" ca="1" si="634"/>
        <v>-</v>
      </c>
      <c r="DV283" s="195">
        <f t="shared" ca="1" si="634"/>
        <v>0</v>
      </c>
      <c r="DW283" s="195">
        <f t="shared" ca="1" si="634"/>
        <v>1</v>
      </c>
      <c r="DX283" s="198" t="str">
        <f t="shared" ca="1" si="615"/>
        <v>-</v>
      </c>
      <c r="DY283" s="195">
        <f t="shared" ca="1" si="616"/>
        <v>500</v>
      </c>
      <c r="DZ283" s="195">
        <f t="shared" ca="1" si="616"/>
        <v>500</v>
      </c>
      <c r="EA283" s="198">
        <f t="shared" ca="1" si="617"/>
        <v>1</v>
      </c>
      <c r="EB283" s="198">
        <f t="shared" ca="1" si="617"/>
        <v>-0.25</v>
      </c>
      <c r="EC283" s="198">
        <f t="shared" ca="1" si="617"/>
        <v>1</v>
      </c>
      <c r="ED283" s="198">
        <f t="shared" ca="1" si="617"/>
        <v>1</v>
      </c>
      <c r="EE283" s="198">
        <f t="shared" ca="1" si="617"/>
        <v>62.5</v>
      </c>
      <c r="EF283" s="195">
        <f t="shared" ca="1" si="635"/>
        <v>70</v>
      </c>
      <c r="EG283" s="195">
        <f t="shared" ca="1" si="635"/>
        <v>50</v>
      </c>
      <c r="EH283" s="195">
        <f t="shared" ca="1" si="635"/>
        <v>70</v>
      </c>
      <c r="EI283" s="195">
        <f t="shared" ca="1" si="635"/>
        <v>50</v>
      </c>
      <c r="EJ283" s="198">
        <f t="shared" ca="1" si="618"/>
        <v>0</v>
      </c>
      <c r="EK283" s="195">
        <f t="shared" ca="1" si="619"/>
        <v>1</v>
      </c>
      <c r="EL283" s="195">
        <f t="shared" ca="1" si="619"/>
        <v>1</v>
      </c>
      <c r="EM283" s="195">
        <f t="shared" ca="1" si="620"/>
        <v>0</v>
      </c>
      <c r="EN283" s="195" t="str">
        <f t="shared" ca="1" si="619"/>
        <v>-</v>
      </c>
      <c r="EO283" s="195" t="str">
        <f t="shared" ca="1" si="619"/>
        <v>-</v>
      </c>
      <c r="EP283" s="195">
        <f t="shared" ca="1" si="619"/>
        <v>0</v>
      </c>
      <c r="EQ283" s="195">
        <f t="shared" ca="1" si="619"/>
        <v>0</v>
      </c>
      <c r="ER283" s="196">
        <v>0</v>
      </c>
    </row>
    <row r="284" spans="1:148" outlineLevel="2">
      <c r="A284" s="190">
        <f t="shared" si="624"/>
        <v>279</v>
      </c>
      <c r="B284" s="191">
        <f t="shared" ca="1" si="625"/>
        <v>278</v>
      </c>
      <c r="C284" s="19">
        <f t="shared" ca="1" si="626"/>
        <v>72</v>
      </c>
      <c r="D284" s="19" t="b">
        <v>1</v>
      </c>
      <c r="E284" s="19" t="b">
        <v>0</v>
      </c>
      <c r="F284" s="19" t="b">
        <v>1</v>
      </c>
      <c r="G284" s="197">
        <f t="shared" ca="1" si="636"/>
        <v>7</v>
      </c>
      <c r="H284" s="193" t="str">
        <f t="shared" ca="1" si="621"/>
        <v>07 M-M Spr Change LTW feed supply (as above)</v>
      </c>
      <c r="I284" s="194" t="str">
        <f ca="1">IF(MATCH(H284,H$5:H284,0)=(COUNTA(H$5:H284)),"-","Dup")</f>
        <v>-</v>
      </c>
      <c r="J284" s="195" t="s">
        <v>37</v>
      </c>
      <c r="K284" s="195" t="b">
        <f t="shared" ref="K284:O311" ca="1" si="637">OFFSET(K$5,$B284,0)</f>
        <v>1</v>
      </c>
      <c r="L284" s="195" t="b">
        <f t="shared" ca="1" si="637"/>
        <v>1</v>
      </c>
      <c r="M284" s="195" t="b">
        <f t="shared" ca="1" si="637"/>
        <v>1</v>
      </c>
      <c r="N284" s="195" t="b">
        <f t="shared" ca="1" si="637"/>
        <v>1</v>
      </c>
      <c r="O284" s="195" t="b">
        <f t="shared" ca="1" si="637"/>
        <v>1</v>
      </c>
      <c r="P284" s="198">
        <f t="shared" ca="1" si="599"/>
        <v>0</v>
      </c>
      <c r="Q284" s="198">
        <f t="shared" ca="1" si="599"/>
        <v>0</v>
      </c>
      <c r="R284" s="195">
        <f t="shared" ca="1" si="628"/>
        <v>1</v>
      </c>
      <c r="S284" s="195">
        <f t="shared" ca="1" si="628"/>
        <v>1</v>
      </c>
      <c r="T284" s="195">
        <f t="shared" ca="1" si="628"/>
        <v>1</v>
      </c>
      <c r="U284" s="195">
        <f t="shared" ca="1" si="628"/>
        <v>1</v>
      </c>
      <c r="V284" s="195">
        <f t="shared" ca="1" si="628"/>
        <v>1</v>
      </c>
      <c r="W284" s="195">
        <f t="shared" ca="1" si="629"/>
        <v>1</v>
      </c>
      <c r="X284" s="195">
        <f t="shared" ca="1" si="629"/>
        <v>1</v>
      </c>
      <c r="Y284" s="195">
        <f t="shared" ca="1" si="629"/>
        <v>1</v>
      </c>
      <c r="Z284" s="195" t="str">
        <f t="shared" ca="1" si="629"/>
        <v>-</v>
      </c>
      <c r="AA284" s="198" t="b">
        <f t="shared" ca="1" si="601"/>
        <v>0</v>
      </c>
      <c r="AB284" s="198">
        <f t="shared" ca="1" si="601"/>
        <v>1</v>
      </c>
      <c r="AC284" s="198" t="b">
        <f t="shared" ca="1" si="601"/>
        <v>1</v>
      </c>
      <c r="AD284" s="198" t="b">
        <f t="shared" ca="1" si="601"/>
        <v>1</v>
      </c>
      <c r="AE284" s="195" t="str">
        <f t="shared" ca="1" si="630"/>
        <v>-</v>
      </c>
      <c r="AF284" s="195" t="str">
        <f t="shared" ca="1" si="630"/>
        <v>-</v>
      </c>
      <c r="AG284" s="198" t="b">
        <f t="shared" ca="1" si="602"/>
        <v>1</v>
      </c>
      <c r="AH284" s="198" t="b">
        <f t="shared" ca="1" si="602"/>
        <v>1</v>
      </c>
      <c r="AI284" s="198" t="b">
        <f t="shared" ca="1" si="602"/>
        <v>1</v>
      </c>
      <c r="AJ284" s="195" t="str">
        <f ca="1">OFFSET(AJ$5,$B284,0)</f>
        <v>-</v>
      </c>
      <c r="AK284" s="195" t="b">
        <f ca="1">OFFSET(AK$5,$B284,0)</f>
        <v>1</v>
      </c>
      <c r="AL284" s="195" t="str">
        <f t="shared" ref="AL284:AL304" ca="1" si="638">OFFSET(AL$5,$B284,0)</f>
        <v>-</v>
      </c>
      <c r="AM284" s="195" t="str">
        <f t="shared" ref="AM284:AZ285" ca="1" si="639">OFFSET(AM$5,$B284,0)</f>
        <v>-</v>
      </c>
      <c r="AN284" s="195" t="str">
        <f t="shared" ca="1" si="639"/>
        <v>-</v>
      </c>
      <c r="AO284" s="195" t="str">
        <f t="shared" ca="1" si="639"/>
        <v>-</v>
      </c>
      <c r="AP284" s="195" t="str">
        <f t="shared" ca="1" si="639"/>
        <v>-</v>
      </c>
      <c r="AQ284" s="195" t="str">
        <f t="shared" ca="1" si="639"/>
        <v>-</v>
      </c>
      <c r="AR284" s="195" t="str">
        <f t="shared" ca="1" si="639"/>
        <v>-</v>
      </c>
      <c r="AS284" s="195">
        <f t="shared" ca="1" si="639"/>
        <v>5</v>
      </c>
      <c r="AT284" s="195">
        <f t="shared" ca="1" si="639"/>
        <v>4</v>
      </c>
      <c r="AU284" s="195">
        <f t="shared" ca="1" si="639"/>
        <v>0</v>
      </c>
      <c r="AV284" s="195">
        <f t="shared" ca="1" si="639"/>
        <v>0.25</v>
      </c>
      <c r="AW284" s="195">
        <f t="shared" ca="1" si="639"/>
        <v>-0.25</v>
      </c>
      <c r="AX284" s="195">
        <f t="shared" ca="1" si="639"/>
        <v>0.5</v>
      </c>
      <c r="AY284" s="195">
        <f t="shared" ca="1" si="639"/>
        <v>-0.5</v>
      </c>
      <c r="AZ284" s="195">
        <f t="shared" ca="1" si="639"/>
        <v>-0.7</v>
      </c>
      <c r="BA284" s="195">
        <f t="shared" ca="1" si="604"/>
        <v>1</v>
      </c>
      <c r="BB284" s="195">
        <f t="shared" ref="BB284:BH310" ca="1" si="640">OFFSET(BB$5,$B284,0)</f>
        <v>-1</v>
      </c>
      <c r="BC284" s="195">
        <f t="shared" ca="1" si="640"/>
        <v>0.3</v>
      </c>
      <c r="BD284" s="195">
        <f t="shared" ca="1" si="640"/>
        <v>0.7</v>
      </c>
      <c r="BE284" s="195">
        <f t="shared" ca="1" si="640"/>
        <v>-0.2</v>
      </c>
      <c r="BF284" s="195">
        <f t="shared" ca="1" si="640"/>
        <v>1.2</v>
      </c>
      <c r="BG284" s="195" t="str">
        <f t="shared" ca="1" si="640"/>
        <v>-</v>
      </c>
      <c r="BH284" s="195" t="str">
        <f t="shared" ca="1" si="640"/>
        <v>-</v>
      </c>
      <c r="BI284" s="198" t="e">
        <f t="shared" ca="1" si="632"/>
        <v>#REF!</v>
      </c>
      <c r="BJ284" s="198" t="e">
        <f t="shared" ca="1" si="632"/>
        <v>#REF!</v>
      </c>
      <c r="BK284" s="198" t="e">
        <f t="shared" ca="1" si="632"/>
        <v>#REF!</v>
      </c>
      <c r="BL284" s="198" t="e">
        <f t="shared" ca="1" si="632"/>
        <v>#REF!</v>
      </c>
      <c r="BM284" s="198" t="e">
        <f t="shared" ca="1" si="632"/>
        <v>#REF!</v>
      </c>
      <c r="BN284" s="195">
        <f t="shared" ref="BN284:BQ311" ca="1" si="641">OFFSET(BN$5,$B284,0)</f>
        <v>0</v>
      </c>
      <c r="BO284" s="195">
        <f t="shared" ca="1" si="641"/>
        <v>0</v>
      </c>
      <c r="BP284" s="195" t="str">
        <f t="shared" ca="1" si="641"/>
        <v>-</v>
      </c>
      <c r="BQ284" s="195" t="str">
        <f t="shared" ca="1" si="641"/>
        <v>-</v>
      </c>
      <c r="BR284" s="198">
        <f t="shared" ca="1" si="608"/>
        <v>0</v>
      </c>
      <c r="BS284" s="198">
        <f t="shared" ca="1" si="608"/>
        <v>50</v>
      </c>
      <c r="BT284" s="198">
        <f t="shared" ca="1" si="608"/>
        <v>51</v>
      </c>
      <c r="BU284" s="198">
        <f t="shared" ca="1" si="608"/>
        <v>51</v>
      </c>
      <c r="BV284" s="198">
        <f t="shared" ca="1" si="608"/>
        <v>51</v>
      </c>
      <c r="BW284" s="198">
        <f t="shared" ca="1" si="608"/>
        <v>51</v>
      </c>
      <c r="BX284" s="198">
        <f t="shared" ca="1" si="608"/>
        <v>51</v>
      </c>
      <c r="BY284" s="195">
        <f t="shared" ca="1" si="609"/>
        <v>2</v>
      </c>
      <c r="BZ284" s="195" t="str">
        <f t="shared" ca="1" si="609"/>
        <v>-</v>
      </c>
      <c r="CA284" s="195" t="str">
        <f t="shared" ca="1" si="609"/>
        <v>-</v>
      </c>
      <c r="CB284" s="195" t="str">
        <f t="shared" ca="1" si="609"/>
        <v>-</v>
      </c>
      <c r="CC284" s="195" t="str">
        <f t="shared" ca="1" si="609"/>
        <v>-</v>
      </c>
      <c r="CD284" s="195" t="str">
        <f t="shared" ca="1" si="609"/>
        <v>-</v>
      </c>
      <c r="CE284" s="195" t="str">
        <f t="shared" ca="1" si="609"/>
        <v>-</v>
      </c>
      <c r="CF284" s="195">
        <f t="shared" ca="1" si="609"/>
        <v>0</v>
      </c>
      <c r="CG284" s="195" t="str">
        <f t="shared" ca="1" si="609"/>
        <v>-</v>
      </c>
      <c r="CH284" s="195">
        <f t="shared" ca="1" si="609"/>
        <v>1</v>
      </c>
      <c r="CI284" s="195">
        <f t="shared" ca="1" si="609"/>
        <v>0</v>
      </c>
      <c r="CJ284" s="195">
        <f t="shared" ca="1" si="609"/>
        <v>1</v>
      </c>
      <c r="CK284" s="195">
        <f t="shared" ca="1" si="609"/>
        <v>1</v>
      </c>
      <c r="CL284" s="195">
        <f t="shared" ca="1" si="609"/>
        <v>1</v>
      </c>
      <c r="CM284" s="195">
        <f t="shared" ca="1" si="609"/>
        <v>0</v>
      </c>
      <c r="CN284" s="195">
        <f t="shared" ca="1" si="609"/>
        <v>0</v>
      </c>
      <c r="CO284" s="195">
        <f t="shared" ref="CO284:DE311" ca="1" si="642">OFFSET(CO$5,$B284,0)</f>
        <v>0</v>
      </c>
      <c r="CP284" s="195">
        <f t="shared" ca="1" si="642"/>
        <v>0</v>
      </c>
      <c r="CQ284" s="195">
        <f t="shared" ca="1" si="642"/>
        <v>0.9</v>
      </c>
      <c r="CR284" s="195">
        <f t="shared" ca="1" si="642"/>
        <v>0.75</v>
      </c>
      <c r="CS284" s="195">
        <f t="shared" ca="1" si="642"/>
        <v>0.65</v>
      </c>
      <c r="CT284" s="195">
        <f t="shared" ca="1" si="610"/>
        <v>0.3</v>
      </c>
      <c r="CU284" s="195">
        <f t="shared" ca="1" si="610"/>
        <v>0</v>
      </c>
      <c r="CV284" s="195">
        <f t="shared" ca="1" si="610"/>
        <v>0</v>
      </c>
      <c r="CW284" s="195">
        <f t="shared" ca="1" si="610"/>
        <v>1</v>
      </c>
      <c r="CX284" s="198">
        <f t="shared" ca="1" si="611"/>
        <v>0</v>
      </c>
      <c r="CY284" s="195">
        <f t="shared" ca="1" si="610"/>
        <v>0</v>
      </c>
      <c r="CZ284" s="198">
        <f t="shared" ca="1" si="612"/>
        <v>0</v>
      </c>
      <c r="DA284" s="198">
        <f t="shared" ca="1" si="612"/>
        <v>0</v>
      </c>
      <c r="DB284" s="198">
        <f t="shared" ca="1" si="612"/>
        <v>0</v>
      </c>
      <c r="DC284" s="198">
        <f t="shared" ca="1" si="612"/>
        <v>0</v>
      </c>
      <c r="DD284" s="198">
        <f t="shared" ca="1" si="612"/>
        <v>0</v>
      </c>
      <c r="DE284" s="195" t="str">
        <f t="shared" ca="1" si="613"/>
        <v>-</v>
      </c>
      <c r="DF284" s="195" t="str">
        <f t="shared" ref="DF284:DU311" ca="1" si="643">OFFSET(DF$5,$B284,0)</f>
        <v>-</v>
      </c>
      <c r="DG284" s="195" t="str">
        <f t="shared" ca="1" si="643"/>
        <v>-</v>
      </c>
      <c r="DH284" s="195" t="str">
        <f t="shared" ca="1" si="643"/>
        <v>-</v>
      </c>
      <c r="DI284" s="195" t="str">
        <f t="shared" ca="1" si="643"/>
        <v>-</v>
      </c>
      <c r="DJ284" s="195" t="str">
        <f t="shared" ca="1" si="643"/>
        <v>-</v>
      </c>
      <c r="DK284" s="195" t="b">
        <f t="shared" ca="1" si="643"/>
        <v>0</v>
      </c>
      <c r="DL284" s="195" t="b">
        <f t="shared" ca="1" si="643"/>
        <v>0</v>
      </c>
      <c r="DM284" s="195" t="b">
        <f t="shared" ca="1" si="643"/>
        <v>1</v>
      </c>
      <c r="DN284" s="198">
        <f t="shared" ca="1" si="633"/>
        <v>1</v>
      </c>
      <c r="DO284" s="198" t="str">
        <f t="shared" ca="1" si="633"/>
        <v>-</v>
      </c>
      <c r="DP284" s="198" t="b">
        <f t="shared" ca="1" si="633"/>
        <v>1</v>
      </c>
      <c r="DQ284" s="198" t="str">
        <f t="shared" ca="1" si="633"/>
        <v>-</v>
      </c>
      <c r="DR284" s="198" t="str">
        <f t="shared" ca="1" si="633"/>
        <v>-</v>
      </c>
      <c r="DS284" s="195" t="str">
        <f t="shared" ca="1" si="643"/>
        <v>-</v>
      </c>
      <c r="DT284" s="195" t="b">
        <f t="shared" ref="DT284:DT289" ca="1" si="644">OFFSET(DT$5,$B284,0)</f>
        <v>1</v>
      </c>
      <c r="DU284" s="195" t="str">
        <f t="shared" ca="1" si="643"/>
        <v>-</v>
      </c>
      <c r="DV284" s="195">
        <f t="shared" ref="DV284:DW289" ca="1" si="645">OFFSET(DV$5,$B284,0)</f>
        <v>0</v>
      </c>
      <c r="DW284" s="195">
        <f t="shared" ca="1" si="645"/>
        <v>1</v>
      </c>
      <c r="DX284" s="198" t="str">
        <f t="shared" ca="1" si="615"/>
        <v>-</v>
      </c>
      <c r="DY284" s="195">
        <f t="shared" ref="DY284:DZ289" ca="1" si="646">OFFSET(DY$5,$B284,0)</f>
        <v>500</v>
      </c>
      <c r="DZ284" s="195">
        <f t="shared" ca="1" si="646"/>
        <v>500</v>
      </c>
      <c r="EA284" s="198">
        <f t="shared" ca="1" si="617"/>
        <v>1</v>
      </c>
      <c r="EB284" s="198">
        <f t="shared" ca="1" si="617"/>
        <v>-0.25</v>
      </c>
      <c r="EC284" s="198">
        <f t="shared" ca="1" si="617"/>
        <v>1</v>
      </c>
      <c r="ED284" s="198">
        <f t="shared" ca="1" si="617"/>
        <v>1</v>
      </c>
      <c r="EE284" s="198">
        <f t="shared" ca="1" si="617"/>
        <v>62.5</v>
      </c>
      <c r="EF284" s="195">
        <f t="shared" ca="1" si="635"/>
        <v>70</v>
      </c>
      <c r="EG284" s="195">
        <f t="shared" ca="1" si="635"/>
        <v>50</v>
      </c>
      <c r="EH284" s="195">
        <f t="shared" ca="1" si="635"/>
        <v>70</v>
      </c>
      <c r="EI284" s="195">
        <f t="shared" ca="1" si="635"/>
        <v>50</v>
      </c>
      <c r="EJ284" s="198">
        <f t="shared" ca="1" si="618"/>
        <v>0</v>
      </c>
      <c r="EK284" s="195">
        <f t="shared" ref="EK284:EL289" ca="1" si="647">OFFSET(EK$5,$B284,0)</f>
        <v>1</v>
      </c>
      <c r="EL284" s="195">
        <f t="shared" ca="1" si="647"/>
        <v>1</v>
      </c>
      <c r="EM284" s="195">
        <f t="shared" ca="1" si="620"/>
        <v>0</v>
      </c>
      <c r="EN284" s="195" t="str">
        <f t="shared" ref="EN284:EN289" ca="1" si="648">OFFSET(EN$5,$B284,0)</f>
        <v>-</v>
      </c>
      <c r="EO284" s="195" t="str">
        <f t="shared" ref="EO284:EQ311" ca="1" si="649">OFFSET(EO$5,$B284,0)</f>
        <v>-</v>
      </c>
      <c r="EP284" s="195">
        <f t="shared" ca="1" si="649"/>
        <v>0</v>
      </c>
      <c r="EQ284" s="195">
        <f t="shared" ca="1" si="649"/>
        <v>0</v>
      </c>
      <c r="ER284" s="196">
        <v>0</v>
      </c>
    </row>
    <row r="285" spans="1:148" outlineLevel="2">
      <c r="A285" s="190">
        <f t="shared" si="624"/>
        <v>280</v>
      </c>
      <c r="B285" s="191">
        <f t="shared" ca="1" si="625"/>
        <v>279</v>
      </c>
      <c r="C285" s="19">
        <f t="shared" ca="1" si="626"/>
        <v>72</v>
      </c>
      <c r="D285" s="19" t="b">
        <v>1</v>
      </c>
      <c r="E285" s="19" t="b">
        <v>0</v>
      </c>
      <c r="F285" s="19" t="b">
        <v>1</v>
      </c>
      <c r="G285" s="197">
        <f t="shared" ca="1" si="636"/>
        <v>8</v>
      </c>
      <c r="H285" s="193" t="str">
        <f t="shared" ca="1" si="621"/>
        <v>08 M-M Spr Change LW profiles, sale values, RR &amp; CFW FD</v>
      </c>
      <c r="I285" s="194" t="str">
        <f ca="1">IF(MATCH(H285,H$5:H285,0)=(COUNTA(H$5:H285)),"-","Dup")</f>
        <v>-</v>
      </c>
      <c r="J285" s="195" t="s">
        <v>37</v>
      </c>
      <c r="K285" s="195" t="b">
        <f t="shared" ca="1" si="637"/>
        <v>1</v>
      </c>
      <c r="L285" s="195" t="b">
        <f t="shared" ca="1" si="637"/>
        <v>1</v>
      </c>
      <c r="M285" s="195" t="b">
        <f t="shared" ca="1" si="637"/>
        <v>1</v>
      </c>
      <c r="N285" s="195" t="b">
        <f t="shared" ca="1" si="637"/>
        <v>1</v>
      </c>
      <c r="O285" s="195" t="b">
        <f t="shared" ca="1" si="637"/>
        <v>1</v>
      </c>
      <c r="P285" s="198">
        <f t="shared" ca="1" si="599"/>
        <v>0</v>
      </c>
      <c r="Q285" s="198">
        <f t="shared" ca="1" si="599"/>
        <v>0</v>
      </c>
      <c r="R285" s="195">
        <f t="shared" ca="1" si="628"/>
        <v>1</v>
      </c>
      <c r="S285" s="195">
        <f t="shared" ca="1" si="628"/>
        <v>1</v>
      </c>
      <c r="T285" s="195">
        <f t="shared" ca="1" si="628"/>
        <v>1</v>
      </c>
      <c r="U285" s="195">
        <f t="shared" ca="1" si="628"/>
        <v>1</v>
      </c>
      <c r="V285" s="195">
        <f t="shared" ca="1" si="628"/>
        <v>1</v>
      </c>
      <c r="W285" s="195">
        <f t="shared" ca="1" si="629"/>
        <v>1</v>
      </c>
      <c r="X285" s="195">
        <f t="shared" ca="1" si="629"/>
        <v>1</v>
      </c>
      <c r="Y285" s="195">
        <f t="shared" ca="1" si="629"/>
        <v>1</v>
      </c>
      <c r="Z285" s="195" t="str">
        <f t="shared" ca="1" si="629"/>
        <v>-</v>
      </c>
      <c r="AA285" s="198" t="b">
        <f t="shared" ca="1" si="601"/>
        <v>0</v>
      </c>
      <c r="AB285" s="198">
        <f t="shared" ca="1" si="601"/>
        <v>1</v>
      </c>
      <c r="AC285" s="198" t="str">
        <f t="shared" ca="1" si="601"/>
        <v>-</v>
      </c>
      <c r="AD285" s="198" t="str">
        <f t="shared" ca="1" si="601"/>
        <v>-</v>
      </c>
      <c r="AE285" s="195" t="str">
        <f t="shared" ca="1" si="630"/>
        <v>-</v>
      </c>
      <c r="AF285" s="195" t="str">
        <f t="shared" ca="1" si="630"/>
        <v>-</v>
      </c>
      <c r="AG285" s="198" t="b">
        <f t="shared" ca="1" si="602"/>
        <v>1</v>
      </c>
      <c r="AH285" s="198" t="str">
        <f t="shared" ca="1" si="602"/>
        <v>-</v>
      </c>
      <c r="AI285" s="198" t="str">
        <f t="shared" ca="1" si="602"/>
        <v>-</v>
      </c>
      <c r="AJ285" s="195" t="str">
        <f ca="1">OFFSET(AJ$5,$B285,0)</f>
        <v>-</v>
      </c>
      <c r="AK285" s="195" t="b">
        <f ca="1">OFFSET(AK$5,$B285,0)</f>
        <v>1</v>
      </c>
      <c r="AL285" s="195" t="str">
        <f t="shared" ca="1" si="638"/>
        <v>-</v>
      </c>
      <c r="AM285" s="195" t="str">
        <f t="shared" ca="1" si="639"/>
        <v>-</v>
      </c>
      <c r="AN285" s="195" t="str">
        <f t="shared" ca="1" si="639"/>
        <v>-</v>
      </c>
      <c r="AO285" s="195" t="str">
        <f t="shared" ca="1" si="639"/>
        <v>-</v>
      </c>
      <c r="AP285" s="195" t="str">
        <f t="shared" ca="1" si="639"/>
        <v>-</v>
      </c>
      <c r="AQ285" s="195" t="str">
        <f t="shared" ca="1" si="639"/>
        <v>-</v>
      </c>
      <c r="AR285" s="195" t="str">
        <f t="shared" ca="1" si="639"/>
        <v>-</v>
      </c>
      <c r="AS285" s="195">
        <f t="shared" ca="1" si="639"/>
        <v>5</v>
      </c>
      <c r="AT285" s="195">
        <f t="shared" ca="1" si="639"/>
        <v>4</v>
      </c>
      <c r="AU285" s="195">
        <f t="shared" ca="1" si="639"/>
        <v>0</v>
      </c>
      <c r="AV285" s="195">
        <f t="shared" ca="1" si="639"/>
        <v>0.25</v>
      </c>
      <c r="AW285" s="195">
        <f t="shared" ca="1" si="639"/>
        <v>-0.25</v>
      </c>
      <c r="AX285" s="195">
        <f t="shared" ca="1" si="639"/>
        <v>0.5</v>
      </c>
      <c r="AY285" s="195">
        <f t="shared" ca="1" si="639"/>
        <v>-0.5</v>
      </c>
      <c r="AZ285" s="195">
        <f t="shared" ca="1" si="639"/>
        <v>-0.7</v>
      </c>
      <c r="BA285" s="195">
        <f t="shared" ca="1" si="604"/>
        <v>1</v>
      </c>
      <c r="BB285" s="195">
        <f t="shared" ca="1" si="640"/>
        <v>-1</v>
      </c>
      <c r="BC285" s="195">
        <f t="shared" ca="1" si="640"/>
        <v>0.3</v>
      </c>
      <c r="BD285" s="195">
        <f t="shared" ca="1" si="640"/>
        <v>0.7</v>
      </c>
      <c r="BE285" s="195">
        <f t="shared" ca="1" si="640"/>
        <v>-0.2</v>
      </c>
      <c r="BF285" s="195">
        <f t="shared" ca="1" si="640"/>
        <v>1.2</v>
      </c>
      <c r="BG285" s="195" t="str">
        <f t="shared" ca="1" si="640"/>
        <v>-</v>
      </c>
      <c r="BH285" s="195" t="str">
        <f t="shared" ca="1" si="640"/>
        <v>-</v>
      </c>
      <c r="BI285" s="198" t="e">
        <f t="shared" ca="1" si="632"/>
        <v>#REF!</v>
      </c>
      <c r="BJ285" s="198" t="e">
        <f t="shared" ca="1" si="632"/>
        <v>#REF!</v>
      </c>
      <c r="BK285" s="198" t="e">
        <f t="shared" ca="1" si="632"/>
        <v>#REF!</v>
      </c>
      <c r="BL285" s="198" t="e">
        <f t="shared" ca="1" si="632"/>
        <v>#REF!</v>
      </c>
      <c r="BM285" s="198" t="e">
        <f t="shared" ca="1" si="632"/>
        <v>#REF!</v>
      </c>
      <c r="BN285" s="195">
        <f t="shared" ca="1" si="641"/>
        <v>0</v>
      </c>
      <c r="BO285" s="195">
        <f t="shared" ca="1" si="641"/>
        <v>0</v>
      </c>
      <c r="BP285" s="195" t="str">
        <f t="shared" ca="1" si="641"/>
        <v>-</v>
      </c>
      <c r="BQ285" s="195" t="str">
        <f t="shared" ca="1" si="641"/>
        <v>-</v>
      </c>
      <c r="BR285" s="198">
        <f t="shared" ca="1" si="608"/>
        <v>0</v>
      </c>
      <c r="BS285" s="198">
        <f t="shared" ca="1" si="608"/>
        <v>50</v>
      </c>
      <c r="BT285" s="198">
        <f t="shared" ca="1" si="608"/>
        <v>51</v>
      </c>
      <c r="BU285" s="198">
        <f t="shared" ca="1" si="608"/>
        <v>51</v>
      </c>
      <c r="BV285" s="198">
        <f t="shared" ca="1" si="608"/>
        <v>51</v>
      </c>
      <c r="BW285" s="198">
        <f t="shared" ca="1" si="608"/>
        <v>51</v>
      </c>
      <c r="BX285" s="198">
        <f t="shared" ca="1" si="608"/>
        <v>51</v>
      </c>
      <c r="BY285" s="195">
        <f t="shared" ca="1" si="609"/>
        <v>2</v>
      </c>
      <c r="BZ285" s="195" t="str">
        <f t="shared" ca="1" si="609"/>
        <v>-</v>
      </c>
      <c r="CA285" s="195" t="str">
        <f t="shared" ca="1" si="609"/>
        <v>-</v>
      </c>
      <c r="CB285" s="195" t="str">
        <f t="shared" ca="1" si="609"/>
        <v>-</v>
      </c>
      <c r="CC285" s="195" t="str">
        <f t="shared" ca="1" si="609"/>
        <v>-</v>
      </c>
      <c r="CD285" s="195" t="str">
        <f t="shared" ca="1" si="609"/>
        <v>-</v>
      </c>
      <c r="CE285" s="195" t="str">
        <f t="shared" ca="1" si="609"/>
        <v>-</v>
      </c>
      <c r="CF285" s="195">
        <f t="shared" ca="1" si="609"/>
        <v>0</v>
      </c>
      <c r="CG285" s="195" t="str">
        <f t="shared" ca="1" si="609"/>
        <v>-</v>
      </c>
      <c r="CH285" s="195">
        <f t="shared" ca="1" si="609"/>
        <v>1</v>
      </c>
      <c r="CI285" s="195">
        <f t="shared" ca="1" si="609"/>
        <v>0</v>
      </c>
      <c r="CJ285" s="195">
        <f t="shared" ca="1" si="609"/>
        <v>1</v>
      </c>
      <c r="CK285" s="195">
        <f t="shared" ca="1" si="609"/>
        <v>1</v>
      </c>
      <c r="CL285" s="195">
        <f t="shared" ca="1" si="609"/>
        <v>1</v>
      </c>
      <c r="CM285" s="195">
        <f t="shared" ca="1" si="609"/>
        <v>0</v>
      </c>
      <c r="CN285" s="195">
        <f t="shared" ca="1" si="609"/>
        <v>0</v>
      </c>
      <c r="CO285" s="195">
        <f t="shared" ca="1" si="642"/>
        <v>0</v>
      </c>
      <c r="CP285" s="195">
        <f t="shared" ca="1" si="642"/>
        <v>0</v>
      </c>
      <c r="CQ285" s="195">
        <f t="shared" ca="1" si="642"/>
        <v>0.9</v>
      </c>
      <c r="CR285" s="195">
        <f t="shared" ca="1" si="642"/>
        <v>0.75</v>
      </c>
      <c r="CS285" s="195">
        <f t="shared" ca="1" si="642"/>
        <v>0.65</v>
      </c>
      <c r="CT285" s="195">
        <f t="shared" ca="1" si="642"/>
        <v>0.3</v>
      </c>
      <c r="CU285" s="195">
        <f t="shared" ca="1" si="642"/>
        <v>0</v>
      </c>
      <c r="CV285" s="195">
        <f t="shared" ca="1" si="642"/>
        <v>0</v>
      </c>
      <c r="CW285" s="195">
        <f t="shared" ca="1" si="642"/>
        <v>1</v>
      </c>
      <c r="CX285" s="198">
        <f t="shared" ca="1" si="611"/>
        <v>0</v>
      </c>
      <c r="CY285" s="195">
        <f t="shared" ca="1" si="642"/>
        <v>0</v>
      </c>
      <c r="CZ285" s="198">
        <f t="shared" ca="1" si="612"/>
        <v>0</v>
      </c>
      <c r="DA285" s="198">
        <f t="shared" ca="1" si="612"/>
        <v>0</v>
      </c>
      <c r="DB285" s="198">
        <f t="shared" ca="1" si="612"/>
        <v>0</v>
      </c>
      <c r="DC285" s="198">
        <f t="shared" ca="1" si="612"/>
        <v>0</v>
      </c>
      <c r="DD285" s="198">
        <f t="shared" ca="1" si="612"/>
        <v>0</v>
      </c>
      <c r="DE285" s="195" t="str">
        <f t="shared" ca="1" si="642"/>
        <v>-</v>
      </c>
      <c r="DF285" s="195" t="str">
        <f t="shared" ca="1" si="643"/>
        <v>-</v>
      </c>
      <c r="DG285" s="195" t="str">
        <f t="shared" ca="1" si="643"/>
        <v>-</v>
      </c>
      <c r="DH285" s="195" t="str">
        <f t="shared" ca="1" si="643"/>
        <v>-</v>
      </c>
      <c r="DI285" s="195" t="str">
        <f t="shared" ca="1" si="643"/>
        <v>-</v>
      </c>
      <c r="DJ285" s="195" t="str">
        <f t="shared" ca="1" si="643"/>
        <v>-</v>
      </c>
      <c r="DK285" s="195" t="b">
        <f t="shared" ca="1" si="643"/>
        <v>0</v>
      </c>
      <c r="DL285" s="195" t="b">
        <f t="shared" ca="1" si="643"/>
        <v>0</v>
      </c>
      <c r="DM285" s="195" t="b">
        <f t="shared" ca="1" si="643"/>
        <v>1</v>
      </c>
      <c r="DN285" s="198">
        <f t="shared" ca="1" si="633"/>
        <v>1</v>
      </c>
      <c r="DO285" s="198" t="str">
        <f t="shared" ca="1" si="633"/>
        <v>-</v>
      </c>
      <c r="DP285" s="198" t="b">
        <f t="shared" ca="1" si="633"/>
        <v>1</v>
      </c>
      <c r="DQ285" s="198" t="str">
        <f t="shared" ca="1" si="633"/>
        <v>-</v>
      </c>
      <c r="DR285" s="198" t="str">
        <f t="shared" ca="1" si="633"/>
        <v>-</v>
      </c>
      <c r="DS285" s="195" t="str">
        <f t="shared" ca="1" si="643"/>
        <v>-</v>
      </c>
      <c r="DT285" s="195" t="b">
        <f t="shared" ca="1" si="644"/>
        <v>1</v>
      </c>
      <c r="DU285" s="195" t="str">
        <f t="shared" ca="1" si="643"/>
        <v>-</v>
      </c>
      <c r="DV285" s="195">
        <f t="shared" ca="1" si="645"/>
        <v>0</v>
      </c>
      <c r="DW285" s="195">
        <f t="shared" ca="1" si="645"/>
        <v>1</v>
      </c>
      <c r="DX285" s="198" t="str">
        <f t="shared" ca="1" si="615"/>
        <v>-</v>
      </c>
      <c r="DY285" s="195">
        <f t="shared" ca="1" si="646"/>
        <v>500</v>
      </c>
      <c r="DZ285" s="195">
        <f t="shared" ca="1" si="646"/>
        <v>500</v>
      </c>
      <c r="EA285" s="198">
        <f t="shared" ca="1" si="617"/>
        <v>1</v>
      </c>
      <c r="EB285" s="198">
        <f t="shared" ca="1" si="617"/>
        <v>-0.25</v>
      </c>
      <c r="EC285" s="198">
        <f t="shared" ca="1" si="617"/>
        <v>1</v>
      </c>
      <c r="ED285" s="198">
        <f t="shared" ca="1" si="617"/>
        <v>1</v>
      </c>
      <c r="EE285" s="198">
        <f t="shared" ca="1" si="617"/>
        <v>62.5</v>
      </c>
      <c r="EF285" s="195">
        <f t="shared" ca="1" si="635"/>
        <v>70</v>
      </c>
      <c r="EG285" s="195">
        <f t="shared" ca="1" si="635"/>
        <v>50</v>
      </c>
      <c r="EH285" s="195">
        <f t="shared" ca="1" si="635"/>
        <v>70</v>
      </c>
      <c r="EI285" s="195">
        <f t="shared" ca="1" si="635"/>
        <v>50</v>
      </c>
      <c r="EJ285" s="198">
        <f t="shared" ca="1" si="618"/>
        <v>0</v>
      </c>
      <c r="EK285" s="195">
        <f t="shared" ca="1" si="647"/>
        <v>1</v>
      </c>
      <c r="EL285" s="195">
        <f t="shared" ca="1" si="647"/>
        <v>1</v>
      </c>
      <c r="EM285" s="195">
        <f t="shared" ca="1" si="620"/>
        <v>0</v>
      </c>
      <c r="EN285" s="195" t="str">
        <f t="shared" ca="1" si="648"/>
        <v>-</v>
      </c>
      <c r="EO285" s="195" t="str">
        <f t="shared" ca="1" si="649"/>
        <v>-</v>
      </c>
      <c r="EP285" s="195">
        <f t="shared" ca="1" si="649"/>
        <v>0</v>
      </c>
      <c r="EQ285" s="195">
        <f t="shared" ca="1" si="649"/>
        <v>0</v>
      </c>
      <c r="ER285" s="196">
        <v>0</v>
      </c>
    </row>
    <row r="286" spans="1:148" outlineLevel="2">
      <c r="A286" s="190">
        <f t="shared" si="624"/>
        <v>281</v>
      </c>
      <c r="B286" s="191">
        <f t="shared" ca="1" si="625"/>
        <v>280</v>
      </c>
      <c r="C286" s="19">
        <f t="shared" ca="1" si="626"/>
        <v>72</v>
      </c>
      <c r="D286" s="19" t="b">
        <v>1</v>
      </c>
      <c r="E286" s="19" t="b">
        <v>0</v>
      </c>
      <c r="F286" s="19" t="b">
        <v>1</v>
      </c>
      <c r="G286" s="197">
        <f t="shared" ca="1" si="636"/>
        <v>9</v>
      </c>
      <c r="H286" s="193" t="str">
        <f t="shared" ca="1" si="621"/>
        <v>09 M-M Spr Change LW profiles, Lamb survival</v>
      </c>
      <c r="I286" s="194" t="str">
        <f ca="1">IF(MATCH(H286,H$5:H286,0)=(COUNTA(H$5:H286)),"-","Dup")</f>
        <v>-</v>
      </c>
      <c r="J286" s="195" t="s">
        <v>37</v>
      </c>
      <c r="K286" s="195" t="b">
        <f t="shared" ca="1" si="637"/>
        <v>1</v>
      </c>
      <c r="L286" s="195" t="b">
        <f t="shared" ca="1" si="637"/>
        <v>1</v>
      </c>
      <c r="M286" s="195" t="b">
        <f t="shared" ca="1" si="637"/>
        <v>1</v>
      </c>
      <c r="N286" s="195" t="b">
        <f t="shared" ca="1" si="637"/>
        <v>1</v>
      </c>
      <c r="O286" s="195" t="b">
        <f t="shared" ca="1" si="637"/>
        <v>1</v>
      </c>
      <c r="P286" s="198">
        <f t="shared" ca="1" si="599"/>
        <v>0</v>
      </c>
      <c r="Q286" s="198">
        <f t="shared" ca="1" si="599"/>
        <v>0</v>
      </c>
      <c r="R286" s="195">
        <f t="shared" ca="1" si="628"/>
        <v>1</v>
      </c>
      <c r="S286" s="195">
        <f t="shared" ca="1" si="628"/>
        <v>1</v>
      </c>
      <c r="T286" s="195">
        <f t="shared" ca="1" si="628"/>
        <v>1</v>
      </c>
      <c r="U286" s="195">
        <f t="shared" ca="1" si="628"/>
        <v>1</v>
      </c>
      <c r="V286" s="195">
        <f t="shared" ca="1" si="628"/>
        <v>1</v>
      </c>
      <c r="W286" s="195">
        <f t="shared" ca="1" si="629"/>
        <v>1</v>
      </c>
      <c r="X286" s="195">
        <f t="shared" ca="1" si="629"/>
        <v>1</v>
      </c>
      <c r="Y286" s="195">
        <f t="shared" ca="1" si="629"/>
        <v>1</v>
      </c>
      <c r="Z286" s="195" t="str">
        <f t="shared" ca="1" si="629"/>
        <v>-</v>
      </c>
      <c r="AA286" s="198" t="b">
        <f t="shared" ca="1" si="601"/>
        <v>0</v>
      </c>
      <c r="AB286" s="198">
        <f t="shared" ca="1" si="601"/>
        <v>1</v>
      </c>
      <c r="AC286" s="198" t="str">
        <f t="shared" ca="1" si="601"/>
        <v>-</v>
      </c>
      <c r="AD286" s="198" t="str">
        <f t="shared" ca="1" si="601"/>
        <v>-</v>
      </c>
      <c r="AE286" s="195" t="str">
        <f t="shared" ca="1" si="630"/>
        <v>-</v>
      </c>
      <c r="AF286" s="195" t="str">
        <f t="shared" ca="1" si="630"/>
        <v>-</v>
      </c>
      <c r="AG286" s="198" t="str">
        <f t="shared" ca="1" si="602"/>
        <v>-</v>
      </c>
      <c r="AH286" s="198" t="str">
        <f t="shared" ca="1" si="602"/>
        <v>-</v>
      </c>
      <c r="AI286" s="198" t="str">
        <f t="shared" ca="1" si="602"/>
        <v>-</v>
      </c>
      <c r="AJ286" s="195" t="str">
        <f t="shared" ref="AJ286:BA310" ca="1" si="650">OFFSET(AJ$5,$B286,0)</f>
        <v>-</v>
      </c>
      <c r="AK286" s="195" t="b">
        <f t="shared" ca="1" si="650"/>
        <v>1</v>
      </c>
      <c r="AL286" s="195" t="str">
        <f t="shared" ca="1" si="638"/>
        <v>-</v>
      </c>
      <c r="AM286" s="195" t="str">
        <f t="shared" ca="1" si="650"/>
        <v>-</v>
      </c>
      <c r="AN286" s="195" t="str">
        <f t="shared" ca="1" si="650"/>
        <v>-</v>
      </c>
      <c r="AO286" s="195" t="str">
        <f t="shared" ca="1" si="650"/>
        <v>-</v>
      </c>
      <c r="AP286" s="195" t="str">
        <f t="shared" ca="1" si="650"/>
        <v>-</v>
      </c>
      <c r="AQ286" s="195" t="str">
        <f t="shared" ca="1" si="650"/>
        <v>-</v>
      </c>
      <c r="AR286" s="195" t="str">
        <f ca="1">OFFSET(AR$5,$B286,0)</f>
        <v>-</v>
      </c>
      <c r="AS286" s="195">
        <f t="shared" ca="1" si="650"/>
        <v>5</v>
      </c>
      <c r="AT286" s="195">
        <f t="shared" ca="1" si="650"/>
        <v>4</v>
      </c>
      <c r="AU286" s="195">
        <f t="shared" ca="1" si="650"/>
        <v>0</v>
      </c>
      <c r="AV286" s="195">
        <f t="shared" ca="1" si="650"/>
        <v>0.25</v>
      </c>
      <c r="AW286" s="195">
        <f t="shared" ca="1" si="650"/>
        <v>-0.25</v>
      </c>
      <c r="AX286" s="195">
        <f t="shared" ca="1" si="650"/>
        <v>0.5</v>
      </c>
      <c r="AY286" s="195">
        <f t="shared" ca="1" si="650"/>
        <v>-0.5</v>
      </c>
      <c r="AZ286" s="195">
        <f t="shared" ca="1" si="650"/>
        <v>-0.7</v>
      </c>
      <c r="BA286" s="195">
        <f t="shared" ca="1" si="650"/>
        <v>1</v>
      </c>
      <c r="BB286" s="195">
        <f t="shared" ca="1" si="640"/>
        <v>-1</v>
      </c>
      <c r="BC286" s="195">
        <f t="shared" ca="1" si="640"/>
        <v>0.3</v>
      </c>
      <c r="BD286" s="195">
        <f t="shared" ca="1" si="640"/>
        <v>0.7</v>
      </c>
      <c r="BE286" s="195">
        <f t="shared" ca="1" si="640"/>
        <v>-0.2</v>
      </c>
      <c r="BF286" s="195">
        <f t="shared" ca="1" si="640"/>
        <v>1.2</v>
      </c>
      <c r="BG286" s="195" t="str">
        <f t="shared" ca="1" si="640"/>
        <v>-</v>
      </c>
      <c r="BH286" s="195" t="str">
        <f t="shared" ca="1" si="640"/>
        <v>-</v>
      </c>
      <c r="BI286" s="198" t="e">
        <f t="shared" ca="1" si="632"/>
        <v>#REF!</v>
      </c>
      <c r="BJ286" s="198" t="e">
        <f t="shared" ca="1" si="632"/>
        <v>#REF!</v>
      </c>
      <c r="BK286" s="198" t="e">
        <f t="shared" ca="1" si="632"/>
        <v>#REF!</v>
      </c>
      <c r="BL286" s="198" t="e">
        <f t="shared" ca="1" si="632"/>
        <v>#REF!</v>
      </c>
      <c r="BM286" s="198" t="e">
        <f t="shared" ca="1" si="632"/>
        <v>#REF!</v>
      </c>
      <c r="BN286" s="195">
        <f t="shared" ca="1" si="641"/>
        <v>0</v>
      </c>
      <c r="BO286" s="195">
        <f t="shared" ca="1" si="641"/>
        <v>0</v>
      </c>
      <c r="BP286" s="195" t="str">
        <f t="shared" ca="1" si="641"/>
        <v>-</v>
      </c>
      <c r="BQ286" s="195" t="str">
        <f t="shared" ca="1" si="641"/>
        <v>-</v>
      </c>
      <c r="BR286" s="198">
        <f t="shared" ca="1" si="608"/>
        <v>0</v>
      </c>
      <c r="BS286" s="198">
        <f t="shared" ca="1" si="608"/>
        <v>50</v>
      </c>
      <c r="BT286" s="198">
        <f t="shared" ca="1" si="608"/>
        <v>51</v>
      </c>
      <c r="BU286" s="198">
        <f t="shared" ca="1" si="608"/>
        <v>51</v>
      </c>
      <c r="BV286" s="198">
        <f t="shared" ca="1" si="608"/>
        <v>51</v>
      </c>
      <c r="BW286" s="198">
        <f t="shared" ca="1" si="608"/>
        <v>51</v>
      </c>
      <c r="BX286" s="198">
        <f t="shared" ca="1" si="608"/>
        <v>51</v>
      </c>
      <c r="BY286" s="195">
        <f t="shared" ref="BY286:CN310" ca="1" si="651">OFFSET(BY$5,$B286,0)</f>
        <v>2</v>
      </c>
      <c r="BZ286" s="195" t="str">
        <f t="shared" ca="1" si="651"/>
        <v>-</v>
      </c>
      <c r="CA286" s="195" t="str">
        <f t="shared" ca="1" si="651"/>
        <v>-</v>
      </c>
      <c r="CB286" s="195" t="str">
        <f t="shared" ca="1" si="651"/>
        <v>-</v>
      </c>
      <c r="CC286" s="195" t="str">
        <f t="shared" ca="1" si="651"/>
        <v>-</v>
      </c>
      <c r="CD286" s="195" t="str">
        <f t="shared" ca="1" si="651"/>
        <v>-</v>
      </c>
      <c r="CE286" s="195" t="str">
        <f t="shared" ca="1" si="651"/>
        <v>-</v>
      </c>
      <c r="CF286" s="195">
        <f t="shared" ca="1" si="651"/>
        <v>0</v>
      </c>
      <c r="CG286" s="195" t="str">
        <f t="shared" ca="1" si="651"/>
        <v>-</v>
      </c>
      <c r="CH286" s="195">
        <f t="shared" ca="1" si="651"/>
        <v>1</v>
      </c>
      <c r="CI286" s="195">
        <f t="shared" ca="1" si="651"/>
        <v>0</v>
      </c>
      <c r="CJ286" s="195">
        <f t="shared" ca="1" si="651"/>
        <v>1</v>
      </c>
      <c r="CK286" s="195">
        <f t="shared" ca="1" si="651"/>
        <v>1</v>
      </c>
      <c r="CL286" s="195">
        <f t="shared" ca="1" si="651"/>
        <v>1</v>
      </c>
      <c r="CM286" s="195">
        <f t="shared" ca="1" si="651"/>
        <v>0</v>
      </c>
      <c r="CN286" s="195">
        <f t="shared" ca="1" si="651"/>
        <v>0</v>
      </c>
      <c r="CO286" s="195">
        <f t="shared" ca="1" si="642"/>
        <v>0</v>
      </c>
      <c r="CP286" s="195">
        <f t="shared" ca="1" si="642"/>
        <v>0</v>
      </c>
      <c r="CQ286" s="195">
        <f t="shared" ca="1" si="642"/>
        <v>0.9</v>
      </c>
      <c r="CR286" s="195">
        <f t="shared" ca="1" si="642"/>
        <v>0.75</v>
      </c>
      <c r="CS286" s="195">
        <f t="shared" ca="1" si="642"/>
        <v>0.65</v>
      </c>
      <c r="CT286" s="195">
        <f t="shared" ca="1" si="642"/>
        <v>0.3</v>
      </c>
      <c r="CU286" s="195">
        <f t="shared" ca="1" si="642"/>
        <v>0</v>
      </c>
      <c r="CV286" s="195">
        <f t="shared" ca="1" si="642"/>
        <v>0</v>
      </c>
      <c r="CW286" s="195">
        <f t="shared" ca="1" si="642"/>
        <v>1</v>
      </c>
      <c r="CX286" s="198">
        <f t="shared" ca="1" si="611"/>
        <v>0</v>
      </c>
      <c r="CY286" s="195">
        <f t="shared" ca="1" si="642"/>
        <v>0</v>
      </c>
      <c r="CZ286" s="198">
        <f t="shared" ca="1" si="612"/>
        <v>0</v>
      </c>
      <c r="DA286" s="198">
        <f t="shared" ca="1" si="612"/>
        <v>0</v>
      </c>
      <c r="DB286" s="198">
        <f t="shared" ca="1" si="612"/>
        <v>0</v>
      </c>
      <c r="DC286" s="198">
        <f t="shared" ca="1" si="612"/>
        <v>0</v>
      </c>
      <c r="DD286" s="198">
        <f t="shared" ca="1" si="612"/>
        <v>0</v>
      </c>
      <c r="DE286" s="195" t="str">
        <f t="shared" ca="1" si="642"/>
        <v>-</v>
      </c>
      <c r="DF286" s="195" t="str">
        <f t="shared" ca="1" si="643"/>
        <v>-</v>
      </c>
      <c r="DG286" s="195" t="str">
        <f t="shared" ca="1" si="643"/>
        <v>-</v>
      </c>
      <c r="DH286" s="195" t="str">
        <f t="shared" ca="1" si="643"/>
        <v>-</v>
      </c>
      <c r="DI286" s="195" t="str">
        <f t="shared" ca="1" si="643"/>
        <v>-</v>
      </c>
      <c r="DJ286" s="195" t="str">
        <f t="shared" ca="1" si="643"/>
        <v>-</v>
      </c>
      <c r="DK286" s="195" t="b">
        <f t="shared" ca="1" si="643"/>
        <v>0</v>
      </c>
      <c r="DL286" s="195" t="b">
        <f t="shared" ca="1" si="643"/>
        <v>0</v>
      </c>
      <c r="DM286" s="195" t="b">
        <f t="shared" ca="1" si="643"/>
        <v>1</v>
      </c>
      <c r="DN286" s="198">
        <f t="shared" ca="1" si="633"/>
        <v>1</v>
      </c>
      <c r="DO286" s="198" t="str">
        <f t="shared" ca="1" si="633"/>
        <v>-</v>
      </c>
      <c r="DP286" s="198" t="b">
        <f t="shared" ca="1" si="633"/>
        <v>1</v>
      </c>
      <c r="DQ286" s="198" t="str">
        <f t="shared" ca="1" si="633"/>
        <v>-</v>
      </c>
      <c r="DR286" s="198" t="str">
        <f t="shared" ca="1" si="633"/>
        <v>-</v>
      </c>
      <c r="DS286" s="195" t="str">
        <f t="shared" ca="1" si="643"/>
        <v>-</v>
      </c>
      <c r="DT286" s="195" t="b">
        <f t="shared" ca="1" si="644"/>
        <v>1</v>
      </c>
      <c r="DU286" s="195" t="str">
        <f t="shared" ca="1" si="643"/>
        <v>-</v>
      </c>
      <c r="DV286" s="195">
        <f t="shared" ca="1" si="645"/>
        <v>0</v>
      </c>
      <c r="DW286" s="195">
        <f t="shared" ca="1" si="645"/>
        <v>1</v>
      </c>
      <c r="DX286" s="198" t="str">
        <f t="shared" ca="1" si="615"/>
        <v>-</v>
      </c>
      <c r="DY286" s="195">
        <f t="shared" ca="1" si="646"/>
        <v>500</v>
      </c>
      <c r="DZ286" s="195">
        <f t="shared" ca="1" si="646"/>
        <v>500</v>
      </c>
      <c r="EA286" s="198">
        <f t="shared" ca="1" si="617"/>
        <v>1</v>
      </c>
      <c r="EB286" s="198">
        <f t="shared" ca="1" si="617"/>
        <v>-0.25</v>
      </c>
      <c r="EC286" s="198">
        <f t="shared" ca="1" si="617"/>
        <v>1</v>
      </c>
      <c r="ED286" s="198">
        <f t="shared" ca="1" si="617"/>
        <v>1</v>
      </c>
      <c r="EE286" s="198">
        <f t="shared" ca="1" si="617"/>
        <v>62.5</v>
      </c>
      <c r="EF286" s="195">
        <f t="shared" ca="1" si="635"/>
        <v>70</v>
      </c>
      <c r="EG286" s="195">
        <f t="shared" ca="1" si="635"/>
        <v>50</v>
      </c>
      <c r="EH286" s="195">
        <f t="shared" ca="1" si="635"/>
        <v>70</v>
      </c>
      <c r="EI286" s="195">
        <f t="shared" ca="1" si="635"/>
        <v>50</v>
      </c>
      <c r="EJ286" s="198">
        <f t="shared" ca="1" si="618"/>
        <v>0</v>
      </c>
      <c r="EK286" s="195">
        <f t="shared" ca="1" si="647"/>
        <v>1</v>
      </c>
      <c r="EL286" s="195">
        <f t="shared" ca="1" si="647"/>
        <v>1</v>
      </c>
      <c r="EM286" s="195">
        <f t="shared" ca="1" si="620"/>
        <v>0</v>
      </c>
      <c r="EN286" s="195" t="str">
        <f t="shared" ca="1" si="648"/>
        <v>-</v>
      </c>
      <c r="EO286" s="195" t="str">
        <f t="shared" ca="1" si="649"/>
        <v>-</v>
      </c>
      <c r="EP286" s="195">
        <f t="shared" ca="1" si="649"/>
        <v>0</v>
      </c>
      <c r="EQ286" s="195">
        <f t="shared" ca="1" si="649"/>
        <v>0</v>
      </c>
      <c r="ER286" s="196">
        <v>0</v>
      </c>
    </row>
    <row r="287" spans="1:148" outlineLevel="2">
      <c r="A287" s="190">
        <f t="shared" si="624"/>
        <v>282</v>
      </c>
      <c r="B287" s="191">
        <f t="shared" ca="1" si="625"/>
        <v>281</v>
      </c>
      <c r="C287" s="19">
        <f t="shared" ca="1" si="626"/>
        <v>72</v>
      </c>
      <c r="D287" s="19" t="b">
        <v>1</v>
      </c>
      <c r="E287" s="19" t="b">
        <v>0</v>
      </c>
      <c r="F287" s="19" t="b">
        <v>1</v>
      </c>
      <c r="G287" s="197">
        <f t="shared" ca="1" si="636"/>
        <v>10</v>
      </c>
      <c r="H287" s="193" t="str">
        <f t="shared" ca="1" si="621"/>
        <v>10 M-M Spr Add LTW effect</v>
      </c>
      <c r="I287" s="194" t="str">
        <f ca="1">IF(MATCH(H287,H$5:H287,0)=(COUNTA(H$5:H287)),"-","Dup")</f>
        <v>-</v>
      </c>
      <c r="J287" s="195" t="s">
        <v>37</v>
      </c>
      <c r="K287" s="195" t="b">
        <f t="shared" ca="1" si="637"/>
        <v>1</v>
      </c>
      <c r="L287" s="195" t="b">
        <f t="shared" ca="1" si="637"/>
        <v>1</v>
      </c>
      <c r="M287" s="195" t="b">
        <f t="shared" ca="1" si="637"/>
        <v>1</v>
      </c>
      <c r="N287" s="195" t="b">
        <f t="shared" ca="1" si="637"/>
        <v>1</v>
      </c>
      <c r="O287" s="195" t="b">
        <f t="shared" ca="1" si="637"/>
        <v>1</v>
      </c>
      <c r="P287" s="198">
        <f t="shared" ca="1" si="599"/>
        <v>1</v>
      </c>
      <c r="Q287" s="198">
        <f t="shared" ca="1" si="599"/>
        <v>1</v>
      </c>
      <c r="R287" s="195">
        <f t="shared" ca="1" si="628"/>
        <v>1</v>
      </c>
      <c r="S287" s="195">
        <f t="shared" ca="1" si="628"/>
        <v>1</v>
      </c>
      <c r="T287" s="195">
        <f t="shared" ca="1" si="628"/>
        <v>1</v>
      </c>
      <c r="U287" s="195">
        <f t="shared" ca="1" si="628"/>
        <v>1</v>
      </c>
      <c r="V287" s="195">
        <f t="shared" ca="1" si="628"/>
        <v>1</v>
      </c>
      <c r="W287" s="195">
        <f t="shared" ca="1" si="629"/>
        <v>1</v>
      </c>
      <c r="X287" s="195">
        <f t="shared" ca="1" si="629"/>
        <v>1</v>
      </c>
      <c r="Y287" s="195">
        <f t="shared" ca="1" si="629"/>
        <v>1</v>
      </c>
      <c r="Z287" s="195" t="str">
        <f t="shared" ca="1" si="629"/>
        <v>-</v>
      </c>
      <c r="AA287" s="198" t="b">
        <f t="shared" ca="1" si="601"/>
        <v>0</v>
      </c>
      <c r="AB287" s="198">
        <f t="shared" ca="1" si="601"/>
        <v>1</v>
      </c>
      <c r="AC287" s="198" t="str">
        <f t="shared" ca="1" si="601"/>
        <v>-</v>
      </c>
      <c r="AD287" s="198" t="str">
        <f t="shared" ca="1" si="601"/>
        <v>-</v>
      </c>
      <c r="AE287" s="195" t="str">
        <f t="shared" ca="1" si="630"/>
        <v>-</v>
      </c>
      <c r="AF287" s="195" t="str">
        <f t="shared" ca="1" si="630"/>
        <v>-</v>
      </c>
      <c r="AG287" s="198" t="str">
        <f t="shared" ca="1" si="602"/>
        <v>-</v>
      </c>
      <c r="AH287" s="198" t="str">
        <f t="shared" ca="1" si="602"/>
        <v>-</v>
      </c>
      <c r="AI287" s="198" t="str">
        <f t="shared" ca="1" si="602"/>
        <v>-</v>
      </c>
      <c r="AJ287" s="195" t="str">
        <f t="shared" ref="AJ287:BA287" ca="1" si="652">OFFSET(AJ$5,$B287,0)</f>
        <v>-</v>
      </c>
      <c r="AK287" s="195" t="b">
        <f t="shared" ca="1" si="652"/>
        <v>1</v>
      </c>
      <c r="AL287" s="195" t="str">
        <f t="shared" ca="1" si="638"/>
        <v>-</v>
      </c>
      <c r="AM287" s="195" t="str">
        <f t="shared" ca="1" si="652"/>
        <v>-</v>
      </c>
      <c r="AN287" s="195" t="str">
        <f t="shared" ca="1" si="652"/>
        <v>-</v>
      </c>
      <c r="AO287" s="195" t="str">
        <f t="shared" ca="1" si="652"/>
        <v>-</v>
      </c>
      <c r="AP287" s="195" t="str">
        <f t="shared" ca="1" si="652"/>
        <v>-</v>
      </c>
      <c r="AQ287" s="195" t="str">
        <f t="shared" ca="1" si="652"/>
        <v>-</v>
      </c>
      <c r="AR287" s="195" t="str">
        <f t="shared" ca="1" si="652"/>
        <v>-</v>
      </c>
      <c r="AS287" s="195">
        <f t="shared" ca="1" si="652"/>
        <v>5</v>
      </c>
      <c r="AT287" s="195">
        <f t="shared" ca="1" si="652"/>
        <v>4</v>
      </c>
      <c r="AU287" s="195">
        <f t="shared" ca="1" si="652"/>
        <v>0</v>
      </c>
      <c r="AV287" s="195">
        <f t="shared" ca="1" si="652"/>
        <v>0.25</v>
      </c>
      <c r="AW287" s="195">
        <f t="shared" ca="1" si="652"/>
        <v>-0.25</v>
      </c>
      <c r="AX287" s="195">
        <f t="shared" ca="1" si="652"/>
        <v>0.5</v>
      </c>
      <c r="AY287" s="195">
        <f t="shared" ca="1" si="652"/>
        <v>-0.5</v>
      </c>
      <c r="AZ287" s="195">
        <f t="shared" ca="1" si="652"/>
        <v>-0.7</v>
      </c>
      <c r="BA287" s="195">
        <f t="shared" ca="1" si="652"/>
        <v>1</v>
      </c>
      <c r="BB287" s="195">
        <f t="shared" ca="1" si="640"/>
        <v>-1</v>
      </c>
      <c r="BC287" s="195">
        <f t="shared" ca="1" si="640"/>
        <v>0.3</v>
      </c>
      <c r="BD287" s="195">
        <f t="shared" ca="1" si="640"/>
        <v>0.7</v>
      </c>
      <c r="BE287" s="195">
        <f t="shared" ca="1" si="640"/>
        <v>-0.2</v>
      </c>
      <c r="BF287" s="195">
        <f t="shared" ca="1" si="640"/>
        <v>1.2</v>
      </c>
      <c r="BG287" s="195" t="str">
        <f t="shared" ca="1" si="640"/>
        <v>-</v>
      </c>
      <c r="BH287" s="195" t="str">
        <f t="shared" ca="1" si="640"/>
        <v>-</v>
      </c>
      <c r="BI287" s="198" t="e">
        <f t="shared" ca="1" si="632"/>
        <v>#REF!</v>
      </c>
      <c r="BJ287" s="198" t="e">
        <f t="shared" ca="1" si="632"/>
        <v>#REF!</v>
      </c>
      <c r="BK287" s="198" t="e">
        <f t="shared" ca="1" si="632"/>
        <v>#REF!</v>
      </c>
      <c r="BL287" s="198" t="e">
        <f t="shared" ca="1" si="632"/>
        <v>#REF!</v>
      </c>
      <c r="BM287" s="198" t="e">
        <f t="shared" ca="1" si="632"/>
        <v>#REF!</v>
      </c>
      <c r="BN287" s="195">
        <f t="shared" ca="1" si="641"/>
        <v>0</v>
      </c>
      <c r="BO287" s="195">
        <f t="shared" ca="1" si="641"/>
        <v>0</v>
      </c>
      <c r="BP287" s="195" t="str">
        <f t="shared" ca="1" si="641"/>
        <v>-</v>
      </c>
      <c r="BQ287" s="195" t="str">
        <f t="shared" ca="1" si="641"/>
        <v>-</v>
      </c>
      <c r="BR287" s="198">
        <f t="shared" ca="1" si="608"/>
        <v>0</v>
      </c>
      <c r="BS287" s="198">
        <f t="shared" ca="1" si="608"/>
        <v>50</v>
      </c>
      <c r="BT287" s="198">
        <f t="shared" ca="1" si="608"/>
        <v>51</v>
      </c>
      <c r="BU287" s="198">
        <f t="shared" ca="1" si="608"/>
        <v>51</v>
      </c>
      <c r="BV287" s="198">
        <f t="shared" ca="1" si="608"/>
        <v>51</v>
      </c>
      <c r="BW287" s="198">
        <f t="shared" ca="1" si="608"/>
        <v>51</v>
      </c>
      <c r="BX287" s="198">
        <f t="shared" ca="1" si="608"/>
        <v>51</v>
      </c>
      <c r="BY287" s="195">
        <f t="shared" ref="BY287:CN287" ca="1" si="653">OFFSET(BY$5,$B287,0)</f>
        <v>2</v>
      </c>
      <c r="BZ287" s="195" t="str">
        <f t="shared" ca="1" si="653"/>
        <v>-</v>
      </c>
      <c r="CA287" s="195" t="str">
        <f t="shared" ca="1" si="653"/>
        <v>-</v>
      </c>
      <c r="CB287" s="195" t="str">
        <f t="shared" ca="1" si="653"/>
        <v>-</v>
      </c>
      <c r="CC287" s="195" t="str">
        <f t="shared" ca="1" si="653"/>
        <v>-</v>
      </c>
      <c r="CD287" s="195" t="str">
        <f t="shared" ca="1" si="653"/>
        <v>-</v>
      </c>
      <c r="CE287" s="195" t="str">
        <f t="shared" ca="1" si="653"/>
        <v>-</v>
      </c>
      <c r="CF287" s="195">
        <f t="shared" ca="1" si="653"/>
        <v>0</v>
      </c>
      <c r="CG287" s="195" t="str">
        <f t="shared" ca="1" si="653"/>
        <v>-</v>
      </c>
      <c r="CH287" s="195">
        <f t="shared" ca="1" si="653"/>
        <v>1</v>
      </c>
      <c r="CI287" s="195">
        <f t="shared" ca="1" si="653"/>
        <v>0</v>
      </c>
      <c r="CJ287" s="195">
        <f t="shared" ca="1" si="653"/>
        <v>1</v>
      </c>
      <c r="CK287" s="195">
        <f t="shared" ca="1" si="653"/>
        <v>1</v>
      </c>
      <c r="CL287" s="195">
        <f t="shared" ca="1" si="653"/>
        <v>1</v>
      </c>
      <c r="CM287" s="195">
        <f t="shared" ca="1" si="653"/>
        <v>0</v>
      </c>
      <c r="CN287" s="195">
        <f t="shared" ca="1" si="653"/>
        <v>0</v>
      </c>
      <c r="CO287" s="195">
        <f t="shared" ca="1" si="642"/>
        <v>0</v>
      </c>
      <c r="CP287" s="195">
        <f t="shared" ca="1" si="642"/>
        <v>0</v>
      </c>
      <c r="CQ287" s="195">
        <f t="shared" ca="1" si="642"/>
        <v>0.9</v>
      </c>
      <c r="CR287" s="195">
        <f t="shared" ca="1" si="642"/>
        <v>0.75</v>
      </c>
      <c r="CS287" s="195">
        <f t="shared" ca="1" si="642"/>
        <v>0.65</v>
      </c>
      <c r="CT287" s="195">
        <f t="shared" ca="1" si="642"/>
        <v>0.3</v>
      </c>
      <c r="CU287" s="195">
        <f t="shared" ca="1" si="642"/>
        <v>0</v>
      </c>
      <c r="CV287" s="195">
        <f t="shared" ca="1" si="642"/>
        <v>0</v>
      </c>
      <c r="CW287" s="195">
        <f t="shared" ca="1" si="642"/>
        <v>1</v>
      </c>
      <c r="CX287" s="198">
        <f t="shared" ca="1" si="611"/>
        <v>0</v>
      </c>
      <c r="CY287" s="195">
        <f t="shared" ca="1" si="642"/>
        <v>0</v>
      </c>
      <c r="CZ287" s="198">
        <f t="shared" ca="1" si="612"/>
        <v>0</v>
      </c>
      <c r="DA287" s="198">
        <f t="shared" ca="1" si="612"/>
        <v>0</v>
      </c>
      <c r="DB287" s="198">
        <f t="shared" ca="1" si="612"/>
        <v>0</v>
      </c>
      <c r="DC287" s="198">
        <f t="shared" ca="1" si="612"/>
        <v>0</v>
      </c>
      <c r="DD287" s="198">
        <f t="shared" ca="1" si="612"/>
        <v>0</v>
      </c>
      <c r="DE287" s="195" t="str">
        <f t="shared" ca="1" si="642"/>
        <v>-</v>
      </c>
      <c r="DF287" s="195" t="str">
        <f t="shared" ca="1" si="643"/>
        <v>-</v>
      </c>
      <c r="DG287" s="195" t="str">
        <f t="shared" ca="1" si="643"/>
        <v>-</v>
      </c>
      <c r="DH287" s="195" t="str">
        <f t="shared" ca="1" si="643"/>
        <v>-</v>
      </c>
      <c r="DI287" s="195" t="str">
        <f t="shared" ca="1" si="643"/>
        <v>-</v>
      </c>
      <c r="DJ287" s="195" t="str">
        <f t="shared" ca="1" si="643"/>
        <v>-</v>
      </c>
      <c r="DK287" s="195" t="b">
        <f t="shared" ca="1" si="643"/>
        <v>0</v>
      </c>
      <c r="DL287" s="195" t="b">
        <f t="shared" ca="1" si="643"/>
        <v>0</v>
      </c>
      <c r="DM287" s="195" t="b">
        <f t="shared" ca="1" si="643"/>
        <v>1</v>
      </c>
      <c r="DN287" s="198">
        <f t="shared" ca="1" si="633"/>
        <v>1</v>
      </c>
      <c r="DO287" s="198" t="str">
        <f t="shared" ca="1" si="633"/>
        <v>-</v>
      </c>
      <c r="DP287" s="198" t="b">
        <f t="shared" ca="1" si="633"/>
        <v>1</v>
      </c>
      <c r="DQ287" s="198" t="str">
        <f t="shared" ca="1" si="633"/>
        <v>-</v>
      </c>
      <c r="DR287" s="198" t="str">
        <f t="shared" ca="1" si="633"/>
        <v>-</v>
      </c>
      <c r="DS287" s="195" t="str">
        <f t="shared" ca="1" si="643"/>
        <v>-</v>
      </c>
      <c r="DT287" s="195" t="b">
        <f t="shared" ca="1" si="644"/>
        <v>1</v>
      </c>
      <c r="DU287" s="195" t="str">
        <f t="shared" ca="1" si="643"/>
        <v>-</v>
      </c>
      <c r="DV287" s="195">
        <f t="shared" ca="1" si="645"/>
        <v>0</v>
      </c>
      <c r="DW287" s="195">
        <f t="shared" ca="1" si="645"/>
        <v>1</v>
      </c>
      <c r="DX287" s="198" t="str">
        <f t="shared" ca="1" si="615"/>
        <v>-</v>
      </c>
      <c r="DY287" s="195">
        <f t="shared" ca="1" si="646"/>
        <v>500</v>
      </c>
      <c r="DZ287" s="195">
        <f t="shared" ca="1" si="646"/>
        <v>500</v>
      </c>
      <c r="EA287" s="198">
        <f t="shared" ca="1" si="617"/>
        <v>1</v>
      </c>
      <c r="EB287" s="198">
        <f t="shared" ca="1" si="617"/>
        <v>-0.25</v>
      </c>
      <c r="EC287" s="198">
        <f t="shared" ca="1" si="617"/>
        <v>1</v>
      </c>
      <c r="ED287" s="198">
        <f t="shared" ca="1" si="617"/>
        <v>1</v>
      </c>
      <c r="EE287" s="198">
        <f t="shared" ca="1" si="617"/>
        <v>62.5</v>
      </c>
      <c r="EF287" s="195">
        <f t="shared" ca="1" si="635"/>
        <v>70</v>
      </c>
      <c r="EG287" s="195">
        <f t="shared" ca="1" si="635"/>
        <v>50</v>
      </c>
      <c r="EH287" s="195">
        <f t="shared" ca="1" si="635"/>
        <v>70</v>
      </c>
      <c r="EI287" s="195">
        <f t="shared" ca="1" si="635"/>
        <v>50</v>
      </c>
      <c r="EJ287" s="198">
        <f t="shared" ca="1" si="618"/>
        <v>0</v>
      </c>
      <c r="EK287" s="195">
        <f t="shared" ca="1" si="647"/>
        <v>1</v>
      </c>
      <c r="EL287" s="195">
        <f t="shared" ca="1" si="647"/>
        <v>1</v>
      </c>
      <c r="EM287" s="195">
        <f t="shared" ca="1" si="620"/>
        <v>0</v>
      </c>
      <c r="EN287" s="195" t="str">
        <f t="shared" ca="1" si="648"/>
        <v>-</v>
      </c>
      <c r="EO287" s="195" t="str">
        <f t="shared" ca="1" si="649"/>
        <v>-</v>
      </c>
      <c r="EP287" s="195">
        <f t="shared" ca="1" si="649"/>
        <v>0</v>
      </c>
      <c r="EQ287" s="195">
        <f t="shared" ca="1" si="649"/>
        <v>0</v>
      </c>
      <c r="ER287" s="196">
        <v>0</v>
      </c>
    </row>
    <row r="288" spans="1:148" outlineLevel="2">
      <c r="A288" s="190">
        <f t="shared" si="624"/>
        <v>283</v>
      </c>
      <c r="B288" s="191">
        <f t="shared" ca="1" si="625"/>
        <v>282</v>
      </c>
      <c r="C288" s="19">
        <f t="shared" ca="1" si="626"/>
        <v>72</v>
      </c>
      <c r="D288" s="19" t="b">
        <v>1</v>
      </c>
      <c r="E288" s="19" t="b">
        <v>0</v>
      </c>
      <c r="F288" s="19" t="b">
        <v>1</v>
      </c>
      <c r="G288" s="197">
        <f t="shared" ca="1" si="636"/>
        <v>11</v>
      </c>
      <c r="H288" s="193" t="str">
        <f t="shared" ca="1" si="621"/>
        <v>11 M-M Spr Add allow sell drys at scanning (save feed, No RR)</v>
      </c>
      <c r="I288" s="194" t="str">
        <f ca="1">IF(MATCH(H288,H$5:H288,0)=(COUNTA(H$5:H288)),"-","Dup")</f>
        <v>-</v>
      </c>
      <c r="J288" s="195" t="s">
        <v>37</v>
      </c>
      <c r="K288" s="195" t="b">
        <f t="shared" ca="1" si="637"/>
        <v>1</v>
      </c>
      <c r="L288" s="195" t="b">
        <f t="shared" ca="1" si="637"/>
        <v>1</v>
      </c>
      <c r="M288" s="195" t="b">
        <f t="shared" ca="1" si="637"/>
        <v>1</v>
      </c>
      <c r="N288" s="195" t="b">
        <f t="shared" ca="1" si="637"/>
        <v>1</v>
      </c>
      <c r="O288" s="195" t="b">
        <f t="shared" ca="1" si="637"/>
        <v>1</v>
      </c>
      <c r="P288" s="198">
        <f t="shared" ca="1" si="599"/>
        <v>1</v>
      </c>
      <c r="Q288" s="198">
        <f t="shared" ca="1" si="599"/>
        <v>1</v>
      </c>
      <c r="R288" s="195">
        <f t="shared" ca="1" si="628"/>
        <v>1</v>
      </c>
      <c r="S288" s="195">
        <f t="shared" ca="1" si="628"/>
        <v>1</v>
      </c>
      <c r="T288" s="195">
        <f t="shared" ca="1" si="628"/>
        <v>1</v>
      </c>
      <c r="U288" s="195">
        <f t="shared" ca="1" si="628"/>
        <v>1</v>
      </c>
      <c r="V288" s="195">
        <f t="shared" ca="1" si="628"/>
        <v>1</v>
      </c>
      <c r="W288" s="195">
        <f t="shared" ca="1" si="629"/>
        <v>1</v>
      </c>
      <c r="X288" s="195">
        <f t="shared" ca="1" si="629"/>
        <v>1</v>
      </c>
      <c r="Y288" s="195">
        <f t="shared" ca="1" si="629"/>
        <v>1</v>
      </c>
      <c r="Z288" s="195" t="str">
        <f t="shared" ca="1" si="629"/>
        <v>-</v>
      </c>
      <c r="AA288" s="198" t="b">
        <f t="shared" ca="1" si="601"/>
        <v>0</v>
      </c>
      <c r="AB288" s="198">
        <f t="shared" ca="1" si="601"/>
        <v>1</v>
      </c>
      <c r="AC288" s="198" t="str">
        <f t="shared" ca="1" si="601"/>
        <v>-</v>
      </c>
      <c r="AD288" s="198" t="str">
        <f t="shared" ca="1" si="601"/>
        <v>-</v>
      </c>
      <c r="AE288" s="195" t="str">
        <f t="shared" ca="1" si="630"/>
        <v>-</v>
      </c>
      <c r="AF288" s="195" t="str">
        <f t="shared" ca="1" si="630"/>
        <v>-</v>
      </c>
      <c r="AG288" s="198" t="str">
        <f t="shared" ca="1" si="602"/>
        <v>-</v>
      </c>
      <c r="AH288" s="198" t="str">
        <f t="shared" ca="1" si="602"/>
        <v>-</v>
      </c>
      <c r="AI288" s="198" t="str">
        <f t="shared" ca="1" si="602"/>
        <v>-</v>
      </c>
      <c r="AJ288" s="195" t="str">
        <f t="shared" ca="1" si="650"/>
        <v>-</v>
      </c>
      <c r="AK288" s="195" t="b">
        <f t="shared" ca="1" si="650"/>
        <v>1</v>
      </c>
      <c r="AL288" s="195" t="str">
        <f t="shared" ca="1" si="638"/>
        <v>-</v>
      </c>
      <c r="AM288" s="195" t="str">
        <f t="shared" ca="1" si="650"/>
        <v>-</v>
      </c>
      <c r="AN288" s="195" t="str">
        <f t="shared" ca="1" si="650"/>
        <v>-</v>
      </c>
      <c r="AO288" s="195" t="str">
        <f t="shared" ca="1" si="650"/>
        <v>-</v>
      </c>
      <c r="AP288" s="195" t="str">
        <f t="shared" ca="1" si="650"/>
        <v>-</v>
      </c>
      <c r="AQ288" s="195" t="str">
        <f t="shared" ca="1" si="650"/>
        <v>-</v>
      </c>
      <c r="AR288" s="195" t="str">
        <f ca="1">OFFSET(AR$5,$B288,0)</f>
        <v>-</v>
      </c>
      <c r="AS288" s="195">
        <f t="shared" ca="1" si="650"/>
        <v>5</v>
      </c>
      <c r="AT288" s="195">
        <f t="shared" ca="1" si="650"/>
        <v>4</v>
      </c>
      <c r="AU288" s="195">
        <f t="shared" ca="1" si="650"/>
        <v>0</v>
      </c>
      <c r="AV288" s="195">
        <f t="shared" ca="1" si="650"/>
        <v>0.25</v>
      </c>
      <c r="AW288" s="195">
        <f t="shared" ca="1" si="650"/>
        <v>-0.25</v>
      </c>
      <c r="AX288" s="195">
        <f t="shared" ca="1" si="650"/>
        <v>0.5</v>
      </c>
      <c r="AY288" s="195">
        <f t="shared" ca="1" si="650"/>
        <v>-0.5</v>
      </c>
      <c r="AZ288" s="195">
        <f t="shared" ca="1" si="650"/>
        <v>-0.7</v>
      </c>
      <c r="BA288" s="195">
        <f t="shared" ca="1" si="650"/>
        <v>1</v>
      </c>
      <c r="BB288" s="195">
        <f t="shared" ca="1" si="640"/>
        <v>-1</v>
      </c>
      <c r="BC288" s="195">
        <f t="shared" ca="1" si="640"/>
        <v>0.3</v>
      </c>
      <c r="BD288" s="195">
        <f t="shared" ca="1" si="640"/>
        <v>0.7</v>
      </c>
      <c r="BE288" s="195">
        <f t="shared" ca="1" si="640"/>
        <v>-0.2</v>
      </c>
      <c r="BF288" s="195">
        <f t="shared" ca="1" si="640"/>
        <v>1.2</v>
      </c>
      <c r="BG288" s="195" t="str">
        <f t="shared" ca="1" si="640"/>
        <v>-</v>
      </c>
      <c r="BH288" s="195" t="str">
        <f t="shared" ca="1" si="640"/>
        <v>-</v>
      </c>
      <c r="BI288" s="198" t="e">
        <f t="shared" ca="1" si="632"/>
        <v>#REF!</v>
      </c>
      <c r="BJ288" s="198" t="e">
        <f t="shared" ca="1" si="632"/>
        <v>#REF!</v>
      </c>
      <c r="BK288" s="198" t="e">
        <f t="shared" ca="1" si="632"/>
        <v>#REF!</v>
      </c>
      <c r="BL288" s="198" t="e">
        <f t="shared" ca="1" si="632"/>
        <v>#REF!</v>
      </c>
      <c r="BM288" s="198" t="e">
        <f t="shared" ca="1" si="632"/>
        <v>#REF!</v>
      </c>
      <c r="BN288" s="195">
        <f t="shared" ca="1" si="641"/>
        <v>0</v>
      </c>
      <c r="BO288" s="195">
        <f t="shared" ca="1" si="641"/>
        <v>0</v>
      </c>
      <c r="BP288" s="195" t="str">
        <f t="shared" ca="1" si="641"/>
        <v>-</v>
      </c>
      <c r="BQ288" s="195" t="str">
        <f t="shared" ca="1" si="641"/>
        <v>-</v>
      </c>
      <c r="BR288" s="198">
        <f t="shared" ca="1" si="608"/>
        <v>0</v>
      </c>
      <c r="BS288" s="198">
        <f t="shared" ca="1" si="608"/>
        <v>50</v>
      </c>
      <c r="BT288" s="198">
        <f t="shared" ca="1" si="608"/>
        <v>51</v>
      </c>
      <c r="BU288" s="198">
        <f t="shared" ca="1" si="608"/>
        <v>51</v>
      </c>
      <c r="BV288" s="198">
        <f t="shared" ca="1" si="608"/>
        <v>51</v>
      </c>
      <c r="BW288" s="198">
        <f t="shared" ca="1" si="608"/>
        <v>51</v>
      </c>
      <c r="BX288" s="198">
        <f t="shared" ca="1" si="608"/>
        <v>51</v>
      </c>
      <c r="BY288" s="195">
        <f t="shared" ca="1" si="651"/>
        <v>2</v>
      </c>
      <c r="BZ288" s="195" t="str">
        <f t="shared" ca="1" si="651"/>
        <v>-</v>
      </c>
      <c r="CA288" s="195" t="str">
        <f t="shared" ca="1" si="651"/>
        <v>-</v>
      </c>
      <c r="CB288" s="195" t="str">
        <f t="shared" ca="1" si="651"/>
        <v>-</v>
      </c>
      <c r="CC288" s="195" t="str">
        <f t="shared" ca="1" si="651"/>
        <v>-</v>
      </c>
      <c r="CD288" s="195" t="str">
        <f t="shared" ca="1" si="651"/>
        <v>-</v>
      </c>
      <c r="CE288" s="195" t="str">
        <f t="shared" ca="1" si="651"/>
        <v>-</v>
      </c>
      <c r="CF288" s="195">
        <f t="shared" ca="1" si="651"/>
        <v>0</v>
      </c>
      <c r="CG288" s="195" t="str">
        <f t="shared" ca="1" si="651"/>
        <v>-</v>
      </c>
      <c r="CH288" s="195">
        <f t="shared" ca="1" si="651"/>
        <v>1</v>
      </c>
      <c r="CI288" s="195">
        <f t="shared" ca="1" si="651"/>
        <v>0</v>
      </c>
      <c r="CJ288" s="195">
        <f t="shared" ca="1" si="651"/>
        <v>1</v>
      </c>
      <c r="CK288" s="195">
        <f t="shared" ca="1" si="651"/>
        <v>1</v>
      </c>
      <c r="CL288" s="195">
        <f t="shared" ca="1" si="651"/>
        <v>1</v>
      </c>
      <c r="CM288" s="195">
        <f t="shared" ca="1" si="651"/>
        <v>0</v>
      </c>
      <c r="CN288" s="195">
        <f t="shared" ca="1" si="651"/>
        <v>0</v>
      </c>
      <c r="CO288" s="195">
        <f t="shared" ca="1" si="642"/>
        <v>0</v>
      </c>
      <c r="CP288" s="195">
        <f t="shared" ca="1" si="642"/>
        <v>0</v>
      </c>
      <c r="CQ288" s="195">
        <f t="shared" ca="1" si="642"/>
        <v>0.9</v>
      </c>
      <c r="CR288" s="195">
        <f t="shared" ca="1" si="642"/>
        <v>0.75</v>
      </c>
      <c r="CS288" s="195">
        <f t="shared" ca="1" si="642"/>
        <v>0.65</v>
      </c>
      <c r="CT288" s="195">
        <f t="shared" ca="1" si="642"/>
        <v>0.3</v>
      </c>
      <c r="CU288" s="195">
        <f t="shared" ca="1" si="642"/>
        <v>0</v>
      </c>
      <c r="CV288" s="195">
        <f t="shared" ca="1" si="642"/>
        <v>0</v>
      </c>
      <c r="CW288" s="195">
        <f t="shared" ca="1" si="642"/>
        <v>1</v>
      </c>
      <c r="CX288" s="198">
        <f t="shared" ca="1" si="611"/>
        <v>0</v>
      </c>
      <c r="CY288" s="195">
        <f t="shared" ca="1" si="642"/>
        <v>0</v>
      </c>
      <c r="CZ288" s="198">
        <f t="shared" ca="1" si="612"/>
        <v>0</v>
      </c>
      <c r="DA288" s="198">
        <f t="shared" ca="1" si="612"/>
        <v>0</v>
      </c>
      <c r="DB288" s="198">
        <f t="shared" ca="1" si="612"/>
        <v>0</v>
      </c>
      <c r="DC288" s="198">
        <f t="shared" ca="1" si="612"/>
        <v>0</v>
      </c>
      <c r="DD288" s="198">
        <f t="shared" ca="1" si="612"/>
        <v>0</v>
      </c>
      <c r="DE288" s="195" t="str">
        <f t="shared" ca="1" si="642"/>
        <v>-</v>
      </c>
      <c r="DF288" s="195" t="str">
        <f t="shared" ca="1" si="643"/>
        <v>-</v>
      </c>
      <c r="DG288" s="195" t="str">
        <f t="shared" ca="1" si="643"/>
        <v>-</v>
      </c>
      <c r="DH288" s="195" t="str">
        <f t="shared" ca="1" si="643"/>
        <v>-</v>
      </c>
      <c r="DI288" s="195" t="str">
        <f t="shared" ca="1" si="643"/>
        <v>-</v>
      </c>
      <c r="DJ288" s="195" t="str">
        <f t="shared" ca="1" si="643"/>
        <v>-</v>
      </c>
      <c r="DK288" s="195" t="b">
        <f t="shared" ca="1" si="643"/>
        <v>0</v>
      </c>
      <c r="DL288" s="195" t="b">
        <f t="shared" ca="1" si="643"/>
        <v>0</v>
      </c>
      <c r="DM288" s="195" t="b">
        <f t="shared" ca="1" si="643"/>
        <v>1</v>
      </c>
      <c r="DN288" s="198">
        <f t="shared" ca="1" si="633"/>
        <v>1</v>
      </c>
      <c r="DO288" s="198" t="str">
        <f t="shared" ca="1" si="633"/>
        <v>-</v>
      </c>
      <c r="DP288" s="198" t="str">
        <f t="shared" ca="1" si="633"/>
        <v>-</v>
      </c>
      <c r="DQ288" s="198" t="str">
        <f t="shared" ca="1" si="633"/>
        <v>-</v>
      </c>
      <c r="DR288" s="198" t="str">
        <f t="shared" ca="1" si="633"/>
        <v>-</v>
      </c>
      <c r="DS288" s="195" t="str">
        <f t="shared" ca="1" si="643"/>
        <v>-</v>
      </c>
      <c r="DT288" s="195" t="b">
        <f t="shared" ca="1" si="644"/>
        <v>1</v>
      </c>
      <c r="DU288" s="195" t="str">
        <f t="shared" ca="1" si="643"/>
        <v>-</v>
      </c>
      <c r="DV288" s="195">
        <f t="shared" ca="1" si="645"/>
        <v>0</v>
      </c>
      <c r="DW288" s="195">
        <f t="shared" ca="1" si="645"/>
        <v>1</v>
      </c>
      <c r="DX288" s="198" t="str">
        <f t="shared" ca="1" si="615"/>
        <v>-</v>
      </c>
      <c r="DY288" s="195">
        <f t="shared" ca="1" si="646"/>
        <v>500</v>
      </c>
      <c r="DZ288" s="195">
        <f t="shared" ca="1" si="646"/>
        <v>500</v>
      </c>
      <c r="EA288" s="198">
        <f t="shared" ca="1" si="617"/>
        <v>1</v>
      </c>
      <c r="EB288" s="198">
        <f t="shared" ca="1" si="617"/>
        <v>-0.25</v>
      </c>
      <c r="EC288" s="198">
        <f t="shared" ca="1" si="617"/>
        <v>1</v>
      </c>
      <c r="ED288" s="198">
        <f t="shared" ca="1" si="617"/>
        <v>1</v>
      </c>
      <c r="EE288" s="198">
        <f t="shared" ca="1" si="617"/>
        <v>62.5</v>
      </c>
      <c r="EF288" s="195">
        <f t="shared" ca="1" si="635"/>
        <v>70</v>
      </c>
      <c r="EG288" s="195">
        <f t="shared" ca="1" si="635"/>
        <v>50</v>
      </c>
      <c r="EH288" s="195">
        <f t="shared" ca="1" si="635"/>
        <v>70</v>
      </c>
      <c r="EI288" s="195">
        <f t="shared" ca="1" si="635"/>
        <v>50</v>
      </c>
      <c r="EJ288" s="198">
        <f t="shared" ca="1" si="618"/>
        <v>0</v>
      </c>
      <c r="EK288" s="195">
        <f t="shared" ca="1" si="647"/>
        <v>1</v>
      </c>
      <c r="EL288" s="195">
        <f t="shared" ca="1" si="647"/>
        <v>1</v>
      </c>
      <c r="EM288" s="195">
        <f t="shared" ca="1" si="620"/>
        <v>0</v>
      </c>
      <c r="EN288" s="195" t="str">
        <f t="shared" ca="1" si="648"/>
        <v>-</v>
      </c>
      <c r="EO288" s="195" t="str">
        <f t="shared" ca="1" si="649"/>
        <v>-</v>
      </c>
      <c r="EP288" s="195">
        <f t="shared" ca="1" si="649"/>
        <v>0</v>
      </c>
      <c r="EQ288" s="195">
        <f t="shared" ca="1" si="649"/>
        <v>0</v>
      </c>
      <c r="ER288" s="196">
        <v>0</v>
      </c>
    </row>
    <row r="289" spans="1:148" outlineLevel="2">
      <c r="A289" s="190">
        <f t="shared" si="624"/>
        <v>284</v>
      </c>
      <c r="B289" s="191">
        <f t="shared" ca="1" si="625"/>
        <v>283</v>
      </c>
      <c r="C289" s="19">
        <f t="shared" ca="1" si="626"/>
        <v>72</v>
      </c>
      <c r="D289" s="19" t="b">
        <v>1</v>
      </c>
      <c r="E289" s="19" t="b">
        <v>0</v>
      </c>
      <c r="F289" s="19" t="b">
        <v>1</v>
      </c>
      <c r="G289" s="197">
        <f t="shared" ca="1" si="636"/>
        <v>12</v>
      </c>
      <c r="H289" s="193" t="str">
        <f t="shared" ca="1" si="621"/>
        <v>12 M-M Spr Drys sale price premium (if sold scanning)</v>
      </c>
      <c r="I289" s="194" t="str">
        <f ca="1">IF(MATCH(H289,H$5:H289,0)=(COUNTA(H$5:H289)),"-","Dup")</f>
        <v>-</v>
      </c>
      <c r="J289" s="195" t="s">
        <v>37</v>
      </c>
      <c r="K289" s="195" t="b">
        <f t="shared" ca="1" si="637"/>
        <v>1</v>
      </c>
      <c r="L289" s="195" t="b">
        <f t="shared" ca="1" si="637"/>
        <v>1</v>
      </c>
      <c r="M289" s="195" t="b">
        <f t="shared" ca="1" si="637"/>
        <v>1</v>
      </c>
      <c r="N289" s="195" t="b">
        <f t="shared" ca="1" si="637"/>
        <v>1</v>
      </c>
      <c r="O289" s="195" t="b">
        <f t="shared" ca="1" si="637"/>
        <v>1</v>
      </c>
      <c r="P289" s="198">
        <f t="shared" ca="1" si="599"/>
        <v>1</v>
      </c>
      <c r="Q289" s="198">
        <f t="shared" ca="1" si="599"/>
        <v>1</v>
      </c>
      <c r="R289" s="195">
        <f t="shared" ca="1" si="628"/>
        <v>1</v>
      </c>
      <c r="S289" s="195">
        <f t="shared" ca="1" si="628"/>
        <v>1</v>
      </c>
      <c r="T289" s="195">
        <f t="shared" ca="1" si="628"/>
        <v>1</v>
      </c>
      <c r="U289" s="195">
        <f t="shared" ca="1" si="628"/>
        <v>1</v>
      </c>
      <c r="V289" s="195">
        <f t="shared" ca="1" si="628"/>
        <v>1</v>
      </c>
      <c r="W289" s="195">
        <f t="shared" ca="1" si="629"/>
        <v>1</v>
      </c>
      <c r="X289" s="195">
        <f t="shared" ca="1" si="629"/>
        <v>1</v>
      </c>
      <c r="Y289" s="195">
        <f t="shared" ca="1" si="629"/>
        <v>1</v>
      </c>
      <c r="Z289" s="195" t="str">
        <f t="shared" ca="1" si="629"/>
        <v>-</v>
      </c>
      <c r="AA289" s="198" t="b">
        <f t="shared" ca="1" si="601"/>
        <v>0</v>
      </c>
      <c r="AB289" s="198">
        <f t="shared" ca="1" si="601"/>
        <v>1</v>
      </c>
      <c r="AC289" s="198" t="str">
        <f t="shared" ca="1" si="601"/>
        <v>-</v>
      </c>
      <c r="AD289" s="198" t="str">
        <f t="shared" ca="1" si="601"/>
        <v>-</v>
      </c>
      <c r="AE289" s="195" t="str">
        <f t="shared" ca="1" si="630"/>
        <v>-</v>
      </c>
      <c r="AF289" s="195" t="str">
        <f t="shared" ca="1" si="630"/>
        <v>-</v>
      </c>
      <c r="AG289" s="198" t="str">
        <f t="shared" ca="1" si="602"/>
        <v>-</v>
      </c>
      <c r="AH289" s="198" t="str">
        <f t="shared" ca="1" si="602"/>
        <v>-</v>
      </c>
      <c r="AI289" s="198" t="str">
        <f t="shared" ca="1" si="602"/>
        <v>-</v>
      </c>
      <c r="AJ289" s="195" t="str">
        <f t="shared" ca="1" si="650"/>
        <v>-</v>
      </c>
      <c r="AK289" s="195" t="b">
        <f t="shared" ca="1" si="650"/>
        <v>1</v>
      </c>
      <c r="AL289" s="195" t="str">
        <f t="shared" ca="1" si="638"/>
        <v>-</v>
      </c>
      <c r="AM289" s="195" t="str">
        <f t="shared" ca="1" si="650"/>
        <v>-</v>
      </c>
      <c r="AN289" s="195" t="str">
        <f t="shared" ca="1" si="650"/>
        <v>-</v>
      </c>
      <c r="AO289" s="195" t="str">
        <f t="shared" ca="1" si="650"/>
        <v>-</v>
      </c>
      <c r="AP289" s="195" t="str">
        <f t="shared" ca="1" si="650"/>
        <v>-</v>
      </c>
      <c r="AQ289" s="195" t="str">
        <f t="shared" ca="1" si="650"/>
        <v>-</v>
      </c>
      <c r="AR289" s="195" t="str">
        <f ca="1">OFFSET(AR$5,$B289,0)</f>
        <v>-</v>
      </c>
      <c r="AS289" s="195">
        <f t="shared" ca="1" si="650"/>
        <v>5</v>
      </c>
      <c r="AT289" s="195">
        <f t="shared" ca="1" si="650"/>
        <v>4</v>
      </c>
      <c r="AU289" s="195">
        <f t="shared" ca="1" si="650"/>
        <v>0</v>
      </c>
      <c r="AV289" s="195">
        <f t="shared" ca="1" si="650"/>
        <v>0.25</v>
      </c>
      <c r="AW289" s="195">
        <f t="shared" ca="1" si="650"/>
        <v>-0.25</v>
      </c>
      <c r="AX289" s="195">
        <f t="shared" ca="1" si="650"/>
        <v>0.5</v>
      </c>
      <c r="AY289" s="195">
        <f t="shared" ca="1" si="650"/>
        <v>-0.5</v>
      </c>
      <c r="AZ289" s="195">
        <f t="shared" ca="1" si="650"/>
        <v>-0.7</v>
      </c>
      <c r="BA289" s="195">
        <f t="shared" ca="1" si="650"/>
        <v>1</v>
      </c>
      <c r="BB289" s="195">
        <f t="shared" ca="1" si="640"/>
        <v>-1</v>
      </c>
      <c r="BC289" s="195">
        <f t="shared" ca="1" si="640"/>
        <v>0.3</v>
      </c>
      <c r="BD289" s="195">
        <f t="shared" ca="1" si="640"/>
        <v>0.7</v>
      </c>
      <c r="BE289" s="195">
        <f t="shared" ca="1" si="640"/>
        <v>-0.2</v>
      </c>
      <c r="BF289" s="195">
        <f t="shared" ca="1" si="640"/>
        <v>1.2</v>
      </c>
      <c r="BG289" s="195" t="str">
        <f t="shared" ca="1" si="640"/>
        <v>-</v>
      </c>
      <c r="BH289" s="195" t="str">
        <f t="shared" ca="1" si="640"/>
        <v>-</v>
      </c>
      <c r="BI289" s="198" t="e">
        <f t="shared" ca="1" si="632"/>
        <v>#REF!</v>
      </c>
      <c r="BJ289" s="198" t="e">
        <f t="shared" ca="1" si="632"/>
        <v>#REF!</v>
      </c>
      <c r="BK289" s="198" t="e">
        <f t="shared" ca="1" si="632"/>
        <v>#REF!</v>
      </c>
      <c r="BL289" s="198" t="e">
        <f t="shared" ca="1" si="632"/>
        <v>#REF!</v>
      </c>
      <c r="BM289" s="198" t="e">
        <f t="shared" ca="1" si="632"/>
        <v>#REF!</v>
      </c>
      <c r="BN289" s="195">
        <f t="shared" ca="1" si="641"/>
        <v>0</v>
      </c>
      <c r="BO289" s="195">
        <f t="shared" ca="1" si="641"/>
        <v>0</v>
      </c>
      <c r="BP289" s="195" t="str">
        <f t="shared" ca="1" si="641"/>
        <v>-</v>
      </c>
      <c r="BQ289" s="195" t="str">
        <f t="shared" ca="1" si="641"/>
        <v>-</v>
      </c>
      <c r="BR289" s="198">
        <f t="shared" ca="1" si="608"/>
        <v>0</v>
      </c>
      <c r="BS289" s="198">
        <f t="shared" ca="1" si="608"/>
        <v>50</v>
      </c>
      <c r="BT289" s="198">
        <f t="shared" ca="1" si="608"/>
        <v>51</v>
      </c>
      <c r="BU289" s="198">
        <f t="shared" ca="1" si="608"/>
        <v>51</v>
      </c>
      <c r="BV289" s="198">
        <f t="shared" ca="1" si="608"/>
        <v>51</v>
      </c>
      <c r="BW289" s="198">
        <f t="shared" ca="1" si="608"/>
        <v>51</v>
      </c>
      <c r="BX289" s="198">
        <f t="shared" ca="1" si="608"/>
        <v>51</v>
      </c>
      <c r="BY289" s="195">
        <f t="shared" ca="1" si="651"/>
        <v>2</v>
      </c>
      <c r="BZ289" s="195" t="str">
        <f t="shared" ca="1" si="651"/>
        <v>-</v>
      </c>
      <c r="CA289" s="195" t="str">
        <f t="shared" ca="1" si="651"/>
        <v>-</v>
      </c>
      <c r="CB289" s="195" t="str">
        <f t="shared" ca="1" si="651"/>
        <v>-</v>
      </c>
      <c r="CC289" s="195" t="str">
        <f t="shared" ca="1" si="651"/>
        <v>-</v>
      </c>
      <c r="CD289" s="195" t="str">
        <f t="shared" ca="1" si="651"/>
        <v>-</v>
      </c>
      <c r="CE289" s="195" t="str">
        <f t="shared" ca="1" si="651"/>
        <v>-</v>
      </c>
      <c r="CF289" s="195">
        <f t="shared" ca="1" si="651"/>
        <v>0</v>
      </c>
      <c r="CG289" s="195" t="str">
        <f t="shared" ca="1" si="651"/>
        <v>-</v>
      </c>
      <c r="CH289" s="195">
        <f t="shared" ca="1" si="651"/>
        <v>1</v>
      </c>
      <c r="CI289" s="195">
        <f t="shared" ca="1" si="651"/>
        <v>0</v>
      </c>
      <c r="CJ289" s="195">
        <f t="shared" ca="1" si="651"/>
        <v>1</v>
      </c>
      <c r="CK289" s="195">
        <f t="shared" ca="1" si="651"/>
        <v>1</v>
      </c>
      <c r="CL289" s="195">
        <f t="shared" ca="1" si="651"/>
        <v>1</v>
      </c>
      <c r="CM289" s="195">
        <f t="shared" ca="1" si="651"/>
        <v>0</v>
      </c>
      <c r="CN289" s="195">
        <f t="shared" ca="1" si="651"/>
        <v>0</v>
      </c>
      <c r="CO289" s="195">
        <f t="shared" ca="1" si="642"/>
        <v>0</v>
      </c>
      <c r="CP289" s="195">
        <f t="shared" ca="1" si="642"/>
        <v>0</v>
      </c>
      <c r="CQ289" s="195">
        <f t="shared" ca="1" si="642"/>
        <v>0.9</v>
      </c>
      <c r="CR289" s="195">
        <f t="shared" ca="1" si="642"/>
        <v>0.75</v>
      </c>
      <c r="CS289" s="195">
        <f t="shared" ca="1" si="642"/>
        <v>0.65</v>
      </c>
      <c r="CT289" s="195">
        <f t="shared" ca="1" si="642"/>
        <v>0.3</v>
      </c>
      <c r="CU289" s="195">
        <f t="shared" ca="1" si="642"/>
        <v>0</v>
      </c>
      <c r="CV289" s="195">
        <f t="shared" ca="1" si="642"/>
        <v>0</v>
      </c>
      <c r="CW289" s="195">
        <f t="shared" ca="1" si="642"/>
        <v>1</v>
      </c>
      <c r="CX289" s="198">
        <f t="shared" ca="1" si="611"/>
        <v>0</v>
      </c>
      <c r="CY289" s="195">
        <f t="shared" ca="1" si="642"/>
        <v>0</v>
      </c>
      <c r="CZ289" s="198">
        <f t="shared" ca="1" si="612"/>
        <v>0</v>
      </c>
      <c r="DA289" s="198">
        <f t="shared" ca="1" si="612"/>
        <v>0</v>
      </c>
      <c r="DB289" s="198">
        <f t="shared" ca="1" si="612"/>
        <v>0</v>
      </c>
      <c r="DC289" s="198">
        <f t="shared" ca="1" si="612"/>
        <v>0</v>
      </c>
      <c r="DD289" s="198">
        <f t="shared" ca="1" si="612"/>
        <v>0</v>
      </c>
      <c r="DE289" s="195" t="str">
        <f t="shared" ca="1" si="642"/>
        <v>-</v>
      </c>
      <c r="DF289" s="195" t="str">
        <f t="shared" ca="1" si="643"/>
        <v>-</v>
      </c>
      <c r="DG289" s="195" t="str">
        <f t="shared" ca="1" si="643"/>
        <v>-</v>
      </c>
      <c r="DH289" s="195" t="str">
        <f t="shared" ca="1" si="643"/>
        <v>-</v>
      </c>
      <c r="DI289" s="195" t="str">
        <f t="shared" ca="1" si="643"/>
        <v>-</v>
      </c>
      <c r="DJ289" s="195" t="str">
        <f t="shared" ca="1" si="643"/>
        <v>-</v>
      </c>
      <c r="DK289" s="195" t="b">
        <f t="shared" ca="1" si="643"/>
        <v>0</v>
      </c>
      <c r="DL289" s="195" t="b">
        <f t="shared" ca="1" si="643"/>
        <v>0</v>
      </c>
      <c r="DM289" s="195" t="b">
        <f t="shared" ca="1" si="643"/>
        <v>1</v>
      </c>
      <c r="DN289" s="198">
        <f t="shared" ca="1" si="633"/>
        <v>1</v>
      </c>
      <c r="DO289" s="198" t="str">
        <f t="shared" ca="1" si="633"/>
        <v>-</v>
      </c>
      <c r="DP289" s="198" t="str">
        <f t="shared" ca="1" si="633"/>
        <v>-</v>
      </c>
      <c r="DQ289" s="198" t="str">
        <f t="shared" ca="1" si="633"/>
        <v>-</v>
      </c>
      <c r="DR289" s="198" t="str">
        <f t="shared" ca="1" si="633"/>
        <v>-</v>
      </c>
      <c r="DS289" s="195" t="str">
        <f t="shared" ca="1" si="643"/>
        <v>-</v>
      </c>
      <c r="DT289" s="195" t="b">
        <f t="shared" ca="1" si="644"/>
        <v>1</v>
      </c>
      <c r="DU289" s="195" t="str">
        <f t="shared" ca="1" si="643"/>
        <v>-</v>
      </c>
      <c r="DV289" s="195">
        <f t="shared" ca="1" si="645"/>
        <v>0</v>
      </c>
      <c r="DW289" s="195">
        <f t="shared" ca="1" si="645"/>
        <v>1</v>
      </c>
      <c r="DX289" s="198" t="str">
        <f t="shared" ca="1" si="615"/>
        <v>-</v>
      </c>
      <c r="DY289" s="195">
        <f t="shared" ca="1" si="646"/>
        <v>500</v>
      </c>
      <c r="DZ289" s="195">
        <f t="shared" ca="1" si="646"/>
        <v>500</v>
      </c>
      <c r="EA289" s="198">
        <f t="shared" ca="1" si="617"/>
        <v>1</v>
      </c>
      <c r="EB289" s="198">
        <f t="shared" ca="1" si="617"/>
        <v>-0.25</v>
      </c>
      <c r="EC289" s="198">
        <f t="shared" ca="1" si="617"/>
        <v>1</v>
      </c>
      <c r="ED289" s="198">
        <f t="shared" ca="1" si="617"/>
        <v>1</v>
      </c>
      <c r="EE289" s="198">
        <f t="shared" ca="1" si="617"/>
        <v>62.5</v>
      </c>
      <c r="EF289" s="195">
        <f t="shared" ca="1" si="635"/>
        <v>70</v>
      </c>
      <c r="EG289" s="195">
        <f t="shared" ca="1" si="635"/>
        <v>50</v>
      </c>
      <c r="EH289" s="195">
        <f t="shared" ca="1" si="635"/>
        <v>70</v>
      </c>
      <c r="EI289" s="195">
        <f t="shared" ca="1" si="635"/>
        <v>50</v>
      </c>
      <c r="EJ289" s="198">
        <f t="shared" ca="1" si="618"/>
        <v>1</v>
      </c>
      <c r="EK289" s="195">
        <f t="shared" ca="1" si="647"/>
        <v>1</v>
      </c>
      <c r="EL289" s="195">
        <f t="shared" ca="1" si="647"/>
        <v>1</v>
      </c>
      <c r="EM289" s="195">
        <f t="shared" ca="1" si="620"/>
        <v>0</v>
      </c>
      <c r="EN289" s="195" t="str">
        <f t="shared" ca="1" si="648"/>
        <v>-</v>
      </c>
      <c r="EO289" s="195" t="str">
        <f t="shared" ca="1" si="649"/>
        <v>-</v>
      </c>
      <c r="EP289" s="195">
        <f t="shared" ca="1" si="649"/>
        <v>0</v>
      </c>
      <c r="EQ289" s="195">
        <f t="shared" ca="1" si="649"/>
        <v>0</v>
      </c>
      <c r="ER289" s="196">
        <v>0</v>
      </c>
    </row>
    <row r="290" spans="1:148" outlineLevel="2">
      <c r="A290" s="190">
        <f t="shared" si="624"/>
        <v>285</v>
      </c>
      <c r="B290" s="191">
        <f t="shared" ca="1" si="625"/>
        <v>284</v>
      </c>
      <c r="C290" s="19">
        <f t="shared" ca="1" si="626"/>
        <v>72</v>
      </c>
      <c r="D290" s="19" t="b">
        <v>1</v>
      </c>
      <c r="E290" s="19" t="b">
        <v>0</v>
      </c>
      <c r="F290" s="19" t="b">
        <v>1</v>
      </c>
      <c r="G290" s="197">
        <f t="shared" ca="1" si="636"/>
        <v>13</v>
      </c>
      <c r="H290" s="193" t="str">
        <f t="shared" ca="1" si="621"/>
        <v>13 M-M Spr Add allow sell drys at shearing (alter flock structure, No RR)</v>
      </c>
      <c r="I290" s="194" t="str">
        <f ca="1">IF(MATCH(H290,H$5:H290,0)=(COUNTA(H$5:H290)),"-","Dup")</f>
        <v>-</v>
      </c>
      <c r="J290" s="195" t="s">
        <v>37</v>
      </c>
      <c r="K290" s="195" t="b">
        <f t="shared" ca="1" si="637"/>
        <v>1</v>
      </c>
      <c r="L290" s="195" t="b">
        <f t="shared" ca="1" si="637"/>
        <v>1</v>
      </c>
      <c r="M290" s="195" t="b">
        <f t="shared" ca="1" si="637"/>
        <v>1</v>
      </c>
      <c r="N290" s="195" t="b">
        <f t="shared" ca="1" si="637"/>
        <v>1</v>
      </c>
      <c r="O290" s="195" t="b">
        <f t="shared" ca="1" si="637"/>
        <v>1</v>
      </c>
      <c r="P290" s="198">
        <f t="shared" ca="1" si="599"/>
        <v>1</v>
      </c>
      <c r="Q290" s="198">
        <f t="shared" ca="1" si="599"/>
        <v>1</v>
      </c>
      <c r="R290" s="195">
        <f t="shared" ca="1" si="628"/>
        <v>1</v>
      </c>
      <c r="S290" s="195">
        <f t="shared" ca="1" si="628"/>
        <v>1</v>
      </c>
      <c r="T290" s="195">
        <f t="shared" ca="1" si="628"/>
        <v>1</v>
      </c>
      <c r="U290" s="195">
        <f t="shared" ca="1" si="628"/>
        <v>1</v>
      </c>
      <c r="V290" s="195">
        <f t="shared" ca="1" si="628"/>
        <v>1</v>
      </c>
      <c r="W290" s="195">
        <f t="shared" ca="1" si="629"/>
        <v>1</v>
      </c>
      <c r="X290" s="195">
        <f t="shared" ca="1" si="629"/>
        <v>1</v>
      </c>
      <c r="Y290" s="195">
        <f t="shared" ca="1" si="629"/>
        <v>1</v>
      </c>
      <c r="Z290" s="195" t="str">
        <f t="shared" ca="1" si="629"/>
        <v>-</v>
      </c>
      <c r="AA290" s="198" t="b">
        <f t="shared" ca="1" si="601"/>
        <v>0</v>
      </c>
      <c r="AB290" s="198">
        <f t="shared" ca="1" si="601"/>
        <v>1</v>
      </c>
      <c r="AC290" s="198" t="str">
        <f t="shared" ca="1" si="601"/>
        <v>-</v>
      </c>
      <c r="AD290" s="198" t="str">
        <f t="shared" ca="1" si="601"/>
        <v>-</v>
      </c>
      <c r="AE290" s="195" t="str">
        <f t="shared" ca="1" si="630"/>
        <v>-</v>
      </c>
      <c r="AF290" s="195" t="str">
        <f t="shared" ca="1" si="630"/>
        <v>-</v>
      </c>
      <c r="AG290" s="198" t="str">
        <f t="shared" ca="1" si="602"/>
        <v>-</v>
      </c>
      <c r="AH290" s="198" t="str">
        <f t="shared" ca="1" si="602"/>
        <v>-</v>
      </c>
      <c r="AI290" s="198" t="str">
        <f t="shared" ca="1" si="602"/>
        <v>-</v>
      </c>
      <c r="AJ290" s="195" t="str">
        <f t="shared" ref="AJ290:BA291" ca="1" si="654">OFFSET(AJ$5,$B290,0)</f>
        <v>-</v>
      </c>
      <c r="AK290" s="195" t="b">
        <f t="shared" ca="1" si="654"/>
        <v>1</v>
      </c>
      <c r="AL290" s="195" t="str">
        <f t="shared" ca="1" si="638"/>
        <v>-</v>
      </c>
      <c r="AM290" s="195" t="str">
        <f t="shared" ca="1" si="654"/>
        <v>-</v>
      </c>
      <c r="AN290" s="195" t="str">
        <f t="shared" ca="1" si="654"/>
        <v>-</v>
      </c>
      <c r="AO290" s="195" t="str">
        <f t="shared" ca="1" si="654"/>
        <v>-</v>
      </c>
      <c r="AP290" s="195" t="str">
        <f t="shared" ca="1" si="654"/>
        <v>-</v>
      </c>
      <c r="AQ290" s="195" t="str">
        <f t="shared" ca="1" si="654"/>
        <v>-</v>
      </c>
      <c r="AR290" s="195" t="str">
        <f t="shared" ca="1" si="654"/>
        <v>-</v>
      </c>
      <c r="AS290" s="195">
        <f t="shared" ca="1" si="654"/>
        <v>5</v>
      </c>
      <c r="AT290" s="195">
        <f t="shared" ca="1" si="654"/>
        <v>4</v>
      </c>
      <c r="AU290" s="195">
        <f t="shared" ca="1" si="654"/>
        <v>0</v>
      </c>
      <c r="AV290" s="195">
        <f t="shared" ca="1" si="654"/>
        <v>0.25</v>
      </c>
      <c r="AW290" s="195">
        <f t="shared" ca="1" si="654"/>
        <v>-0.25</v>
      </c>
      <c r="AX290" s="195">
        <f t="shared" ca="1" si="654"/>
        <v>0.5</v>
      </c>
      <c r="AY290" s="195">
        <f t="shared" ca="1" si="654"/>
        <v>-0.5</v>
      </c>
      <c r="AZ290" s="195">
        <f t="shared" ca="1" si="654"/>
        <v>-0.7</v>
      </c>
      <c r="BA290" s="195">
        <f t="shared" ca="1" si="654"/>
        <v>1</v>
      </c>
      <c r="BB290" s="195">
        <f t="shared" ca="1" si="640"/>
        <v>-1</v>
      </c>
      <c r="BC290" s="195">
        <f t="shared" ca="1" si="640"/>
        <v>0.3</v>
      </c>
      <c r="BD290" s="195">
        <f t="shared" ca="1" si="640"/>
        <v>0.7</v>
      </c>
      <c r="BE290" s="195">
        <f t="shared" ca="1" si="640"/>
        <v>-0.2</v>
      </c>
      <c r="BF290" s="195">
        <f t="shared" ca="1" si="640"/>
        <v>1.2</v>
      </c>
      <c r="BG290" s="195" t="str">
        <f t="shared" ca="1" si="640"/>
        <v>-</v>
      </c>
      <c r="BH290" s="195" t="str">
        <f t="shared" ca="1" si="640"/>
        <v>-</v>
      </c>
      <c r="BI290" s="198" t="e">
        <f t="shared" ca="1" si="632"/>
        <v>#REF!</v>
      </c>
      <c r="BJ290" s="198" t="e">
        <f t="shared" ca="1" si="632"/>
        <v>#REF!</v>
      </c>
      <c r="BK290" s="198" t="e">
        <f t="shared" ca="1" si="632"/>
        <v>#REF!</v>
      </c>
      <c r="BL290" s="198" t="e">
        <f t="shared" ca="1" si="632"/>
        <v>#REF!</v>
      </c>
      <c r="BM290" s="198" t="e">
        <f t="shared" ca="1" si="632"/>
        <v>#REF!</v>
      </c>
      <c r="BN290" s="195">
        <f t="shared" ca="1" si="641"/>
        <v>0</v>
      </c>
      <c r="BO290" s="195">
        <f t="shared" ca="1" si="641"/>
        <v>0</v>
      </c>
      <c r="BP290" s="195" t="str">
        <f t="shared" ca="1" si="641"/>
        <v>-</v>
      </c>
      <c r="BQ290" s="195" t="str">
        <f t="shared" ca="1" si="641"/>
        <v>-</v>
      </c>
      <c r="BR290" s="198">
        <f t="shared" ca="1" si="608"/>
        <v>0</v>
      </c>
      <c r="BS290" s="198">
        <f t="shared" ca="1" si="608"/>
        <v>50</v>
      </c>
      <c r="BT290" s="198">
        <f t="shared" ca="1" si="608"/>
        <v>51</v>
      </c>
      <c r="BU290" s="198">
        <f t="shared" ca="1" si="608"/>
        <v>51</v>
      </c>
      <c r="BV290" s="198">
        <f t="shared" ca="1" si="608"/>
        <v>51</v>
      </c>
      <c r="BW290" s="198">
        <f t="shared" ca="1" si="608"/>
        <v>51</v>
      </c>
      <c r="BX290" s="198">
        <f t="shared" ca="1" si="608"/>
        <v>51</v>
      </c>
      <c r="BY290" s="195">
        <f t="shared" ref="BY290:CN291" ca="1" si="655">OFFSET(BY$5,$B290,0)</f>
        <v>2</v>
      </c>
      <c r="BZ290" s="195" t="str">
        <f t="shared" ca="1" si="655"/>
        <v>-</v>
      </c>
      <c r="CA290" s="195" t="str">
        <f t="shared" ca="1" si="655"/>
        <v>-</v>
      </c>
      <c r="CB290" s="195" t="str">
        <f t="shared" ca="1" si="655"/>
        <v>-</v>
      </c>
      <c r="CC290" s="195" t="str">
        <f t="shared" ca="1" si="655"/>
        <v>-</v>
      </c>
      <c r="CD290" s="195" t="str">
        <f t="shared" ca="1" si="655"/>
        <v>-</v>
      </c>
      <c r="CE290" s="195" t="str">
        <f t="shared" ca="1" si="655"/>
        <v>-</v>
      </c>
      <c r="CF290" s="195">
        <f t="shared" ca="1" si="655"/>
        <v>0</v>
      </c>
      <c r="CG290" s="195" t="str">
        <f t="shared" ca="1" si="655"/>
        <v>-</v>
      </c>
      <c r="CH290" s="195">
        <f t="shared" ca="1" si="655"/>
        <v>1</v>
      </c>
      <c r="CI290" s="195">
        <f t="shared" ca="1" si="655"/>
        <v>0</v>
      </c>
      <c r="CJ290" s="195">
        <f t="shared" ca="1" si="655"/>
        <v>1</v>
      </c>
      <c r="CK290" s="195">
        <f t="shared" ca="1" si="655"/>
        <v>1</v>
      </c>
      <c r="CL290" s="195">
        <f t="shared" ca="1" si="655"/>
        <v>1</v>
      </c>
      <c r="CM290" s="195">
        <f t="shared" ca="1" si="655"/>
        <v>0</v>
      </c>
      <c r="CN290" s="195">
        <f t="shared" ca="1" si="655"/>
        <v>0</v>
      </c>
      <c r="CO290" s="195">
        <f t="shared" ref="CO290:EN290" ca="1" si="656">OFFSET(CO$5,$B290,0)</f>
        <v>0</v>
      </c>
      <c r="CP290" s="195">
        <f t="shared" ca="1" si="656"/>
        <v>0</v>
      </c>
      <c r="CQ290" s="195">
        <f t="shared" ca="1" si="656"/>
        <v>0.9</v>
      </c>
      <c r="CR290" s="195">
        <f t="shared" ca="1" si="656"/>
        <v>0.75</v>
      </c>
      <c r="CS290" s="195">
        <f t="shared" ca="1" si="656"/>
        <v>0.65</v>
      </c>
      <c r="CT290" s="195">
        <f t="shared" ca="1" si="656"/>
        <v>0.3</v>
      </c>
      <c r="CU290" s="195">
        <f t="shared" ca="1" si="656"/>
        <v>0</v>
      </c>
      <c r="CV290" s="195">
        <f t="shared" ca="1" si="656"/>
        <v>0</v>
      </c>
      <c r="CW290" s="195">
        <f t="shared" ca="1" si="656"/>
        <v>1</v>
      </c>
      <c r="CX290" s="198">
        <f t="shared" ca="1" si="611"/>
        <v>0</v>
      </c>
      <c r="CY290" s="195">
        <f t="shared" ca="1" si="656"/>
        <v>0</v>
      </c>
      <c r="CZ290" s="198">
        <f t="shared" ca="1" si="612"/>
        <v>0</v>
      </c>
      <c r="DA290" s="198">
        <f t="shared" ca="1" si="612"/>
        <v>0</v>
      </c>
      <c r="DB290" s="198">
        <f t="shared" ca="1" si="612"/>
        <v>0</v>
      </c>
      <c r="DC290" s="198">
        <f t="shared" ca="1" si="612"/>
        <v>0</v>
      </c>
      <c r="DD290" s="198">
        <f t="shared" ca="1" si="612"/>
        <v>0</v>
      </c>
      <c r="DE290" s="195" t="str">
        <f t="shared" ca="1" si="656"/>
        <v>-</v>
      </c>
      <c r="DF290" s="195" t="str">
        <f t="shared" ca="1" si="656"/>
        <v>-</v>
      </c>
      <c r="DG290" s="195" t="str">
        <f t="shared" ca="1" si="656"/>
        <v>-</v>
      </c>
      <c r="DH290" s="195" t="str">
        <f t="shared" ca="1" si="656"/>
        <v>-</v>
      </c>
      <c r="DI290" s="195" t="str">
        <f t="shared" ca="1" si="656"/>
        <v>-</v>
      </c>
      <c r="DJ290" s="195" t="str">
        <f t="shared" ca="1" si="656"/>
        <v>-</v>
      </c>
      <c r="DK290" s="195" t="b">
        <f t="shared" ca="1" si="656"/>
        <v>0</v>
      </c>
      <c r="DL290" s="195" t="b">
        <f t="shared" ca="1" si="656"/>
        <v>0</v>
      </c>
      <c r="DM290" s="195" t="b">
        <f t="shared" ca="1" si="656"/>
        <v>1</v>
      </c>
      <c r="DN290" s="198">
        <f t="shared" ca="1" si="633"/>
        <v>1</v>
      </c>
      <c r="DO290" s="198" t="str">
        <f t="shared" ca="1" si="633"/>
        <v>-</v>
      </c>
      <c r="DP290" s="198" t="str">
        <f t="shared" ca="1" si="633"/>
        <v>-</v>
      </c>
      <c r="DQ290" s="198" t="str">
        <f t="shared" ca="1" si="633"/>
        <v>-</v>
      </c>
      <c r="DR290" s="198" t="str">
        <f t="shared" ca="1" si="633"/>
        <v>-</v>
      </c>
      <c r="DS290" s="195" t="str">
        <f t="shared" ca="1" si="656"/>
        <v>-</v>
      </c>
      <c r="DT290" s="195" t="b">
        <f t="shared" ca="1" si="656"/>
        <v>1</v>
      </c>
      <c r="DU290" s="195" t="str">
        <f t="shared" ca="1" si="656"/>
        <v>-</v>
      </c>
      <c r="DV290" s="195">
        <f t="shared" ca="1" si="656"/>
        <v>0</v>
      </c>
      <c r="DW290" s="195">
        <f t="shared" ca="1" si="656"/>
        <v>1</v>
      </c>
      <c r="DX290" s="198" t="str">
        <f t="shared" ca="1" si="615"/>
        <v>-</v>
      </c>
      <c r="DY290" s="195">
        <f t="shared" ca="1" si="656"/>
        <v>500</v>
      </c>
      <c r="DZ290" s="195">
        <f t="shared" ca="1" si="656"/>
        <v>500</v>
      </c>
      <c r="EA290" s="198">
        <f t="shared" ca="1" si="617"/>
        <v>1</v>
      </c>
      <c r="EB290" s="198">
        <f t="shared" ca="1" si="617"/>
        <v>-0.25</v>
      </c>
      <c r="EC290" s="198">
        <f t="shared" ca="1" si="617"/>
        <v>1</v>
      </c>
      <c r="ED290" s="198">
        <f t="shared" ca="1" si="617"/>
        <v>1</v>
      </c>
      <c r="EE290" s="198">
        <f t="shared" ca="1" si="617"/>
        <v>62.5</v>
      </c>
      <c r="EF290" s="195">
        <f t="shared" ca="1" si="656"/>
        <v>70</v>
      </c>
      <c r="EG290" s="195">
        <f t="shared" ca="1" si="656"/>
        <v>50</v>
      </c>
      <c r="EH290" s="195">
        <f t="shared" ca="1" si="656"/>
        <v>70</v>
      </c>
      <c r="EI290" s="195">
        <f t="shared" ca="1" si="656"/>
        <v>50</v>
      </c>
      <c r="EJ290" s="198">
        <f t="shared" ca="1" si="618"/>
        <v>1</v>
      </c>
      <c r="EK290" s="195">
        <f t="shared" ca="1" si="656"/>
        <v>1</v>
      </c>
      <c r="EL290" s="195">
        <f t="shared" ca="1" si="656"/>
        <v>1</v>
      </c>
      <c r="EM290" s="195">
        <f t="shared" ca="1" si="620"/>
        <v>0</v>
      </c>
      <c r="EN290" s="195" t="str">
        <f t="shared" ca="1" si="656"/>
        <v>-</v>
      </c>
      <c r="EO290" s="195" t="str">
        <f t="shared" ca="1" si="649"/>
        <v>-</v>
      </c>
      <c r="EP290" s="195">
        <f t="shared" ca="1" si="649"/>
        <v>0</v>
      </c>
      <c r="EQ290" s="195">
        <f t="shared" ca="1" si="649"/>
        <v>0</v>
      </c>
      <c r="ER290" s="196">
        <v>0</v>
      </c>
    </row>
    <row r="291" spans="1:148" outlineLevel="2">
      <c r="A291" s="190">
        <f t="shared" si="624"/>
        <v>286</v>
      </c>
      <c r="B291" s="191">
        <f t="shared" ca="1" si="625"/>
        <v>285</v>
      </c>
      <c r="C291" s="19">
        <f t="shared" ca="1" si="626"/>
        <v>72</v>
      </c>
      <c r="D291" s="19" t="b">
        <v>1</v>
      </c>
      <c r="E291" s="19" t="b">
        <v>0</v>
      </c>
      <c r="F291" s="19" t="b">
        <v>1</v>
      </c>
      <c r="G291" s="197">
        <f t="shared" ca="1" si="636"/>
        <v>14</v>
      </c>
      <c r="H291" s="193" t="str">
        <f t="shared" ca="1" si="621"/>
        <v>14 M-M Spr Force sale of once dry (scanning or shearing)</v>
      </c>
      <c r="I291" s="194" t="str">
        <f ca="1">IF(MATCH(H291,H$5:H291,0)=(COUNTA(H$5:H291)),"-","Dup")</f>
        <v>-</v>
      </c>
      <c r="J291" s="195" t="s">
        <v>37</v>
      </c>
      <c r="K291" s="195" t="b">
        <f t="shared" ca="1" si="637"/>
        <v>1</v>
      </c>
      <c r="L291" s="195" t="b">
        <f t="shared" ca="1" si="637"/>
        <v>1</v>
      </c>
      <c r="M291" s="195" t="b">
        <f t="shared" ca="1" si="637"/>
        <v>1</v>
      </c>
      <c r="N291" s="195" t="b">
        <f t="shared" ca="1" si="637"/>
        <v>1</v>
      </c>
      <c r="O291" s="195" t="b">
        <f t="shared" ca="1" si="637"/>
        <v>1</v>
      </c>
      <c r="P291" s="198">
        <f t="shared" ca="1" si="599"/>
        <v>1</v>
      </c>
      <c r="Q291" s="198">
        <f t="shared" ca="1" si="599"/>
        <v>1</v>
      </c>
      <c r="R291" s="195">
        <f t="shared" ca="1" si="628"/>
        <v>1</v>
      </c>
      <c r="S291" s="195">
        <f t="shared" ca="1" si="628"/>
        <v>1</v>
      </c>
      <c r="T291" s="195">
        <f t="shared" ca="1" si="628"/>
        <v>1</v>
      </c>
      <c r="U291" s="195">
        <f t="shared" ca="1" si="628"/>
        <v>1</v>
      </c>
      <c r="V291" s="195">
        <f t="shared" ca="1" si="628"/>
        <v>1</v>
      </c>
      <c r="W291" s="195">
        <f t="shared" ca="1" si="629"/>
        <v>1</v>
      </c>
      <c r="X291" s="195">
        <f t="shared" ca="1" si="629"/>
        <v>1</v>
      </c>
      <c r="Y291" s="195">
        <f t="shared" ca="1" si="629"/>
        <v>1</v>
      </c>
      <c r="Z291" s="195" t="str">
        <f t="shared" ca="1" si="629"/>
        <v>-</v>
      </c>
      <c r="AA291" s="198" t="b">
        <f t="shared" ca="1" si="601"/>
        <v>0</v>
      </c>
      <c r="AB291" s="198">
        <f t="shared" ca="1" si="601"/>
        <v>1</v>
      </c>
      <c r="AC291" s="198" t="str">
        <f t="shared" ca="1" si="601"/>
        <v>-</v>
      </c>
      <c r="AD291" s="198" t="str">
        <f t="shared" ca="1" si="601"/>
        <v>-</v>
      </c>
      <c r="AE291" s="195" t="str">
        <f t="shared" ca="1" si="630"/>
        <v>-</v>
      </c>
      <c r="AF291" s="195" t="str">
        <f t="shared" ca="1" si="630"/>
        <v>-</v>
      </c>
      <c r="AG291" s="198" t="str">
        <f t="shared" ca="1" si="602"/>
        <v>-</v>
      </c>
      <c r="AH291" s="198" t="str">
        <f t="shared" ca="1" si="602"/>
        <v>-</v>
      </c>
      <c r="AI291" s="198" t="str">
        <f t="shared" ca="1" si="602"/>
        <v>-</v>
      </c>
      <c r="AJ291" s="195" t="str">
        <f t="shared" ca="1" si="654"/>
        <v>-</v>
      </c>
      <c r="AK291" s="195" t="b">
        <f t="shared" ca="1" si="654"/>
        <v>1</v>
      </c>
      <c r="AL291" s="195" t="str">
        <f t="shared" ca="1" si="638"/>
        <v>-</v>
      </c>
      <c r="AM291" s="195" t="str">
        <f t="shared" ca="1" si="654"/>
        <v>-</v>
      </c>
      <c r="AN291" s="195" t="str">
        <f t="shared" ca="1" si="654"/>
        <v>-</v>
      </c>
      <c r="AO291" s="195" t="str">
        <f t="shared" ca="1" si="654"/>
        <v>-</v>
      </c>
      <c r="AP291" s="195" t="str">
        <f t="shared" ca="1" si="654"/>
        <v>-</v>
      </c>
      <c r="AQ291" s="195" t="str">
        <f t="shared" ca="1" si="654"/>
        <v>-</v>
      </c>
      <c r="AR291" s="195" t="str">
        <f t="shared" ca="1" si="654"/>
        <v>-</v>
      </c>
      <c r="AS291" s="195">
        <f t="shared" ca="1" si="654"/>
        <v>5</v>
      </c>
      <c r="AT291" s="195">
        <f t="shared" ca="1" si="654"/>
        <v>4</v>
      </c>
      <c r="AU291" s="195">
        <f t="shared" ca="1" si="654"/>
        <v>0</v>
      </c>
      <c r="AV291" s="195">
        <f t="shared" ca="1" si="654"/>
        <v>0.25</v>
      </c>
      <c r="AW291" s="195">
        <f t="shared" ca="1" si="654"/>
        <v>-0.25</v>
      </c>
      <c r="AX291" s="195">
        <f t="shared" ca="1" si="654"/>
        <v>0.5</v>
      </c>
      <c r="AY291" s="195">
        <f t="shared" ca="1" si="654"/>
        <v>-0.5</v>
      </c>
      <c r="AZ291" s="195">
        <f t="shared" ca="1" si="654"/>
        <v>-0.7</v>
      </c>
      <c r="BA291" s="195">
        <f t="shared" ca="1" si="654"/>
        <v>1</v>
      </c>
      <c r="BB291" s="195">
        <f t="shared" ca="1" si="640"/>
        <v>-1</v>
      </c>
      <c r="BC291" s="195">
        <f t="shared" ca="1" si="640"/>
        <v>0.3</v>
      </c>
      <c r="BD291" s="195">
        <f t="shared" ca="1" si="640"/>
        <v>0.7</v>
      </c>
      <c r="BE291" s="195">
        <f t="shared" ca="1" si="640"/>
        <v>-0.2</v>
      </c>
      <c r="BF291" s="195">
        <f t="shared" ca="1" si="640"/>
        <v>1.2</v>
      </c>
      <c r="BG291" s="195" t="str">
        <f t="shared" ca="1" si="640"/>
        <v>-</v>
      </c>
      <c r="BH291" s="195" t="str">
        <f t="shared" ca="1" si="640"/>
        <v>-</v>
      </c>
      <c r="BI291" s="198" t="e">
        <f t="shared" ca="1" si="632"/>
        <v>#REF!</v>
      </c>
      <c r="BJ291" s="198" t="e">
        <f t="shared" ca="1" si="632"/>
        <v>#REF!</v>
      </c>
      <c r="BK291" s="198" t="e">
        <f t="shared" ca="1" si="632"/>
        <v>#REF!</v>
      </c>
      <c r="BL291" s="198" t="e">
        <f t="shared" ca="1" si="632"/>
        <v>#REF!</v>
      </c>
      <c r="BM291" s="198" t="e">
        <f t="shared" ca="1" si="632"/>
        <v>#REF!</v>
      </c>
      <c r="BN291" s="195">
        <f t="shared" ca="1" si="641"/>
        <v>0</v>
      </c>
      <c r="BO291" s="195">
        <f t="shared" ca="1" si="641"/>
        <v>0</v>
      </c>
      <c r="BP291" s="195" t="str">
        <f t="shared" ca="1" si="641"/>
        <v>-</v>
      </c>
      <c r="BQ291" s="195" t="str">
        <f t="shared" ca="1" si="641"/>
        <v>-</v>
      </c>
      <c r="BR291" s="198">
        <f t="shared" ca="1" si="608"/>
        <v>0</v>
      </c>
      <c r="BS291" s="198">
        <f t="shared" ca="1" si="608"/>
        <v>50</v>
      </c>
      <c r="BT291" s="198">
        <f t="shared" ca="1" si="608"/>
        <v>51</v>
      </c>
      <c r="BU291" s="198">
        <f t="shared" ca="1" si="608"/>
        <v>51</v>
      </c>
      <c r="BV291" s="198">
        <f t="shared" ca="1" si="608"/>
        <v>51</v>
      </c>
      <c r="BW291" s="198">
        <f t="shared" ca="1" si="608"/>
        <v>51</v>
      </c>
      <c r="BX291" s="198">
        <f t="shared" ca="1" si="608"/>
        <v>51</v>
      </c>
      <c r="BY291" s="195">
        <f t="shared" ca="1" si="655"/>
        <v>2</v>
      </c>
      <c r="BZ291" s="195" t="str">
        <f t="shared" ca="1" si="655"/>
        <v>-</v>
      </c>
      <c r="CA291" s="195" t="str">
        <f t="shared" ca="1" si="655"/>
        <v>-</v>
      </c>
      <c r="CB291" s="195" t="str">
        <f t="shared" ca="1" si="655"/>
        <v>-</v>
      </c>
      <c r="CC291" s="195" t="str">
        <f t="shared" ca="1" si="655"/>
        <v>-</v>
      </c>
      <c r="CD291" s="195" t="str">
        <f t="shared" ca="1" si="655"/>
        <v>-</v>
      </c>
      <c r="CE291" s="195" t="str">
        <f t="shared" ca="1" si="655"/>
        <v>-</v>
      </c>
      <c r="CF291" s="195">
        <f t="shared" ca="1" si="655"/>
        <v>0</v>
      </c>
      <c r="CG291" s="195" t="str">
        <f t="shared" ca="1" si="655"/>
        <v>-</v>
      </c>
      <c r="CH291" s="195">
        <f t="shared" ca="1" si="655"/>
        <v>1</v>
      </c>
      <c r="CI291" s="195">
        <f t="shared" ca="1" si="655"/>
        <v>0</v>
      </c>
      <c r="CJ291" s="195">
        <f t="shared" ca="1" si="655"/>
        <v>1</v>
      </c>
      <c r="CK291" s="195">
        <f t="shared" ca="1" si="655"/>
        <v>1</v>
      </c>
      <c r="CL291" s="195">
        <f t="shared" ca="1" si="655"/>
        <v>1</v>
      </c>
      <c r="CM291" s="195">
        <f t="shared" ca="1" si="655"/>
        <v>0</v>
      </c>
      <c r="CN291" s="195">
        <f t="shared" ca="1" si="655"/>
        <v>0</v>
      </c>
      <c r="CO291" s="195">
        <f t="shared" ca="1" si="642"/>
        <v>0</v>
      </c>
      <c r="CP291" s="195">
        <f t="shared" ca="1" si="642"/>
        <v>0</v>
      </c>
      <c r="CQ291" s="195">
        <f t="shared" ca="1" si="642"/>
        <v>0.9</v>
      </c>
      <c r="CR291" s="195">
        <f t="shared" ca="1" si="642"/>
        <v>0.75</v>
      </c>
      <c r="CS291" s="195">
        <f t="shared" ca="1" si="642"/>
        <v>0.65</v>
      </c>
      <c r="CT291" s="195">
        <f t="shared" ca="1" si="642"/>
        <v>0.3</v>
      </c>
      <c r="CU291" s="195">
        <f t="shared" ca="1" si="642"/>
        <v>0</v>
      </c>
      <c r="CV291" s="195">
        <f t="shared" ca="1" si="642"/>
        <v>0</v>
      </c>
      <c r="CW291" s="195">
        <f t="shared" ca="1" si="642"/>
        <v>1</v>
      </c>
      <c r="CX291" s="198">
        <f t="shared" ca="1" si="611"/>
        <v>0</v>
      </c>
      <c r="CY291" s="195">
        <f t="shared" ca="1" si="642"/>
        <v>0</v>
      </c>
      <c r="CZ291" s="198">
        <f t="shared" ca="1" si="612"/>
        <v>0</v>
      </c>
      <c r="DA291" s="198">
        <f t="shared" ca="1" si="612"/>
        <v>0</v>
      </c>
      <c r="DB291" s="198">
        <f t="shared" ca="1" si="612"/>
        <v>0</v>
      </c>
      <c r="DC291" s="198">
        <f t="shared" ca="1" si="612"/>
        <v>0</v>
      </c>
      <c r="DD291" s="198">
        <f t="shared" ca="1" si="612"/>
        <v>0</v>
      </c>
      <c r="DE291" s="195" t="str">
        <f t="shared" ca="1" si="642"/>
        <v>-</v>
      </c>
      <c r="DF291" s="195" t="str">
        <f t="shared" ca="1" si="643"/>
        <v>-</v>
      </c>
      <c r="DG291" s="195" t="str">
        <f t="shared" ca="1" si="643"/>
        <v>-</v>
      </c>
      <c r="DH291" s="195" t="str">
        <f t="shared" ca="1" si="643"/>
        <v>-</v>
      </c>
      <c r="DI291" s="195" t="str">
        <f t="shared" ca="1" si="643"/>
        <v>-</v>
      </c>
      <c r="DJ291" s="195" t="str">
        <f t="shared" ca="1" si="643"/>
        <v>-</v>
      </c>
      <c r="DK291" s="195" t="b">
        <f t="shared" ca="1" si="643"/>
        <v>0</v>
      </c>
      <c r="DL291" s="195" t="b">
        <f t="shared" ca="1" si="643"/>
        <v>0</v>
      </c>
      <c r="DM291" s="195" t="b">
        <f t="shared" ca="1" si="643"/>
        <v>1</v>
      </c>
      <c r="DN291" s="198">
        <f t="shared" ca="1" si="633"/>
        <v>1</v>
      </c>
      <c r="DO291" s="198" t="b">
        <f t="shared" ca="1" si="633"/>
        <v>1</v>
      </c>
      <c r="DP291" s="198" t="str">
        <f t="shared" ca="1" si="633"/>
        <v>-</v>
      </c>
      <c r="DQ291" s="198" t="str">
        <f t="shared" ca="1" si="633"/>
        <v>-</v>
      </c>
      <c r="DR291" s="198" t="str">
        <f t="shared" ca="1" si="633"/>
        <v>-</v>
      </c>
      <c r="DS291" s="195" t="str">
        <f t="shared" ca="1" si="643"/>
        <v>-</v>
      </c>
      <c r="DT291" s="195" t="b">
        <f ca="1">OFFSET(DT$5,$B291,0)</f>
        <v>1</v>
      </c>
      <c r="DU291" s="195" t="str">
        <f t="shared" ca="1" si="643"/>
        <v>-</v>
      </c>
      <c r="DV291" s="195">
        <f t="shared" ref="DV291:DW295" ca="1" si="657">OFFSET(DV$5,$B291,0)</f>
        <v>0</v>
      </c>
      <c r="DW291" s="195">
        <f t="shared" ca="1" si="657"/>
        <v>1</v>
      </c>
      <c r="DX291" s="198" t="str">
        <f t="shared" ca="1" si="615"/>
        <v>-</v>
      </c>
      <c r="DY291" s="195">
        <f t="shared" ref="DY291:DZ295" ca="1" si="658">OFFSET(DY$5,$B291,0)</f>
        <v>500</v>
      </c>
      <c r="DZ291" s="195">
        <f t="shared" ca="1" si="658"/>
        <v>500</v>
      </c>
      <c r="EA291" s="198">
        <f t="shared" ca="1" si="617"/>
        <v>1</v>
      </c>
      <c r="EB291" s="198">
        <f t="shared" ca="1" si="617"/>
        <v>-0.25</v>
      </c>
      <c r="EC291" s="198">
        <f t="shared" ca="1" si="617"/>
        <v>1</v>
      </c>
      <c r="ED291" s="198">
        <f t="shared" ca="1" si="617"/>
        <v>1</v>
      </c>
      <c r="EE291" s="198">
        <f t="shared" ca="1" si="617"/>
        <v>62.5</v>
      </c>
      <c r="EF291" s="195">
        <f t="shared" ref="EF291:EI295" ca="1" si="659">OFFSET(EF$5,$B291,0)</f>
        <v>70</v>
      </c>
      <c r="EG291" s="195">
        <f t="shared" ca="1" si="659"/>
        <v>50</v>
      </c>
      <c r="EH291" s="195">
        <f t="shared" ca="1" si="659"/>
        <v>70</v>
      </c>
      <c r="EI291" s="195">
        <f t="shared" ca="1" si="659"/>
        <v>50</v>
      </c>
      <c r="EJ291" s="198">
        <f t="shared" ca="1" si="618"/>
        <v>1</v>
      </c>
      <c r="EK291" s="195">
        <f t="shared" ref="EK291:EL295" ca="1" si="660">OFFSET(EK$5,$B291,0)</f>
        <v>1</v>
      </c>
      <c r="EL291" s="195">
        <f t="shared" ca="1" si="660"/>
        <v>1</v>
      </c>
      <c r="EM291" s="195">
        <f t="shared" ca="1" si="620"/>
        <v>0</v>
      </c>
      <c r="EN291" s="195" t="str">
        <f ca="1">OFFSET(EN$5,$B291,0)</f>
        <v>-</v>
      </c>
      <c r="EO291" s="195" t="str">
        <f t="shared" ca="1" si="649"/>
        <v>-</v>
      </c>
      <c r="EP291" s="195">
        <f t="shared" ca="1" si="649"/>
        <v>0</v>
      </c>
      <c r="EQ291" s="195">
        <f t="shared" ca="1" si="649"/>
        <v>0</v>
      </c>
      <c r="ER291" s="196">
        <v>0</v>
      </c>
    </row>
    <row r="292" spans="1:148" outlineLevel="2">
      <c r="A292" s="190">
        <f t="shared" si="624"/>
        <v>287</v>
      </c>
      <c r="B292" s="191">
        <f t="shared" ca="1" si="625"/>
        <v>286</v>
      </c>
      <c r="C292" s="19">
        <f t="shared" ca="1" si="626"/>
        <v>72</v>
      </c>
      <c r="D292" s="19" t="b">
        <v>1</v>
      </c>
      <c r="E292" s="19" t="b">
        <v>0</v>
      </c>
      <c r="F292" s="19" t="b">
        <v>1</v>
      </c>
      <c r="G292" s="197">
        <f t="shared" ca="1" si="636"/>
        <v>15</v>
      </c>
      <c r="H292" s="193" t="str">
        <f t="shared" ca="1" si="621"/>
        <v>15 M-M Spr Repro increase (Once dry) Genetic &amp; Phenotypic</v>
      </c>
      <c r="I292" s="194" t="str">
        <f ca="1">IF(MATCH(H292,H$5:H292,0)=(COUNTA(H$5:H292)),"-","Dup")</f>
        <v>-</v>
      </c>
      <c r="J292" s="195" t="s">
        <v>37</v>
      </c>
      <c r="K292" s="195" t="b">
        <f t="shared" ca="1" si="637"/>
        <v>1</v>
      </c>
      <c r="L292" s="195" t="b">
        <f t="shared" ca="1" si="637"/>
        <v>1</v>
      </c>
      <c r="M292" s="195" t="b">
        <f t="shared" ca="1" si="637"/>
        <v>1</v>
      </c>
      <c r="N292" s="195" t="b">
        <f t="shared" ca="1" si="637"/>
        <v>1</v>
      </c>
      <c r="O292" s="195" t="b">
        <f t="shared" ca="1" si="637"/>
        <v>1</v>
      </c>
      <c r="P292" s="198">
        <f t="shared" ca="1" si="599"/>
        <v>1</v>
      </c>
      <c r="Q292" s="198">
        <f t="shared" ca="1" si="599"/>
        <v>1</v>
      </c>
      <c r="R292" s="195">
        <f t="shared" ca="1" si="628"/>
        <v>1</v>
      </c>
      <c r="S292" s="195">
        <f t="shared" ca="1" si="628"/>
        <v>1</v>
      </c>
      <c r="T292" s="195">
        <f t="shared" ca="1" si="628"/>
        <v>1</v>
      </c>
      <c r="U292" s="195">
        <f t="shared" ca="1" si="628"/>
        <v>1</v>
      </c>
      <c r="V292" s="195">
        <f t="shared" ca="1" si="628"/>
        <v>1</v>
      </c>
      <c r="W292" s="195">
        <f t="shared" ca="1" si="629"/>
        <v>1</v>
      </c>
      <c r="X292" s="195">
        <f t="shared" ca="1" si="629"/>
        <v>1</v>
      </c>
      <c r="Y292" s="195">
        <f t="shared" ca="1" si="629"/>
        <v>1</v>
      </c>
      <c r="Z292" s="195" t="str">
        <f t="shared" ca="1" si="629"/>
        <v>-</v>
      </c>
      <c r="AA292" s="198" t="b">
        <f t="shared" ca="1" si="601"/>
        <v>0</v>
      </c>
      <c r="AB292" s="198">
        <f t="shared" ca="1" si="601"/>
        <v>1</v>
      </c>
      <c r="AC292" s="198" t="str">
        <f t="shared" ca="1" si="601"/>
        <v>-</v>
      </c>
      <c r="AD292" s="198" t="str">
        <f t="shared" ca="1" si="601"/>
        <v>-</v>
      </c>
      <c r="AE292" s="195" t="str">
        <f t="shared" ca="1" si="630"/>
        <v>-</v>
      </c>
      <c r="AF292" s="195" t="str">
        <f t="shared" ca="1" si="630"/>
        <v>-</v>
      </c>
      <c r="AG292" s="198" t="str">
        <f t="shared" ca="1" si="602"/>
        <v>-</v>
      </c>
      <c r="AH292" s="198" t="str">
        <f t="shared" ca="1" si="602"/>
        <v>-</v>
      </c>
      <c r="AI292" s="198" t="str">
        <f t="shared" ca="1" si="602"/>
        <v>-</v>
      </c>
      <c r="AJ292" s="195" t="str">
        <f t="shared" ca="1" si="650"/>
        <v>-</v>
      </c>
      <c r="AK292" s="195" t="b">
        <f t="shared" ca="1" si="650"/>
        <v>1</v>
      </c>
      <c r="AL292" s="195" t="str">
        <f t="shared" ca="1" si="638"/>
        <v>-</v>
      </c>
      <c r="AM292" s="195" t="str">
        <f t="shared" ca="1" si="650"/>
        <v>-</v>
      </c>
      <c r="AN292" s="195" t="str">
        <f t="shared" ca="1" si="650"/>
        <v>-</v>
      </c>
      <c r="AO292" s="195" t="str">
        <f t="shared" ca="1" si="650"/>
        <v>-</v>
      </c>
      <c r="AP292" s="195" t="str">
        <f t="shared" ca="1" si="650"/>
        <v>-</v>
      </c>
      <c r="AQ292" s="195" t="str">
        <f t="shared" ca="1" si="650"/>
        <v>-</v>
      </c>
      <c r="AR292" s="195" t="str">
        <f ca="1">OFFSET(AR$5,$B292,0)</f>
        <v>-</v>
      </c>
      <c r="AS292" s="195">
        <f t="shared" ca="1" si="650"/>
        <v>5</v>
      </c>
      <c r="AT292" s="195">
        <f t="shared" ca="1" si="650"/>
        <v>4</v>
      </c>
      <c r="AU292" s="195">
        <f t="shared" ca="1" si="650"/>
        <v>0</v>
      </c>
      <c r="AV292" s="195">
        <f t="shared" ca="1" si="650"/>
        <v>0.25</v>
      </c>
      <c r="AW292" s="195">
        <f t="shared" ca="1" si="650"/>
        <v>-0.25</v>
      </c>
      <c r="AX292" s="195">
        <f t="shared" ca="1" si="650"/>
        <v>0.5</v>
      </c>
      <c r="AY292" s="195">
        <f t="shared" ca="1" si="650"/>
        <v>-0.5</v>
      </c>
      <c r="AZ292" s="195">
        <f t="shared" ca="1" si="650"/>
        <v>-0.7</v>
      </c>
      <c r="BA292" s="195">
        <f t="shared" ca="1" si="650"/>
        <v>1</v>
      </c>
      <c r="BB292" s="195">
        <f t="shared" ca="1" si="640"/>
        <v>-1</v>
      </c>
      <c r="BC292" s="195">
        <f t="shared" ca="1" si="640"/>
        <v>0.3</v>
      </c>
      <c r="BD292" s="195">
        <f t="shared" ca="1" si="640"/>
        <v>0.7</v>
      </c>
      <c r="BE292" s="195">
        <f t="shared" ca="1" si="640"/>
        <v>-0.2</v>
      </c>
      <c r="BF292" s="195">
        <f t="shared" ca="1" si="640"/>
        <v>1.2</v>
      </c>
      <c r="BG292" s="195" t="str">
        <f t="shared" ca="1" si="640"/>
        <v>-</v>
      </c>
      <c r="BH292" s="195" t="str">
        <f t="shared" ca="1" si="640"/>
        <v>-</v>
      </c>
      <c r="BI292" s="198" t="e">
        <f t="shared" ca="1" si="632"/>
        <v>#REF!</v>
      </c>
      <c r="BJ292" s="198" t="e">
        <f t="shared" ca="1" si="632"/>
        <v>#REF!</v>
      </c>
      <c r="BK292" s="198" t="e">
        <f t="shared" ca="1" si="632"/>
        <v>#REF!</v>
      </c>
      <c r="BL292" s="198" t="e">
        <f t="shared" ca="1" si="632"/>
        <v>#REF!</v>
      </c>
      <c r="BM292" s="198" t="e">
        <f t="shared" ca="1" si="632"/>
        <v>#REF!</v>
      </c>
      <c r="BN292" s="195">
        <f t="shared" ca="1" si="641"/>
        <v>0</v>
      </c>
      <c r="BO292" s="195">
        <f t="shared" ca="1" si="641"/>
        <v>0</v>
      </c>
      <c r="BP292" s="195" t="str">
        <f t="shared" ca="1" si="641"/>
        <v>-</v>
      </c>
      <c r="BQ292" s="195" t="str">
        <f t="shared" ca="1" si="641"/>
        <v>-</v>
      </c>
      <c r="BR292" s="198">
        <f t="shared" ca="1" si="608"/>
        <v>0</v>
      </c>
      <c r="BS292" s="198">
        <f t="shared" ca="1" si="608"/>
        <v>50</v>
      </c>
      <c r="BT292" s="198">
        <f t="shared" ca="1" si="608"/>
        <v>51</v>
      </c>
      <c r="BU292" s="198">
        <f t="shared" ca="1" si="608"/>
        <v>51</v>
      </c>
      <c r="BV292" s="198">
        <f t="shared" ca="1" si="608"/>
        <v>51</v>
      </c>
      <c r="BW292" s="198">
        <f t="shared" ca="1" si="608"/>
        <v>51</v>
      </c>
      <c r="BX292" s="198">
        <f t="shared" ca="1" si="608"/>
        <v>51</v>
      </c>
      <c r="BY292" s="195">
        <f t="shared" ca="1" si="651"/>
        <v>2</v>
      </c>
      <c r="BZ292" s="195" t="str">
        <f t="shared" ca="1" si="651"/>
        <v>-</v>
      </c>
      <c r="CA292" s="195" t="str">
        <f t="shared" ca="1" si="651"/>
        <v>-</v>
      </c>
      <c r="CB292" s="195" t="str">
        <f t="shared" ca="1" si="651"/>
        <v>-</v>
      </c>
      <c r="CC292" s="195" t="str">
        <f t="shared" ca="1" si="651"/>
        <v>-</v>
      </c>
      <c r="CD292" s="195" t="str">
        <f t="shared" ca="1" si="651"/>
        <v>-</v>
      </c>
      <c r="CE292" s="195" t="str">
        <f t="shared" ca="1" si="651"/>
        <v>-</v>
      </c>
      <c r="CF292" s="195">
        <f t="shared" ca="1" si="651"/>
        <v>0</v>
      </c>
      <c r="CG292" s="195" t="str">
        <f t="shared" ca="1" si="651"/>
        <v>-</v>
      </c>
      <c r="CH292" s="195">
        <f t="shared" ca="1" si="651"/>
        <v>1</v>
      </c>
      <c r="CI292" s="195">
        <f t="shared" ca="1" si="651"/>
        <v>0</v>
      </c>
      <c r="CJ292" s="195">
        <f t="shared" ca="1" si="651"/>
        <v>1</v>
      </c>
      <c r="CK292" s="195">
        <f t="shared" ca="1" si="651"/>
        <v>1</v>
      </c>
      <c r="CL292" s="195">
        <f t="shared" ca="1" si="651"/>
        <v>1</v>
      </c>
      <c r="CM292" s="195">
        <f t="shared" ca="1" si="651"/>
        <v>0</v>
      </c>
      <c r="CN292" s="195">
        <f t="shared" ca="1" si="651"/>
        <v>0</v>
      </c>
      <c r="CO292" s="195">
        <f t="shared" ca="1" si="642"/>
        <v>0</v>
      </c>
      <c r="CP292" s="195">
        <f t="shared" ca="1" si="642"/>
        <v>0</v>
      </c>
      <c r="CQ292" s="195">
        <f t="shared" ca="1" si="642"/>
        <v>0.9</v>
      </c>
      <c r="CR292" s="195">
        <f t="shared" ca="1" si="642"/>
        <v>0.75</v>
      </c>
      <c r="CS292" s="195">
        <f t="shared" ca="1" si="642"/>
        <v>0.65</v>
      </c>
      <c r="CT292" s="195">
        <f t="shared" ca="1" si="642"/>
        <v>0.3</v>
      </c>
      <c r="CU292" s="195">
        <f t="shared" ca="1" si="642"/>
        <v>0</v>
      </c>
      <c r="CV292" s="195">
        <f t="shared" ca="1" si="642"/>
        <v>0</v>
      </c>
      <c r="CW292" s="195">
        <f t="shared" ca="1" si="642"/>
        <v>1</v>
      </c>
      <c r="CX292" s="198">
        <f t="shared" ca="1" si="611"/>
        <v>1.2500000000000001E-2</v>
      </c>
      <c r="CY292" s="195">
        <f t="shared" ca="1" si="642"/>
        <v>0</v>
      </c>
      <c r="CZ292" s="198">
        <f t="shared" ca="1" si="612"/>
        <v>6.25E-2</v>
      </c>
      <c r="DA292" s="198">
        <f t="shared" ca="1" si="612"/>
        <v>6.25E-2</v>
      </c>
      <c r="DB292" s="198">
        <f t="shared" ca="1" si="612"/>
        <v>6.25E-2</v>
      </c>
      <c r="DC292" s="198">
        <f t="shared" ca="1" si="612"/>
        <v>0</v>
      </c>
      <c r="DD292" s="198">
        <f t="shared" ca="1" si="612"/>
        <v>0</v>
      </c>
      <c r="DE292" s="195" t="str">
        <f t="shared" ca="1" si="642"/>
        <v>-</v>
      </c>
      <c r="DF292" s="195" t="str">
        <f t="shared" ca="1" si="643"/>
        <v>-</v>
      </c>
      <c r="DG292" s="195" t="str">
        <f t="shared" ca="1" si="643"/>
        <v>-</v>
      </c>
      <c r="DH292" s="195" t="str">
        <f t="shared" ca="1" si="643"/>
        <v>-</v>
      </c>
      <c r="DI292" s="195" t="str">
        <f t="shared" ca="1" si="643"/>
        <v>-</v>
      </c>
      <c r="DJ292" s="195" t="str">
        <f t="shared" ca="1" si="643"/>
        <v>-</v>
      </c>
      <c r="DK292" s="195" t="b">
        <f t="shared" ca="1" si="643"/>
        <v>0</v>
      </c>
      <c r="DL292" s="195" t="b">
        <f t="shared" ca="1" si="643"/>
        <v>0</v>
      </c>
      <c r="DM292" s="195" t="b">
        <f t="shared" ca="1" si="643"/>
        <v>1</v>
      </c>
      <c r="DN292" s="198">
        <f t="shared" ca="1" si="633"/>
        <v>1</v>
      </c>
      <c r="DO292" s="198" t="b">
        <f t="shared" ca="1" si="633"/>
        <v>1</v>
      </c>
      <c r="DP292" s="198" t="str">
        <f t="shared" ca="1" si="633"/>
        <v>-</v>
      </c>
      <c r="DQ292" s="198" t="str">
        <f t="shared" ca="1" si="633"/>
        <v>-</v>
      </c>
      <c r="DR292" s="198" t="str">
        <f t="shared" ca="1" si="633"/>
        <v>-</v>
      </c>
      <c r="DS292" s="195" t="str">
        <f t="shared" ca="1" si="643"/>
        <v>-</v>
      </c>
      <c r="DT292" s="195" t="b">
        <f ca="1">OFFSET(DT$5,$B292,0)</f>
        <v>1</v>
      </c>
      <c r="DU292" s="195" t="str">
        <f t="shared" ca="1" si="643"/>
        <v>-</v>
      </c>
      <c r="DV292" s="195">
        <f t="shared" ca="1" si="657"/>
        <v>0</v>
      </c>
      <c r="DW292" s="195">
        <f t="shared" ca="1" si="657"/>
        <v>1</v>
      </c>
      <c r="DX292" s="198" t="str">
        <f t="shared" ca="1" si="615"/>
        <v>-</v>
      </c>
      <c r="DY292" s="195">
        <f t="shared" ca="1" si="658"/>
        <v>500</v>
      </c>
      <c r="DZ292" s="195">
        <f t="shared" ca="1" si="658"/>
        <v>500</v>
      </c>
      <c r="EA292" s="198">
        <f t="shared" ca="1" si="617"/>
        <v>1</v>
      </c>
      <c r="EB292" s="198">
        <f t="shared" ca="1" si="617"/>
        <v>-0.25</v>
      </c>
      <c r="EC292" s="198">
        <f t="shared" ca="1" si="617"/>
        <v>1</v>
      </c>
      <c r="ED292" s="198">
        <f t="shared" ca="1" si="617"/>
        <v>1</v>
      </c>
      <c r="EE292" s="198">
        <f t="shared" ca="1" si="617"/>
        <v>62.5</v>
      </c>
      <c r="EF292" s="195">
        <f t="shared" ca="1" si="659"/>
        <v>70</v>
      </c>
      <c r="EG292" s="195">
        <f t="shared" ca="1" si="659"/>
        <v>50</v>
      </c>
      <c r="EH292" s="195">
        <f t="shared" ca="1" si="659"/>
        <v>70</v>
      </c>
      <c r="EI292" s="195">
        <f t="shared" ca="1" si="659"/>
        <v>50</v>
      </c>
      <c r="EJ292" s="198">
        <f t="shared" ca="1" si="618"/>
        <v>1</v>
      </c>
      <c r="EK292" s="195">
        <f t="shared" ca="1" si="660"/>
        <v>1</v>
      </c>
      <c r="EL292" s="195">
        <f t="shared" ca="1" si="660"/>
        <v>1</v>
      </c>
      <c r="EM292" s="195">
        <f t="shared" ca="1" si="620"/>
        <v>0</v>
      </c>
      <c r="EN292" s="195" t="str">
        <f ca="1">OFFSET(EN$5,$B292,0)</f>
        <v>-</v>
      </c>
      <c r="EO292" s="195" t="str">
        <f t="shared" ca="1" si="649"/>
        <v>-</v>
      </c>
      <c r="EP292" s="195">
        <f t="shared" ca="1" si="649"/>
        <v>0</v>
      </c>
      <c r="EQ292" s="195">
        <f t="shared" ca="1" si="649"/>
        <v>0</v>
      </c>
      <c r="ER292" s="196">
        <v>0</v>
      </c>
    </row>
    <row r="293" spans="1:148" outlineLevel="2">
      <c r="A293" s="190">
        <f t="shared" si="624"/>
        <v>288</v>
      </c>
      <c r="B293" s="191">
        <f t="shared" ca="1" si="625"/>
        <v>287</v>
      </c>
      <c r="C293" s="19">
        <f t="shared" ca="1" si="626"/>
        <v>72</v>
      </c>
      <c r="D293" s="19" t="b">
        <v>1</v>
      </c>
      <c r="E293" s="19" t="b">
        <v>0</v>
      </c>
      <c r="F293" s="19" t="b">
        <v>1</v>
      </c>
      <c r="G293" s="197">
        <f t="shared" ca="1" si="636"/>
        <v>16</v>
      </c>
      <c r="H293" s="193" t="str">
        <f t="shared" ca="1" si="621"/>
        <v>16 M-M Spr Force sale of twice dry (scanning or shearing)</v>
      </c>
      <c r="I293" s="194" t="str">
        <f ca="1">IF(MATCH(H293,H$5:H293,0)=(COUNTA(H$5:H293)),"-","Dup")</f>
        <v>-</v>
      </c>
      <c r="J293" s="195" t="s">
        <v>37</v>
      </c>
      <c r="K293" s="195" t="b">
        <f t="shared" ca="1" si="637"/>
        <v>1</v>
      </c>
      <c r="L293" s="195" t="b">
        <f t="shared" ca="1" si="637"/>
        <v>1</v>
      </c>
      <c r="M293" s="195" t="b">
        <f t="shared" ca="1" si="637"/>
        <v>1</v>
      </c>
      <c r="N293" s="195" t="b">
        <f t="shared" ca="1" si="637"/>
        <v>1</v>
      </c>
      <c r="O293" s="195" t="b">
        <f t="shared" ca="1" si="637"/>
        <v>1</v>
      </c>
      <c r="P293" s="198">
        <f t="shared" ca="1" si="599"/>
        <v>1</v>
      </c>
      <c r="Q293" s="198">
        <f t="shared" ca="1" si="599"/>
        <v>1</v>
      </c>
      <c r="R293" s="195">
        <f t="shared" ca="1" si="628"/>
        <v>1</v>
      </c>
      <c r="S293" s="195">
        <f t="shared" ca="1" si="628"/>
        <v>1</v>
      </c>
      <c r="T293" s="195">
        <f t="shared" ca="1" si="628"/>
        <v>1</v>
      </c>
      <c r="U293" s="195">
        <f t="shared" ca="1" si="628"/>
        <v>1</v>
      </c>
      <c r="V293" s="195">
        <f t="shared" ca="1" si="628"/>
        <v>1</v>
      </c>
      <c r="W293" s="195">
        <f t="shared" ca="1" si="629"/>
        <v>1</v>
      </c>
      <c r="X293" s="195">
        <f t="shared" ca="1" si="629"/>
        <v>1</v>
      </c>
      <c r="Y293" s="195">
        <f t="shared" ca="1" si="629"/>
        <v>1</v>
      </c>
      <c r="Z293" s="195" t="str">
        <f t="shared" ca="1" si="629"/>
        <v>-</v>
      </c>
      <c r="AA293" s="198" t="b">
        <f t="shared" ca="1" si="601"/>
        <v>0</v>
      </c>
      <c r="AB293" s="198">
        <f t="shared" ca="1" si="601"/>
        <v>1</v>
      </c>
      <c r="AC293" s="198" t="str">
        <f t="shared" ca="1" si="601"/>
        <v>-</v>
      </c>
      <c r="AD293" s="198" t="str">
        <f t="shared" ca="1" si="601"/>
        <v>-</v>
      </c>
      <c r="AE293" s="195" t="str">
        <f t="shared" ca="1" si="630"/>
        <v>-</v>
      </c>
      <c r="AF293" s="195" t="str">
        <f t="shared" ca="1" si="630"/>
        <v>-</v>
      </c>
      <c r="AG293" s="198" t="str">
        <f t="shared" ca="1" si="602"/>
        <v>-</v>
      </c>
      <c r="AH293" s="198" t="str">
        <f t="shared" ca="1" si="602"/>
        <v>-</v>
      </c>
      <c r="AI293" s="198" t="str">
        <f t="shared" ca="1" si="602"/>
        <v>-</v>
      </c>
      <c r="AJ293" s="195" t="str">
        <f t="shared" ref="AJ293:BA293" ca="1" si="661">OFFSET(AJ$5,$B293,0)</f>
        <v>-</v>
      </c>
      <c r="AK293" s="195" t="b">
        <f t="shared" ca="1" si="661"/>
        <v>1</v>
      </c>
      <c r="AL293" s="195" t="str">
        <f t="shared" ca="1" si="638"/>
        <v>-</v>
      </c>
      <c r="AM293" s="195" t="str">
        <f t="shared" ca="1" si="661"/>
        <v>-</v>
      </c>
      <c r="AN293" s="195" t="str">
        <f t="shared" ca="1" si="661"/>
        <v>-</v>
      </c>
      <c r="AO293" s="195" t="str">
        <f t="shared" ca="1" si="661"/>
        <v>-</v>
      </c>
      <c r="AP293" s="195" t="str">
        <f t="shared" ca="1" si="661"/>
        <v>-</v>
      </c>
      <c r="AQ293" s="195" t="str">
        <f t="shared" ca="1" si="661"/>
        <v>-</v>
      </c>
      <c r="AR293" s="195" t="str">
        <f t="shared" ca="1" si="661"/>
        <v>-</v>
      </c>
      <c r="AS293" s="195">
        <f t="shared" ca="1" si="661"/>
        <v>5</v>
      </c>
      <c r="AT293" s="195">
        <f t="shared" ca="1" si="661"/>
        <v>4</v>
      </c>
      <c r="AU293" s="195">
        <f t="shared" ca="1" si="661"/>
        <v>0</v>
      </c>
      <c r="AV293" s="195">
        <f t="shared" ca="1" si="661"/>
        <v>0.25</v>
      </c>
      <c r="AW293" s="195">
        <f t="shared" ca="1" si="661"/>
        <v>-0.25</v>
      </c>
      <c r="AX293" s="195">
        <f t="shared" ca="1" si="661"/>
        <v>0.5</v>
      </c>
      <c r="AY293" s="195">
        <f t="shared" ca="1" si="661"/>
        <v>-0.5</v>
      </c>
      <c r="AZ293" s="195">
        <f t="shared" ca="1" si="661"/>
        <v>-0.7</v>
      </c>
      <c r="BA293" s="195">
        <f t="shared" ca="1" si="661"/>
        <v>1</v>
      </c>
      <c r="BB293" s="195">
        <f t="shared" ca="1" si="640"/>
        <v>-1</v>
      </c>
      <c r="BC293" s="195">
        <f t="shared" ca="1" si="640"/>
        <v>0.3</v>
      </c>
      <c r="BD293" s="195">
        <f t="shared" ca="1" si="640"/>
        <v>0.7</v>
      </c>
      <c r="BE293" s="195">
        <f t="shared" ca="1" si="640"/>
        <v>-0.2</v>
      </c>
      <c r="BF293" s="195">
        <f t="shared" ca="1" si="640"/>
        <v>1.2</v>
      </c>
      <c r="BG293" s="195" t="str">
        <f t="shared" ca="1" si="640"/>
        <v>-</v>
      </c>
      <c r="BH293" s="195" t="str">
        <f t="shared" ca="1" si="640"/>
        <v>-</v>
      </c>
      <c r="BI293" s="198" t="e">
        <f t="shared" ca="1" si="632"/>
        <v>#REF!</v>
      </c>
      <c r="BJ293" s="198" t="e">
        <f t="shared" ca="1" si="632"/>
        <v>#REF!</v>
      </c>
      <c r="BK293" s="198" t="e">
        <f t="shared" ca="1" si="632"/>
        <v>#REF!</v>
      </c>
      <c r="BL293" s="198" t="e">
        <f t="shared" ca="1" si="632"/>
        <v>#REF!</v>
      </c>
      <c r="BM293" s="198" t="e">
        <f t="shared" ca="1" si="632"/>
        <v>#REF!</v>
      </c>
      <c r="BN293" s="195">
        <f t="shared" ca="1" si="641"/>
        <v>0</v>
      </c>
      <c r="BO293" s="195">
        <f t="shared" ca="1" si="641"/>
        <v>0</v>
      </c>
      <c r="BP293" s="195" t="str">
        <f t="shared" ca="1" si="641"/>
        <v>-</v>
      </c>
      <c r="BQ293" s="195" t="str">
        <f t="shared" ca="1" si="641"/>
        <v>-</v>
      </c>
      <c r="BR293" s="198">
        <f t="shared" ca="1" si="608"/>
        <v>0</v>
      </c>
      <c r="BS293" s="198">
        <f t="shared" ca="1" si="608"/>
        <v>50</v>
      </c>
      <c r="BT293" s="198">
        <f t="shared" ca="1" si="608"/>
        <v>51</v>
      </c>
      <c r="BU293" s="198">
        <f t="shared" ca="1" si="608"/>
        <v>51</v>
      </c>
      <c r="BV293" s="198">
        <f t="shared" ca="1" si="608"/>
        <v>51</v>
      </c>
      <c r="BW293" s="198">
        <f t="shared" ca="1" si="608"/>
        <v>51</v>
      </c>
      <c r="BX293" s="198">
        <f t="shared" ca="1" si="608"/>
        <v>51</v>
      </c>
      <c r="BY293" s="195">
        <f t="shared" ref="BY293:CN293" ca="1" si="662">OFFSET(BY$5,$B293,0)</f>
        <v>2</v>
      </c>
      <c r="BZ293" s="195" t="str">
        <f t="shared" ca="1" si="662"/>
        <v>-</v>
      </c>
      <c r="CA293" s="195" t="str">
        <f t="shared" ca="1" si="662"/>
        <v>-</v>
      </c>
      <c r="CB293" s="195" t="str">
        <f t="shared" ca="1" si="662"/>
        <v>-</v>
      </c>
      <c r="CC293" s="195" t="str">
        <f t="shared" ca="1" si="662"/>
        <v>-</v>
      </c>
      <c r="CD293" s="195" t="str">
        <f t="shared" ca="1" si="662"/>
        <v>-</v>
      </c>
      <c r="CE293" s="195" t="str">
        <f t="shared" ca="1" si="662"/>
        <v>-</v>
      </c>
      <c r="CF293" s="195">
        <f t="shared" ca="1" si="662"/>
        <v>0</v>
      </c>
      <c r="CG293" s="195" t="str">
        <f t="shared" ca="1" si="662"/>
        <v>-</v>
      </c>
      <c r="CH293" s="195">
        <f t="shared" ca="1" si="662"/>
        <v>1</v>
      </c>
      <c r="CI293" s="195">
        <f t="shared" ca="1" si="662"/>
        <v>0</v>
      </c>
      <c r="CJ293" s="195">
        <f t="shared" ca="1" si="662"/>
        <v>1</v>
      </c>
      <c r="CK293" s="195">
        <f t="shared" ca="1" si="662"/>
        <v>1</v>
      </c>
      <c r="CL293" s="195">
        <f t="shared" ca="1" si="662"/>
        <v>1</v>
      </c>
      <c r="CM293" s="195">
        <f t="shared" ca="1" si="662"/>
        <v>0</v>
      </c>
      <c r="CN293" s="195">
        <f t="shared" ca="1" si="662"/>
        <v>0</v>
      </c>
      <c r="CO293" s="195">
        <f t="shared" ca="1" si="642"/>
        <v>0</v>
      </c>
      <c r="CP293" s="195">
        <f t="shared" ca="1" si="642"/>
        <v>0</v>
      </c>
      <c r="CQ293" s="195">
        <f t="shared" ca="1" si="642"/>
        <v>0.9</v>
      </c>
      <c r="CR293" s="195">
        <f t="shared" ca="1" si="642"/>
        <v>0.75</v>
      </c>
      <c r="CS293" s="195">
        <f t="shared" ca="1" si="642"/>
        <v>0.65</v>
      </c>
      <c r="CT293" s="195">
        <f t="shared" ca="1" si="642"/>
        <v>0.3</v>
      </c>
      <c r="CU293" s="195">
        <f t="shared" ca="1" si="642"/>
        <v>0</v>
      </c>
      <c r="CV293" s="195">
        <f t="shared" ca="1" si="642"/>
        <v>0</v>
      </c>
      <c r="CW293" s="195">
        <f t="shared" ca="1" si="642"/>
        <v>1</v>
      </c>
      <c r="CX293" s="198">
        <f t="shared" ca="1" si="611"/>
        <v>0</v>
      </c>
      <c r="CY293" s="195">
        <f t="shared" ca="1" si="642"/>
        <v>0</v>
      </c>
      <c r="CZ293" s="198">
        <f t="shared" ca="1" si="612"/>
        <v>0</v>
      </c>
      <c r="DA293" s="198">
        <f t="shared" ca="1" si="612"/>
        <v>0</v>
      </c>
      <c r="DB293" s="198">
        <f t="shared" ca="1" si="612"/>
        <v>0</v>
      </c>
      <c r="DC293" s="198">
        <f t="shared" ca="1" si="612"/>
        <v>0</v>
      </c>
      <c r="DD293" s="198">
        <f t="shared" ca="1" si="612"/>
        <v>0</v>
      </c>
      <c r="DE293" s="195" t="str">
        <f t="shared" ca="1" si="642"/>
        <v>-</v>
      </c>
      <c r="DF293" s="195" t="str">
        <f t="shared" ca="1" si="643"/>
        <v>-</v>
      </c>
      <c r="DG293" s="195" t="str">
        <f t="shared" ca="1" si="643"/>
        <v>-</v>
      </c>
      <c r="DH293" s="195" t="str">
        <f t="shared" ca="1" si="643"/>
        <v>-</v>
      </c>
      <c r="DI293" s="195" t="str">
        <f t="shared" ca="1" si="643"/>
        <v>-</v>
      </c>
      <c r="DJ293" s="195" t="str">
        <f t="shared" ca="1" si="643"/>
        <v>-</v>
      </c>
      <c r="DK293" s="195" t="b">
        <f t="shared" ca="1" si="643"/>
        <v>0</v>
      </c>
      <c r="DL293" s="195" t="b">
        <f t="shared" ca="1" si="643"/>
        <v>0</v>
      </c>
      <c r="DM293" s="195" t="b">
        <f t="shared" ca="1" si="643"/>
        <v>1</v>
      </c>
      <c r="DN293" s="198">
        <f t="shared" ca="1" si="633"/>
        <v>1</v>
      </c>
      <c r="DO293" s="198" t="str">
        <f t="shared" ca="1" si="633"/>
        <v>-</v>
      </c>
      <c r="DP293" s="198" t="str">
        <f t="shared" ca="1" si="633"/>
        <v>-</v>
      </c>
      <c r="DQ293" s="198" t="b">
        <f t="shared" ca="1" si="633"/>
        <v>1</v>
      </c>
      <c r="DR293" s="198" t="str">
        <f t="shared" ca="1" si="633"/>
        <v>-</v>
      </c>
      <c r="DS293" s="195" t="str">
        <f t="shared" ca="1" si="643"/>
        <v>-</v>
      </c>
      <c r="DT293" s="195" t="b">
        <f t="shared" ref="DT293:DT311" ca="1" si="663">OFFSET(DT$5,$B293,0)</f>
        <v>1</v>
      </c>
      <c r="DU293" s="195" t="str">
        <f t="shared" ca="1" si="643"/>
        <v>-</v>
      </c>
      <c r="DV293" s="195">
        <f t="shared" ca="1" si="657"/>
        <v>0</v>
      </c>
      <c r="DW293" s="195">
        <f t="shared" ca="1" si="657"/>
        <v>1</v>
      </c>
      <c r="DX293" s="198" t="str">
        <f t="shared" ca="1" si="615"/>
        <v>-</v>
      </c>
      <c r="DY293" s="195">
        <f t="shared" ca="1" si="658"/>
        <v>500</v>
      </c>
      <c r="DZ293" s="195">
        <f t="shared" ca="1" si="658"/>
        <v>500</v>
      </c>
      <c r="EA293" s="198">
        <f t="shared" ca="1" si="617"/>
        <v>1</v>
      </c>
      <c r="EB293" s="198">
        <f t="shared" ca="1" si="617"/>
        <v>-0.25</v>
      </c>
      <c r="EC293" s="198">
        <f t="shared" ca="1" si="617"/>
        <v>1</v>
      </c>
      <c r="ED293" s="198">
        <f t="shared" ca="1" si="617"/>
        <v>1</v>
      </c>
      <c r="EE293" s="198">
        <f t="shared" ca="1" si="617"/>
        <v>62.5</v>
      </c>
      <c r="EF293" s="195">
        <f t="shared" ca="1" si="659"/>
        <v>70</v>
      </c>
      <c r="EG293" s="195">
        <f t="shared" ca="1" si="659"/>
        <v>50</v>
      </c>
      <c r="EH293" s="195">
        <f t="shared" ca="1" si="659"/>
        <v>70</v>
      </c>
      <c r="EI293" s="195">
        <f t="shared" ca="1" si="659"/>
        <v>50</v>
      </c>
      <c r="EJ293" s="198">
        <f t="shared" ca="1" si="618"/>
        <v>1</v>
      </c>
      <c r="EK293" s="195">
        <f t="shared" ca="1" si="660"/>
        <v>1</v>
      </c>
      <c r="EL293" s="195">
        <f t="shared" ca="1" si="660"/>
        <v>1</v>
      </c>
      <c r="EM293" s="195">
        <f t="shared" ca="1" si="620"/>
        <v>0</v>
      </c>
      <c r="EN293" s="195" t="str">
        <f ca="1">OFFSET(EN$5,$B293,0)</f>
        <v>-</v>
      </c>
      <c r="EO293" s="195" t="str">
        <f t="shared" ca="1" si="649"/>
        <v>-</v>
      </c>
      <c r="EP293" s="195">
        <f t="shared" ca="1" si="649"/>
        <v>0</v>
      </c>
      <c r="EQ293" s="195">
        <f t="shared" ca="1" si="649"/>
        <v>0</v>
      </c>
      <c r="ER293" s="196">
        <v>0</v>
      </c>
    </row>
    <row r="294" spans="1:148" outlineLevel="2">
      <c r="A294" s="199">
        <f t="shared" si="624"/>
        <v>289</v>
      </c>
      <c r="B294" s="200">
        <f t="shared" ca="1" si="625"/>
        <v>288</v>
      </c>
      <c r="C294" s="132">
        <f t="shared" ca="1" si="626"/>
        <v>72</v>
      </c>
      <c r="D294" s="132" t="b">
        <v>1</v>
      </c>
      <c r="E294" s="132" t="b">
        <v>0</v>
      </c>
      <c r="F294" s="132" t="b">
        <v>1</v>
      </c>
      <c r="G294" s="201">
        <f t="shared" ca="1" si="636"/>
        <v>17</v>
      </c>
      <c r="H294" s="42" t="str">
        <f t="shared" ca="1" si="621"/>
        <v>17 M-M Spr Repro increase (Twice dry) Genetic &amp; Phenotypic</v>
      </c>
      <c r="I294" s="202" t="str">
        <f ca="1">IF(MATCH(H294,H$5:H294,0)=(COUNTA(H$5:H294)),"-","Dup")</f>
        <v>-</v>
      </c>
      <c r="J294" s="203" t="s">
        <v>37</v>
      </c>
      <c r="K294" s="203" t="b">
        <f t="shared" ca="1" si="637"/>
        <v>1</v>
      </c>
      <c r="L294" s="203" t="b">
        <f t="shared" ca="1" si="637"/>
        <v>1</v>
      </c>
      <c r="M294" s="203" t="b">
        <f t="shared" ca="1" si="637"/>
        <v>1</v>
      </c>
      <c r="N294" s="203" t="b">
        <f t="shared" ca="1" si="637"/>
        <v>1</v>
      </c>
      <c r="O294" s="203" t="b">
        <f t="shared" ca="1" si="637"/>
        <v>1</v>
      </c>
      <c r="P294" s="204">
        <f t="shared" ca="1" si="599"/>
        <v>1</v>
      </c>
      <c r="Q294" s="204">
        <f t="shared" ca="1" si="599"/>
        <v>1</v>
      </c>
      <c r="R294" s="203">
        <f t="shared" ca="1" si="628"/>
        <v>1</v>
      </c>
      <c r="S294" s="203">
        <f t="shared" ca="1" si="628"/>
        <v>1</v>
      </c>
      <c r="T294" s="203">
        <f t="shared" ca="1" si="628"/>
        <v>1</v>
      </c>
      <c r="U294" s="203">
        <f t="shared" ca="1" si="628"/>
        <v>1</v>
      </c>
      <c r="V294" s="203">
        <f t="shared" ca="1" si="628"/>
        <v>1</v>
      </c>
      <c r="W294" s="203">
        <f t="shared" ca="1" si="629"/>
        <v>1</v>
      </c>
      <c r="X294" s="203">
        <f t="shared" ca="1" si="629"/>
        <v>1</v>
      </c>
      <c r="Y294" s="203">
        <f t="shared" ca="1" si="629"/>
        <v>1</v>
      </c>
      <c r="Z294" s="203" t="str">
        <f t="shared" ca="1" si="629"/>
        <v>-</v>
      </c>
      <c r="AA294" s="204" t="b">
        <f t="shared" ca="1" si="601"/>
        <v>0</v>
      </c>
      <c r="AB294" s="204">
        <f t="shared" ca="1" si="601"/>
        <v>1</v>
      </c>
      <c r="AC294" s="204" t="str">
        <f t="shared" ca="1" si="601"/>
        <v>-</v>
      </c>
      <c r="AD294" s="204" t="str">
        <f t="shared" ca="1" si="601"/>
        <v>-</v>
      </c>
      <c r="AE294" s="203" t="str">
        <f t="shared" ca="1" si="630"/>
        <v>-</v>
      </c>
      <c r="AF294" s="203" t="str">
        <f t="shared" ca="1" si="630"/>
        <v>-</v>
      </c>
      <c r="AG294" s="204" t="str">
        <f t="shared" ca="1" si="602"/>
        <v>-</v>
      </c>
      <c r="AH294" s="204" t="str">
        <f t="shared" ca="1" si="602"/>
        <v>-</v>
      </c>
      <c r="AI294" s="204" t="str">
        <f t="shared" ca="1" si="602"/>
        <v>-</v>
      </c>
      <c r="AJ294" s="203" t="str">
        <f t="shared" ca="1" si="650"/>
        <v>-</v>
      </c>
      <c r="AK294" s="203" t="b">
        <f t="shared" ca="1" si="650"/>
        <v>1</v>
      </c>
      <c r="AL294" s="203" t="str">
        <f t="shared" ca="1" si="638"/>
        <v>-</v>
      </c>
      <c r="AM294" s="203" t="str">
        <f t="shared" ca="1" si="650"/>
        <v>-</v>
      </c>
      <c r="AN294" s="203" t="str">
        <f t="shared" ca="1" si="650"/>
        <v>-</v>
      </c>
      <c r="AO294" s="203" t="str">
        <f t="shared" ca="1" si="650"/>
        <v>-</v>
      </c>
      <c r="AP294" s="203" t="str">
        <f t="shared" ca="1" si="650"/>
        <v>-</v>
      </c>
      <c r="AQ294" s="203" t="str">
        <f t="shared" ca="1" si="650"/>
        <v>-</v>
      </c>
      <c r="AR294" s="203" t="str">
        <f ca="1">OFFSET(AR$5,$B294,0)</f>
        <v>-</v>
      </c>
      <c r="AS294" s="203">
        <f t="shared" ca="1" si="650"/>
        <v>5</v>
      </c>
      <c r="AT294" s="203">
        <f t="shared" ca="1" si="650"/>
        <v>4</v>
      </c>
      <c r="AU294" s="203">
        <f t="shared" ca="1" si="650"/>
        <v>0</v>
      </c>
      <c r="AV294" s="203">
        <f t="shared" ca="1" si="650"/>
        <v>0.25</v>
      </c>
      <c r="AW294" s="203">
        <f t="shared" ca="1" si="650"/>
        <v>-0.25</v>
      </c>
      <c r="AX294" s="203">
        <f t="shared" ca="1" si="650"/>
        <v>0.5</v>
      </c>
      <c r="AY294" s="203">
        <f t="shared" ca="1" si="650"/>
        <v>-0.5</v>
      </c>
      <c r="AZ294" s="203">
        <f t="shared" ca="1" si="650"/>
        <v>-0.7</v>
      </c>
      <c r="BA294" s="203">
        <f t="shared" ca="1" si="650"/>
        <v>1</v>
      </c>
      <c r="BB294" s="203">
        <f t="shared" ca="1" si="640"/>
        <v>-1</v>
      </c>
      <c r="BC294" s="203">
        <f t="shared" ca="1" si="640"/>
        <v>0.3</v>
      </c>
      <c r="BD294" s="203">
        <f t="shared" ca="1" si="640"/>
        <v>0.7</v>
      </c>
      <c r="BE294" s="203">
        <f t="shared" ca="1" si="640"/>
        <v>-0.2</v>
      </c>
      <c r="BF294" s="203">
        <f t="shared" ca="1" si="640"/>
        <v>1.2</v>
      </c>
      <c r="BG294" s="203" t="str">
        <f t="shared" ca="1" si="640"/>
        <v>-</v>
      </c>
      <c r="BH294" s="203" t="str">
        <f t="shared" ca="1" si="640"/>
        <v>-</v>
      </c>
      <c r="BI294" s="204" t="e">
        <f t="shared" ca="1" si="632"/>
        <v>#REF!</v>
      </c>
      <c r="BJ294" s="204" t="e">
        <f t="shared" ca="1" si="632"/>
        <v>#REF!</v>
      </c>
      <c r="BK294" s="204" t="e">
        <f t="shared" ca="1" si="632"/>
        <v>#REF!</v>
      </c>
      <c r="BL294" s="204" t="e">
        <f t="shared" ca="1" si="632"/>
        <v>#REF!</v>
      </c>
      <c r="BM294" s="204" t="e">
        <f t="shared" ca="1" si="632"/>
        <v>#REF!</v>
      </c>
      <c r="BN294" s="203">
        <f t="shared" ca="1" si="641"/>
        <v>0</v>
      </c>
      <c r="BO294" s="203">
        <f t="shared" ca="1" si="641"/>
        <v>0</v>
      </c>
      <c r="BP294" s="203" t="str">
        <f t="shared" ca="1" si="641"/>
        <v>-</v>
      </c>
      <c r="BQ294" s="203" t="str">
        <f t="shared" ca="1" si="641"/>
        <v>-</v>
      </c>
      <c r="BR294" s="204">
        <f t="shared" ca="1" si="608"/>
        <v>0</v>
      </c>
      <c r="BS294" s="204">
        <f t="shared" ca="1" si="608"/>
        <v>50</v>
      </c>
      <c r="BT294" s="204">
        <f t="shared" ca="1" si="608"/>
        <v>51</v>
      </c>
      <c r="BU294" s="204">
        <f t="shared" ca="1" si="608"/>
        <v>51</v>
      </c>
      <c r="BV294" s="204">
        <f t="shared" ca="1" si="608"/>
        <v>51</v>
      </c>
      <c r="BW294" s="204">
        <f t="shared" ca="1" si="608"/>
        <v>51</v>
      </c>
      <c r="BX294" s="204">
        <f t="shared" ca="1" si="608"/>
        <v>51</v>
      </c>
      <c r="BY294" s="203">
        <f t="shared" ca="1" si="651"/>
        <v>2</v>
      </c>
      <c r="BZ294" s="203" t="str">
        <f t="shared" ca="1" si="651"/>
        <v>-</v>
      </c>
      <c r="CA294" s="203" t="str">
        <f t="shared" ca="1" si="651"/>
        <v>-</v>
      </c>
      <c r="CB294" s="203" t="str">
        <f t="shared" ca="1" si="651"/>
        <v>-</v>
      </c>
      <c r="CC294" s="203" t="str">
        <f t="shared" ca="1" si="651"/>
        <v>-</v>
      </c>
      <c r="CD294" s="203" t="str">
        <f t="shared" ca="1" si="651"/>
        <v>-</v>
      </c>
      <c r="CE294" s="203" t="str">
        <f t="shared" ca="1" si="651"/>
        <v>-</v>
      </c>
      <c r="CF294" s="203">
        <f t="shared" ca="1" si="651"/>
        <v>0</v>
      </c>
      <c r="CG294" s="203" t="str">
        <f t="shared" ca="1" si="651"/>
        <v>-</v>
      </c>
      <c r="CH294" s="203">
        <f t="shared" ca="1" si="651"/>
        <v>1</v>
      </c>
      <c r="CI294" s="203">
        <f t="shared" ca="1" si="651"/>
        <v>0</v>
      </c>
      <c r="CJ294" s="203">
        <f t="shared" ca="1" si="651"/>
        <v>1</v>
      </c>
      <c r="CK294" s="203">
        <f t="shared" ca="1" si="651"/>
        <v>1</v>
      </c>
      <c r="CL294" s="203">
        <f t="shared" ca="1" si="651"/>
        <v>1</v>
      </c>
      <c r="CM294" s="203">
        <f t="shared" ca="1" si="651"/>
        <v>0</v>
      </c>
      <c r="CN294" s="203">
        <f t="shared" ca="1" si="651"/>
        <v>0</v>
      </c>
      <c r="CO294" s="203">
        <f t="shared" ca="1" si="642"/>
        <v>0</v>
      </c>
      <c r="CP294" s="203">
        <f t="shared" ca="1" si="642"/>
        <v>0</v>
      </c>
      <c r="CQ294" s="203">
        <f t="shared" ca="1" si="642"/>
        <v>0.9</v>
      </c>
      <c r="CR294" s="203">
        <f t="shared" ca="1" si="642"/>
        <v>0.75</v>
      </c>
      <c r="CS294" s="203">
        <f t="shared" ca="1" si="642"/>
        <v>0.65</v>
      </c>
      <c r="CT294" s="203">
        <f t="shared" ca="1" si="642"/>
        <v>0.3</v>
      </c>
      <c r="CU294" s="203">
        <f t="shared" ca="1" si="642"/>
        <v>0</v>
      </c>
      <c r="CV294" s="203">
        <f t="shared" ca="1" si="642"/>
        <v>0</v>
      </c>
      <c r="CW294" s="203">
        <f t="shared" ca="1" si="642"/>
        <v>1</v>
      </c>
      <c r="CX294" s="204">
        <f t="shared" ca="1" si="611"/>
        <v>0.01</v>
      </c>
      <c r="CY294" s="203">
        <f t="shared" ca="1" si="642"/>
        <v>0</v>
      </c>
      <c r="CZ294" s="204">
        <f t="shared" ca="1" si="612"/>
        <v>0</v>
      </c>
      <c r="DA294" s="204">
        <f t="shared" ca="1" si="612"/>
        <v>0.05</v>
      </c>
      <c r="DB294" s="204">
        <f t="shared" ca="1" si="612"/>
        <v>0.05</v>
      </c>
      <c r="DC294" s="204">
        <f t="shared" ca="1" si="612"/>
        <v>0</v>
      </c>
      <c r="DD294" s="204">
        <f t="shared" ca="1" si="612"/>
        <v>0</v>
      </c>
      <c r="DE294" s="203" t="str">
        <f t="shared" ca="1" si="642"/>
        <v>-</v>
      </c>
      <c r="DF294" s="203" t="str">
        <f t="shared" ca="1" si="643"/>
        <v>-</v>
      </c>
      <c r="DG294" s="203" t="str">
        <f t="shared" ca="1" si="643"/>
        <v>-</v>
      </c>
      <c r="DH294" s="203" t="str">
        <f t="shared" ca="1" si="643"/>
        <v>-</v>
      </c>
      <c r="DI294" s="203" t="str">
        <f t="shared" ca="1" si="643"/>
        <v>-</v>
      </c>
      <c r="DJ294" s="203" t="str">
        <f t="shared" ca="1" si="643"/>
        <v>-</v>
      </c>
      <c r="DK294" s="203" t="b">
        <f t="shared" ca="1" si="643"/>
        <v>0</v>
      </c>
      <c r="DL294" s="203" t="b">
        <f t="shared" ca="1" si="643"/>
        <v>0</v>
      </c>
      <c r="DM294" s="203" t="b">
        <f t="shared" ca="1" si="643"/>
        <v>1</v>
      </c>
      <c r="DN294" s="204">
        <f t="shared" ca="1" si="633"/>
        <v>1</v>
      </c>
      <c r="DO294" s="204" t="str">
        <f t="shared" ca="1" si="633"/>
        <v>-</v>
      </c>
      <c r="DP294" s="204" t="str">
        <f t="shared" ca="1" si="633"/>
        <v>-</v>
      </c>
      <c r="DQ294" s="204" t="b">
        <f t="shared" ca="1" si="633"/>
        <v>1</v>
      </c>
      <c r="DR294" s="204" t="str">
        <f t="shared" ca="1" si="633"/>
        <v>-</v>
      </c>
      <c r="DS294" s="203" t="str">
        <f t="shared" ca="1" si="643"/>
        <v>-</v>
      </c>
      <c r="DT294" s="203" t="b">
        <f t="shared" ca="1" si="663"/>
        <v>1</v>
      </c>
      <c r="DU294" s="203" t="str">
        <f t="shared" ca="1" si="643"/>
        <v>-</v>
      </c>
      <c r="DV294" s="203">
        <f t="shared" ca="1" si="657"/>
        <v>0</v>
      </c>
      <c r="DW294" s="203">
        <f t="shared" ca="1" si="657"/>
        <v>1</v>
      </c>
      <c r="DX294" s="204" t="str">
        <f t="shared" ca="1" si="615"/>
        <v>-</v>
      </c>
      <c r="DY294" s="203">
        <f t="shared" ca="1" si="658"/>
        <v>500</v>
      </c>
      <c r="DZ294" s="203">
        <f t="shared" ca="1" si="658"/>
        <v>500</v>
      </c>
      <c r="EA294" s="204">
        <f t="shared" ca="1" si="617"/>
        <v>1</v>
      </c>
      <c r="EB294" s="204">
        <f t="shared" ca="1" si="617"/>
        <v>-0.25</v>
      </c>
      <c r="EC294" s="204">
        <f t="shared" ca="1" si="617"/>
        <v>1</v>
      </c>
      <c r="ED294" s="204">
        <f t="shared" ca="1" si="617"/>
        <v>1</v>
      </c>
      <c r="EE294" s="204">
        <f t="shared" ca="1" si="617"/>
        <v>62.5</v>
      </c>
      <c r="EF294" s="203">
        <f t="shared" ca="1" si="659"/>
        <v>70</v>
      </c>
      <c r="EG294" s="203">
        <f t="shared" ca="1" si="659"/>
        <v>50</v>
      </c>
      <c r="EH294" s="203">
        <f t="shared" ca="1" si="659"/>
        <v>70</v>
      </c>
      <c r="EI294" s="203">
        <f t="shared" ca="1" si="659"/>
        <v>50</v>
      </c>
      <c r="EJ294" s="204">
        <f t="shared" ca="1" si="618"/>
        <v>1</v>
      </c>
      <c r="EK294" s="203">
        <f t="shared" ca="1" si="660"/>
        <v>1</v>
      </c>
      <c r="EL294" s="203">
        <f t="shared" ca="1" si="660"/>
        <v>1</v>
      </c>
      <c r="EM294" s="203">
        <f t="shared" ca="1" si="620"/>
        <v>0</v>
      </c>
      <c r="EN294" s="203" t="str">
        <f ca="1">OFFSET(EN$5,$B294,0)</f>
        <v>-</v>
      </c>
      <c r="EO294" s="203" t="str">
        <f t="shared" ca="1" si="649"/>
        <v>-</v>
      </c>
      <c r="EP294" s="203">
        <f t="shared" ca="1" si="649"/>
        <v>0</v>
      </c>
      <c r="EQ294" s="203">
        <f t="shared" ca="1" si="649"/>
        <v>0</v>
      </c>
      <c r="ER294" s="205">
        <v>0</v>
      </c>
    </row>
    <row r="295" spans="1:148" outlineLevel="2">
      <c r="A295" s="182">
        <f t="shared" si="624"/>
        <v>290</v>
      </c>
      <c r="B295" s="183">
        <f t="shared" ca="1" si="625"/>
        <v>289</v>
      </c>
      <c r="C295" s="184">
        <f>C277</f>
        <v>71</v>
      </c>
      <c r="D295" s="124" t="b">
        <v>1</v>
      </c>
      <c r="E295" s="124" t="b">
        <v>0</v>
      </c>
      <c r="F295" s="124" t="b">
        <v>1</v>
      </c>
      <c r="G295" s="185">
        <f t="shared" ca="1" si="636"/>
        <v>18</v>
      </c>
      <c r="H295" s="43" t="str">
        <f ca="1">"Exp "&amp;TEXT($C295,"00")&amp;IF($BY295&lt;3," M-M"," Mat")&amp;IF($CD295=TRUE,"&amp;BBT","")&amp;IF($DV295&lt;&gt;0,"-mate EL","")&amp;IF($DK295," Aut","")&amp;IF($DL295," Win","")&amp;IF($DM295," Spr","")&amp;" "&amp;INDEX(i_CompName,$G295,1)</f>
        <v>Exp 71 M-M Spr Retain drys (wo LTW) Scan 1-REV create</v>
      </c>
      <c r="I295" s="186" t="str">
        <f ca="1">IF(MATCH(H295,H$5:H295,0)=(COUNTA(H$5:H295)),"-","Dup")</f>
        <v>-</v>
      </c>
      <c r="J295" s="187" t="s">
        <v>37</v>
      </c>
      <c r="K295" s="187" t="b">
        <f t="shared" ca="1" si="637"/>
        <v>1</v>
      </c>
      <c r="L295" s="187" t="b">
        <f t="shared" ca="1" si="637"/>
        <v>1</v>
      </c>
      <c r="M295" s="187" t="b">
        <f t="shared" ca="1" si="637"/>
        <v>1</v>
      </c>
      <c r="N295" s="187" t="b">
        <f t="shared" ca="1" si="637"/>
        <v>1</v>
      </c>
      <c r="O295" s="187" t="b">
        <f t="shared" ca="1" si="637"/>
        <v>1</v>
      </c>
      <c r="P295" s="188">
        <f t="shared" ca="1" si="599"/>
        <v>0</v>
      </c>
      <c r="Q295" s="188">
        <f t="shared" ca="1" si="599"/>
        <v>0</v>
      </c>
      <c r="R295" s="187">
        <f t="shared" ca="1" si="628"/>
        <v>1</v>
      </c>
      <c r="S295" s="187">
        <f t="shared" ca="1" si="628"/>
        <v>1</v>
      </c>
      <c r="T295" s="187">
        <f t="shared" ca="1" si="628"/>
        <v>1</v>
      </c>
      <c r="U295" s="187">
        <f t="shared" ca="1" si="628"/>
        <v>1</v>
      </c>
      <c r="V295" s="187">
        <f t="shared" ca="1" si="628"/>
        <v>1</v>
      </c>
      <c r="W295" s="187">
        <f t="shared" ca="1" si="629"/>
        <v>1</v>
      </c>
      <c r="X295" s="187">
        <f t="shared" ca="1" si="629"/>
        <v>1</v>
      </c>
      <c r="Y295" s="187">
        <f t="shared" ca="1" si="629"/>
        <v>1</v>
      </c>
      <c r="Z295" s="187" t="str">
        <f t="shared" ca="1" si="629"/>
        <v>-</v>
      </c>
      <c r="AA295" s="188" t="b">
        <f t="shared" ca="1" si="601"/>
        <v>1</v>
      </c>
      <c r="AB295" s="188">
        <f t="shared" ca="1" si="601"/>
        <v>2</v>
      </c>
      <c r="AC295" s="188" t="b">
        <f t="shared" ca="1" si="601"/>
        <v>1</v>
      </c>
      <c r="AD295" s="188" t="b">
        <f t="shared" ca="1" si="601"/>
        <v>1</v>
      </c>
      <c r="AE295" s="187" t="str">
        <f t="shared" ca="1" si="630"/>
        <v>-</v>
      </c>
      <c r="AF295" s="187" t="str">
        <f t="shared" ca="1" si="630"/>
        <v>-</v>
      </c>
      <c r="AG295" s="188" t="b">
        <f t="shared" ca="1" si="602"/>
        <v>1</v>
      </c>
      <c r="AH295" s="188" t="b">
        <f t="shared" ca="1" si="602"/>
        <v>1</v>
      </c>
      <c r="AI295" s="188" t="b">
        <f t="shared" ca="1" si="602"/>
        <v>1</v>
      </c>
      <c r="AJ295" s="187" t="str">
        <f t="shared" ca="1" si="650"/>
        <v>-</v>
      </c>
      <c r="AK295" s="187" t="b">
        <f t="shared" ca="1" si="650"/>
        <v>1</v>
      </c>
      <c r="AL295" s="187" t="str">
        <f t="shared" ca="1" si="638"/>
        <v>-</v>
      </c>
      <c r="AM295" s="187" t="str">
        <f t="shared" ca="1" si="650"/>
        <v>-</v>
      </c>
      <c r="AN295" s="187" t="str">
        <f t="shared" ca="1" si="650"/>
        <v>-</v>
      </c>
      <c r="AO295" s="187" t="str">
        <f t="shared" ca="1" si="650"/>
        <v>-</v>
      </c>
      <c r="AP295" s="187" t="str">
        <f t="shared" ca="1" si="650"/>
        <v>-</v>
      </c>
      <c r="AQ295" s="187" t="str">
        <f t="shared" ca="1" si="650"/>
        <v>-</v>
      </c>
      <c r="AR295" s="187" t="str">
        <f t="shared" ref="AR295:AR335" ca="1" si="664">OFFSET(AR$5,$B295,0)</f>
        <v>-</v>
      </c>
      <c r="AS295" s="187">
        <f t="shared" ca="1" si="650"/>
        <v>5</v>
      </c>
      <c r="AT295" s="187">
        <f t="shared" ca="1" si="650"/>
        <v>4</v>
      </c>
      <c r="AU295" s="187">
        <f t="shared" ca="1" si="650"/>
        <v>0</v>
      </c>
      <c r="AV295" s="187">
        <f t="shared" ca="1" si="650"/>
        <v>0.25</v>
      </c>
      <c r="AW295" s="187">
        <f t="shared" ca="1" si="650"/>
        <v>-0.25</v>
      </c>
      <c r="AX295" s="187">
        <f t="shared" ca="1" si="650"/>
        <v>0.5</v>
      </c>
      <c r="AY295" s="187">
        <f t="shared" ca="1" si="650"/>
        <v>-0.5</v>
      </c>
      <c r="AZ295" s="187">
        <f t="shared" ca="1" si="650"/>
        <v>-0.7</v>
      </c>
      <c r="BA295" s="187">
        <f t="shared" ca="1" si="650"/>
        <v>1</v>
      </c>
      <c r="BB295" s="187">
        <f t="shared" ca="1" si="640"/>
        <v>-1</v>
      </c>
      <c r="BC295" s="187">
        <f t="shared" ca="1" si="640"/>
        <v>0.3</v>
      </c>
      <c r="BD295" s="187">
        <f t="shared" ca="1" si="640"/>
        <v>0.7</v>
      </c>
      <c r="BE295" s="187">
        <f t="shared" ca="1" si="640"/>
        <v>-0.2</v>
      </c>
      <c r="BF295" s="187">
        <f t="shared" ca="1" si="640"/>
        <v>1.2</v>
      </c>
      <c r="BG295" s="187" t="str">
        <f t="shared" ca="1" si="640"/>
        <v>-</v>
      </c>
      <c r="BH295" s="187" t="str">
        <f t="shared" ca="1" si="640"/>
        <v>-</v>
      </c>
      <c r="BI295" s="188" t="e">
        <f t="shared" ca="1" si="632"/>
        <v>#REF!</v>
      </c>
      <c r="BJ295" s="188" t="e">
        <f t="shared" ca="1" si="632"/>
        <v>#REF!</v>
      </c>
      <c r="BK295" s="188" t="e">
        <f t="shared" ca="1" si="632"/>
        <v>#REF!</v>
      </c>
      <c r="BL295" s="188" t="e">
        <f t="shared" ca="1" si="632"/>
        <v>#REF!</v>
      </c>
      <c r="BM295" s="188" t="e">
        <f t="shared" ca="1" si="632"/>
        <v>#REF!</v>
      </c>
      <c r="BN295" s="187">
        <f t="shared" ca="1" si="641"/>
        <v>0</v>
      </c>
      <c r="BO295" s="187">
        <f t="shared" ca="1" si="641"/>
        <v>0</v>
      </c>
      <c r="BP295" s="187" t="str">
        <f t="shared" ca="1" si="641"/>
        <v>-</v>
      </c>
      <c r="BQ295" s="187" t="str">
        <f t="shared" ca="1" si="641"/>
        <v>-</v>
      </c>
      <c r="BR295" s="188">
        <f t="shared" ref="BR295:BX308" ca="1" si="665">INDEX(i_Components,$G295,BR$276)</f>
        <v>0</v>
      </c>
      <c r="BS295" s="188">
        <f t="shared" ca="1" si="665"/>
        <v>50</v>
      </c>
      <c r="BT295" s="188">
        <f t="shared" ca="1" si="665"/>
        <v>51</v>
      </c>
      <c r="BU295" s="188">
        <f t="shared" ca="1" si="665"/>
        <v>51</v>
      </c>
      <c r="BV295" s="188">
        <f t="shared" ca="1" si="665"/>
        <v>51</v>
      </c>
      <c r="BW295" s="188">
        <f t="shared" ca="1" si="665"/>
        <v>51</v>
      </c>
      <c r="BX295" s="188">
        <f t="shared" ca="1" si="665"/>
        <v>51</v>
      </c>
      <c r="BY295" s="187">
        <f t="shared" ca="1" si="651"/>
        <v>2</v>
      </c>
      <c r="BZ295" s="187" t="str">
        <f t="shared" ca="1" si="651"/>
        <v>-</v>
      </c>
      <c r="CA295" s="187" t="str">
        <f t="shared" ca="1" si="651"/>
        <v>-</v>
      </c>
      <c r="CB295" s="187" t="str">
        <f t="shared" ca="1" si="651"/>
        <v>-</v>
      </c>
      <c r="CC295" s="187" t="str">
        <f t="shared" ca="1" si="651"/>
        <v>-</v>
      </c>
      <c r="CD295" s="187" t="str">
        <f t="shared" ca="1" si="651"/>
        <v>-</v>
      </c>
      <c r="CE295" s="187" t="str">
        <f t="shared" ca="1" si="651"/>
        <v>-</v>
      </c>
      <c r="CF295" s="187">
        <f t="shared" ca="1" si="651"/>
        <v>0</v>
      </c>
      <c r="CG295" s="187" t="str">
        <f t="shared" ca="1" si="651"/>
        <v>-</v>
      </c>
      <c r="CH295" s="187">
        <f t="shared" ca="1" si="651"/>
        <v>1</v>
      </c>
      <c r="CI295" s="187">
        <f t="shared" ca="1" si="651"/>
        <v>0</v>
      </c>
      <c r="CJ295" s="187">
        <f t="shared" ca="1" si="651"/>
        <v>1</v>
      </c>
      <c r="CK295" s="187">
        <f t="shared" ca="1" si="651"/>
        <v>1</v>
      </c>
      <c r="CL295" s="187">
        <f t="shared" ca="1" si="651"/>
        <v>1</v>
      </c>
      <c r="CM295" s="187">
        <f t="shared" ca="1" si="651"/>
        <v>0</v>
      </c>
      <c r="CN295" s="187">
        <f t="shared" ca="1" si="651"/>
        <v>0</v>
      </c>
      <c r="CO295" s="187">
        <f t="shared" ca="1" si="642"/>
        <v>0</v>
      </c>
      <c r="CP295" s="187">
        <f t="shared" ca="1" si="642"/>
        <v>0</v>
      </c>
      <c r="CQ295" s="187">
        <f t="shared" ca="1" si="642"/>
        <v>0.9</v>
      </c>
      <c r="CR295" s="187">
        <f t="shared" ca="1" si="642"/>
        <v>0.75</v>
      </c>
      <c r="CS295" s="187">
        <f t="shared" ca="1" si="642"/>
        <v>0.65</v>
      </c>
      <c r="CT295" s="187">
        <f t="shared" ca="1" si="642"/>
        <v>0.3</v>
      </c>
      <c r="CU295" s="187">
        <f t="shared" ca="1" si="642"/>
        <v>0</v>
      </c>
      <c r="CV295" s="187">
        <f t="shared" ca="1" si="642"/>
        <v>0</v>
      </c>
      <c r="CW295" s="187">
        <f t="shared" ca="1" si="642"/>
        <v>1</v>
      </c>
      <c r="CX295" s="188">
        <f t="shared" ca="1" si="611"/>
        <v>0</v>
      </c>
      <c r="CY295" s="187">
        <f t="shared" ca="1" si="642"/>
        <v>0</v>
      </c>
      <c r="CZ295" s="188">
        <f t="shared" ca="1" si="612"/>
        <v>0</v>
      </c>
      <c r="DA295" s="188">
        <f t="shared" ca="1" si="612"/>
        <v>0</v>
      </c>
      <c r="DB295" s="188">
        <f t="shared" ca="1" si="612"/>
        <v>0</v>
      </c>
      <c r="DC295" s="188">
        <f t="shared" ca="1" si="612"/>
        <v>0</v>
      </c>
      <c r="DD295" s="188">
        <f t="shared" ca="1" si="612"/>
        <v>0</v>
      </c>
      <c r="DE295" s="187" t="str">
        <f t="shared" ca="1" si="642"/>
        <v>-</v>
      </c>
      <c r="DF295" s="187" t="str">
        <f t="shared" ca="1" si="643"/>
        <v>-</v>
      </c>
      <c r="DG295" s="187" t="str">
        <f t="shared" ca="1" si="643"/>
        <v>-</v>
      </c>
      <c r="DH295" s="187" t="str">
        <f t="shared" ca="1" si="643"/>
        <v>-</v>
      </c>
      <c r="DI295" s="187" t="str">
        <f t="shared" ca="1" si="643"/>
        <v>-</v>
      </c>
      <c r="DJ295" s="187" t="str">
        <f t="shared" ca="1" si="643"/>
        <v>-</v>
      </c>
      <c r="DK295" s="187" t="b">
        <f t="shared" ca="1" si="643"/>
        <v>0</v>
      </c>
      <c r="DL295" s="187" t="b">
        <f t="shared" ca="1" si="643"/>
        <v>0</v>
      </c>
      <c r="DM295" s="187" t="b">
        <f t="shared" ca="1" si="643"/>
        <v>1</v>
      </c>
      <c r="DN295" s="188">
        <f t="shared" ref="DN295:DR308" ca="1" si="666">INDEX(i_Components,$G295,DN$276)</f>
        <v>1</v>
      </c>
      <c r="DO295" s="188" t="str">
        <f t="shared" ca="1" si="666"/>
        <v>-</v>
      </c>
      <c r="DP295" s="188" t="b">
        <f t="shared" ca="1" si="666"/>
        <v>1</v>
      </c>
      <c r="DQ295" s="188" t="str">
        <f t="shared" ca="1" si="666"/>
        <v>-</v>
      </c>
      <c r="DR295" s="188" t="str">
        <f t="shared" ca="1" si="666"/>
        <v>-</v>
      </c>
      <c r="DS295" s="187" t="str">
        <f t="shared" ca="1" si="643"/>
        <v>-</v>
      </c>
      <c r="DT295" s="187" t="b">
        <f t="shared" ca="1" si="663"/>
        <v>1</v>
      </c>
      <c r="DU295" s="187" t="str">
        <f t="shared" ca="1" si="643"/>
        <v>-</v>
      </c>
      <c r="DV295" s="187">
        <f t="shared" ca="1" si="657"/>
        <v>0</v>
      </c>
      <c r="DW295" s="187">
        <f t="shared" ca="1" si="657"/>
        <v>1</v>
      </c>
      <c r="DX295" s="188" t="str">
        <f t="shared" ca="1" si="615"/>
        <v>-</v>
      </c>
      <c r="DY295" s="187">
        <f t="shared" ca="1" si="658"/>
        <v>500</v>
      </c>
      <c r="DZ295" s="187">
        <f t="shared" ca="1" si="658"/>
        <v>500</v>
      </c>
      <c r="EA295" s="188">
        <f t="shared" ca="1" si="617"/>
        <v>1</v>
      </c>
      <c r="EB295" s="188">
        <f t="shared" ca="1" si="617"/>
        <v>-0.25</v>
      </c>
      <c r="EC295" s="188">
        <f t="shared" ca="1" si="617"/>
        <v>1</v>
      </c>
      <c r="ED295" s="188">
        <f t="shared" ca="1" si="617"/>
        <v>1</v>
      </c>
      <c r="EE295" s="188">
        <f t="shared" ca="1" si="617"/>
        <v>62.5</v>
      </c>
      <c r="EF295" s="187">
        <f t="shared" ca="1" si="659"/>
        <v>70</v>
      </c>
      <c r="EG295" s="187">
        <f t="shared" ca="1" si="659"/>
        <v>50</v>
      </c>
      <c r="EH295" s="187">
        <f t="shared" ca="1" si="659"/>
        <v>70</v>
      </c>
      <c r="EI295" s="187">
        <f t="shared" ca="1" si="659"/>
        <v>50</v>
      </c>
      <c r="EJ295" s="188">
        <f t="shared" ca="1" si="618"/>
        <v>1</v>
      </c>
      <c r="EK295" s="187">
        <f t="shared" ca="1" si="660"/>
        <v>1</v>
      </c>
      <c r="EL295" s="187">
        <f t="shared" ca="1" si="660"/>
        <v>1</v>
      </c>
      <c r="EM295" s="187">
        <f t="shared" ca="1" si="620"/>
        <v>0</v>
      </c>
      <c r="EN295" s="187" t="str">
        <f ca="1">OFFSET(EN$5,$B295,0)</f>
        <v>-</v>
      </c>
      <c r="EO295" s="187" t="str">
        <f t="shared" ca="1" si="649"/>
        <v>-</v>
      </c>
      <c r="EP295" s="187">
        <f t="shared" ca="1" si="649"/>
        <v>0</v>
      </c>
      <c r="EQ295" s="187">
        <f t="shared" ca="1" si="649"/>
        <v>0</v>
      </c>
      <c r="ER295" s="189">
        <v>0</v>
      </c>
    </row>
    <row r="296" spans="1:148" outlineLevel="1">
      <c r="A296" s="190">
        <f>ROW(A296)-5</f>
        <v>291</v>
      </c>
      <c r="B296" s="191">
        <f t="shared" ca="1" si="625"/>
        <v>290</v>
      </c>
      <c r="C296" s="192">
        <f>C278</f>
        <v>72</v>
      </c>
      <c r="D296" s="19" t="b">
        <v>1</v>
      </c>
      <c r="E296" s="19" t="b">
        <v>0</v>
      </c>
      <c r="F296" s="19" t="b">
        <v>1</v>
      </c>
      <c r="G296" s="19">
        <f ca="1">OFFSET(G296,-1,0)</f>
        <v>18</v>
      </c>
      <c r="H296" s="193" t="str">
        <f t="shared" ref="H296:H310" ca="1" si="667">TEXT($G296,"00")&amp;IF($BY296&lt;3," M-M"," Mat")&amp;IF($CD296=TRUE,"&amp;BBT","")&amp;IF($DV296&lt;&gt;0,"-mate EL","")&amp;IF($DK296," Aut","")&amp;IF($DL296," Win","")&amp;IF($DM296," Spr","")&amp;" "&amp;INDEX(i_CompName,$G296,1)</f>
        <v>18 M-M Spr Retain drys (wo LTW) Scan 1-REV create</v>
      </c>
      <c r="I296" s="194" t="str">
        <f ca="1">IF(MATCH(H296,H$5:H296,0)=(COUNTA(H$5:H296)),"-","Dup")</f>
        <v>-</v>
      </c>
      <c r="J296" s="195" t="str">
        <f t="shared" ref="J296:Y296" ca="1" si="668">OFFSET(J$5,$B296,0)</f>
        <v>-</v>
      </c>
      <c r="K296" s="195" t="b">
        <f t="shared" ca="1" si="668"/>
        <v>1</v>
      </c>
      <c r="L296" s="195" t="b">
        <f t="shared" ca="1" si="668"/>
        <v>1</v>
      </c>
      <c r="M296" s="195" t="b">
        <f t="shared" ca="1" si="668"/>
        <v>1</v>
      </c>
      <c r="N296" s="195" t="b">
        <f t="shared" ca="1" si="668"/>
        <v>1</v>
      </c>
      <c r="O296" s="195" t="b">
        <f t="shared" ca="1" si="668"/>
        <v>1</v>
      </c>
      <c r="P296" s="195">
        <f t="shared" ca="1" si="668"/>
        <v>0</v>
      </c>
      <c r="Q296" s="195">
        <f t="shared" ca="1" si="668"/>
        <v>0</v>
      </c>
      <c r="R296" s="195">
        <f t="shared" ca="1" si="668"/>
        <v>1</v>
      </c>
      <c r="S296" s="195">
        <f t="shared" ca="1" si="668"/>
        <v>1</v>
      </c>
      <c r="T296" s="195">
        <f t="shared" ca="1" si="668"/>
        <v>1</v>
      </c>
      <c r="U296" s="195">
        <f t="shared" ca="1" si="668"/>
        <v>1</v>
      </c>
      <c r="V296" s="195">
        <f t="shared" ca="1" si="668"/>
        <v>1</v>
      </c>
      <c r="W296" s="195">
        <f t="shared" ca="1" si="668"/>
        <v>1</v>
      </c>
      <c r="X296" s="195">
        <f t="shared" ca="1" si="668"/>
        <v>1</v>
      </c>
      <c r="Y296" s="195">
        <f t="shared" ca="1" si="668"/>
        <v>1</v>
      </c>
      <c r="Z296" s="195" t="str">
        <f t="shared" ref="Z296:Z304" ca="1" si="669">OFFSET(Z$5,$B296,0)</f>
        <v>-</v>
      </c>
      <c r="AA296" s="193" t="b">
        <v>0</v>
      </c>
      <c r="AB296" s="195">
        <f t="shared" ref="AB296:AR297" ca="1" si="670">OFFSET(AB$5,$B296,0)</f>
        <v>2</v>
      </c>
      <c r="AC296" s="195" t="b">
        <f t="shared" ca="1" si="670"/>
        <v>1</v>
      </c>
      <c r="AD296" s="195" t="b">
        <f t="shared" ca="1" si="670"/>
        <v>1</v>
      </c>
      <c r="AE296" s="195" t="str">
        <f t="shared" ca="1" si="670"/>
        <v>-</v>
      </c>
      <c r="AF296" s="195" t="str">
        <f t="shared" ca="1" si="670"/>
        <v>-</v>
      </c>
      <c r="AG296" s="195" t="b">
        <f t="shared" ca="1" si="670"/>
        <v>1</v>
      </c>
      <c r="AH296" s="195" t="b">
        <f t="shared" ca="1" si="670"/>
        <v>1</v>
      </c>
      <c r="AI296" s="195" t="b">
        <f t="shared" ca="1" si="670"/>
        <v>1</v>
      </c>
      <c r="AJ296" s="195" t="str">
        <f t="shared" ca="1" si="670"/>
        <v>-</v>
      </c>
      <c r="AK296" s="195" t="b">
        <f t="shared" ca="1" si="670"/>
        <v>1</v>
      </c>
      <c r="AL296" s="195" t="str">
        <f t="shared" ca="1" si="638"/>
        <v>-</v>
      </c>
      <c r="AM296" s="195" t="str">
        <f t="shared" ref="AM296:BM297" ca="1" si="671">OFFSET(AM$5,$B296,0)</f>
        <v>-</v>
      </c>
      <c r="AN296" s="195" t="str">
        <f t="shared" ca="1" si="671"/>
        <v>-</v>
      </c>
      <c r="AO296" s="195" t="str">
        <f t="shared" ca="1" si="671"/>
        <v>-</v>
      </c>
      <c r="AP296" s="195" t="str">
        <f t="shared" ca="1" si="671"/>
        <v>-</v>
      </c>
      <c r="AQ296" s="195" t="str">
        <f t="shared" ca="1" si="671"/>
        <v>-</v>
      </c>
      <c r="AR296" s="195" t="str">
        <f t="shared" ca="1" si="671"/>
        <v>-</v>
      </c>
      <c r="AS296" s="195">
        <f t="shared" ca="1" si="671"/>
        <v>5</v>
      </c>
      <c r="AT296" s="195">
        <f t="shared" ca="1" si="671"/>
        <v>4</v>
      </c>
      <c r="AU296" s="195">
        <f t="shared" ca="1" si="671"/>
        <v>0</v>
      </c>
      <c r="AV296" s="195">
        <f t="shared" ca="1" si="671"/>
        <v>0.25</v>
      </c>
      <c r="AW296" s="195">
        <f t="shared" ca="1" si="671"/>
        <v>-0.25</v>
      </c>
      <c r="AX296" s="195">
        <f t="shared" ca="1" si="671"/>
        <v>0.5</v>
      </c>
      <c r="AY296" s="195">
        <f t="shared" ca="1" si="671"/>
        <v>-0.5</v>
      </c>
      <c r="AZ296" s="195">
        <f t="shared" ca="1" si="671"/>
        <v>-0.7</v>
      </c>
      <c r="BA296" s="195">
        <f t="shared" ca="1" si="671"/>
        <v>1</v>
      </c>
      <c r="BB296" s="195">
        <f t="shared" ca="1" si="671"/>
        <v>-1</v>
      </c>
      <c r="BC296" s="195">
        <f t="shared" ca="1" si="671"/>
        <v>0.3</v>
      </c>
      <c r="BD296" s="195">
        <f t="shared" ca="1" si="671"/>
        <v>0.7</v>
      </c>
      <c r="BE296" s="195">
        <f t="shared" ca="1" si="671"/>
        <v>-0.2</v>
      </c>
      <c r="BF296" s="195">
        <f t="shared" ca="1" si="671"/>
        <v>1.2</v>
      </c>
      <c r="BG296" s="195" t="str">
        <f t="shared" ca="1" si="671"/>
        <v>-</v>
      </c>
      <c r="BH296" s="195" t="str">
        <f t="shared" ca="1" si="671"/>
        <v>-</v>
      </c>
      <c r="BI296" s="195" t="e">
        <f t="shared" ca="1" si="671"/>
        <v>#REF!</v>
      </c>
      <c r="BJ296" s="195" t="e">
        <f t="shared" ca="1" si="671"/>
        <v>#REF!</v>
      </c>
      <c r="BK296" s="195" t="e">
        <f t="shared" ca="1" si="671"/>
        <v>#REF!</v>
      </c>
      <c r="BL296" s="195" t="e">
        <f t="shared" ca="1" si="671"/>
        <v>#REF!</v>
      </c>
      <c r="BM296" s="195" t="e">
        <f t="shared" ca="1" si="671"/>
        <v>#REF!</v>
      </c>
      <c r="BN296" s="195">
        <f t="shared" ref="BN296:CH297" ca="1" si="672">OFFSET(BN$5,$B296,0)</f>
        <v>0</v>
      </c>
      <c r="BO296" s="195">
        <f t="shared" ca="1" si="672"/>
        <v>0</v>
      </c>
      <c r="BP296" s="195" t="str">
        <f t="shared" ca="1" si="672"/>
        <v>-</v>
      </c>
      <c r="BQ296" s="195" t="str">
        <f t="shared" ca="1" si="672"/>
        <v>-</v>
      </c>
      <c r="BR296" s="195">
        <f t="shared" ca="1" si="672"/>
        <v>0</v>
      </c>
      <c r="BS296" s="195">
        <f t="shared" ca="1" si="672"/>
        <v>50</v>
      </c>
      <c r="BT296" s="195">
        <f t="shared" ca="1" si="672"/>
        <v>51</v>
      </c>
      <c r="BU296" s="195">
        <f t="shared" ca="1" si="672"/>
        <v>51</v>
      </c>
      <c r="BV296" s="195">
        <f t="shared" ca="1" si="672"/>
        <v>51</v>
      </c>
      <c r="BW296" s="195">
        <f t="shared" ca="1" si="672"/>
        <v>51</v>
      </c>
      <c r="BX296" s="195">
        <f t="shared" ca="1" si="672"/>
        <v>51</v>
      </c>
      <c r="BY296" s="195">
        <f t="shared" ca="1" si="672"/>
        <v>2</v>
      </c>
      <c r="BZ296" s="195" t="str">
        <f t="shared" ca="1" si="672"/>
        <v>-</v>
      </c>
      <c r="CA296" s="195" t="str">
        <f t="shared" ca="1" si="672"/>
        <v>-</v>
      </c>
      <c r="CB296" s="195" t="str">
        <f t="shared" ca="1" si="672"/>
        <v>-</v>
      </c>
      <c r="CC296" s="195" t="str">
        <f t="shared" ca="1" si="672"/>
        <v>-</v>
      </c>
      <c r="CD296" s="195" t="str">
        <f t="shared" ca="1" si="672"/>
        <v>-</v>
      </c>
      <c r="CE296" s="195" t="str">
        <f t="shared" ca="1" si="672"/>
        <v>-</v>
      </c>
      <c r="CF296" s="195">
        <f t="shared" ca="1" si="672"/>
        <v>0</v>
      </c>
      <c r="CG296" s="195" t="str">
        <f t="shared" ca="1" si="672"/>
        <v>-</v>
      </c>
      <c r="CH296" s="195">
        <f t="shared" ca="1" si="672"/>
        <v>1</v>
      </c>
      <c r="CI296" s="195">
        <f t="shared" ref="CI296:EQ297" ca="1" si="673">OFFSET(CI$5,$B296,0)</f>
        <v>0</v>
      </c>
      <c r="CJ296" s="195">
        <f t="shared" ca="1" si="673"/>
        <v>1</v>
      </c>
      <c r="CK296" s="195">
        <f t="shared" ca="1" si="673"/>
        <v>1</v>
      </c>
      <c r="CL296" s="195">
        <f t="shared" ca="1" si="673"/>
        <v>1</v>
      </c>
      <c r="CM296" s="195">
        <f t="shared" ca="1" si="673"/>
        <v>0</v>
      </c>
      <c r="CN296" s="195">
        <f t="shared" ca="1" si="673"/>
        <v>0</v>
      </c>
      <c r="CO296" s="195">
        <f t="shared" ca="1" si="673"/>
        <v>0</v>
      </c>
      <c r="CP296" s="195">
        <f t="shared" ca="1" si="673"/>
        <v>0</v>
      </c>
      <c r="CQ296" s="195">
        <f t="shared" ca="1" si="673"/>
        <v>0.9</v>
      </c>
      <c r="CR296" s="195">
        <f t="shared" ca="1" si="673"/>
        <v>0.75</v>
      </c>
      <c r="CS296" s="195">
        <f t="shared" ca="1" si="673"/>
        <v>0.65</v>
      </c>
      <c r="CT296" s="195">
        <f t="shared" ca="1" si="673"/>
        <v>0.3</v>
      </c>
      <c r="CU296" s="195">
        <f t="shared" ca="1" si="673"/>
        <v>0</v>
      </c>
      <c r="CV296" s="195">
        <f t="shared" ca="1" si="673"/>
        <v>0</v>
      </c>
      <c r="CW296" s="195">
        <f t="shared" ca="1" si="673"/>
        <v>1</v>
      </c>
      <c r="CX296" s="195">
        <f t="shared" ca="1" si="673"/>
        <v>0</v>
      </c>
      <c r="CY296" s="195">
        <f t="shared" ca="1" si="673"/>
        <v>0</v>
      </c>
      <c r="CZ296" s="195">
        <f t="shared" ca="1" si="673"/>
        <v>0</v>
      </c>
      <c r="DA296" s="195">
        <f t="shared" ca="1" si="673"/>
        <v>0</v>
      </c>
      <c r="DB296" s="195">
        <f t="shared" ca="1" si="673"/>
        <v>0</v>
      </c>
      <c r="DC296" s="195">
        <f t="shared" ca="1" si="673"/>
        <v>0</v>
      </c>
      <c r="DD296" s="195">
        <f t="shared" ca="1" si="673"/>
        <v>0</v>
      </c>
      <c r="DE296" s="195" t="str">
        <f t="shared" ca="1" si="673"/>
        <v>-</v>
      </c>
      <c r="DF296" s="195" t="str">
        <f t="shared" ca="1" si="673"/>
        <v>-</v>
      </c>
      <c r="DG296" s="195" t="str">
        <f t="shared" ca="1" si="673"/>
        <v>-</v>
      </c>
      <c r="DH296" s="195" t="str">
        <f t="shared" ca="1" si="673"/>
        <v>-</v>
      </c>
      <c r="DI296" s="195" t="str">
        <f t="shared" ca="1" si="673"/>
        <v>-</v>
      </c>
      <c r="DJ296" s="195" t="str">
        <f t="shared" ca="1" si="673"/>
        <v>-</v>
      </c>
      <c r="DK296" s="195" t="b">
        <f t="shared" ca="1" si="673"/>
        <v>0</v>
      </c>
      <c r="DL296" s="195" t="b">
        <f t="shared" ca="1" si="673"/>
        <v>0</v>
      </c>
      <c r="DM296" s="195" t="b">
        <f t="shared" ca="1" si="673"/>
        <v>1</v>
      </c>
      <c r="DN296" s="195">
        <f t="shared" ca="1" si="673"/>
        <v>1</v>
      </c>
      <c r="DO296" s="195" t="str">
        <f t="shared" ca="1" si="673"/>
        <v>-</v>
      </c>
      <c r="DP296" s="195" t="b">
        <f t="shared" ca="1" si="673"/>
        <v>1</v>
      </c>
      <c r="DQ296" s="195" t="str">
        <f t="shared" ca="1" si="673"/>
        <v>-</v>
      </c>
      <c r="DR296" s="195" t="str">
        <f t="shared" ca="1" si="673"/>
        <v>-</v>
      </c>
      <c r="DS296" s="195" t="str">
        <f t="shared" ca="1" si="673"/>
        <v>-</v>
      </c>
      <c r="DT296" s="195" t="b">
        <f t="shared" ca="1" si="673"/>
        <v>1</v>
      </c>
      <c r="DU296" s="195" t="str">
        <f t="shared" ca="1" si="673"/>
        <v>-</v>
      </c>
      <c r="DV296" s="195">
        <f t="shared" ca="1" si="673"/>
        <v>0</v>
      </c>
      <c r="DW296" s="195">
        <f t="shared" ca="1" si="673"/>
        <v>1</v>
      </c>
      <c r="DX296" s="195" t="str">
        <f t="shared" ca="1" si="673"/>
        <v>-</v>
      </c>
      <c r="DY296" s="195">
        <f t="shared" ca="1" si="673"/>
        <v>500</v>
      </c>
      <c r="DZ296" s="195">
        <f t="shared" ca="1" si="673"/>
        <v>500</v>
      </c>
      <c r="EA296" s="195">
        <f t="shared" ca="1" si="673"/>
        <v>1</v>
      </c>
      <c r="EB296" s="195">
        <f t="shared" ca="1" si="673"/>
        <v>-0.25</v>
      </c>
      <c r="EC296" s="195">
        <f t="shared" ca="1" si="673"/>
        <v>1</v>
      </c>
      <c r="ED296" s="195">
        <f t="shared" ca="1" si="673"/>
        <v>1</v>
      </c>
      <c r="EE296" s="195">
        <f t="shared" ca="1" si="673"/>
        <v>62.5</v>
      </c>
      <c r="EF296" s="195">
        <f t="shared" ca="1" si="673"/>
        <v>70</v>
      </c>
      <c r="EG296" s="195">
        <f t="shared" ca="1" si="673"/>
        <v>50</v>
      </c>
      <c r="EH296" s="195">
        <f t="shared" ca="1" si="673"/>
        <v>70</v>
      </c>
      <c r="EI296" s="195">
        <f t="shared" ca="1" si="673"/>
        <v>50</v>
      </c>
      <c r="EJ296" s="195">
        <f t="shared" ca="1" si="673"/>
        <v>1</v>
      </c>
      <c r="EK296" s="195">
        <f t="shared" ca="1" si="673"/>
        <v>1</v>
      </c>
      <c r="EL296" s="195">
        <f t="shared" ca="1" si="673"/>
        <v>1</v>
      </c>
      <c r="EM296" s="195">
        <f t="shared" ca="1" si="673"/>
        <v>0</v>
      </c>
      <c r="EN296" s="195" t="str">
        <f t="shared" ca="1" si="673"/>
        <v>-</v>
      </c>
      <c r="EO296" s="195" t="str">
        <f t="shared" ca="1" si="673"/>
        <v>-</v>
      </c>
      <c r="EP296" s="195">
        <f t="shared" ca="1" si="673"/>
        <v>0</v>
      </c>
      <c r="EQ296" s="195">
        <f t="shared" ca="1" si="673"/>
        <v>0</v>
      </c>
      <c r="ER296" s="196"/>
    </row>
    <row r="297" spans="1:148" outlineLevel="3">
      <c r="A297" s="190">
        <f t="shared" si="624"/>
        <v>292</v>
      </c>
      <c r="B297" s="191">
        <f t="shared" ca="1" si="625"/>
        <v>291</v>
      </c>
      <c r="C297" s="19">
        <f t="shared" ref="C297:C310" ca="1" si="674">OFFSET(C297,-1,0)</f>
        <v>72</v>
      </c>
      <c r="D297" s="19" t="b">
        <v>1</v>
      </c>
      <c r="E297" s="19" t="b">
        <v>0</v>
      </c>
      <c r="F297" s="19" t="b">
        <v>1</v>
      </c>
      <c r="G297" s="197">
        <f t="shared" ca="1" si="636"/>
        <v>19</v>
      </c>
      <c r="H297" s="193" t="str">
        <f t="shared" ca="1" si="667"/>
        <v>19 M-M Spr Effect of LTW on Scan1 profile (retain)</v>
      </c>
      <c r="I297" s="194" t="str">
        <f ca="1">IF(MATCH(H297,H$5:H297,0)=(COUNTA(H$5:H297)),"-","Dup")</f>
        <v>-</v>
      </c>
      <c r="J297" s="195" t="s">
        <v>37</v>
      </c>
      <c r="K297" s="195" t="b">
        <f t="shared" ca="1" si="637"/>
        <v>1</v>
      </c>
      <c r="L297" s="195" t="b">
        <f t="shared" ca="1" si="637"/>
        <v>1</v>
      </c>
      <c r="M297" s="195" t="b">
        <f t="shared" ca="1" si="637"/>
        <v>1</v>
      </c>
      <c r="N297" s="195" t="b">
        <f t="shared" ca="1" si="637"/>
        <v>1</v>
      </c>
      <c r="O297" s="195" t="b">
        <f t="shared" ca="1" si="637"/>
        <v>1</v>
      </c>
      <c r="P297" s="198">
        <f t="shared" ca="1" si="599"/>
        <v>1</v>
      </c>
      <c r="Q297" s="198">
        <f t="shared" ca="1" si="599"/>
        <v>1</v>
      </c>
      <c r="R297" s="195">
        <f t="shared" ca="1" si="628"/>
        <v>1</v>
      </c>
      <c r="S297" s="195">
        <f t="shared" ca="1" si="628"/>
        <v>1</v>
      </c>
      <c r="T297" s="195">
        <f t="shared" ca="1" si="628"/>
        <v>1</v>
      </c>
      <c r="U297" s="195">
        <f t="shared" ca="1" si="628"/>
        <v>1</v>
      </c>
      <c r="V297" s="195">
        <f t="shared" ca="1" si="628"/>
        <v>1</v>
      </c>
      <c r="W297" s="195">
        <f t="shared" ref="W297:Y304" ca="1" si="675">OFFSET(W$5,$B297,0)</f>
        <v>1</v>
      </c>
      <c r="X297" s="195">
        <f t="shared" ca="1" si="675"/>
        <v>1</v>
      </c>
      <c r="Y297" s="195">
        <f t="shared" ca="1" si="675"/>
        <v>1</v>
      </c>
      <c r="Z297" s="195" t="str">
        <f t="shared" ca="1" si="669"/>
        <v>-</v>
      </c>
      <c r="AA297" s="198" t="b">
        <f t="shared" ca="1" si="601"/>
        <v>0</v>
      </c>
      <c r="AB297" s="198">
        <f t="shared" ca="1" si="601"/>
        <v>2</v>
      </c>
      <c r="AC297" s="198" t="str">
        <f t="shared" ca="1" si="601"/>
        <v>-</v>
      </c>
      <c r="AD297" s="198" t="str">
        <f t="shared" ca="1" si="601"/>
        <v>-</v>
      </c>
      <c r="AE297" s="195" t="str">
        <f t="shared" ca="1" si="630"/>
        <v>-</v>
      </c>
      <c r="AF297" s="195" t="str">
        <f t="shared" ca="1" si="630"/>
        <v>-</v>
      </c>
      <c r="AG297" s="198" t="str">
        <f t="shared" ca="1" si="602"/>
        <v>-</v>
      </c>
      <c r="AH297" s="198" t="str">
        <f t="shared" ca="1" si="602"/>
        <v>-</v>
      </c>
      <c r="AI297" s="198" t="str">
        <f t="shared" ca="1" si="602"/>
        <v>-</v>
      </c>
      <c r="AJ297" s="195" t="str">
        <f t="shared" ca="1" si="670"/>
        <v>-</v>
      </c>
      <c r="AK297" s="195" t="b">
        <f t="shared" ca="1" si="670"/>
        <v>1</v>
      </c>
      <c r="AL297" s="195" t="str">
        <f t="shared" ca="1" si="638"/>
        <v>-</v>
      </c>
      <c r="AM297" s="195" t="str">
        <f t="shared" ca="1" si="670"/>
        <v>-</v>
      </c>
      <c r="AN297" s="195" t="str">
        <f t="shared" ca="1" si="670"/>
        <v>-</v>
      </c>
      <c r="AO297" s="195" t="str">
        <f t="shared" ca="1" si="670"/>
        <v>-</v>
      </c>
      <c r="AP297" s="195" t="str">
        <f t="shared" ca="1" si="670"/>
        <v>-</v>
      </c>
      <c r="AQ297" s="195" t="str">
        <f t="shared" ca="1" si="670"/>
        <v>-</v>
      </c>
      <c r="AR297" s="195" t="str">
        <f t="shared" ca="1" si="670"/>
        <v>-</v>
      </c>
      <c r="AS297" s="195">
        <f t="shared" ca="1" si="671"/>
        <v>5</v>
      </c>
      <c r="AT297" s="195">
        <f t="shared" ca="1" si="671"/>
        <v>4</v>
      </c>
      <c r="AU297" s="195">
        <f t="shared" ca="1" si="671"/>
        <v>0</v>
      </c>
      <c r="AV297" s="195">
        <f t="shared" ca="1" si="671"/>
        <v>0.25</v>
      </c>
      <c r="AW297" s="195">
        <f t="shared" ca="1" si="671"/>
        <v>-0.25</v>
      </c>
      <c r="AX297" s="195">
        <f t="shared" ca="1" si="671"/>
        <v>0.5</v>
      </c>
      <c r="AY297" s="195">
        <f t="shared" ca="1" si="671"/>
        <v>-0.5</v>
      </c>
      <c r="AZ297" s="195">
        <f t="shared" ca="1" si="671"/>
        <v>-0.7</v>
      </c>
      <c r="BA297" s="195">
        <f t="shared" ca="1" si="671"/>
        <v>1</v>
      </c>
      <c r="BB297" s="195">
        <f t="shared" ca="1" si="640"/>
        <v>-1</v>
      </c>
      <c r="BC297" s="195">
        <f t="shared" ca="1" si="640"/>
        <v>0.3</v>
      </c>
      <c r="BD297" s="195">
        <f t="shared" ca="1" si="640"/>
        <v>0.7</v>
      </c>
      <c r="BE297" s="195">
        <f t="shared" ca="1" si="640"/>
        <v>-0.2</v>
      </c>
      <c r="BF297" s="195">
        <f t="shared" ca="1" si="640"/>
        <v>1.2</v>
      </c>
      <c r="BG297" s="195" t="str">
        <f t="shared" ca="1" si="640"/>
        <v>-</v>
      </c>
      <c r="BH297" s="195" t="str">
        <f t="shared" ca="1" si="640"/>
        <v>-</v>
      </c>
      <c r="BI297" s="198" t="e">
        <f t="shared" ref="BI297:BM311" ca="1" si="676">IF(d.Flock=0,INDEX(i_Components,$G297,BI$276),0)</f>
        <v>#REF!</v>
      </c>
      <c r="BJ297" s="198" t="e">
        <f t="shared" ca="1" si="676"/>
        <v>#REF!</v>
      </c>
      <c r="BK297" s="198" t="e">
        <f t="shared" ca="1" si="676"/>
        <v>#REF!</v>
      </c>
      <c r="BL297" s="198" t="e">
        <f t="shared" ca="1" si="676"/>
        <v>#REF!</v>
      </c>
      <c r="BM297" s="198" t="e">
        <f t="shared" ca="1" si="676"/>
        <v>#REF!</v>
      </c>
      <c r="BN297" s="195">
        <f t="shared" ca="1" si="641"/>
        <v>0</v>
      </c>
      <c r="BO297" s="195">
        <f t="shared" ca="1" si="641"/>
        <v>0</v>
      </c>
      <c r="BP297" s="195" t="str">
        <f t="shared" ca="1" si="641"/>
        <v>-</v>
      </c>
      <c r="BQ297" s="195" t="str">
        <f t="shared" ca="1" si="641"/>
        <v>-</v>
      </c>
      <c r="BR297" s="198">
        <f t="shared" ca="1" si="665"/>
        <v>0</v>
      </c>
      <c r="BS297" s="198">
        <f t="shared" ca="1" si="665"/>
        <v>50</v>
      </c>
      <c r="BT297" s="198">
        <f t="shared" ca="1" si="665"/>
        <v>51</v>
      </c>
      <c r="BU297" s="198">
        <f t="shared" ca="1" si="665"/>
        <v>51</v>
      </c>
      <c r="BV297" s="198">
        <f t="shared" ca="1" si="665"/>
        <v>51</v>
      </c>
      <c r="BW297" s="198">
        <f t="shared" ca="1" si="665"/>
        <v>51</v>
      </c>
      <c r="BX297" s="198">
        <f t="shared" ca="1" si="665"/>
        <v>51</v>
      </c>
      <c r="BY297" s="195">
        <f t="shared" ca="1" si="672"/>
        <v>2</v>
      </c>
      <c r="BZ297" s="195" t="str">
        <f t="shared" ca="1" si="672"/>
        <v>-</v>
      </c>
      <c r="CA297" s="195" t="str">
        <f t="shared" ca="1" si="672"/>
        <v>-</v>
      </c>
      <c r="CB297" s="195" t="str">
        <f t="shared" ca="1" si="672"/>
        <v>-</v>
      </c>
      <c r="CC297" s="195" t="str">
        <f t="shared" ca="1" si="672"/>
        <v>-</v>
      </c>
      <c r="CD297" s="195" t="str">
        <f t="shared" ca="1" si="672"/>
        <v>-</v>
      </c>
      <c r="CE297" s="195" t="str">
        <f t="shared" ca="1" si="672"/>
        <v>-</v>
      </c>
      <c r="CF297" s="195">
        <f t="shared" ca="1" si="672"/>
        <v>0</v>
      </c>
      <c r="CG297" s="195" t="str">
        <f t="shared" ca="1" si="672"/>
        <v>-</v>
      </c>
      <c r="CH297" s="195">
        <f t="shared" ca="1" si="672"/>
        <v>1</v>
      </c>
      <c r="CI297" s="195">
        <f t="shared" ca="1" si="673"/>
        <v>0</v>
      </c>
      <c r="CJ297" s="195">
        <f t="shared" ca="1" si="673"/>
        <v>1</v>
      </c>
      <c r="CK297" s="195">
        <f t="shared" ca="1" si="673"/>
        <v>1</v>
      </c>
      <c r="CL297" s="195">
        <f t="shared" ca="1" si="673"/>
        <v>1</v>
      </c>
      <c r="CM297" s="195">
        <f t="shared" ca="1" si="673"/>
        <v>0</v>
      </c>
      <c r="CN297" s="195">
        <f t="shared" ca="1" si="673"/>
        <v>0</v>
      </c>
      <c r="CO297" s="195">
        <f t="shared" ca="1" si="673"/>
        <v>0</v>
      </c>
      <c r="CP297" s="195">
        <f t="shared" ca="1" si="673"/>
        <v>0</v>
      </c>
      <c r="CQ297" s="195">
        <f t="shared" ca="1" si="673"/>
        <v>0.9</v>
      </c>
      <c r="CR297" s="195">
        <f t="shared" ca="1" si="673"/>
        <v>0.75</v>
      </c>
      <c r="CS297" s="195">
        <f t="shared" ca="1" si="673"/>
        <v>0.65</v>
      </c>
      <c r="CT297" s="195">
        <f t="shared" ca="1" si="673"/>
        <v>0.3</v>
      </c>
      <c r="CU297" s="195">
        <f t="shared" ca="1" si="673"/>
        <v>0</v>
      </c>
      <c r="CV297" s="195">
        <f t="shared" ca="1" si="673"/>
        <v>0</v>
      </c>
      <c r="CW297" s="195">
        <f t="shared" ca="1" si="673"/>
        <v>1</v>
      </c>
      <c r="CX297" s="198">
        <f t="shared" ca="1" si="611"/>
        <v>0</v>
      </c>
      <c r="CY297" s="195">
        <f t="shared" ca="1" si="673"/>
        <v>0</v>
      </c>
      <c r="CZ297" s="198">
        <f t="shared" ca="1" si="612"/>
        <v>0</v>
      </c>
      <c r="DA297" s="198">
        <f t="shared" ca="1" si="612"/>
        <v>0</v>
      </c>
      <c r="DB297" s="198">
        <f t="shared" ca="1" si="612"/>
        <v>0</v>
      </c>
      <c r="DC297" s="198">
        <f t="shared" ca="1" si="612"/>
        <v>0</v>
      </c>
      <c r="DD297" s="198">
        <f t="shared" ca="1" si="612"/>
        <v>0</v>
      </c>
      <c r="DE297" s="195" t="str">
        <f t="shared" ca="1" si="673"/>
        <v>-</v>
      </c>
      <c r="DF297" s="195" t="str">
        <f t="shared" ca="1" si="643"/>
        <v>-</v>
      </c>
      <c r="DG297" s="195" t="str">
        <f t="shared" ca="1" si="643"/>
        <v>-</v>
      </c>
      <c r="DH297" s="195" t="str">
        <f t="shared" ca="1" si="643"/>
        <v>-</v>
      </c>
      <c r="DI297" s="195" t="str">
        <f t="shared" ca="1" si="643"/>
        <v>-</v>
      </c>
      <c r="DJ297" s="195" t="str">
        <f t="shared" ca="1" si="643"/>
        <v>-</v>
      </c>
      <c r="DK297" s="195" t="b">
        <f t="shared" ca="1" si="673"/>
        <v>0</v>
      </c>
      <c r="DL297" s="195" t="b">
        <f t="shared" ca="1" si="673"/>
        <v>0</v>
      </c>
      <c r="DM297" s="195" t="b">
        <f t="shared" ca="1" si="673"/>
        <v>1</v>
      </c>
      <c r="DN297" s="198">
        <f t="shared" ca="1" si="666"/>
        <v>1</v>
      </c>
      <c r="DO297" s="198" t="str">
        <f t="shared" ca="1" si="666"/>
        <v>-</v>
      </c>
      <c r="DP297" s="198" t="b">
        <f t="shared" ca="1" si="666"/>
        <v>1</v>
      </c>
      <c r="DQ297" s="198" t="str">
        <f t="shared" ca="1" si="666"/>
        <v>-</v>
      </c>
      <c r="DR297" s="198" t="str">
        <f t="shared" ca="1" si="666"/>
        <v>-</v>
      </c>
      <c r="DS297" s="195" t="str">
        <f t="shared" ca="1" si="673"/>
        <v>-</v>
      </c>
      <c r="DT297" s="195" t="b">
        <f t="shared" ca="1" si="673"/>
        <v>1</v>
      </c>
      <c r="DU297" s="195" t="str">
        <f t="shared" ca="1" si="673"/>
        <v>-</v>
      </c>
      <c r="DV297" s="195">
        <f t="shared" ca="1" si="673"/>
        <v>0</v>
      </c>
      <c r="DW297" s="195">
        <f t="shared" ca="1" si="673"/>
        <v>1</v>
      </c>
      <c r="DX297" s="198" t="str">
        <f t="shared" ca="1" si="615"/>
        <v>-</v>
      </c>
      <c r="DY297" s="195">
        <f t="shared" ca="1" si="673"/>
        <v>500</v>
      </c>
      <c r="DZ297" s="195">
        <f t="shared" ca="1" si="673"/>
        <v>500</v>
      </c>
      <c r="EA297" s="198">
        <f t="shared" ca="1" si="617"/>
        <v>1</v>
      </c>
      <c r="EB297" s="198">
        <f t="shared" ca="1" si="617"/>
        <v>-0.25</v>
      </c>
      <c r="EC297" s="198">
        <f t="shared" ca="1" si="617"/>
        <v>1</v>
      </c>
      <c r="ED297" s="198">
        <f t="shared" ca="1" si="617"/>
        <v>1</v>
      </c>
      <c r="EE297" s="198">
        <f t="shared" ca="1" si="617"/>
        <v>62.5</v>
      </c>
      <c r="EF297" s="195">
        <f t="shared" ca="1" si="673"/>
        <v>70</v>
      </c>
      <c r="EG297" s="195">
        <f t="shared" ca="1" si="673"/>
        <v>50</v>
      </c>
      <c r="EH297" s="195">
        <f t="shared" ca="1" si="673"/>
        <v>70</v>
      </c>
      <c r="EI297" s="195">
        <f t="shared" ca="1" si="673"/>
        <v>50</v>
      </c>
      <c r="EJ297" s="198">
        <f t="shared" ca="1" si="618"/>
        <v>1</v>
      </c>
      <c r="EK297" s="195">
        <f t="shared" ca="1" si="673"/>
        <v>1</v>
      </c>
      <c r="EL297" s="195">
        <f t="shared" ca="1" si="673"/>
        <v>1</v>
      </c>
      <c r="EM297" s="195">
        <f t="shared" ca="1" si="620"/>
        <v>0</v>
      </c>
      <c r="EN297" s="195" t="str">
        <f t="shared" ca="1" si="673"/>
        <v>-</v>
      </c>
      <c r="EO297" s="195" t="str">
        <f t="shared" ca="1" si="649"/>
        <v>-</v>
      </c>
      <c r="EP297" s="195">
        <f t="shared" ca="1" si="649"/>
        <v>0</v>
      </c>
      <c r="EQ297" s="195">
        <f t="shared" ca="1" si="649"/>
        <v>0</v>
      </c>
      <c r="ER297" s="196">
        <v>0</v>
      </c>
    </row>
    <row r="298" spans="1:148" outlineLevel="3">
      <c r="A298" s="190">
        <f t="shared" si="624"/>
        <v>293</v>
      </c>
      <c r="B298" s="191">
        <f t="shared" ca="1" si="625"/>
        <v>292</v>
      </c>
      <c r="C298" s="19">
        <f t="shared" ca="1" si="674"/>
        <v>72</v>
      </c>
      <c r="D298" s="19" t="b">
        <v>1</v>
      </c>
      <c r="E298" s="19" t="b">
        <v>0</v>
      </c>
      <c r="F298" s="19" t="b">
        <v>1</v>
      </c>
      <c r="G298" s="197">
        <f t="shared" ca="1" si="636"/>
        <v>20</v>
      </c>
      <c r="H298" s="193" t="str">
        <f t="shared" ca="1" si="667"/>
        <v>20 M-M Spr Scan 2-Optimising replacements - Retain drys (wo LTW)</v>
      </c>
      <c r="I298" s="194" t="str">
        <f ca="1">IF(MATCH(H298,H$5:H298,0)=(COUNTA(H$5:H298)),"-","Dup")</f>
        <v>-</v>
      </c>
      <c r="J298" s="195" t="s">
        <v>37</v>
      </c>
      <c r="K298" s="195" t="b">
        <f t="shared" ca="1" si="637"/>
        <v>1</v>
      </c>
      <c r="L298" s="195" t="b">
        <f t="shared" ca="1" si="637"/>
        <v>1</v>
      </c>
      <c r="M298" s="195" t="b">
        <f t="shared" ca="1" si="637"/>
        <v>1</v>
      </c>
      <c r="N298" s="195" t="b">
        <f t="shared" ca="1" si="637"/>
        <v>1</v>
      </c>
      <c r="O298" s="195" t="b">
        <f t="shared" ca="1" si="637"/>
        <v>1</v>
      </c>
      <c r="P298" s="198">
        <f t="shared" ca="1" si="599"/>
        <v>0</v>
      </c>
      <c r="Q298" s="198">
        <f t="shared" ca="1" si="599"/>
        <v>0</v>
      </c>
      <c r="R298" s="195">
        <f t="shared" ca="1" si="628"/>
        <v>1</v>
      </c>
      <c r="S298" s="195">
        <f t="shared" ca="1" si="628"/>
        <v>1</v>
      </c>
      <c r="T298" s="195">
        <f t="shared" ca="1" si="628"/>
        <v>1</v>
      </c>
      <c r="U298" s="195">
        <f t="shared" ca="1" si="628"/>
        <v>1</v>
      </c>
      <c r="V298" s="195">
        <f t="shared" ca="1" si="628"/>
        <v>1</v>
      </c>
      <c r="W298" s="195">
        <f t="shared" ca="1" si="675"/>
        <v>1</v>
      </c>
      <c r="X298" s="195">
        <f t="shared" ca="1" si="675"/>
        <v>1</v>
      </c>
      <c r="Y298" s="195">
        <f t="shared" ca="1" si="675"/>
        <v>1</v>
      </c>
      <c r="Z298" s="195" t="str">
        <f t="shared" ca="1" si="669"/>
        <v>-</v>
      </c>
      <c r="AA298" s="198" t="b">
        <f t="shared" ca="1" si="601"/>
        <v>0</v>
      </c>
      <c r="AB298" s="198">
        <f t="shared" ca="1" si="601"/>
        <v>2</v>
      </c>
      <c r="AC298" s="198" t="b">
        <f t="shared" ca="1" si="601"/>
        <v>1</v>
      </c>
      <c r="AD298" s="198" t="b">
        <f t="shared" ca="1" si="601"/>
        <v>1</v>
      </c>
      <c r="AE298" s="195" t="str">
        <f t="shared" ca="1" si="630"/>
        <v>-</v>
      </c>
      <c r="AF298" s="195" t="str">
        <f t="shared" ca="1" si="630"/>
        <v>-</v>
      </c>
      <c r="AG298" s="198" t="b">
        <f t="shared" ca="1" si="602"/>
        <v>1</v>
      </c>
      <c r="AH298" s="198" t="b">
        <f t="shared" ca="1" si="602"/>
        <v>1</v>
      </c>
      <c r="AI298" s="198" t="b">
        <f t="shared" ca="1" si="602"/>
        <v>1</v>
      </c>
      <c r="AJ298" s="195" t="str">
        <f t="shared" ca="1" si="650"/>
        <v>-</v>
      </c>
      <c r="AK298" s="195" t="b">
        <f t="shared" ca="1" si="650"/>
        <v>1</v>
      </c>
      <c r="AL298" s="195" t="str">
        <f t="shared" ca="1" si="638"/>
        <v>-</v>
      </c>
      <c r="AM298" s="195" t="str">
        <f t="shared" ca="1" si="650"/>
        <v>-</v>
      </c>
      <c r="AN298" s="195" t="str">
        <f t="shared" ca="1" si="650"/>
        <v>-</v>
      </c>
      <c r="AO298" s="195" t="str">
        <f t="shared" ca="1" si="650"/>
        <v>-</v>
      </c>
      <c r="AP298" s="195" t="str">
        <f t="shared" ca="1" si="650"/>
        <v>-</v>
      </c>
      <c r="AQ298" s="195" t="str">
        <f t="shared" ca="1" si="650"/>
        <v>-</v>
      </c>
      <c r="AR298" s="195" t="str">
        <f t="shared" ca="1" si="664"/>
        <v>-</v>
      </c>
      <c r="AS298" s="195">
        <f t="shared" ca="1" si="650"/>
        <v>5</v>
      </c>
      <c r="AT298" s="195">
        <f t="shared" ca="1" si="650"/>
        <v>4</v>
      </c>
      <c r="AU298" s="195">
        <f t="shared" ca="1" si="650"/>
        <v>0</v>
      </c>
      <c r="AV298" s="195">
        <f t="shared" ca="1" si="650"/>
        <v>0.25</v>
      </c>
      <c r="AW298" s="195">
        <f t="shared" ca="1" si="650"/>
        <v>-0.25</v>
      </c>
      <c r="AX298" s="195">
        <f t="shared" ca="1" si="650"/>
        <v>0.5</v>
      </c>
      <c r="AY298" s="195">
        <f t="shared" ca="1" si="650"/>
        <v>-0.5</v>
      </c>
      <c r="AZ298" s="195">
        <f t="shared" ca="1" si="650"/>
        <v>-0.7</v>
      </c>
      <c r="BA298" s="195">
        <f t="shared" ca="1" si="650"/>
        <v>1</v>
      </c>
      <c r="BB298" s="195">
        <f t="shared" ca="1" si="640"/>
        <v>-1</v>
      </c>
      <c r="BC298" s="195">
        <f t="shared" ca="1" si="640"/>
        <v>0.3</v>
      </c>
      <c r="BD298" s="195">
        <f t="shared" ca="1" si="640"/>
        <v>0.7</v>
      </c>
      <c r="BE298" s="195">
        <f t="shared" ca="1" si="640"/>
        <v>-0.2</v>
      </c>
      <c r="BF298" s="195">
        <f t="shared" ca="1" si="640"/>
        <v>1.2</v>
      </c>
      <c r="BG298" s="195" t="str">
        <f t="shared" ca="1" si="640"/>
        <v>-</v>
      </c>
      <c r="BH298" s="195" t="str">
        <f t="shared" ca="1" si="640"/>
        <v>-</v>
      </c>
      <c r="BI298" s="198" t="e">
        <f t="shared" ca="1" si="676"/>
        <v>#REF!</v>
      </c>
      <c r="BJ298" s="198" t="e">
        <f t="shared" ca="1" si="676"/>
        <v>#REF!</v>
      </c>
      <c r="BK298" s="198" t="e">
        <f t="shared" ca="1" si="676"/>
        <v>#REF!</v>
      </c>
      <c r="BL298" s="198" t="e">
        <f t="shared" ca="1" si="676"/>
        <v>#REF!</v>
      </c>
      <c r="BM298" s="198" t="e">
        <f t="shared" ca="1" si="676"/>
        <v>#REF!</v>
      </c>
      <c r="BN298" s="195">
        <f t="shared" ca="1" si="641"/>
        <v>0</v>
      </c>
      <c r="BO298" s="195">
        <f t="shared" ca="1" si="641"/>
        <v>0</v>
      </c>
      <c r="BP298" s="195" t="str">
        <f t="shared" ca="1" si="641"/>
        <v>-</v>
      </c>
      <c r="BQ298" s="195" t="str">
        <f t="shared" ca="1" si="641"/>
        <v>-</v>
      </c>
      <c r="BR298" s="198">
        <f t="shared" ca="1" si="665"/>
        <v>0</v>
      </c>
      <c r="BS298" s="198">
        <f t="shared" ca="1" si="665"/>
        <v>50</v>
      </c>
      <c r="BT298" s="198">
        <f t="shared" ca="1" si="665"/>
        <v>51</v>
      </c>
      <c r="BU298" s="198">
        <f t="shared" ca="1" si="665"/>
        <v>51</v>
      </c>
      <c r="BV298" s="198">
        <f t="shared" ca="1" si="665"/>
        <v>51</v>
      </c>
      <c r="BW298" s="198">
        <f t="shared" ca="1" si="665"/>
        <v>51</v>
      </c>
      <c r="BX298" s="198">
        <f t="shared" ca="1" si="665"/>
        <v>51</v>
      </c>
      <c r="BY298" s="195">
        <f t="shared" ca="1" si="651"/>
        <v>2</v>
      </c>
      <c r="BZ298" s="195" t="str">
        <f t="shared" ca="1" si="651"/>
        <v>-</v>
      </c>
      <c r="CA298" s="195" t="str">
        <f t="shared" ca="1" si="651"/>
        <v>-</v>
      </c>
      <c r="CB298" s="195" t="str">
        <f t="shared" ca="1" si="651"/>
        <v>-</v>
      </c>
      <c r="CC298" s="195" t="str">
        <f t="shared" ca="1" si="651"/>
        <v>-</v>
      </c>
      <c r="CD298" s="195" t="str">
        <f t="shared" ca="1" si="651"/>
        <v>-</v>
      </c>
      <c r="CE298" s="195" t="str">
        <f t="shared" ca="1" si="651"/>
        <v>-</v>
      </c>
      <c r="CF298" s="195">
        <f t="shared" ca="1" si="651"/>
        <v>0</v>
      </c>
      <c r="CG298" s="195" t="str">
        <f t="shared" ca="1" si="651"/>
        <v>-</v>
      </c>
      <c r="CH298" s="195">
        <f t="shared" ca="1" si="651"/>
        <v>1</v>
      </c>
      <c r="CI298" s="195">
        <f t="shared" ca="1" si="651"/>
        <v>0</v>
      </c>
      <c r="CJ298" s="195">
        <f t="shared" ca="1" si="651"/>
        <v>1</v>
      </c>
      <c r="CK298" s="195">
        <f t="shared" ca="1" si="651"/>
        <v>1</v>
      </c>
      <c r="CL298" s="195">
        <f t="shared" ca="1" si="651"/>
        <v>1</v>
      </c>
      <c r="CM298" s="195">
        <f t="shared" ca="1" si="651"/>
        <v>0</v>
      </c>
      <c r="CN298" s="195">
        <f t="shared" ca="1" si="651"/>
        <v>0</v>
      </c>
      <c r="CO298" s="195">
        <f t="shared" ca="1" si="642"/>
        <v>0</v>
      </c>
      <c r="CP298" s="195">
        <f t="shared" ca="1" si="642"/>
        <v>0</v>
      </c>
      <c r="CQ298" s="195">
        <f t="shared" ca="1" si="642"/>
        <v>0.9</v>
      </c>
      <c r="CR298" s="195">
        <f t="shared" ca="1" si="642"/>
        <v>0.75</v>
      </c>
      <c r="CS298" s="195">
        <f t="shared" ca="1" si="642"/>
        <v>0.65</v>
      </c>
      <c r="CT298" s="195">
        <f t="shared" ca="1" si="642"/>
        <v>0.3</v>
      </c>
      <c r="CU298" s="195">
        <f t="shared" ca="1" si="642"/>
        <v>0</v>
      </c>
      <c r="CV298" s="195">
        <f t="shared" ca="1" si="642"/>
        <v>0</v>
      </c>
      <c r="CW298" s="195">
        <f t="shared" ca="1" si="642"/>
        <v>1</v>
      </c>
      <c r="CX298" s="198">
        <f t="shared" ca="1" si="611"/>
        <v>0</v>
      </c>
      <c r="CY298" s="195">
        <f t="shared" ca="1" si="642"/>
        <v>0</v>
      </c>
      <c r="CZ298" s="198">
        <f t="shared" ca="1" si="612"/>
        <v>0</v>
      </c>
      <c r="DA298" s="198">
        <f t="shared" ca="1" si="612"/>
        <v>0</v>
      </c>
      <c r="DB298" s="198">
        <f t="shared" ca="1" si="612"/>
        <v>0</v>
      </c>
      <c r="DC298" s="198">
        <f t="shared" ca="1" si="612"/>
        <v>0</v>
      </c>
      <c r="DD298" s="198">
        <f t="shared" ca="1" si="612"/>
        <v>0</v>
      </c>
      <c r="DE298" s="195" t="str">
        <f t="shared" ca="1" si="642"/>
        <v>-</v>
      </c>
      <c r="DF298" s="195" t="str">
        <f t="shared" ca="1" si="643"/>
        <v>-</v>
      </c>
      <c r="DG298" s="195" t="str">
        <f t="shared" ca="1" si="643"/>
        <v>-</v>
      </c>
      <c r="DH298" s="195" t="str">
        <f t="shared" ca="1" si="643"/>
        <v>-</v>
      </c>
      <c r="DI298" s="195" t="str">
        <f t="shared" ca="1" si="643"/>
        <v>-</v>
      </c>
      <c r="DJ298" s="195" t="str">
        <f t="shared" ca="1" si="643"/>
        <v>-</v>
      </c>
      <c r="DK298" s="195" t="b">
        <f t="shared" ca="1" si="643"/>
        <v>0</v>
      </c>
      <c r="DL298" s="195" t="b">
        <f t="shared" ca="1" si="643"/>
        <v>0</v>
      </c>
      <c r="DM298" s="195" t="b">
        <f t="shared" ca="1" si="643"/>
        <v>1</v>
      </c>
      <c r="DN298" s="198">
        <f t="shared" ca="1" si="666"/>
        <v>2</v>
      </c>
      <c r="DO298" s="198" t="str">
        <f t="shared" ca="1" si="666"/>
        <v>-</v>
      </c>
      <c r="DP298" s="198" t="b">
        <f t="shared" ca="1" si="666"/>
        <v>1</v>
      </c>
      <c r="DQ298" s="198" t="str">
        <f t="shared" ca="1" si="666"/>
        <v>-</v>
      </c>
      <c r="DR298" s="198" t="str">
        <f t="shared" ca="1" si="666"/>
        <v>-</v>
      </c>
      <c r="DS298" s="195" t="str">
        <f t="shared" ca="1" si="643"/>
        <v>-</v>
      </c>
      <c r="DT298" s="195" t="b">
        <f t="shared" ca="1" si="663"/>
        <v>1</v>
      </c>
      <c r="DU298" s="195" t="str">
        <f t="shared" ca="1" si="643"/>
        <v>-</v>
      </c>
      <c r="DV298" s="195">
        <f t="shared" ref="DV298:DW301" ca="1" si="677">OFFSET(DV$5,$B298,0)</f>
        <v>0</v>
      </c>
      <c r="DW298" s="195">
        <f t="shared" ca="1" si="677"/>
        <v>1</v>
      </c>
      <c r="DX298" s="198" t="str">
        <f t="shared" ca="1" si="615"/>
        <v>-</v>
      </c>
      <c r="DY298" s="195">
        <f t="shared" ref="DY298:DZ301" ca="1" si="678">OFFSET(DY$5,$B298,0)</f>
        <v>500</v>
      </c>
      <c r="DZ298" s="195">
        <f t="shared" ca="1" si="678"/>
        <v>500</v>
      </c>
      <c r="EA298" s="198">
        <f t="shared" ca="1" si="617"/>
        <v>1</v>
      </c>
      <c r="EB298" s="198">
        <f t="shared" ca="1" si="617"/>
        <v>-0.25</v>
      </c>
      <c r="EC298" s="198">
        <f t="shared" ca="1" si="617"/>
        <v>1</v>
      </c>
      <c r="ED298" s="198">
        <f t="shared" ca="1" si="617"/>
        <v>1</v>
      </c>
      <c r="EE298" s="198">
        <f t="shared" ca="1" si="617"/>
        <v>62.5</v>
      </c>
      <c r="EF298" s="195">
        <f t="shared" ref="EF298:EI301" ca="1" si="679">OFFSET(EF$5,$B298,0)</f>
        <v>70</v>
      </c>
      <c r="EG298" s="195">
        <f t="shared" ca="1" si="679"/>
        <v>50</v>
      </c>
      <c r="EH298" s="195">
        <f t="shared" ca="1" si="679"/>
        <v>70</v>
      </c>
      <c r="EI298" s="195">
        <f t="shared" ca="1" si="679"/>
        <v>50</v>
      </c>
      <c r="EJ298" s="198">
        <f t="shared" ca="1" si="618"/>
        <v>1</v>
      </c>
      <c r="EK298" s="195">
        <f t="shared" ref="EK298:EL301" ca="1" si="680">OFFSET(EK$5,$B298,0)</f>
        <v>1</v>
      </c>
      <c r="EL298" s="195">
        <f t="shared" ca="1" si="680"/>
        <v>1</v>
      </c>
      <c r="EM298" s="195">
        <f t="shared" ca="1" si="620"/>
        <v>0</v>
      </c>
      <c r="EN298" s="195" t="str">
        <f ca="1">OFFSET(EN$5,$B298,0)</f>
        <v>-</v>
      </c>
      <c r="EO298" s="195" t="str">
        <f t="shared" ca="1" si="649"/>
        <v>-</v>
      </c>
      <c r="EP298" s="195">
        <f t="shared" ca="1" si="649"/>
        <v>0</v>
      </c>
      <c r="EQ298" s="195">
        <f t="shared" ca="1" si="649"/>
        <v>0</v>
      </c>
      <c r="ER298" s="196">
        <v>0</v>
      </c>
    </row>
    <row r="299" spans="1:148" outlineLevel="3">
      <c r="A299" s="190">
        <f t="shared" si="624"/>
        <v>294</v>
      </c>
      <c r="B299" s="191">
        <f t="shared" ca="1" si="625"/>
        <v>293</v>
      </c>
      <c r="C299" s="19">
        <f t="shared" ca="1" si="674"/>
        <v>72</v>
      </c>
      <c r="D299" s="19" t="b">
        <v>1</v>
      </c>
      <c r="E299" s="19" t="b">
        <v>0</v>
      </c>
      <c r="F299" s="19" t="b">
        <v>1</v>
      </c>
      <c r="G299" s="197">
        <f t="shared" ca="1" si="636"/>
        <v>21</v>
      </c>
      <c r="H299" s="193" t="str">
        <f t="shared" ca="1" si="667"/>
        <v>21 M-M Spr Add contract cost</v>
      </c>
      <c r="I299" s="194" t="str">
        <f ca="1">IF(MATCH(H299,H$5:H299,0)=(COUNTA(H$5:H299)),"-","Dup")</f>
        <v>-</v>
      </c>
      <c r="J299" s="195" t="s">
        <v>37</v>
      </c>
      <c r="K299" s="195" t="b">
        <f t="shared" ca="1" si="637"/>
        <v>1</v>
      </c>
      <c r="L299" s="195" t="b">
        <f t="shared" ca="1" si="637"/>
        <v>1</v>
      </c>
      <c r="M299" s="195" t="b">
        <f t="shared" ca="1" si="637"/>
        <v>1</v>
      </c>
      <c r="N299" s="195" t="b">
        <f t="shared" ca="1" si="637"/>
        <v>1</v>
      </c>
      <c r="O299" s="195" t="b">
        <f t="shared" ca="1" si="637"/>
        <v>1</v>
      </c>
      <c r="P299" s="198">
        <f t="shared" ca="1" si="599"/>
        <v>0</v>
      </c>
      <c r="Q299" s="198">
        <f t="shared" ca="1" si="599"/>
        <v>0</v>
      </c>
      <c r="R299" s="195">
        <f t="shared" ca="1" si="628"/>
        <v>1</v>
      </c>
      <c r="S299" s="195">
        <f t="shared" ca="1" si="628"/>
        <v>1</v>
      </c>
      <c r="T299" s="195">
        <f t="shared" ca="1" si="628"/>
        <v>1</v>
      </c>
      <c r="U299" s="195">
        <f t="shared" ca="1" si="628"/>
        <v>1</v>
      </c>
      <c r="V299" s="195">
        <f t="shared" ca="1" si="628"/>
        <v>1</v>
      </c>
      <c r="W299" s="195">
        <f t="shared" ca="1" si="675"/>
        <v>1</v>
      </c>
      <c r="X299" s="195">
        <f t="shared" ca="1" si="675"/>
        <v>1</v>
      </c>
      <c r="Y299" s="195">
        <f t="shared" ca="1" si="675"/>
        <v>1</v>
      </c>
      <c r="Z299" s="195" t="str">
        <f t="shared" ca="1" si="669"/>
        <v>-</v>
      </c>
      <c r="AA299" s="198" t="b">
        <f t="shared" ca="1" si="601"/>
        <v>0</v>
      </c>
      <c r="AB299" s="198">
        <f t="shared" ca="1" si="601"/>
        <v>2</v>
      </c>
      <c r="AC299" s="198" t="b">
        <f t="shared" ca="1" si="601"/>
        <v>1</v>
      </c>
      <c r="AD299" s="198" t="b">
        <f t="shared" ca="1" si="601"/>
        <v>1</v>
      </c>
      <c r="AE299" s="195" t="str">
        <f t="shared" ca="1" si="630"/>
        <v>-</v>
      </c>
      <c r="AF299" s="195" t="str">
        <f t="shared" ca="1" si="630"/>
        <v>-</v>
      </c>
      <c r="AG299" s="198" t="b">
        <f t="shared" ca="1" si="602"/>
        <v>1</v>
      </c>
      <c r="AH299" s="198" t="b">
        <f t="shared" ca="1" si="602"/>
        <v>1</v>
      </c>
      <c r="AI299" s="198" t="b">
        <f t="shared" ca="1" si="602"/>
        <v>1</v>
      </c>
      <c r="AJ299" s="195" t="str">
        <f t="shared" ca="1" si="650"/>
        <v>-</v>
      </c>
      <c r="AK299" s="195" t="b">
        <f t="shared" ca="1" si="650"/>
        <v>1</v>
      </c>
      <c r="AL299" s="195" t="str">
        <f t="shared" ca="1" si="638"/>
        <v>-</v>
      </c>
      <c r="AM299" s="195" t="str">
        <f t="shared" ca="1" si="650"/>
        <v>-</v>
      </c>
      <c r="AN299" s="195" t="str">
        <f t="shared" ca="1" si="650"/>
        <v>-</v>
      </c>
      <c r="AO299" s="195" t="str">
        <f t="shared" ca="1" si="650"/>
        <v>-</v>
      </c>
      <c r="AP299" s="195" t="str">
        <f t="shared" ca="1" si="650"/>
        <v>-</v>
      </c>
      <c r="AQ299" s="195" t="str">
        <f t="shared" ca="1" si="650"/>
        <v>-</v>
      </c>
      <c r="AR299" s="195" t="str">
        <f t="shared" ca="1" si="664"/>
        <v>-</v>
      </c>
      <c r="AS299" s="195">
        <f t="shared" ca="1" si="650"/>
        <v>5</v>
      </c>
      <c r="AT299" s="195">
        <f t="shared" ca="1" si="650"/>
        <v>4</v>
      </c>
      <c r="AU299" s="195">
        <f t="shared" ca="1" si="650"/>
        <v>0</v>
      </c>
      <c r="AV299" s="195">
        <f t="shared" ca="1" si="650"/>
        <v>0.25</v>
      </c>
      <c r="AW299" s="195">
        <f t="shared" ca="1" si="650"/>
        <v>-0.25</v>
      </c>
      <c r="AX299" s="195">
        <f t="shared" ca="1" si="650"/>
        <v>0.5</v>
      </c>
      <c r="AY299" s="195">
        <f t="shared" ca="1" si="650"/>
        <v>-0.5</v>
      </c>
      <c r="AZ299" s="195">
        <f t="shared" ca="1" si="650"/>
        <v>-0.7</v>
      </c>
      <c r="BA299" s="195">
        <f t="shared" ca="1" si="650"/>
        <v>1</v>
      </c>
      <c r="BB299" s="195">
        <f t="shared" ca="1" si="640"/>
        <v>-1</v>
      </c>
      <c r="BC299" s="195">
        <f t="shared" ca="1" si="640"/>
        <v>0.3</v>
      </c>
      <c r="BD299" s="195">
        <f t="shared" ca="1" si="640"/>
        <v>0.7</v>
      </c>
      <c r="BE299" s="195">
        <f t="shared" ca="1" si="640"/>
        <v>-0.2</v>
      </c>
      <c r="BF299" s="195">
        <f t="shared" ca="1" si="640"/>
        <v>1.2</v>
      </c>
      <c r="BG299" s="195" t="str">
        <f t="shared" ca="1" si="640"/>
        <v>-</v>
      </c>
      <c r="BH299" s="195" t="str">
        <f t="shared" ca="1" si="640"/>
        <v>-</v>
      </c>
      <c r="BI299" s="198" t="e">
        <f t="shared" ca="1" si="676"/>
        <v>#REF!</v>
      </c>
      <c r="BJ299" s="198" t="e">
        <f t="shared" ca="1" si="676"/>
        <v>#REF!</v>
      </c>
      <c r="BK299" s="198" t="e">
        <f t="shared" ca="1" si="676"/>
        <v>#REF!</v>
      </c>
      <c r="BL299" s="198" t="e">
        <f t="shared" ca="1" si="676"/>
        <v>#REF!</v>
      </c>
      <c r="BM299" s="198" t="e">
        <f t="shared" ca="1" si="676"/>
        <v>#REF!</v>
      </c>
      <c r="BN299" s="195">
        <f t="shared" ca="1" si="641"/>
        <v>0</v>
      </c>
      <c r="BO299" s="195">
        <f t="shared" ca="1" si="641"/>
        <v>0</v>
      </c>
      <c r="BP299" s="195" t="str">
        <f t="shared" ca="1" si="641"/>
        <v>-</v>
      </c>
      <c r="BQ299" s="195" t="str">
        <f t="shared" ca="1" si="641"/>
        <v>-</v>
      </c>
      <c r="BR299" s="198">
        <f t="shared" ca="1" si="665"/>
        <v>0</v>
      </c>
      <c r="BS299" s="198">
        <f t="shared" ca="1" si="665"/>
        <v>50</v>
      </c>
      <c r="BT299" s="198">
        <f t="shared" ca="1" si="665"/>
        <v>51</v>
      </c>
      <c r="BU299" s="198">
        <f t="shared" ca="1" si="665"/>
        <v>51</v>
      </c>
      <c r="BV299" s="198">
        <f t="shared" ca="1" si="665"/>
        <v>51</v>
      </c>
      <c r="BW299" s="198">
        <f t="shared" ca="1" si="665"/>
        <v>51</v>
      </c>
      <c r="BX299" s="198">
        <f t="shared" ca="1" si="665"/>
        <v>51</v>
      </c>
      <c r="BY299" s="195">
        <f t="shared" ca="1" si="651"/>
        <v>2</v>
      </c>
      <c r="BZ299" s="195" t="str">
        <f t="shared" ca="1" si="651"/>
        <v>-</v>
      </c>
      <c r="CA299" s="195" t="str">
        <f t="shared" ca="1" si="651"/>
        <v>-</v>
      </c>
      <c r="CB299" s="195" t="str">
        <f t="shared" ca="1" si="651"/>
        <v>-</v>
      </c>
      <c r="CC299" s="195" t="str">
        <f t="shared" ca="1" si="651"/>
        <v>-</v>
      </c>
      <c r="CD299" s="195" t="str">
        <f t="shared" ca="1" si="651"/>
        <v>-</v>
      </c>
      <c r="CE299" s="195" t="str">
        <f t="shared" ca="1" si="651"/>
        <v>-</v>
      </c>
      <c r="CF299" s="195">
        <f t="shared" ca="1" si="651"/>
        <v>0</v>
      </c>
      <c r="CG299" s="195" t="str">
        <f t="shared" ca="1" si="651"/>
        <v>-</v>
      </c>
      <c r="CH299" s="195">
        <f t="shared" ca="1" si="651"/>
        <v>1</v>
      </c>
      <c r="CI299" s="195">
        <f t="shared" ca="1" si="651"/>
        <v>0</v>
      </c>
      <c r="CJ299" s="195">
        <f t="shared" ca="1" si="651"/>
        <v>1</v>
      </c>
      <c r="CK299" s="195">
        <f t="shared" ca="1" si="651"/>
        <v>1</v>
      </c>
      <c r="CL299" s="195">
        <f t="shared" ca="1" si="651"/>
        <v>1</v>
      </c>
      <c r="CM299" s="195">
        <f t="shared" ca="1" si="651"/>
        <v>0</v>
      </c>
      <c r="CN299" s="195">
        <f t="shared" ca="1" si="651"/>
        <v>0</v>
      </c>
      <c r="CO299" s="195">
        <f t="shared" ca="1" si="642"/>
        <v>0</v>
      </c>
      <c r="CP299" s="195">
        <f t="shared" ca="1" si="642"/>
        <v>0</v>
      </c>
      <c r="CQ299" s="195">
        <f t="shared" ca="1" si="642"/>
        <v>0.9</v>
      </c>
      <c r="CR299" s="195">
        <f t="shared" ca="1" si="642"/>
        <v>0.75</v>
      </c>
      <c r="CS299" s="195">
        <f t="shared" ca="1" si="642"/>
        <v>0.65</v>
      </c>
      <c r="CT299" s="195">
        <f t="shared" ca="1" si="642"/>
        <v>0.3</v>
      </c>
      <c r="CU299" s="195">
        <f t="shared" ca="1" si="642"/>
        <v>0</v>
      </c>
      <c r="CV299" s="195">
        <f t="shared" ca="1" si="642"/>
        <v>0</v>
      </c>
      <c r="CW299" s="195">
        <f t="shared" ca="1" si="642"/>
        <v>1</v>
      </c>
      <c r="CX299" s="198">
        <f t="shared" ca="1" si="611"/>
        <v>0</v>
      </c>
      <c r="CY299" s="195">
        <f t="shared" ca="1" si="642"/>
        <v>0</v>
      </c>
      <c r="CZ299" s="198">
        <f t="shared" ca="1" si="612"/>
        <v>0</v>
      </c>
      <c r="DA299" s="198">
        <f t="shared" ca="1" si="612"/>
        <v>0</v>
      </c>
      <c r="DB299" s="198">
        <f t="shared" ca="1" si="612"/>
        <v>0</v>
      </c>
      <c r="DC299" s="198">
        <f t="shared" ca="1" si="612"/>
        <v>0</v>
      </c>
      <c r="DD299" s="198">
        <f t="shared" ca="1" si="612"/>
        <v>0</v>
      </c>
      <c r="DE299" s="195" t="str">
        <f t="shared" ca="1" si="642"/>
        <v>-</v>
      </c>
      <c r="DF299" s="195" t="str">
        <f t="shared" ca="1" si="643"/>
        <v>-</v>
      </c>
      <c r="DG299" s="195" t="str">
        <f t="shared" ca="1" si="643"/>
        <v>-</v>
      </c>
      <c r="DH299" s="195" t="str">
        <f t="shared" ca="1" si="643"/>
        <v>-</v>
      </c>
      <c r="DI299" s="195" t="str">
        <f t="shared" ca="1" si="643"/>
        <v>-</v>
      </c>
      <c r="DJ299" s="195" t="str">
        <f t="shared" ca="1" si="643"/>
        <v>-</v>
      </c>
      <c r="DK299" s="195" t="b">
        <f t="shared" ca="1" si="643"/>
        <v>0</v>
      </c>
      <c r="DL299" s="195" t="b">
        <f t="shared" ca="1" si="643"/>
        <v>0</v>
      </c>
      <c r="DM299" s="195" t="b">
        <f t="shared" ca="1" si="643"/>
        <v>1</v>
      </c>
      <c r="DN299" s="198">
        <f t="shared" ca="1" si="666"/>
        <v>2</v>
      </c>
      <c r="DO299" s="198" t="str">
        <f t="shared" ca="1" si="666"/>
        <v>-</v>
      </c>
      <c r="DP299" s="198" t="b">
        <f t="shared" ca="1" si="666"/>
        <v>1</v>
      </c>
      <c r="DQ299" s="198" t="str">
        <f t="shared" ca="1" si="666"/>
        <v>-</v>
      </c>
      <c r="DR299" s="198" t="str">
        <f t="shared" ca="1" si="666"/>
        <v>-</v>
      </c>
      <c r="DS299" s="195" t="str">
        <f t="shared" ca="1" si="643"/>
        <v>-</v>
      </c>
      <c r="DT299" s="195" t="b">
        <f t="shared" ca="1" si="663"/>
        <v>1</v>
      </c>
      <c r="DU299" s="195" t="str">
        <f t="shared" ca="1" si="643"/>
        <v>-</v>
      </c>
      <c r="DV299" s="195">
        <f t="shared" ca="1" si="677"/>
        <v>0</v>
      </c>
      <c r="DW299" s="195">
        <f t="shared" ca="1" si="677"/>
        <v>1</v>
      </c>
      <c r="DX299" s="198" t="str">
        <f t="shared" ca="1" si="615"/>
        <v>-</v>
      </c>
      <c r="DY299" s="195">
        <f t="shared" ca="1" si="678"/>
        <v>500</v>
      </c>
      <c r="DZ299" s="195">
        <f t="shared" ca="1" si="678"/>
        <v>500</v>
      </c>
      <c r="EA299" s="198">
        <f t="shared" ca="1" si="617"/>
        <v>1</v>
      </c>
      <c r="EB299" s="198">
        <f t="shared" ca="1" si="617"/>
        <v>0</v>
      </c>
      <c r="EC299" s="198">
        <f t="shared" ca="1" si="617"/>
        <v>1</v>
      </c>
      <c r="ED299" s="198">
        <f t="shared" ca="1" si="617"/>
        <v>1</v>
      </c>
      <c r="EE299" s="198">
        <f t="shared" ca="1" si="617"/>
        <v>62.5</v>
      </c>
      <c r="EF299" s="195">
        <f t="shared" ca="1" si="679"/>
        <v>70</v>
      </c>
      <c r="EG299" s="195">
        <f t="shared" ca="1" si="679"/>
        <v>50</v>
      </c>
      <c r="EH299" s="195">
        <f t="shared" ca="1" si="679"/>
        <v>70</v>
      </c>
      <c r="EI299" s="195">
        <f t="shared" ca="1" si="679"/>
        <v>50</v>
      </c>
      <c r="EJ299" s="198">
        <f t="shared" ca="1" si="618"/>
        <v>1</v>
      </c>
      <c r="EK299" s="195">
        <f t="shared" ca="1" si="680"/>
        <v>1</v>
      </c>
      <c r="EL299" s="195">
        <f t="shared" ca="1" si="680"/>
        <v>1</v>
      </c>
      <c r="EM299" s="195">
        <f t="shared" ca="1" si="620"/>
        <v>0</v>
      </c>
      <c r="EN299" s="195" t="str">
        <f ca="1">OFFSET(EN$5,$B299,0)</f>
        <v>-</v>
      </c>
      <c r="EO299" s="195" t="str">
        <f t="shared" ca="1" si="649"/>
        <v>-</v>
      </c>
      <c r="EP299" s="195">
        <f t="shared" ca="1" si="649"/>
        <v>0</v>
      </c>
      <c r="EQ299" s="195">
        <f t="shared" ca="1" si="649"/>
        <v>0</v>
      </c>
      <c r="ER299" s="196">
        <v>0</v>
      </c>
    </row>
    <row r="300" spans="1:148" outlineLevel="3">
      <c r="A300" s="190">
        <f t="shared" si="624"/>
        <v>295</v>
      </c>
      <c r="B300" s="191">
        <f t="shared" ca="1" si="625"/>
        <v>294</v>
      </c>
      <c r="C300" s="19">
        <f t="shared" ca="1" si="674"/>
        <v>72</v>
      </c>
      <c r="D300" s="19" t="b">
        <v>1</v>
      </c>
      <c r="E300" s="19" t="b">
        <v>0</v>
      </c>
      <c r="F300" s="19" t="b">
        <v>1</v>
      </c>
      <c r="G300" s="197">
        <f t="shared" ca="1" si="636"/>
        <v>22</v>
      </c>
      <c r="H300" s="193" t="str">
        <f t="shared" ca="1" si="667"/>
        <v>22 M-M Spr Add extra labour in yards</v>
      </c>
      <c r="I300" s="194" t="str">
        <f ca="1">IF(MATCH(H300,H$5:H300,0)=(COUNTA(H$5:H300)),"-","Dup")</f>
        <v>-</v>
      </c>
      <c r="J300" s="195" t="s">
        <v>37</v>
      </c>
      <c r="K300" s="195" t="b">
        <f t="shared" ca="1" si="637"/>
        <v>1</v>
      </c>
      <c r="L300" s="195" t="b">
        <f t="shared" ca="1" si="637"/>
        <v>1</v>
      </c>
      <c r="M300" s="195" t="b">
        <f t="shared" ca="1" si="637"/>
        <v>1</v>
      </c>
      <c r="N300" s="195" t="b">
        <f t="shared" ca="1" si="637"/>
        <v>1</v>
      </c>
      <c r="O300" s="195" t="b">
        <f t="shared" ca="1" si="637"/>
        <v>1</v>
      </c>
      <c r="P300" s="198">
        <f t="shared" ca="1" si="599"/>
        <v>0</v>
      </c>
      <c r="Q300" s="198">
        <f t="shared" ca="1" si="599"/>
        <v>0</v>
      </c>
      <c r="R300" s="195">
        <f t="shared" ca="1" si="628"/>
        <v>1</v>
      </c>
      <c r="S300" s="195">
        <f t="shared" ca="1" si="628"/>
        <v>1</v>
      </c>
      <c r="T300" s="195">
        <f t="shared" ca="1" si="628"/>
        <v>1</v>
      </c>
      <c r="U300" s="195">
        <f t="shared" ca="1" si="628"/>
        <v>1</v>
      </c>
      <c r="V300" s="195">
        <f t="shared" ca="1" si="628"/>
        <v>1</v>
      </c>
      <c r="W300" s="195">
        <f t="shared" ca="1" si="675"/>
        <v>1</v>
      </c>
      <c r="X300" s="195">
        <f t="shared" ca="1" si="675"/>
        <v>1</v>
      </c>
      <c r="Y300" s="195">
        <f t="shared" ca="1" si="675"/>
        <v>1</v>
      </c>
      <c r="Z300" s="195" t="str">
        <f t="shared" ca="1" si="669"/>
        <v>-</v>
      </c>
      <c r="AA300" s="198" t="b">
        <f t="shared" ca="1" si="601"/>
        <v>0</v>
      </c>
      <c r="AB300" s="198">
        <f t="shared" ca="1" si="601"/>
        <v>2</v>
      </c>
      <c r="AC300" s="198" t="b">
        <f t="shared" ca="1" si="601"/>
        <v>1</v>
      </c>
      <c r="AD300" s="198" t="b">
        <f t="shared" ca="1" si="601"/>
        <v>1</v>
      </c>
      <c r="AE300" s="195" t="str">
        <f t="shared" ca="1" si="630"/>
        <v>-</v>
      </c>
      <c r="AF300" s="195" t="str">
        <f t="shared" ca="1" si="630"/>
        <v>-</v>
      </c>
      <c r="AG300" s="198" t="b">
        <f t="shared" ca="1" si="602"/>
        <v>1</v>
      </c>
      <c r="AH300" s="198" t="b">
        <f t="shared" ca="1" si="602"/>
        <v>1</v>
      </c>
      <c r="AI300" s="198" t="b">
        <f t="shared" ca="1" si="602"/>
        <v>1</v>
      </c>
      <c r="AJ300" s="195" t="str">
        <f t="shared" ca="1" si="650"/>
        <v>-</v>
      </c>
      <c r="AK300" s="195" t="b">
        <f t="shared" ca="1" si="650"/>
        <v>1</v>
      </c>
      <c r="AL300" s="195" t="str">
        <f t="shared" ca="1" si="638"/>
        <v>-</v>
      </c>
      <c r="AM300" s="195" t="str">
        <f t="shared" ca="1" si="650"/>
        <v>-</v>
      </c>
      <c r="AN300" s="195" t="str">
        <f t="shared" ca="1" si="650"/>
        <v>-</v>
      </c>
      <c r="AO300" s="195" t="str">
        <f t="shared" ca="1" si="650"/>
        <v>-</v>
      </c>
      <c r="AP300" s="195" t="str">
        <f t="shared" ca="1" si="650"/>
        <v>-</v>
      </c>
      <c r="AQ300" s="195" t="str">
        <f t="shared" ca="1" si="650"/>
        <v>-</v>
      </c>
      <c r="AR300" s="195" t="str">
        <f t="shared" ca="1" si="664"/>
        <v>-</v>
      </c>
      <c r="AS300" s="195">
        <f t="shared" ca="1" si="650"/>
        <v>5</v>
      </c>
      <c r="AT300" s="195">
        <f t="shared" ca="1" si="650"/>
        <v>4</v>
      </c>
      <c r="AU300" s="195">
        <f t="shared" ca="1" si="650"/>
        <v>0</v>
      </c>
      <c r="AV300" s="195">
        <f t="shared" ca="1" si="650"/>
        <v>0.25</v>
      </c>
      <c r="AW300" s="195">
        <f t="shared" ca="1" si="650"/>
        <v>-0.25</v>
      </c>
      <c r="AX300" s="195">
        <f t="shared" ca="1" si="650"/>
        <v>0.5</v>
      </c>
      <c r="AY300" s="195">
        <f t="shared" ca="1" si="650"/>
        <v>-0.5</v>
      </c>
      <c r="AZ300" s="195">
        <f t="shared" ca="1" si="650"/>
        <v>-0.7</v>
      </c>
      <c r="BA300" s="195">
        <f t="shared" ca="1" si="650"/>
        <v>1</v>
      </c>
      <c r="BB300" s="195">
        <f t="shared" ca="1" si="640"/>
        <v>-1</v>
      </c>
      <c r="BC300" s="195">
        <f t="shared" ca="1" si="640"/>
        <v>0.3</v>
      </c>
      <c r="BD300" s="195">
        <f t="shared" ca="1" si="640"/>
        <v>0.7</v>
      </c>
      <c r="BE300" s="195">
        <f t="shared" ca="1" si="640"/>
        <v>-0.2</v>
      </c>
      <c r="BF300" s="195">
        <f t="shared" ca="1" si="640"/>
        <v>1.2</v>
      </c>
      <c r="BG300" s="195" t="str">
        <f t="shared" ca="1" si="640"/>
        <v>-</v>
      </c>
      <c r="BH300" s="195" t="str">
        <f t="shared" ca="1" si="640"/>
        <v>-</v>
      </c>
      <c r="BI300" s="198" t="e">
        <f t="shared" ca="1" si="676"/>
        <v>#REF!</v>
      </c>
      <c r="BJ300" s="198" t="e">
        <f t="shared" ca="1" si="676"/>
        <v>#REF!</v>
      </c>
      <c r="BK300" s="198" t="e">
        <f t="shared" ca="1" si="676"/>
        <v>#REF!</v>
      </c>
      <c r="BL300" s="198" t="e">
        <f t="shared" ca="1" si="676"/>
        <v>#REF!</v>
      </c>
      <c r="BM300" s="198" t="e">
        <f t="shared" ca="1" si="676"/>
        <v>#REF!</v>
      </c>
      <c r="BN300" s="195">
        <f t="shared" ca="1" si="641"/>
        <v>0</v>
      </c>
      <c r="BO300" s="195">
        <f t="shared" ca="1" si="641"/>
        <v>0</v>
      </c>
      <c r="BP300" s="195" t="str">
        <f t="shared" ca="1" si="641"/>
        <v>-</v>
      </c>
      <c r="BQ300" s="195" t="str">
        <f t="shared" ca="1" si="641"/>
        <v>-</v>
      </c>
      <c r="BR300" s="198">
        <f t="shared" ca="1" si="665"/>
        <v>0</v>
      </c>
      <c r="BS300" s="198">
        <f t="shared" ca="1" si="665"/>
        <v>50</v>
      </c>
      <c r="BT300" s="198">
        <f t="shared" ca="1" si="665"/>
        <v>51</v>
      </c>
      <c r="BU300" s="198">
        <f t="shared" ca="1" si="665"/>
        <v>51</v>
      </c>
      <c r="BV300" s="198">
        <f t="shared" ca="1" si="665"/>
        <v>51</v>
      </c>
      <c r="BW300" s="198">
        <f t="shared" ca="1" si="665"/>
        <v>51</v>
      </c>
      <c r="BX300" s="198">
        <f t="shared" ca="1" si="665"/>
        <v>51</v>
      </c>
      <c r="BY300" s="195">
        <f t="shared" ca="1" si="651"/>
        <v>2</v>
      </c>
      <c r="BZ300" s="195" t="str">
        <f t="shared" ca="1" si="651"/>
        <v>-</v>
      </c>
      <c r="CA300" s="195" t="str">
        <f t="shared" ca="1" si="651"/>
        <v>-</v>
      </c>
      <c r="CB300" s="195" t="str">
        <f t="shared" ca="1" si="651"/>
        <v>-</v>
      </c>
      <c r="CC300" s="195" t="str">
        <f t="shared" ca="1" si="651"/>
        <v>-</v>
      </c>
      <c r="CD300" s="195" t="str">
        <f t="shared" ca="1" si="651"/>
        <v>-</v>
      </c>
      <c r="CE300" s="195" t="str">
        <f t="shared" ca="1" si="651"/>
        <v>-</v>
      </c>
      <c r="CF300" s="195">
        <f t="shared" ca="1" si="651"/>
        <v>0</v>
      </c>
      <c r="CG300" s="195" t="str">
        <f t="shared" ca="1" si="651"/>
        <v>-</v>
      </c>
      <c r="CH300" s="195">
        <f t="shared" ca="1" si="651"/>
        <v>1</v>
      </c>
      <c r="CI300" s="195">
        <f t="shared" ca="1" si="651"/>
        <v>0</v>
      </c>
      <c r="CJ300" s="195">
        <f t="shared" ca="1" si="651"/>
        <v>1</v>
      </c>
      <c r="CK300" s="195">
        <f t="shared" ca="1" si="651"/>
        <v>1</v>
      </c>
      <c r="CL300" s="195">
        <f t="shared" ca="1" si="651"/>
        <v>1</v>
      </c>
      <c r="CM300" s="195">
        <f t="shared" ca="1" si="651"/>
        <v>0</v>
      </c>
      <c r="CN300" s="195">
        <f t="shared" ca="1" si="651"/>
        <v>0</v>
      </c>
      <c r="CO300" s="195">
        <f t="shared" ca="1" si="642"/>
        <v>0</v>
      </c>
      <c r="CP300" s="195">
        <f t="shared" ca="1" si="642"/>
        <v>0</v>
      </c>
      <c r="CQ300" s="195">
        <f t="shared" ca="1" si="642"/>
        <v>0.9</v>
      </c>
      <c r="CR300" s="195">
        <f t="shared" ca="1" si="642"/>
        <v>0.75</v>
      </c>
      <c r="CS300" s="195">
        <f t="shared" ca="1" si="642"/>
        <v>0.65</v>
      </c>
      <c r="CT300" s="195">
        <f t="shared" ca="1" si="642"/>
        <v>0.3</v>
      </c>
      <c r="CU300" s="195">
        <f t="shared" ca="1" si="642"/>
        <v>0</v>
      </c>
      <c r="CV300" s="195">
        <f t="shared" ca="1" si="642"/>
        <v>0</v>
      </c>
      <c r="CW300" s="195">
        <f t="shared" ca="1" si="642"/>
        <v>1</v>
      </c>
      <c r="CX300" s="198">
        <f t="shared" ca="1" si="611"/>
        <v>0</v>
      </c>
      <c r="CY300" s="195">
        <f t="shared" ca="1" si="642"/>
        <v>0</v>
      </c>
      <c r="CZ300" s="198">
        <f t="shared" ca="1" si="612"/>
        <v>0</v>
      </c>
      <c r="DA300" s="198">
        <f t="shared" ca="1" si="612"/>
        <v>0</v>
      </c>
      <c r="DB300" s="198">
        <f t="shared" ca="1" si="612"/>
        <v>0</v>
      </c>
      <c r="DC300" s="198">
        <f t="shared" ca="1" si="612"/>
        <v>0</v>
      </c>
      <c r="DD300" s="198">
        <f t="shared" ca="1" si="612"/>
        <v>0</v>
      </c>
      <c r="DE300" s="195" t="str">
        <f t="shared" ca="1" si="642"/>
        <v>-</v>
      </c>
      <c r="DF300" s="195" t="str">
        <f t="shared" ca="1" si="643"/>
        <v>-</v>
      </c>
      <c r="DG300" s="195" t="str">
        <f t="shared" ca="1" si="643"/>
        <v>-</v>
      </c>
      <c r="DH300" s="195" t="str">
        <f t="shared" ca="1" si="643"/>
        <v>-</v>
      </c>
      <c r="DI300" s="195" t="str">
        <f t="shared" ca="1" si="643"/>
        <v>-</v>
      </c>
      <c r="DJ300" s="195" t="str">
        <f t="shared" ca="1" si="643"/>
        <v>-</v>
      </c>
      <c r="DK300" s="195" t="b">
        <f t="shared" ca="1" si="643"/>
        <v>0</v>
      </c>
      <c r="DL300" s="195" t="b">
        <f t="shared" ca="1" si="643"/>
        <v>0</v>
      </c>
      <c r="DM300" s="195" t="b">
        <f t="shared" ca="1" si="643"/>
        <v>1</v>
      </c>
      <c r="DN300" s="198">
        <f t="shared" ca="1" si="666"/>
        <v>2</v>
      </c>
      <c r="DO300" s="198" t="str">
        <f t="shared" ca="1" si="666"/>
        <v>-</v>
      </c>
      <c r="DP300" s="198" t="b">
        <f t="shared" ca="1" si="666"/>
        <v>1</v>
      </c>
      <c r="DQ300" s="198" t="str">
        <f t="shared" ca="1" si="666"/>
        <v>-</v>
      </c>
      <c r="DR300" s="198" t="str">
        <f t="shared" ca="1" si="666"/>
        <v>-</v>
      </c>
      <c r="DS300" s="195" t="str">
        <f t="shared" ca="1" si="643"/>
        <v>-</v>
      </c>
      <c r="DT300" s="195" t="b">
        <f t="shared" ca="1" si="663"/>
        <v>1</v>
      </c>
      <c r="DU300" s="195" t="str">
        <f t="shared" ca="1" si="643"/>
        <v>-</v>
      </c>
      <c r="DV300" s="195">
        <f t="shared" ca="1" si="677"/>
        <v>0</v>
      </c>
      <c r="DW300" s="195">
        <f t="shared" ca="1" si="677"/>
        <v>1</v>
      </c>
      <c r="DX300" s="198" t="str">
        <f t="shared" ca="1" si="615"/>
        <v>-</v>
      </c>
      <c r="DY300" s="195">
        <f t="shared" ca="1" si="678"/>
        <v>500</v>
      </c>
      <c r="DZ300" s="195">
        <f t="shared" ca="1" si="678"/>
        <v>500</v>
      </c>
      <c r="EA300" s="198">
        <f t="shared" ca="1" si="617"/>
        <v>1</v>
      </c>
      <c r="EB300" s="198">
        <f t="shared" ca="1" si="617"/>
        <v>0</v>
      </c>
      <c r="EC300" s="198">
        <f t="shared" ca="1" si="617"/>
        <v>1</v>
      </c>
      <c r="ED300" s="198">
        <f t="shared" ca="1" si="617"/>
        <v>1</v>
      </c>
      <c r="EE300" s="198">
        <f t="shared" ca="1" si="617"/>
        <v>0</v>
      </c>
      <c r="EF300" s="195">
        <f t="shared" ca="1" si="679"/>
        <v>70</v>
      </c>
      <c r="EG300" s="195">
        <f t="shared" ca="1" si="679"/>
        <v>50</v>
      </c>
      <c r="EH300" s="195">
        <f t="shared" ca="1" si="679"/>
        <v>70</v>
      </c>
      <c r="EI300" s="195">
        <f t="shared" ca="1" si="679"/>
        <v>50</v>
      </c>
      <c r="EJ300" s="198">
        <f t="shared" ca="1" si="618"/>
        <v>1</v>
      </c>
      <c r="EK300" s="195">
        <f t="shared" ca="1" si="680"/>
        <v>1</v>
      </c>
      <c r="EL300" s="195">
        <f t="shared" ca="1" si="680"/>
        <v>1</v>
      </c>
      <c r="EM300" s="195">
        <f t="shared" ca="1" si="620"/>
        <v>0</v>
      </c>
      <c r="EN300" s="195" t="str">
        <f ca="1">OFFSET(EN$5,$B300,0)</f>
        <v>-</v>
      </c>
      <c r="EO300" s="195" t="str">
        <f t="shared" ca="1" si="649"/>
        <v>-</v>
      </c>
      <c r="EP300" s="195">
        <f t="shared" ca="1" si="649"/>
        <v>0</v>
      </c>
      <c r="EQ300" s="195">
        <f t="shared" ca="1" si="649"/>
        <v>0</v>
      </c>
      <c r="ER300" s="196">
        <v>0</v>
      </c>
    </row>
    <row r="301" spans="1:148" outlineLevel="3">
      <c r="A301" s="190">
        <f t="shared" si="624"/>
        <v>296</v>
      </c>
      <c r="B301" s="191">
        <f t="shared" ca="1" si="625"/>
        <v>295</v>
      </c>
      <c r="C301" s="19">
        <f t="shared" ca="1" si="674"/>
        <v>72</v>
      </c>
      <c r="D301" s="19" t="b">
        <v>1</v>
      </c>
      <c r="E301" s="19" t="b">
        <v>0</v>
      </c>
      <c r="F301" s="19" t="b">
        <v>1</v>
      </c>
      <c r="G301" s="197">
        <f t="shared" ca="1" si="636"/>
        <v>23</v>
      </c>
      <c r="H301" s="193" t="str">
        <f t="shared" ca="1" si="667"/>
        <v>23 M-M Spr Change feed supply (SR)</v>
      </c>
      <c r="I301" s="194" t="str">
        <f ca="1">IF(MATCH(H301,H$5:H301,0)=(COUNTA(H$5:H301)),"-","Dup")</f>
        <v>-</v>
      </c>
      <c r="J301" s="195" t="s">
        <v>37</v>
      </c>
      <c r="K301" s="195" t="b">
        <f t="shared" ca="1" si="637"/>
        <v>1</v>
      </c>
      <c r="L301" s="195" t="b">
        <f t="shared" ca="1" si="637"/>
        <v>1</v>
      </c>
      <c r="M301" s="195" t="b">
        <f t="shared" ca="1" si="637"/>
        <v>1</v>
      </c>
      <c r="N301" s="195" t="b">
        <f t="shared" ca="1" si="637"/>
        <v>1</v>
      </c>
      <c r="O301" s="195" t="b">
        <f t="shared" ca="1" si="637"/>
        <v>1</v>
      </c>
      <c r="P301" s="198">
        <f t="shared" ca="1" si="599"/>
        <v>0</v>
      </c>
      <c r="Q301" s="198">
        <f t="shared" ca="1" si="599"/>
        <v>0</v>
      </c>
      <c r="R301" s="195">
        <f t="shared" ca="1" si="628"/>
        <v>1</v>
      </c>
      <c r="S301" s="195">
        <f t="shared" ca="1" si="628"/>
        <v>1</v>
      </c>
      <c r="T301" s="195">
        <f t="shared" ca="1" si="628"/>
        <v>1</v>
      </c>
      <c r="U301" s="195">
        <f t="shared" ca="1" si="628"/>
        <v>1</v>
      </c>
      <c r="V301" s="195">
        <f t="shared" ca="1" si="628"/>
        <v>1</v>
      </c>
      <c r="W301" s="195">
        <f t="shared" ca="1" si="675"/>
        <v>1</v>
      </c>
      <c r="X301" s="195">
        <f t="shared" ca="1" si="675"/>
        <v>1</v>
      </c>
      <c r="Y301" s="195">
        <f t="shared" ca="1" si="675"/>
        <v>1</v>
      </c>
      <c r="Z301" s="195" t="str">
        <f t="shared" ca="1" si="669"/>
        <v>-</v>
      </c>
      <c r="AA301" s="198" t="b">
        <f t="shared" ca="1" si="601"/>
        <v>0</v>
      </c>
      <c r="AB301" s="198">
        <f t="shared" ca="1" si="601"/>
        <v>2</v>
      </c>
      <c r="AC301" s="198" t="b">
        <f t="shared" ca="1" si="601"/>
        <v>1</v>
      </c>
      <c r="AD301" s="198" t="b">
        <f t="shared" ca="1" si="601"/>
        <v>1</v>
      </c>
      <c r="AE301" s="195" t="str">
        <f t="shared" ca="1" si="630"/>
        <v>-</v>
      </c>
      <c r="AF301" s="195" t="str">
        <f t="shared" ca="1" si="630"/>
        <v>-</v>
      </c>
      <c r="AG301" s="198" t="b">
        <f t="shared" ca="1" si="602"/>
        <v>1</v>
      </c>
      <c r="AH301" s="198" t="b">
        <f t="shared" ca="1" si="602"/>
        <v>1</v>
      </c>
      <c r="AI301" s="198" t="b">
        <f t="shared" ca="1" si="602"/>
        <v>1</v>
      </c>
      <c r="AJ301" s="195" t="str">
        <f t="shared" ca="1" si="650"/>
        <v>-</v>
      </c>
      <c r="AK301" s="195" t="b">
        <f t="shared" ca="1" si="650"/>
        <v>1</v>
      </c>
      <c r="AL301" s="195" t="str">
        <f t="shared" ca="1" si="638"/>
        <v>-</v>
      </c>
      <c r="AM301" s="195" t="str">
        <f t="shared" ca="1" si="650"/>
        <v>-</v>
      </c>
      <c r="AN301" s="195" t="str">
        <f t="shared" ca="1" si="650"/>
        <v>-</v>
      </c>
      <c r="AO301" s="195" t="str">
        <f t="shared" ca="1" si="650"/>
        <v>-</v>
      </c>
      <c r="AP301" s="195" t="str">
        <f t="shared" ca="1" si="650"/>
        <v>-</v>
      </c>
      <c r="AQ301" s="195" t="str">
        <f t="shared" ca="1" si="650"/>
        <v>-</v>
      </c>
      <c r="AR301" s="195" t="str">
        <f t="shared" ca="1" si="664"/>
        <v>-</v>
      </c>
      <c r="AS301" s="195">
        <f t="shared" ca="1" si="650"/>
        <v>5</v>
      </c>
      <c r="AT301" s="195">
        <f t="shared" ca="1" si="650"/>
        <v>4</v>
      </c>
      <c r="AU301" s="195">
        <f t="shared" ca="1" si="650"/>
        <v>0</v>
      </c>
      <c r="AV301" s="195">
        <f t="shared" ca="1" si="650"/>
        <v>0.25</v>
      </c>
      <c r="AW301" s="195">
        <f t="shared" ca="1" si="650"/>
        <v>-0.25</v>
      </c>
      <c r="AX301" s="195">
        <f t="shared" ca="1" si="650"/>
        <v>0.5</v>
      </c>
      <c r="AY301" s="195">
        <f t="shared" ca="1" si="650"/>
        <v>-0.5</v>
      </c>
      <c r="AZ301" s="195">
        <f t="shared" ca="1" si="650"/>
        <v>-0.7</v>
      </c>
      <c r="BA301" s="195">
        <f t="shared" ca="1" si="650"/>
        <v>1</v>
      </c>
      <c r="BB301" s="195">
        <f t="shared" ca="1" si="640"/>
        <v>-1</v>
      </c>
      <c r="BC301" s="195">
        <f t="shared" ca="1" si="640"/>
        <v>0.3</v>
      </c>
      <c r="BD301" s="195">
        <f t="shared" ca="1" si="640"/>
        <v>0.7</v>
      </c>
      <c r="BE301" s="195">
        <f t="shared" ca="1" si="640"/>
        <v>-0.2</v>
      </c>
      <c r="BF301" s="195">
        <f t="shared" ca="1" si="640"/>
        <v>1.2</v>
      </c>
      <c r="BG301" s="195" t="str">
        <f t="shared" ca="1" si="640"/>
        <v>-</v>
      </c>
      <c r="BH301" s="195" t="str">
        <f t="shared" ca="1" si="640"/>
        <v>-</v>
      </c>
      <c r="BI301" s="198" t="e">
        <f t="shared" ca="1" si="676"/>
        <v>#REF!</v>
      </c>
      <c r="BJ301" s="198" t="e">
        <f t="shared" ca="1" si="676"/>
        <v>#REF!</v>
      </c>
      <c r="BK301" s="198" t="e">
        <f t="shared" ca="1" si="676"/>
        <v>#REF!</v>
      </c>
      <c r="BL301" s="198" t="e">
        <f t="shared" ca="1" si="676"/>
        <v>#REF!</v>
      </c>
      <c r="BM301" s="198" t="e">
        <f t="shared" ca="1" si="676"/>
        <v>#REF!</v>
      </c>
      <c r="BN301" s="195">
        <f t="shared" ca="1" si="641"/>
        <v>0</v>
      </c>
      <c r="BO301" s="195">
        <f t="shared" ca="1" si="641"/>
        <v>0</v>
      </c>
      <c r="BP301" s="195" t="str">
        <f t="shared" ca="1" si="641"/>
        <v>-</v>
      </c>
      <c r="BQ301" s="195" t="str">
        <f t="shared" ca="1" si="641"/>
        <v>-</v>
      </c>
      <c r="BR301" s="198">
        <f t="shared" ca="1" si="665"/>
        <v>0</v>
      </c>
      <c r="BS301" s="198">
        <f t="shared" ca="1" si="665"/>
        <v>52</v>
      </c>
      <c r="BT301" s="198">
        <f t="shared" ca="1" si="665"/>
        <v>53</v>
      </c>
      <c r="BU301" s="198">
        <f t="shared" ca="1" si="665"/>
        <v>52</v>
      </c>
      <c r="BV301" s="198">
        <f t="shared" ca="1" si="665"/>
        <v>53</v>
      </c>
      <c r="BW301" s="198">
        <f t="shared" ca="1" si="665"/>
        <v>54</v>
      </c>
      <c r="BX301" s="198">
        <f t="shared" ca="1" si="665"/>
        <v>52</v>
      </c>
      <c r="BY301" s="195">
        <f t="shared" ca="1" si="651"/>
        <v>2</v>
      </c>
      <c r="BZ301" s="195" t="str">
        <f t="shared" ca="1" si="651"/>
        <v>-</v>
      </c>
      <c r="CA301" s="195" t="str">
        <f t="shared" ca="1" si="651"/>
        <v>-</v>
      </c>
      <c r="CB301" s="195" t="str">
        <f t="shared" ca="1" si="651"/>
        <v>-</v>
      </c>
      <c r="CC301" s="195" t="str">
        <f t="shared" ca="1" si="651"/>
        <v>-</v>
      </c>
      <c r="CD301" s="195" t="str">
        <f t="shared" ca="1" si="651"/>
        <v>-</v>
      </c>
      <c r="CE301" s="195" t="str">
        <f t="shared" ca="1" si="651"/>
        <v>-</v>
      </c>
      <c r="CF301" s="195">
        <f t="shared" ca="1" si="651"/>
        <v>0</v>
      </c>
      <c r="CG301" s="195" t="str">
        <f t="shared" ca="1" si="651"/>
        <v>-</v>
      </c>
      <c r="CH301" s="195">
        <f t="shared" ca="1" si="651"/>
        <v>1</v>
      </c>
      <c r="CI301" s="195">
        <f t="shared" ca="1" si="651"/>
        <v>0</v>
      </c>
      <c r="CJ301" s="195">
        <f t="shared" ca="1" si="651"/>
        <v>1</v>
      </c>
      <c r="CK301" s="195">
        <f t="shared" ca="1" si="651"/>
        <v>1</v>
      </c>
      <c r="CL301" s="195">
        <f t="shared" ca="1" si="651"/>
        <v>1</v>
      </c>
      <c r="CM301" s="195">
        <f t="shared" ca="1" si="651"/>
        <v>0</v>
      </c>
      <c r="CN301" s="195">
        <f t="shared" ca="1" si="651"/>
        <v>0</v>
      </c>
      <c r="CO301" s="195">
        <f t="shared" ca="1" si="642"/>
        <v>0</v>
      </c>
      <c r="CP301" s="195">
        <f t="shared" ca="1" si="642"/>
        <v>0</v>
      </c>
      <c r="CQ301" s="195">
        <f t="shared" ca="1" si="642"/>
        <v>0.9</v>
      </c>
      <c r="CR301" s="195">
        <f t="shared" ca="1" si="642"/>
        <v>0.75</v>
      </c>
      <c r="CS301" s="195">
        <f t="shared" ca="1" si="642"/>
        <v>0.65</v>
      </c>
      <c r="CT301" s="195">
        <f t="shared" ca="1" si="642"/>
        <v>0.3</v>
      </c>
      <c r="CU301" s="195">
        <f t="shared" ca="1" si="642"/>
        <v>0</v>
      </c>
      <c r="CV301" s="195">
        <f t="shared" ca="1" si="642"/>
        <v>0</v>
      </c>
      <c r="CW301" s="195">
        <f t="shared" ca="1" si="642"/>
        <v>1</v>
      </c>
      <c r="CX301" s="198">
        <f t="shared" ca="1" si="611"/>
        <v>0</v>
      </c>
      <c r="CY301" s="195">
        <f t="shared" ca="1" si="642"/>
        <v>0</v>
      </c>
      <c r="CZ301" s="198">
        <f t="shared" ca="1" si="612"/>
        <v>0</v>
      </c>
      <c r="DA301" s="198">
        <f t="shared" ca="1" si="612"/>
        <v>0</v>
      </c>
      <c r="DB301" s="198">
        <f t="shared" ca="1" si="612"/>
        <v>0</v>
      </c>
      <c r="DC301" s="198">
        <f t="shared" ca="1" si="612"/>
        <v>0</v>
      </c>
      <c r="DD301" s="198">
        <f t="shared" ca="1" si="612"/>
        <v>0</v>
      </c>
      <c r="DE301" s="195" t="str">
        <f t="shared" ca="1" si="642"/>
        <v>-</v>
      </c>
      <c r="DF301" s="195" t="str">
        <f t="shared" ca="1" si="643"/>
        <v>-</v>
      </c>
      <c r="DG301" s="195" t="str">
        <f t="shared" ca="1" si="643"/>
        <v>-</v>
      </c>
      <c r="DH301" s="195" t="str">
        <f t="shared" ca="1" si="643"/>
        <v>-</v>
      </c>
      <c r="DI301" s="195" t="str">
        <f t="shared" ca="1" si="643"/>
        <v>-</v>
      </c>
      <c r="DJ301" s="195" t="str">
        <f t="shared" ca="1" si="643"/>
        <v>-</v>
      </c>
      <c r="DK301" s="195" t="b">
        <f t="shared" ca="1" si="643"/>
        <v>0</v>
      </c>
      <c r="DL301" s="195" t="b">
        <f t="shared" ca="1" si="643"/>
        <v>0</v>
      </c>
      <c r="DM301" s="195" t="b">
        <f t="shared" ca="1" si="643"/>
        <v>1</v>
      </c>
      <c r="DN301" s="198">
        <f t="shared" ca="1" si="666"/>
        <v>2</v>
      </c>
      <c r="DO301" s="198" t="str">
        <f t="shared" ca="1" si="666"/>
        <v>-</v>
      </c>
      <c r="DP301" s="198" t="b">
        <f t="shared" ca="1" si="666"/>
        <v>1</v>
      </c>
      <c r="DQ301" s="198" t="str">
        <f t="shared" ca="1" si="666"/>
        <v>-</v>
      </c>
      <c r="DR301" s="198" t="str">
        <f t="shared" ca="1" si="666"/>
        <v>-</v>
      </c>
      <c r="DS301" s="195" t="str">
        <f t="shared" ca="1" si="643"/>
        <v>-</v>
      </c>
      <c r="DT301" s="195" t="b">
        <f t="shared" ca="1" si="663"/>
        <v>1</v>
      </c>
      <c r="DU301" s="195" t="str">
        <f t="shared" ca="1" si="643"/>
        <v>-</v>
      </c>
      <c r="DV301" s="195">
        <f t="shared" ca="1" si="677"/>
        <v>0</v>
      </c>
      <c r="DW301" s="195">
        <f t="shared" ca="1" si="677"/>
        <v>1</v>
      </c>
      <c r="DX301" s="198" t="str">
        <f t="shared" ca="1" si="615"/>
        <v>-</v>
      </c>
      <c r="DY301" s="195">
        <f t="shared" ca="1" si="678"/>
        <v>500</v>
      </c>
      <c r="DZ301" s="195">
        <f t="shared" ca="1" si="678"/>
        <v>500</v>
      </c>
      <c r="EA301" s="198">
        <f t="shared" ca="1" si="617"/>
        <v>1</v>
      </c>
      <c r="EB301" s="198">
        <f t="shared" ca="1" si="617"/>
        <v>0</v>
      </c>
      <c r="EC301" s="198">
        <f t="shared" ca="1" si="617"/>
        <v>1</v>
      </c>
      <c r="ED301" s="198">
        <f t="shared" ca="1" si="617"/>
        <v>1</v>
      </c>
      <c r="EE301" s="198">
        <f t="shared" ca="1" si="617"/>
        <v>0</v>
      </c>
      <c r="EF301" s="195">
        <f t="shared" ca="1" si="679"/>
        <v>70</v>
      </c>
      <c r="EG301" s="195">
        <f t="shared" ca="1" si="679"/>
        <v>50</v>
      </c>
      <c r="EH301" s="195">
        <f t="shared" ca="1" si="679"/>
        <v>70</v>
      </c>
      <c r="EI301" s="195">
        <f t="shared" ca="1" si="679"/>
        <v>50</v>
      </c>
      <c r="EJ301" s="198">
        <f t="shared" ca="1" si="618"/>
        <v>1</v>
      </c>
      <c r="EK301" s="195">
        <f t="shared" ca="1" si="680"/>
        <v>1</v>
      </c>
      <c r="EL301" s="195">
        <f t="shared" ca="1" si="680"/>
        <v>1</v>
      </c>
      <c r="EM301" s="195">
        <f t="shared" ca="1" si="620"/>
        <v>0</v>
      </c>
      <c r="EN301" s="195" t="str">
        <f ca="1">OFFSET(EN$5,$B301,0)</f>
        <v>-</v>
      </c>
      <c r="EO301" s="195" t="str">
        <f t="shared" ca="1" si="649"/>
        <v>-</v>
      </c>
      <c r="EP301" s="195">
        <f t="shared" ca="1" si="649"/>
        <v>0</v>
      </c>
      <c r="EQ301" s="195">
        <f t="shared" ca="1" si="649"/>
        <v>0</v>
      </c>
      <c r="ER301" s="196">
        <v>0</v>
      </c>
    </row>
    <row r="302" spans="1:148" outlineLevel="3">
      <c r="A302" s="190">
        <f t="shared" si="624"/>
        <v>297</v>
      </c>
      <c r="B302" s="191">
        <f t="shared" ca="1" si="625"/>
        <v>296</v>
      </c>
      <c r="C302" s="19">
        <f t="shared" ca="1" si="674"/>
        <v>72</v>
      </c>
      <c r="D302" s="19" t="b">
        <v>1</v>
      </c>
      <c r="E302" s="19" t="b">
        <v>0</v>
      </c>
      <c r="F302" s="19" t="b">
        <v>1</v>
      </c>
      <c r="G302" s="197">
        <f t="shared" ca="1" si="636"/>
        <v>24</v>
      </c>
      <c r="H302" s="193" t="str">
        <f t="shared" ca="1" si="667"/>
        <v>24 M-M Spr Change LTW feed supply (SR)</v>
      </c>
      <c r="I302" s="194" t="str">
        <f ca="1">IF(MATCH(H302,H$5:H302,0)=(COUNTA(H$5:H302)),"-","Dup")</f>
        <v>-</v>
      </c>
      <c r="J302" s="195" t="s">
        <v>37</v>
      </c>
      <c r="K302" s="195" t="b">
        <f t="shared" ca="1" si="637"/>
        <v>1</v>
      </c>
      <c r="L302" s="195" t="b">
        <f t="shared" ca="1" si="637"/>
        <v>1</v>
      </c>
      <c r="M302" s="195" t="b">
        <f t="shared" ca="1" si="637"/>
        <v>1</v>
      </c>
      <c r="N302" s="195" t="b">
        <f t="shared" ca="1" si="637"/>
        <v>1</v>
      </c>
      <c r="O302" s="195" t="b">
        <f t="shared" ca="1" si="637"/>
        <v>1</v>
      </c>
      <c r="P302" s="198">
        <f t="shared" ca="1" si="599"/>
        <v>0</v>
      </c>
      <c r="Q302" s="198">
        <f t="shared" ca="1" si="599"/>
        <v>0</v>
      </c>
      <c r="R302" s="195">
        <f t="shared" ca="1" si="628"/>
        <v>1</v>
      </c>
      <c r="S302" s="195">
        <f t="shared" ca="1" si="628"/>
        <v>1</v>
      </c>
      <c r="T302" s="195">
        <f t="shared" ca="1" si="628"/>
        <v>1</v>
      </c>
      <c r="U302" s="195">
        <f t="shared" ca="1" si="628"/>
        <v>1</v>
      </c>
      <c r="V302" s="195">
        <f t="shared" ca="1" si="628"/>
        <v>1</v>
      </c>
      <c r="W302" s="195">
        <f t="shared" ca="1" si="675"/>
        <v>1</v>
      </c>
      <c r="X302" s="195">
        <f t="shared" ca="1" si="675"/>
        <v>1</v>
      </c>
      <c r="Y302" s="195">
        <f t="shared" ca="1" si="675"/>
        <v>1</v>
      </c>
      <c r="Z302" s="195" t="str">
        <f t="shared" ca="1" si="669"/>
        <v>-</v>
      </c>
      <c r="AA302" s="198" t="b">
        <f t="shared" ca="1" si="601"/>
        <v>0</v>
      </c>
      <c r="AB302" s="198">
        <f t="shared" ca="1" si="601"/>
        <v>2</v>
      </c>
      <c r="AC302" s="198" t="b">
        <f t="shared" ca="1" si="601"/>
        <v>1</v>
      </c>
      <c r="AD302" s="198" t="b">
        <f t="shared" ca="1" si="601"/>
        <v>1</v>
      </c>
      <c r="AE302" s="195" t="str">
        <f t="shared" ca="1" si="630"/>
        <v>-</v>
      </c>
      <c r="AF302" s="195" t="str">
        <f t="shared" ca="1" si="630"/>
        <v>-</v>
      </c>
      <c r="AG302" s="198" t="b">
        <f t="shared" ca="1" si="602"/>
        <v>1</v>
      </c>
      <c r="AH302" s="198" t="b">
        <f t="shared" ca="1" si="602"/>
        <v>1</v>
      </c>
      <c r="AI302" s="198" t="b">
        <f t="shared" ca="1" si="602"/>
        <v>1</v>
      </c>
      <c r="AJ302" s="195" t="str">
        <f t="shared" ref="AJ302:BA302" ca="1" si="681">OFFSET(AJ$5,$B302,0)</f>
        <v>-</v>
      </c>
      <c r="AK302" s="195" t="b">
        <f t="shared" ca="1" si="681"/>
        <v>1</v>
      </c>
      <c r="AL302" s="195" t="str">
        <f t="shared" ca="1" si="638"/>
        <v>-</v>
      </c>
      <c r="AM302" s="195" t="str">
        <f t="shared" ca="1" si="681"/>
        <v>-</v>
      </c>
      <c r="AN302" s="195" t="str">
        <f t="shared" ca="1" si="681"/>
        <v>-</v>
      </c>
      <c r="AO302" s="195" t="str">
        <f t="shared" ca="1" si="681"/>
        <v>-</v>
      </c>
      <c r="AP302" s="195" t="str">
        <f t="shared" ca="1" si="681"/>
        <v>-</v>
      </c>
      <c r="AQ302" s="195" t="str">
        <f t="shared" ca="1" si="681"/>
        <v>-</v>
      </c>
      <c r="AR302" s="195" t="str">
        <f t="shared" ca="1" si="681"/>
        <v>-</v>
      </c>
      <c r="AS302" s="195">
        <f t="shared" ca="1" si="681"/>
        <v>5</v>
      </c>
      <c r="AT302" s="195">
        <f t="shared" ca="1" si="681"/>
        <v>4</v>
      </c>
      <c r="AU302" s="195">
        <f t="shared" ca="1" si="681"/>
        <v>0</v>
      </c>
      <c r="AV302" s="195">
        <f t="shared" ca="1" si="681"/>
        <v>0.25</v>
      </c>
      <c r="AW302" s="195">
        <f t="shared" ca="1" si="681"/>
        <v>-0.25</v>
      </c>
      <c r="AX302" s="195">
        <f t="shared" ca="1" si="681"/>
        <v>0.5</v>
      </c>
      <c r="AY302" s="195">
        <f t="shared" ca="1" si="681"/>
        <v>-0.5</v>
      </c>
      <c r="AZ302" s="195">
        <f t="shared" ca="1" si="681"/>
        <v>-0.7</v>
      </c>
      <c r="BA302" s="195">
        <f t="shared" ca="1" si="681"/>
        <v>1</v>
      </c>
      <c r="BB302" s="195">
        <f t="shared" ca="1" si="640"/>
        <v>-1</v>
      </c>
      <c r="BC302" s="195">
        <f t="shared" ca="1" si="640"/>
        <v>0.3</v>
      </c>
      <c r="BD302" s="195">
        <f t="shared" ca="1" si="640"/>
        <v>0.7</v>
      </c>
      <c r="BE302" s="195">
        <f t="shared" ca="1" si="640"/>
        <v>-0.2</v>
      </c>
      <c r="BF302" s="195">
        <f t="shared" ca="1" si="640"/>
        <v>1.2</v>
      </c>
      <c r="BG302" s="195" t="str">
        <f t="shared" ca="1" si="640"/>
        <v>-</v>
      </c>
      <c r="BH302" s="195" t="str">
        <f t="shared" ca="1" si="640"/>
        <v>-</v>
      </c>
      <c r="BI302" s="198" t="e">
        <f t="shared" ca="1" si="676"/>
        <v>#REF!</v>
      </c>
      <c r="BJ302" s="198" t="e">
        <f t="shared" ca="1" si="676"/>
        <v>#REF!</v>
      </c>
      <c r="BK302" s="198" t="e">
        <f t="shared" ca="1" si="676"/>
        <v>#REF!</v>
      </c>
      <c r="BL302" s="198" t="e">
        <f t="shared" ca="1" si="676"/>
        <v>#REF!</v>
      </c>
      <c r="BM302" s="198" t="e">
        <f t="shared" ca="1" si="676"/>
        <v>#REF!</v>
      </c>
      <c r="BN302" s="195">
        <f t="shared" ca="1" si="641"/>
        <v>0</v>
      </c>
      <c r="BO302" s="195">
        <f t="shared" ca="1" si="641"/>
        <v>0</v>
      </c>
      <c r="BP302" s="195" t="str">
        <f t="shared" ca="1" si="641"/>
        <v>-</v>
      </c>
      <c r="BQ302" s="195" t="str">
        <f t="shared" ca="1" si="641"/>
        <v>-</v>
      </c>
      <c r="BR302" s="198">
        <f t="shared" ca="1" si="665"/>
        <v>0</v>
      </c>
      <c r="BS302" s="198">
        <f t="shared" ca="1" si="665"/>
        <v>52</v>
      </c>
      <c r="BT302" s="198">
        <f t="shared" ca="1" si="665"/>
        <v>53</v>
      </c>
      <c r="BU302" s="198">
        <f t="shared" ca="1" si="665"/>
        <v>52</v>
      </c>
      <c r="BV302" s="198">
        <f t="shared" ca="1" si="665"/>
        <v>53</v>
      </c>
      <c r="BW302" s="198">
        <f t="shared" ca="1" si="665"/>
        <v>54</v>
      </c>
      <c r="BX302" s="198">
        <f t="shared" ca="1" si="665"/>
        <v>52</v>
      </c>
      <c r="BY302" s="195">
        <f t="shared" ref="BY302:DE302" ca="1" si="682">OFFSET(BY$5,$B302,0)</f>
        <v>2</v>
      </c>
      <c r="BZ302" s="195" t="str">
        <f t="shared" ca="1" si="682"/>
        <v>-</v>
      </c>
      <c r="CA302" s="195" t="str">
        <f t="shared" ca="1" si="682"/>
        <v>-</v>
      </c>
      <c r="CB302" s="195" t="str">
        <f t="shared" ca="1" si="682"/>
        <v>-</v>
      </c>
      <c r="CC302" s="195" t="str">
        <f t="shared" ca="1" si="682"/>
        <v>-</v>
      </c>
      <c r="CD302" s="195" t="str">
        <f t="shared" ca="1" si="682"/>
        <v>-</v>
      </c>
      <c r="CE302" s="195" t="str">
        <f t="shared" ca="1" si="682"/>
        <v>-</v>
      </c>
      <c r="CF302" s="195">
        <f t="shared" ca="1" si="682"/>
        <v>0</v>
      </c>
      <c r="CG302" s="195" t="str">
        <f t="shared" ca="1" si="682"/>
        <v>-</v>
      </c>
      <c r="CH302" s="195">
        <f t="shared" ca="1" si="682"/>
        <v>1</v>
      </c>
      <c r="CI302" s="195">
        <f t="shared" ca="1" si="682"/>
        <v>0</v>
      </c>
      <c r="CJ302" s="195">
        <f t="shared" ca="1" si="682"/>
        <v>1</v>
      </c>
      <c r="CK302" s="195">
        <f t="shared" ca="1" si="682"/>
        <v>1</v>
      </c>
      <c r="CL302" s="195">
        <f t="shared" ca="1" si="682"/>
        <v>1</v>
      </c>
      <c r="CM302" s="195">
        <f t="shared" ca="1" si="682"/>
        <v>0</v>
      </c>
      <c r="CN302" s="195">
        <f t="shared" ca="1" si="682"/>
        <v>0</v>
      </c>
      <c r="CO302" s="195">
        <f t="shared" ca="1" si="682"/>
        <v>0</v>
      </c>
      <c r="CP302" s="195">
        <f t="shared" ca="1" si="682"/>
        <v>0</v>
      </c>
      <c r="CQ302" s="195">
        <f t="shared" ca="1" si="682"/>
        <v>0.9</v>
      </c>
      <c r="CR302" s="195">
        <f t="shared" ca="1" si="682"/>
        <v>0.75</v>
      </c>
      <c r="CS302" s="195">
        <f t="shared" ca="1" si="682"/>
        <v>0.65</v>
      </c>
      <c r="CT302" s="195">
        <f t="shared" ca="1" si="682"/>
        <v>0.3</v>
      </c>
      <c r="CU302" s="195">
        <f t="shared" ca="1" si="682"/>
        <v>0</v>
      </c>
      <c r="CV302" s="195">
        <f t="shared" ca="1" si="682"/>
        <v>0</v>
      </c>
      <c r="CW302" s="195">
        <f t="shared" ca="1" si="682"/>
        <v>1</v>
      </c>
      <c r="CX302" s="198">
        <f t="shared" ca="1" si="611"/>
        <v>0</v>
      </c>
      <c r="CY302" s="195">
        <f t="shared" ca="1" si="682"/>
        <v>0</v>
      </c>
      <c r="CZ302" s="198">
        <f t="shared" ca="1" si="612"/>
        <v>0</v>
      </c>
      <c r="DA302" s="198">
        <f t="shared" ca="1" si="612"/>
        <v>0</v>
      </c>
      <c r="DB302" s="198">
        <f t="shared" ca="1" si="612"/>
        <v>0</v>
      </c>
      <c r="DC302" s="198">
        <f t="shared" ca="1" si="612"/>
        <v>0</v>
      </c>
      <c r="DD302" s="198">
        <f t="shared" ca="1" si="612"/>
        <v>0</v>
      </c>
      <c r="DE302" s="195" t="str">
        <f t="shared" ca="1" si="682"/>
        <v>-</v>
      </c>
      <c r="DF302" s="195" t="str">
        <f t="shared" ca="1" si="643"/>
        <v>-</v>
      </c>
      <c r="DG302" s="195" t="str">
        <f t="shared" ca="1" si="643"/>
        <v>-</v>
      </c>
      <c r="DH302" s="195" t="str">
        <f t="shared" ca="1" si="643"/>
        <v>-</v>
      </c>
      <c r="DI302" s="195" t="str">
        <f t="shared" ca="1" si="643"/>
        <v>-</v>
      </c>
      <c r="DJ302" s="195" t="str">
        <f t="shared" ca="1" si="643"/>
        <v>-</v>
      </c>
      <c r="DK302" s="195" t="b">
        <f t="shared" ca="1" si="643"/>
        <v>0</v>
      </c>
      <c r="DL302" s="195" t="b">
        <f t="shared" ca="1" si="643"/>
        <v>0</v>
      </c>
      <c r="DM302" s="195" t="b">
        <f t="shared" ca="1" si="643"/>
        <v>1</v>
      </c>
      <c r="DN302" s="198">
        <f t="shared" ca="1" si="666"/>
        <v>2</v>
      </c>
      <c r="DO302" s="198" t="str">
        <f t="shared" ca="1" si="666"/>
        <v>-</v>
      </c>
      <c r="DP302" s="198" t="b">
        <f t="shared" ca="1" si="666"/>
        <v>1</v>
      </c>
      <c r="DQ302" s="198" t="str">
        <f t="shared" ca="1" si="666"/>
        <v>-</v>
      </c>
      <c r="DR302" s="198" t="str">
        <f t="shared" ca="1" si="666"/>
        <v>-</v>
      </c>
      <c r="DS302" s="195" t="str">
        <f t="shared" ca="1" si="643"/>
        <v>-</v>
      </c>
      <c r="DT302" s="195" t="b">
        <f t="shared" ca="1" si="663"/>
        <v>1</v>
      </c>
      <c r="DU302" s="195" t="str">
        <f t="shared" ca="1" si="643"/>
        <v>-</v>
      </c>
      <c r="DV302" s="195">
        <f t="shared" ref="DV302:EN302" ca="1" si="683">OFFSET(DV$5,$B302,0)</f>
        <v>0</v>
      </c>
      <c r="DW302" s="195">
        <f t="shared" ca="1" si="683"/>
        <v>1</v>
      </c>
      <c r="DX302" s="198" t="str">
        <f t="shared" ca="1" si="615"/>
        <v>-</v>
      </c>
      <c r="DY302" s="195">
        <f t="shared" ca="1" si="683"/>
        <v>500</v>
      </c>
      <c r="DZ302" s="195">
        <f t="shared" ca="1" si="683"/>
        <v>500</v>
      </c>
      <c r="EA302" s="198">
        <f t="shared" ca="1" si="617"/>
        <v>1</v>
      </c>
      <c r="EB302" s="198">
        <f t="shared" ca="1" si="617"/>
        <v>0</v>
      </c>
      <c r="EC302" s="198">
        <f t="shared" ca="1" si="617"/>
        <v>1</v>
      </c>
      <c r="ED302" s="198">
        <f t="shared" ca="1" si="617"/>
        <v>1</v>
      </c>
      <c r="EE302" s="198">
        <f t="shared" ca="1" si="617"/>
        <v>0</v>
      </c>
      <c r="EF302" s="195">
        <f t="shared" ca="1" si="683"/>
        <v>70</v>
      </c>
      <c r="EG302" s="195">
        <f t="shared" ca="1" si="683"/>
        <v>50</v>
      </c>
      <c r="EH302" s="195">
        <f t="shared" ca="1" si="683"/>
        <v>70</v>
      </c>
      <c r="EI302" s="195">
        <f t="shared" ca="1" si="683"/>
        <v>50</v>
      </c>
      <c r="EJ302" s="198">
        <f t="shared" ca="1" si="618"/>
        <v>1</v>
      </c>
      <c r="EK302" s="195">
        <f t="shared" ca="1" si="683"/>
        <v>1</v>
      </c>
      <c r="EL302" s="195">
        <f t="shared" ca="1" si="683"/>
        <v>1</v>
      </c>
      <c r="EM302" s="195">
        <f t="shared" ca="1" si="620"/>
        <v>0</v>
      </c>
      <c r="EN302" s="195" t="str">
        <f t="shared" ca="1" si="683"/>
        <v>-</v>
      </c>
      <c r="EO302" s="195" t="str">
        <f t="shared" ca="1" si="649"/>
        <v>-</v>
      </c>
      <c r="EP302" s="195">
        <f t="shared" ca="1" si="649"/>
        <v>0</v>
      </c>
      <c r="EQ302" s="195">
        <f t="shared" ca="1" si="649"/>
        <v>0</v>
      </c>
      <c r="ER302" s="196">
        <v>0</v>
      </c>
    </row>
    <row r="303" spans="1:148" outlineLevel="3">
      <c r="A303" s="190">
        <f t="shared" si="624"/>
        <v>298</v>
      </c>
      <c r="B303" s="191">
        <f t="shared" ca="1" si="625"/>
        <v>297</v>
      </c>
      <c r="C303" s="19">
        <f t="shared" ca="1" si="674"/>
        <v>72</v>
      </c>
      <c r="D303" s="19" t="b">
        <v>1</v>
      </c>
      <c r="E303" s="19" t="b">
        <v>0</v>
      </c>
      <c r="F303" s="19" t="b">
        <v>1</v>
      </c>
      <c r="G303" s="197">
        <f t="shared" ca="1" si="636"/>
        <v>25</v>
      </c>
      <c r="H303" s="193" t="str">
        <f t="shared" ca="1" si="667"/>
        <v>25 M-M Spr Change LW profiles &amp; sale values</v>
      </c>
      <c r="I303" s="194" t="str">
        <f ca="1">IF(MATCH(H303,H$5:H303,0)=(COUNTA(H$5:H303)),"-","Dup")</f>
        <v>-</v>
      </c>
      <c r="J303" s="195" t="s">
        <v>37</v>
      </c>
      <c r="K303" s="195" t="b">
        <f t="shared" ca="1" si="637"/>
        <v>1</v>
      </c>
      <c r="L303" s="195" t="b">
        <f t="shared" ca="1" si="637"/>
        <v>1</v>
      </c>
      <c r="M303" s="195" t="b">
        <f t="shared" ca="1" si="637"/>
        <v>1</v>
      </c>
      <c r="N303" s="195" t="b">
        <f t="shared" ca="1" si="637"/>
        <v>1</v>
      </c>
      <c r="O303" s="195" t="b">
        <f t="shared" ca="1" si="637"/>
        <v>1</v>
      </c>
      <c r="P303" s="198">
        <f t="shared" ca="1" si="599"/>
        <v>0</v>
      </c>
      <c r="Q303" s="198">
        <f t="shared" ca="1" si="599"/>
        <v>0</v>
      </c>
      <c r="R303" s="195">
        <f t="shared" ca="1" si="628"/>
        <v>1</v>
      </c>
      <c r="S303" s="195">
        <f t="shared" ca="1" si="628"/>
        <v>1</v>
      </c>
      <c r="T303" s="195">
        <f t="shared" ca="1" si="628"/>
        <v>1</v>
      </c>
      <c r="U303" s="195">
        <f t="shared" ca="1" si="628"/>
        <v>1</v>
      </c>
      <c r="V303" s="195">
        <f t="shared" ca="1" si="628"/>
        <v>1</v>
      </c>
      <c r="W303" s="195">
        <f t="shared" ca="1" si="675"/>
        <v>1</v>
      </c>
      <c r="X303" s="195">
        <f t="shared" ca="1" si="675"/>
        <v>1</v>
      </c>
      <c r="Y303" s="195">
        <f t="shared" ca="1" si="675"/>
        <v>1</v>
      </c>
      <c r="Z303" s="195" t="str">
        <f t="shared" ca="1" si="669"/>
        <v>-</v>
      </c>
      <c r="AA303" s="198" t="b">
        <f t="shared" ca="1" si="601"/>
        <v>0</v>
      </c>
      <c r="AB303" s="198">
        <f t="shared" ca="1" si="601"/>
        <v>2</v>
      </c>
      <c r="AC303" s="198" t="b">
        <f t="shared" ca="1" si="601"/>
        <v>1</v>
      </c>
      <c r="AD303" s="198" t="b">
        <f t="shared" ca="1" si="601"/>
        <v>1</v>
      </c>
      <c r="AE303" s="195" t="str">
        <f t="shared" ca="1" si="630"/>
        <v>-</v>
      </c>
      <c r="AF303" s="195" t="str">
        <f t="shared" ca="1" si="630"/>
        <v>-</v>
      </c>
      <c r="AG303" s="198" t="b">
        <f t="shared" ca="1" si="602"/>
        <v>1</v>
      </c>
      <c r="AH303" s="198" t="b">
        <f t="shared" ca="1" si="602"/>
        <v>1</v>
      </c>
      <c r="AI303" s="198" t="str">
        <f t="shared" ca="1" si="602"/>
        <v>-</v>
      </c>
      <c r="AJ303" s="195" t="str">
        <f t="shared" ca="1" si="650"/>
        <v>-</v>
      </c>
      <c r="AK303" s="195" t="b">
        <f t="shared" ca="1" si="650"/>
        <v>1</v>
      </c>
      <c r="AL303" s="195" t="str">
        <f t="shared" ca="1" si="638"/>
        <v>-</v>
      </c>
      <c r="AM303" s="195" t="str">
        <f t="shared" ca="1" si="650"/>
        <v>-</v>
      </c>
      <c r="AN303" s="195" t="str">
        <f t="shared" ca="1" si="650"/>
        <v>-</v>
      </c>
      <c r="AO303" s="195" t="str">
        <f t="shared" ca="1" si="650"/>
        <v>-</v>
      </c>
      <c r="AP303" s="195" t="str">
        <f t="shared" ca="1" si="650"/>
        <v>-</v>
      </c>
      <c r="AQ303" s="195" t="str">
        <f t="shared" ca="1" si="650"/>
        <v>-</v>
      </c>
      <c r="AR303" s="195" t="str">
        <f t="shared" ca="1" si="664"/>
        <v>-</v>
      </c>
      <c r="AS303" s="195">
        <f t="shared" ca="1" si="650"/>
        <v>5</v>
      </c>
      <c r="AT303" s="195">
        <f t="shared" ca="1" si="650"/>
        <v>4</v>
      </c>
      <c r="AU303" s="195">
        <f t="shared" ca="1" si="650"/>
        <v>0</v>
      </c>
      <c r="AV303" s="195">
        <f t="shared" ca="1" si="650"/>
        <v>0.25</v>
      </c>
      <c r="AW303" s="195">
        <f t="shared" ca="1" si="650"/>
        <v>-0.25</v>
      </c>
      <c r="AX303" s="195">
        <f t="shared" ca="1" si="650"/>
        <v>0.5</v>
      </c>
      <c r="AY303" s="195">
        <f t="shared" ca="1" si="650"/>
        <v>-0.5</v>
      </c>
      <c r="AZ303" s="195">
        <f t="shared" ca="1" si="650"/>
        <v>-0.7</v>
      </c>
      <c r="BA303" s="195">
        <f t="shared" ca="1" si="650"/>
        <v>1</v>
      </c>
      <c r="BB303" s="195">
        <f t="shared" ca="1" si="640"/>
        <v>-1</v>
      </c>
      <c r="BC303" s="195">
        <f t="shared" ca="1" si="640"/>
        <v>0.3</v>
      </c>
      <c r="BD303" s="195">
        <f t="shared" ca="1" si="640"/>
        <v>0.7</v>
      </c>
      <c r="BE303" s="195">
        <f t="shared" ca="1" si="640"/>
        <v>-0.2</v>
      </c>
      <c r="BF303" s="195">
        <f t="shared" ca="1" si="640"/>
        <v>1.2</v>
      </c>
      <c r="BG303" s="195" t="str">
        <f t="shared" ca="1" si="640"/>
        <v>-</v>
      </c>
      <c r="BH303" s="195" t="str">
        <f t="shared" ca="1" si="640"/>
        <v>-</v>
      </c>
      <c r="BI303" s="198" t="e">
        <f t="shared" ca="1" si="676"/>
        <v>#REF!</v>
      </c>
      <c r="BJ303" s="198" t="e">
        <f t="shared" ca="1" si="676"/>
        <v>#REF!</v>
      </c>
      <c r="BK303" s="198" t="e">
        <f t="shared" ca="1" si="676"/>
        <v>#REF!</v>
      </c>
      <c r="BL303" s="198" t="e">
        <f t="shared" ca="1" si="676"/>
        <v>#REF!</v>
      </c>
      <c r="BM303" s="198" t="e">
        <f t="shared" ca="1" si="676"/>
        <v>#REF!</v>
      </c>
      <c r="BN303" s="195">
        <f t="shared" ca="1" si="641"/>
        <v>0</v>
      </c>
      <c r="BO303" s="195">
        <f t="shared" ca="1" si="641"/>
        <v>0</v>
      </c>
      <c r="BP303" s="195" t="str">
        <f t="shared" ca="1" si="641"/>
        <v>-</v>
      </c>
      <c r="BQ303" s="195" t="str">
        <f t="shared" ca="1" si="641"/>
        <v>-</v>
      </c>
      <c r="BR303" s="198">
        <f t="shared" ca="1" si="665"/>
        <v>0</v>
      </c>
      <c r="BS303" s="198">
        <f t="shared" ca="1" si="665"/>
        <v>52</v>
      </c>
      <c r="BT303" s="198">
        <f t="shared" ca="1" si="665"/>
        <v>53</v>
      </c>
      <c r="BU303" s="198">
        <f t="shared" ca="1" si="665"/>
        <v>52</v>
      </c>
      <c r="BV303" s="198">
        <f t="shared" ca="1" si="665"/>
        <v>53</v>
      </c>
      <c r="BW303" s="198">
        <f t="shared" ca="1" si="665"/>
        <v>54</v>
      </c>
      <c r="BX303" s="198">
        <f t="shared" ca="1" si="665"/>
        <v>52</v>
      </c>
      <c r="BY303" s="195">
        <f t="shared" ca="1" si="651"/>
        <v>2</v>
      </c>
      <c r="BZ303" s="195" t="str">
        <f t="shared" ca="1" si="651"/>
        <v>-</v>
      </c>
      <c r="CA303" s="195" t="str">
        <f t="shared" ca="1" si="651"/>
        <v>-</v>
      </c>
      <c r="CB303" s="195" t="str">
        <f t="shared" ca="1" si="651"/>
        <v>-</v>
      </c>
      <c r="CC303" s="195" t="str">
        <f t="shared" ca="1" si="651"/>
        <v>-</v>
      </c>
      <c r="CD303" s="195" t="str">
        <f t="shared" ca="1" si="651"/>
        <v>-</v>
      </c>
      <c r="CE303" s="195" t="str">
        <f t="shared" ca="1" si="651"/>
        <v>-</v>
      </c>
      <c r="CF303" s="195">
        <f t="shared" ca="1" si="651"/>
        <v>0</v>
      </c>
      <c r="CG303" s="195" t="str">
        <f t="shared" ca="1" si="651"/>
        <v>-</v>
      </c>
      <c r="CH303" s="195">
        <f t="shared" ca="1" si="651"/>
        <v>1</v>
      </c>
      <c r="CI303" s="195">
        <f t="shared" ca="1" si="651"/>
        <v>0</v>
      </c>
      <c r="CJ303" s="195">
        <f t="shared" ca="1" si="651"/>
        <v>1</v>
      </c>
      <c r="CK303" s="195">
        <f t="shared" ca="1" si="651"/>
        <v>1</v>
      </c>
      <c r="CL303" s="195">
        <f t="shared" ca="1" si="651"/>
        <v>1</v>
      </c>
      <c r="CM303" s="195">
        <f t="shared" ca="1" si="651"/>
        <v>0</v>
      </c>
      <c r="CN303" s="195">
        <f t="shared" ca="1" si="651"/>
        <v>0</v>
      </c>
      <c r="CO303" s="195">
        <f t="shared" ca="1" si="642"/>
        <v>0</v>
      </c>
      <c r="CP303" s="195">
        <f t="shared" ca="1" si="642"/>
        <v>0</v>
      </c>
      <c r="CQ303" s="195">
        <f t="shared" ca="1" si="642"/>
        <v>0.9</v>
      </c>
      <c r="CR303" s="195">
        <f t="shared" ca="1" si="642"/>
        <v>0.75</v>
      </c>
      <c r="CS303" s="195">
        <f t="shared" ca="1" si="642"/>
        <v>0.65</v>
      </c>
      <c r="CT303" s="195">
        <f t="shared" ca="1" si="642"/>
        <v>0.3</v>
      </c>
      <c r="CU303" s="195">
        <f t="shared" ca="1" si="642"/>
        <v>0</v>
      </c>
      <c r="CV303" s="195">
        <f t="shared" ca="1" si="642"/>
        <v>0</v>
      </c>
      <c r="CW303" s="195">
        <f t="shared" ca="1" si="642"/>
        <v>1</v>
      </c>
      <c r="CX303" s="198">
        <f t="shared" ca="1" si="611"/>
        <v>0</v>
      </c>
      <c r="CY303" s="195">
        <f t="shared" ca="1" si="642"/>
        <v>0</v>
      </c>
      <c r="CZ303" s="198">
        <f t="shared" ca="1" si="612"/>
        <v>0</v>
      </c>
      <c r="DA303" s="198">
        <f t="shared" ca="1" si="612"/>
        <v>0</v>
      </c>
      <c r="DB303" s="198">
        <f t="shared" ca="1" si="612"/>
        <v>0</v>
      </c>
      <c r="DC303" s="198">
        <f t="shared" ca="1" si="612"/>
        <v>0</v>
      </c>
      <c r="DD303" s="198">
        <f t="shared" ca="1" si="612"/>
        <v>0</v>
      </c>
      <c r="DE303" s="195" t="str">
        <f t="shared" ca="1" si="642"/>
        <v>-</v>
      </c>
      <c r="DF303" s="195" t="str">
        <f t="shared" ca="1" si="643"/>
        <v>-</v>
      </c>
      <c r="DG303" s="195" t="str">
        <f t="shared" ca="1" si="643"/>
        <v>-</v>
      </c>
      <c r="DH303" s="195" t="str">
        <f t="shared" ca="1" si="643"/>
        <v>-</v>
      </c>
      <c r="DI303" s="195" t="str">
        <f t="shared" ca="1" si="643"/>
        <v>-</v>
      </c>
      <c r="DJ303" s="195" t="str">
        <f t="shared" ca="1" si="643"/>
        <v>-</v>
      </c>
      <c r="DK303" s="195" t="b">
        <f t="shared" ca="1" si="643"/>
        <v>0</v>
      </c>
      <c r="DL303" s="195" t="b">
        <f t="shared" ca="1" si="643"/>
        <v>0</v>
      </c>
      <c r="DM303" s="195" t="b">
        <f t="shared" ca="1" si="643"/>
        <v>1</v>
      </c>
      <c r="DN303" s="198">
        <f t="shared" ca="1" si="666"/>
        <v>2</v>
      </c>
      <c r="DO303" s="198" t="str">
        <f t="shared" ca="1" si="666"/>
        <v>-</v>
      </c>
      <c r="DP303" s="198" t="b">
        <f t="shared" ca="1" si="666"/>
        <v>1</v>
      </c>
      <c r="DQ303" s="198" t="str">
        <f t="shared" ca="1" si="666"/>
        <v>-</v>
      </c>
      <c r="DR303" s="198" t="str">
        <f t="shared" ca="1" si="666"/>
        <v>-</v>
      </c>
      <c r="DS303" s="195" t="str">
        <f t="shared" ca="1" si="643"/>
        <v>-</v>
      </c>
      <c r="DT303" s="195" t="b">
        <f t="shared" ca="1" si="663"/>
        <v>1</v>
      </c>
      <c r="DU303" s="195" t="str">
        <f t="shared" ca="1" si="643"/>
        <v>-</v>
      </c>
      <c r="DV303" s="195">
        <f t="shared" ref="DV303:DW311" ca="1" si="684">OFFSET(DV$5,$B303,0)</f>
        <v>0</v>
      </c>
      <c r="DW303" s="195">
        <f t="shared" ca="1" si="684"/>
        <v>1</v>
      </c>
      <c r="DX303" s="198" t="str">
        <f t="shared" ca="1" si="615"/>
        <v>-</v>
      </c>
      <c r="DY303" s="195">
        <f t="shared" ref="DY303:DZ311" ca="1" si="685">OFFSET(DY$5,$B303,0)</f>
        <v>500</v>
      </c>
      <c r="DZ303" s="195">
        <f t="shared" ca="1" si="685"/>
        <v>500</v>
      </c>
      <c r="EA303" s="198">
        <f t="shared" ca="1" si="617"/>
        <v>1</v>
      </c>
      <c r="EB303" s="198">
        <f t="shared" ca="1" si="617"/>
        <v>0</v>
      </c>
      <c r="EC303" s="198">
        <f t="shared" ca="1" si="617"/>
        <v>1</v>
      </c>
      <c r="ED303" s="198">
        <f t="shared" ca="1" si="617"/>
        <v>1</v>
      </c>
      <c r="EE303" s="198">
        <f t="shared" ca="1" si="617"/>
        <v>0</v>
      </c>
      <c r="EF303" s="195">
        <f t="shared" ref="EF303:EI311" ca="1" si="686">OFFSET(EF$5,$B303,0)</f>
        <v>70</v>
      </c>
      <c r="EG303" s="195">
        <f t="shared" ca="1" si="686"/>
        <v>50</v>
      </c>
      <c r="EH303" s="195">
        <f t="shared" ca="1" si="686"/>
        <v>70</v>
      </c>
      <c r="EI303" s="195">
        <f t="shared" ca="1" si="686"/>
        <v>50</v>
      </c>
      <c r="EJ303" s="198">
        <f t="shared" ca="1" si="618"/>
        <v>1</v>
      </c>
      <c r="EK303" s="195">
        <f t="shared" ref="EK303:EL311" ca="1" si="687">OFFSET(EK$5,$B303,0)</f>
        <v>1</v>
      </c>
      <c r="EL303" s="195">
        <f t="shared" ca="1" si="687"/>
        <v>1</v>
      </c>
      <c r="EM303" s="195">
        <f t="shared" ca="1" si="620"/>
        <v>0</v>
      </c>
      <c r="EN303" s="195" t="str">
        <f t="shared" ref="EN303:EN308" ca="1" si="688">OFFSET(EN$5,$B303,0)</f>
        <v>-</v>
      </c>
      <c r="EO303" s="195" t="str">
        <f t="shared" ca="1" si="649"/>
        <v>-</v>
      </c>
      <c r="EP303" s="195">
        <f t="shared" ca="1" si="649"/>
        <v>0</v>
      </c>
      <c r="EQ303" s="195">
        <f t="shared" ca="1" si="649"/>
        <v>0</v>
      </c>
      <c r="ER303" s="196">
        <v>0</v>
      </c>
    </row>
    <row r="304" spans="1:148" outlineLevel="3">
      <c r="A304" s="190">
        <f t="shared" si="624"/>
        <v>299</v>
      </c>
      <c r="B304" s="191">
        <f t="shared" ca="1" si="625"/>
        <v>298</v>
      </c>
      <c r="C304" s="19">
        <f t="shared" ca="1" si="674"/>
        <v>72</v>
      </c>
      <c r="D304" s="19" t="b">
        <v>1</v>
      </c>
      <c r="E304" s="19" t="b">
        <v>0</v>
      </c>
      <c r="F304" s="19" t="b">
        <v>1</v>
      </c>
      <c r="G304" s="197">
        <f t="shared" ca="1" si="636"/>
        <v>26</v>
      </c>
      <c r="H304" s="193" t="str">
        <f t="shared" ca="1" si="667"/>
        <v>26 M-M Spr Change CFW &amp; FD</v>
      </c>
      <c r="I304" s="194" t="str">
        <f ca="1">IF(MATCH(H304,H$5:H304,0)=(COUNTA(H$5:H304)),"-","Dup")</f>
        <v>-</v>
      </c>
      <c r="J304" s="195" t="s">
        <v>37</v>
      </c>
      <c r="K304" s="195" t="b">
        <f t="shared" ca="1" si="637"/>
        <v>1</v>
      </c>
      <c r="L304" s="195" t="b">
        <f t="shared" ca="1" si="637"/>
        <v>1</v>
      </c>
      <c r="M304" s="195" t="b">
        <f t="shared" ca="1" si="637"/>
        <v>1</v>
      </c>
      <c r="N304" s="195" t="b">
        <f t="shared" ca="1" si="637"/>
        <v>1</v>
      </c>
      <c r="O304" s="195" t="b">
        <f t="shared" ca="1" si="637"/>
        <v>1</v>
      </c>
      <c r="P304" s="198">
        <f t="shared" ca="1" si="599"/>
        <v>0</v>
      </c>
      <c r="Q304" s="198">
        <f t="shared" ca="1" si="599"/>
        <v>0</v>
      </c>
      <c r="R304" s="195">
        <f t="shared" ca="1" si="628"/>
        <v>1</v>
      </c>
      <c r="S304" s="195">
        <f t="shared" ca="1" si="628"/>
        <v>1</v>
      </c>
      <c r="T304" s="195">
        <f t="shared" ca="1" si="628"/>
        <v>1</v>
      </c>
      <c r="U304" s="195">
        <f t="shared" ca="1" si="628"/>
        <v>1</v>
      </c>
      <c r="V304" s="195">
        <f t="shared" ca="1" si="628"/>
        <v>1</v>
      </c>
      <c r="W304" s="195">
        <f t="shared" ca="1" si="675"/>
        <v>1</v>
      </c>
      <c r="X304" s="195">
        <f t="shared" ca="1" si="675"/>
        <v>1</v>
      </c>
      <c r="Y304" s="195">
        <f t="shared" ca="1" si="675"/>
        <v>1</v>
      </c>
      <c r="Z304" s="195" t="str">
        <f t="shared" ca="1" si="669"/>
        <v>-</v>
      </c>
      <c r="AA304" s="198" t="b">
        <f t="shared" ca="1" si="601"/>
        <v>0</v>
      </c>
      <c r="AB304" s="198">
        <f t="shared" ca="1" si="601"/>
        <v>2</v>
      </c>
      <c r="AC304" s="198" t="str">
        <f t="shared" ca="1" si="601"/>
        <v>-</v>
      </c>
      <c r="AD304" s="198" t="str">
        <f t="shared" ca="1" si="601"/>
        <v>-</v>
      </c>
      <c r="AE304" s="195" t="str">
        <f t="shared" ca="1" si="630"/>
        <v>-</v>
      </c>
      <c r="AF304" s="195" t="str">
        <f t="shared" ca="1" si="630"/>
        <v>-</v>
      </c>
      <c r="AG304" s="198" t="b">
        <f t="shared" ca="1" si="602"/>
        <v>1</v>
      </c>
      <c r="AH304" s="198" t="b">
        <f t="shared" ca="1" si="602"/>
        <v>1</v>
      </c>
      <c r="AI304" s="198" t="str">
        <f t="shared" ca="1" si="602"/>
        <v>-</v>
      </c>
      <c r="AJ304" s="195" t="str">
        <f t="shared" ref="AJ304:BA304" ca="1" si="689">OFFSET(AJ$5,$B304,0)</f>
        <v>-</v>
      </c>
      <c r="AK304" s="195" t="b">
        <f t="shared" ca="1" si="689"/>
        <v>1</v>
      </c>
      <c r="AL304" s="195" t="str">
        <f t="shared" ca="1" si="638"/>
        <v>-</v>
      </c>
      <c r="AM304" s="195" t="str">
        <f t="shared" ca="1" si="689"/>
        <v>-</v>
      </c>
      <c r="AN304" s="195" t="str">
        <f t="shared" ca="1" si="689"/>
        <v>-</v>
      </c>
      <c r="AO304" s="195" t="str">
        <f t="shared" ca="1" si="689"/>
        <v>-</v>
      </c>
      <c r="AP304" s="195" t="str">
        <f t="shared" ca="1" si="689"/>
        <v>-</v>
      </c>
      <c r="AQ304" s="195" t="str">
        <f t="shared" ca="1" si="689"/>
        <v>-</v>
      </c>
      <c r="AR304" s="195" t="str">
        <f t="shared" ca="1" si="689"/>
        <v>-</v>
      </c>
      <c r="AS304" s="195">
        <f t="shared" ca="1" si="689"/>
        <v>5</v>
      </c>
      <c r="AT304" s="195">
        <f t="shared" ca="1" si="689"/>
        <v>4</v>
      </c>
      <c r="AU304" s="195">
        <f t="shared" ca="1" si="689"/>
        <v>0</v>
      </c>
      <c r="AV304" s="195">
        <f t="shared" ca="1" si="689"/>
        <v>0.25</v>
      </c>
      <c r="AW304" s="195">
        <f t="shared" ca="1" si="689"/>
        <v>-0.25</v>
      </c>
      <c r="AX304" s="195">
        <f t="shared" ca="1" si="689"/>
        <v>0.5</v>
      </c>
      <c r="AY304" s="195">
        <f t="shared" ca="1" si="689"/>
        <v>-0.5</v>
      </c>
      <c r="AZ304" s="195">
        <f t="shared" ca="1" si="689"/>
        <v>-0.7</v>
      </c>
      <c r="BA304" s="195">
        <f t="shared" ca="1" si="689"/>
        <v>1</v>
      </c>
      <c r="BB304" s="195">
        <f t="shared" ca="1" si="640"/>
        <v>-1</v>
      </c>
      <c r="BC304" s="195">
        <f t="shared" ca="1" si="640"/>
        <v>0.3</v>
      </c>
      <c r="BD304" s="195">
        <f t="shared" ca="1" si="640"/>
        <v>0.7</v>
      </c>
      <c r="BE304" s="195">
        <f t="shared" ca="1" si="640"/>
        <v>-0.2</v>
      </c>
      <c r="BF304" s="195">
        <f t="shared" ca="1" si="640"/>
        <v>1.2</v>
      </c>
      <c r="BG304" s="195" t="str">
        <f t="shared" ca="1" si="640"/>
        <v>-</v>
      </c>
      <c r="BH304" s="195" t="str">
        <f t="shared" ca="1" si="640"/>
        <v>-</v>
      </c>
      <c r="BI304" s="198" t="e">
        <f t="shared" ca="1" si="676"/>
        <v>#REF!</v>
      </c>
      <c r="BJ304" s="198" t="e">
        <f t="shared" ca="1" si="676"/>
        <v>#REF!</v>
      </c>
      <c r="BK304" s="198" t="e">
        <f t="shared" ca="1" si="676"/>
        <v>#REF!</v>
      </c>
      <c r="BL304" s="198" t="e">
        <f t="shared" ca="1" si="676"/>
        <v>#REF!</v>
      </c>
      <c r="BM304" s="198" t="e">
        <f t="shared" ca="1" si="676"/>
        <v>#REF!</v>
      </c>
      <c r="BN304" s="195">
        <f t="shared" ca="1" si="641"/>
        <v>0</v>
      </c>
      <c r="BO304" s="195">
        <f t="shared" ca="1" si="641"/>
        <v>0</v>
      </c>
      <c r="BP304" s="195" t="str">
        <f t="shared" ca="1" si="641"/>
        <v>-</v>
      </c>
      <c r="BQ304" s="195" t="str">
        <f t="shared" ca="1" si="641"/>
        <v>-</v>
      </c>
      <c r="BR304" s="198">
        <f t="shared" ca="1" si="665"/>
        <v>0</v>
      </c>
      <c r="BS304" s="198">
        <f t="shared" ca="1" si="665"/>
        <v>52</v>
      </c>
      <c r="BT304" s="198">
        <f t="shared" ca="1" si="665"/>
        <v>53</v>
      </c>
      <c r="BU304" s="198">
        <f t="shared" ca="1" si="665"/>
        <v>52</v>
      </c>
      <c r="BV304" s="198">
        <f t="shared" ca="1" si="665"/>
        <v>53</v>
      </c>
      <c r="BW304" s="198">
        <f t="shared" ca="1" si="665"/>
        <v>54</v>
      </c>
      <c r="BX304" s="198">
        <f t="shared" ca="1" si="665"/>
        <v>52</v>
      </c>
      <c r="BY304" s="195">
        <f t="shared" ref="BY304:CN304" ca="1" si="690">OFFSET(BY$5,$B304,0)</f>
        <v>2</v>
      </c>
      <c r="BZ304" s="195" t="str">
        <f t="shared" ca="1" si="690"/>
        <v>-</v>
      </c>
      <c r="CA304" s="195" t="str">
        <f t="shared" ca="1" si="690"/>
        <v>-</v>
      </c>
      <c r="CB304" s="195" t="str">
        <f t="shared" ca="1" si="690"/>
        <v>-</v>
      </c>
      <c r="CC304" s="195" t="str">
        <f t="shared" ca="1" si="690"/>
        <v>-</v>
      </c>
      <c r="CD304" s="195" t="str">
        <f t="shared" ca="1" si="690"/>
        <v>-</v>
      </c>
      <c r="CE304" s="195" t="str">
        <f t="shared" ca="1" si="690"/>
        <v>-</v>
      </c>
      <c r="CF304" s="195">
        <f t="shared" ca="1" si="690"/>
        <v>0</v>
      </c>
      <c r="CG304" s="195" t="str">
        <f t="shared" ca="1" si="690"/>
        <v>-</v>
      </c>
      <c r="CH304" s="195">
        <f t="shared" ca="1" si="690"/>
        <v>1</v>
      </c>
      <c r="CI304" s="195">
        <f t="shared" ca="1" si="690"/>
        <v>0</v>
      </c>
      <c r="CJ304" s="195">
        <f t="shared" ca="1" si="690"/>
        <v>1</v>
      </c>
      <c r="CK304" s="195">
        <f t="shared" ca="1" si="690"/>
        <v>1</v>
      </c>
      <c r="CL304" s="195">
        <f t="shared" ca="1" si="690"/>
        <v>1</v>
      </c>
      <c r="CM304" s="195">
        <f t="shared" ca="1" si="690"/>
        <v>0</v>
      </c>
      <c r="CN304" s="195">
        <f t="shared" ca="1" si="690"/>
        <v>0</v>
      </c>
      <c r="CO304" s="195">
        <f t="shared" ca="1" si="642"/>
        <v>0</v>
      </c>
      <c r="CP304" s="195">
        <f t="shared" ca="1" si="642"/>
        <v>0</v>
      </c>
      <c r="CQ304" s="195">
        <f t="shared" ca="1" si="642"/>
        <v>0.9</v>
      </c>
      <c r="CR304" s="195">
        <f t="shared" ca="1" si="642"/>
        <v>0.75</v>
      </c>
      <c r="CS304" s="195">
        <f t="shared" ca="1" si="642"/>
        <v>0.65</v>
      </c>
      <c r="CT304" s="195">
        <f t="shared" ca="1" si="642"/>
        <v>0.3</v>
      </c>
      <c r="CU304" s="195">
        <f t="shared" ca="1" si="642"/>
        <v>0</v>
      </c>
      <c r="CV304" s="195">
        <f t="shared" ca="1" si="642"/>
        <v>0</v>
      </c>
      <c r="CW304" s="195">
        <f t="shared" ca="1" si="642"/>
        <v>1</v>
      </c>
      <c r="CX304" s="198">
        <f t="shared" ca="1" si="611"/>
        <v>0</v>
      </c>
      <c r="CY304" s="195">
        <f t="shared" ca="1" si="642"/>
        <v>0</v>
      </c>
      <c r="CZ304" s="198">
        <f t="shared" ca="1" si="612"/>
        <v>0</v>
      </c>
      <c r="DA304" s="198">
        <f t="shared" ca="1" si="612"/>
        <v>0</v>
      </c>
      <c r="DB304" s="198">
        <f t="shared" ca="1" si="612"/>
        <v>0</v>
      </c>
      <c r="DC304" s="198">
        <f t="shared" ca="1" si="612"/>
        <v>0</v>
      </c>
      <c r="DD304" s="198">
        <f t="shared" ca="1" si="612"/>
        <v>0</v>
      </c>
      <c r="DE304" s="195" t="str">
        <f t="shared" ca="1" si="642"/>
        <v>-</v>
      </c>
      <c r="DF304" s="195" t="str">
        <f t="shared" ca="1" si="643"/>
        <v>-</v>
      </c>
      <c r="DG304" s="195" t="str">
        <f t="shared" ca="1" si="643"/>
        <v>-</v>
      </c>
      <c r="DH304" s="195" t="str">
        <f t="shared" ca="1" si="643"/>
        <v>-</v>
      </c>
      <c r="DI304" s="195" t="str">
        <f t="shared" ca="1" si="643"/>
        <v>-</v>
      </c>
      <c r="DJ304" s="195" t="str">
        <f t="shared" ca="1" si="643"/>
        <v>-</v>
      </c>
      <c r="DK304" s="195" t="b">
        <f t="shared" ca="1" si="643"/>
        <v>0</v>
      </c>
      <c r="DL304" s="195" t="b">
        <f t="shared" ca="1" si="643"/>
        <v>0</v>
      </c>
      <c r="DM304" s="195" t="b">
        <f t="shared" ca="1" si="643"/>
        <v>1</v>
      </c>
      <c r="DN304" s="198">
        <f t="shared" ca="1" si="666"/>
        <v>2</v>
      </c>
      <c r="DO304" s="198" t="str">
        <f t="shared" ca="1" si="666"/>
        <v>-</v>
      </c>
      <c r="DP304" s="198" t="b">
        <f t="shared" ca="1" si="666"/>
        <v>1</v>
      </c>
      <c r="DQ304" s="198" t="str">
        <f t="shared" ca="1" si="666"/>
        <v>-</v>
      </c>
      <c r="DR304" s="198" t="str">
        <f t="shared" ca="1" si="666"/>
        <v>-</v>
      </c>
      <c r="DS304" s="195" t="str">
        <f t="shared" ca="1" si="643"/>
        <v>-</v>
      </c>
      <c r="DT304" s="195" t="b">
        <f t="shared" ca="1" si="663"/>
        <v>1</v>
      </c>
      <c r="DU304" s="195" t="str">
        <f t="shared" ca="1" si="643"/>
        <v>-</v>
      </c>
      <c r="DV304" s="195">
        <f t="shared" ca="1" si="684"/>
        <v>0</v>
      </c>
      <c r="DW304" s="195">
        <f t="shared" ca="1" si="684"/>
        <v>1</v>
      </c>
      <c r="DX304" s="198" t="str">
        <f t="shared" ca="1" si="615"/>
        <v>-</v>
      </c>
      <c r="DY304" s="195">
        <f t="shared" ca="1" si="685"/>
        <v>500</v>
      </c>
      <c r="DZ304" s="195">
        <f t="shared" ca="1" si="685"/>
        <v>500</v>
      </c>
      <c r="EA304" s="198">
        <f t="shared" ca="1" si="617"/>
        <v>1</v>
      </c>
      <c r="EB304" s="198">
        <f t="shared" ca="1" si="617"/>
        <v>0</v>
      </c>
      <c r="EC304" s="198">
        <f t="shared" ca="1" si="617"/>
        <v>1</v>
      </c>
      <c r="ED304" s="198">
        <f t="shared" ca="1" si="617"/>
        <v>1</v>
      </c>
      <c r="EE304" s="198">
        <f t="shared" ca="1" si="617"/>
        <v>0</v>
      </c>
      <c r="EF304" s="195">
        <f t="shared" ca="1" si="686"/>
        <v>70</v>
      </c>
      <c r="EG304" s="195">
        <f t="shared" ca="1" si="686"/>
        <v>50</v>
      </c>
      <c r="EH304" s="195">
        <f t="shared" ca="1" si="686"/>
        <v>70</v>
      </c>
      <c r="EI304" s="195">
        <f t="shared" ca="1" si="686"/>
        <v>50</v>
      </c>
      <c r="EJ304" s="198">
        <f t="shared" ca="1" si="618"/>
        <v>1</v>
      </c>
      <c r="EK304" s="195">
        <f t="shared" ca="1" si="687"/>
        <v>1</v>
      </c>
      <c r="EL304" s="195">
        <f t="shared" ca="1" si="687"/>
        <v>1</v>
      </c>
      <c r="EM304" s="195">
        <f t="shared" ca="1" si="620"/>
        <v>0</v>
      </c>
      <c r="EN304" s="195" t="str">
        <f t="shared" ca="1" si="688"/>
        <v>-</v>
      </c>
      <c r="EO304" s="195" t="str">
        <f t="shared" ca="1" si="649"/>
        <v>-</v>
      </c>
      <c r="EP304" s="195">
        <f t="shared" ca="1" si="649"/>
        <v>0</v>
      </c>
      <c r="EQ304" s="195">
        <f t="shared" ca="1" si="649"/>
        <v>0</v>
      </c>
      <c r="ER304" s="196">
        <v>0</v>
      </c>
    </row>
    <row r="305" spans="1:148" outlineLevel="3">
      <c r="A305" s="190">
        <f t="shared" si="624"/>
        <v>300</v>
      </c>
      <c r="B305" s="191">
        <f t="shared" ca="1" si="625"/>
        <v>299</v>
      </c>
      <c r="C305" s="19">
        <f t="shared" ca="1" si="674"/>
        <v>72</v>
      </c>
      <c r="D305" s="19" t="b">
        <v>1</v>
      </c>
      <c r="E305" s="19" t="b">
        <v>0</v>
      </c>
      <c r="F305" s="19" t="b">
        <v>1</v>
      </c>
      <c r="G305" s="197">
        <f t="shared" ca="1" si="636"/>
        <v>27</v>
      </c>
      <c r="H305" s="193" t="str">
        <f t="shared" ca="1" si="667"/>
        <v>27 M-M Spr Add base mortality (dam &amp; weaner)</v>
      </c>
      <c r="I305" s="194" t="str">
        <f ca="1">IF(MATCH(H305,H$5:H305,0)=(COUNTA(H$5:H305)),"-","Dup")</f>
        <v>-</v>
      </c>
      <c r="J305" s="195" t="s">
        <v>37</v>
      </c>
      <c r="K305" s="195" t="b">
        <f t="shared" ca="1" si="637"/>
        <v>1</v>
      </c>
      <c r="L305" s="195" t="b">
        <f t="shared" ca="1" si="637"/>
        <v>1</v>
      </c>
      <c r="M305" s="195" t="b">
        <f t="shared" ca="1" si="637"/>
        <v>1</v>
      </c>
      <c r="N305" s="195" t="b">
        <f t="shared" ca="1" si="637"/>
        <v>1</v>
      </c>
      <c r="O305" s="195" t="b">
        <f t="shared" ca="1" si="637"/>
        <v>1</v>
      </c>
      <c r="P305" s="198">
        <f t="shared" ca="1" si="599"/>
        <v>0</v>
      </c>
      <c r="Q305" s="198">
        <f t="shared" ca="1" si="599"/>
        <v>0</v>
      </c>
      <c r="R305" s="195">
        <f t="shared" ca="1" si="628"/>
        <v>1</v>
      </c>
      <c r="S305" s="195">
        <f t="shared" ca="1" si="628"/>
        <v>1</v>
      </c>
      <c r="T305" s="195">
        <f t="shared" ca="1" si="628"/>
        <v>1</v>
      </c>
      <c r="U305" s="195">
        <f t="shared" ca="1" si="628"/>
        <v>1</v>
      </c>
      <c r="V305" s="195">
        <f t="shared" ca="1" si="628"/>
        <v>1</v>
      </c>
      <c r="W305" s="195">
        <f t="shared" ca="1" si="628"/>
        <v>1</v>
      </c>
      <c r="X305" s="195">
        <f t="shared" ca="1" si="628"/>
        <v>1</v>
      </c>
      <c r="Y305" s="195">
        <f t="shared" ca="1" si="628"/>
        <v>1</v>
      </c>
      <c r="Z305" s="195" t="str">
        <f t="shared" ca="1" si="628"/>
        <v>-</v>
      </c>
      <c r="AA305" s="198" t="b">
        <f t="shared" ca="1" si="601"/>
        <v>0</v>
      </c>
      <c r="AB305" s="198">
        <f t="shared" ca="1" si="601"/>
        <v>2</v>
      </c>
      <c r="AC305" s="198" t="str">
        <f t="shared" ca="1" si="601"/>
        <v>-</v>
      </c>
      <c r="AD305" s="198" t="str">
        <f t="shared" ca="1" si="601"/>
        <v>-</v>
      </c>
      <c r="AE305" s="195" t="str">
        <f t="shared" ca="1" si="630"/>
        <v>-</v>
      </c>
      <c r="AF305" s="195" t="str">
        <f t="shared" ca="1" si="630"/>
        <v>-</v>
      </c>
      <c r="AG305" s="198" t="b">
        <f t="shared" ca="1" si="602"/>
        <v>1</v>
      </c>
      <c r="AH305" s="198" t="str">
        <f t="shared" ca="1" si="602"/>
        <v>-</v>
      </c>
      <c r="AI305" s="198" t="str">
        <f t="shared" ca="1" si="602"/>
        <v>-</v>
      </c>
      <c r="AJ305" s="195" t="str">
        <f t="shared" ca="1" si="650"/>
        <v>-</v>
      </c>
      <c r="AK305" s="195" t="b">
        <f t="shared" ca="1" si="650"/>
        <v>1</v>
      </c>
      <c r="AL305" s="195" t="str">
        <f t="shared" ref="AL305:AL335" ca="1" si="691">OFFSET(AL$5,$B305,0)</f>
        <v>-</v>
      </c>
      <c r="AM305" s="195" t="str">
        <f t="shared" ca="1" si="650"/>
        <v>-</v>
      </c>
      <c r="AN305" s="195" t="str">
        <f t="shared" ca="1" si="650"/>
        <v>-</v>
      </c>
      <c r="AO305" s="195" t="str">
        <f t="shared" ca="1" si="650"/>
        <v>-</v>
      </c>
      <c r="AP305" s="195" t="str">
        <f t="shared" ca="1" si="650"/>
        <v>-</v>
      </c>
      <c r="AQ305" s="195" t="str">
        <f t="shared" ca="1" si="650"/>
        <v>-</v>
      </c>
      <c r="AR305" s="195" t="str">
        <f t="shared" ca="1" si="664"/>
        <v>-</v>
      </c>
      <c r="AS305" s="195">
        <f t="shared" ca="1" si="650"/>
        <v>5</v>
      </c>
      <c r="AT305" s="195">
        <f t="shared" ca="1" si="650"/>
        <v>4</v>
      </c>
      <c r="AU305" s="195">
        <f t="shared" ca="1" si="650"/>
        <v>0</v>
      </c>
      <c r="AV305" s="195">
        <f t="shared" ca="1" si="650"/>
        <v>0.25</v>
      </c>
      <c r="AW305" s="195">
        <f t="shared" ca="1" si="650"/>
        <v>-0.25</v>
      </c>
      <c r="AX305" s="195">
        <f t="shared" ca="1" si="650"/>
        <v>0.5</v>
      </c>
      <c r="AY305" s="195">
        <f t="shared" ca="1" si="650"/>
        <v>-0.5</v>
      </c>
      <c r="AZ305" s="195">
        <f t="shared" ca="1" si="650"/>
        <v>-0.7</v>
      </c>
      <c r="BA305" s="195">
        <f t="shared" ca="1" si="650"/>
        <v>1</v>
      </c>
      <c r="BB305" s="195">
        <f t="shared" ca="1" si="640"/>
        <v>-1</v>
      </c>
      <c r="BC305" s="195">
        <f t="shared" ca="1" si="640"/>
        <v>0.3</v>
      </c>
      <c r="BD305" s="195">
        <f t="shared" ca="1" si="640"/>
        <v>0.7</v>
      </c>
      <c r="BE305" s="195">
        <f t="shared" ca="1" si="640"/>
        <v>-0.2</v>
      </c>
      <c r="BF305" s="195">
        <f t="shared" ca="1" si="640"/>
        <v>1.2</v>
      </c>
      <c r="BG305" s="195" t="str">
        <f t="shared" ca="1" si="640"/>
        <v>-</v>
      </c>
      <c r="BH305" s="195" t="str">
        <f t="shared" ca="1" si="640"/>
        <v>-</v>
      </c>
      <c r="BI305" s="198" t="e">
        <f t="shared" ca="1" si="676"/>
        <v>#REF!</v>
      </c>
      <c r="BJ305" s="198" t="e">
        <f t="shared" ca="1" si="676"/>
        <v>#REF!</v>
      </c>
      <c r="BK305" s="198" t="e">
        <f t="shared" ca="1" si="676"/>
        <v>#REF!</v>
      </c>
      <c r="BL305" s="198" t="e">
        <f t="shared" ca="1" si="676"/>
        <v>#REF!</v>
      </c>
      <c r="BM305" s="198" t="e">
        <f t="shared" ca="1" si="676"/>
        <v>#REF!</v>
      </c>
      <c r="BN305" s="195">
        <f t="shared" ca="1" si="641"/>
        <v>0</v>
      </c>
      <c r="BO305" s="195">
        <f t="shared" ca="1" si="641"/>
        <v>0</v>
      </c>
      <c r="BP305" s="195" t="str">
        <f t="shared" ca="1" si="641"/>
        <v>-</v>
      </c>
      <c r="BQ305" s="195" t="str">
        <f t="shared" ca="1" si="641"/>
        <v>-</v>
      </c>
      <c r="BR305" s="198">
        <f t="shared" ca="1" si="665"/>
        <v>0</v>
      </c>
      <c r="BS305" s="198">
        <f t="shared" ca="1" si="665"/>
        <v>52</v>
      </c>
      <c r="BT305" s="198">
        <f t="shared" ca="1" si="665"/>
        <v>53</v>
      </c>
      <c r="BU305" s="198">
        <f t="shared" ca="1" si="665"/>
        <v>52</v>
      </c>
      <c r="BV305" s="198">
        <f t="shared" ca="1" si="665"/>
        <v>53</v>
      </c>
      <c r="BW305" s="198">
        <f t="shared" ca="1" si="665"/>
        <v>54</v>
      </c>
      <c r="BX305" s="198">
        <f t="shared" ca="1" si="665"/>
        <v>52</v>
      </c>
      <c r="BY305" s="195">
        <f t="shared" ca="1" si="651"/>
        <v>2</v>
      </c>
      <c r="BZ305" s="195" t="str">
        <f t="shared" ca="1" si="651"/>
        <v>-</v>
      </c>
      <c r="CA305" s="195" t="str">
        <f t="shared" ca="1" si="651"/>
        <v>-</v>
      </c>
      <c r="CB305" s="195" t="str">
        <f t="shared" ca="1" si="651"/>
        <v>-</v>
      </c>
      <c r="CC305" s="195" t="str">
        <f t="shared" ca="1" si="651"/>
        <v>-</v>
      </c>
      <c r="CD305" s="195" t="str">
        <f t="shared" ca="1" si="651"/>
        <v>-</v>
      </c>
      <c r="CE305" s="195" t="str">
        <f t="shared" ca="1" si="651"/>
        <v>-</v>
      </c>
      <c r="CF305" s="195">
        <f t="shared" ca="1" si="651"/>
        <v>0</v>
      </c>
      <c r="CG305" s="195" t="str">
        <f t="shared" ca="1" si="651"/>
        <v>-</v>
      </c>
      <c r="CH305" s="195">
        <f t="shared" ca="1" si="651"/>
        <v>1</v>
      </c>
      <c r="CI305" s="195">
        <f t="shared" ca="1" si="651"/>
        <v>0</v>
      </c>
      <c r="CJ305" s="195">
        <f t="shared" ca="1" si="651"/>
        <v>1</v>
      </c>
      <c r="CK305" s="195">
        <f t="shared" ca="1" si="651"/>
        <v>1</v>
      </c>
      <c r="CL305" s="195">
        <f t="shared" ca="1" si="651"/>
        <v>1</v>
      </c>
      <c r="CM305" s="195">
        <f t="shared" ca="1" si="651"/>
        <v>0</v>
      </c>
      <c r="CN305" s="195">
        <f t="shared" ca="1" si="651"/>
        <v>0</v>
      </c>
      <c r="CO305" s="195">
        <f t="shared" ca="1" si="642"/>
        <v>0</v>
      </c>
      <c r="CP305" s="195">
        <f t="shared" ca="1" si="642"/>
        <v>0</v>
      </c>
      <c r="CQ305" s="195">
        <f t="shared" ca="1" si="642"/>
        <v>0.9</v>
      </c>
      <c r="CR305" s="195">
        <f t="shared" ca="1" si="642"/>
        <v>0.75</v>
      </c>
      <c r="CS305" s="195">
        <f t="shared" ca="1" si="642"/>
        <v>0.65</v>
      </c>
      <c r="CT305" s="195">
        <f t="shared" ca="1" si="642"/>
        <v>0.3</v>
      </c>
      <c r="CU305" s="195">
        <f t="shared" ca="1" si="642"/>
        <v>0</v>
      </c>
      <c r="CV305" s="195">
        <f t="shared" ca="1" si="642"/>
        <v>0</v>
      </c>
      <c r="CW305" s="195">
        <f t="shared" ca="1" si="642"/>
        <v>1</v>
      </c>
      <c r="CX305" s="198">
        <f t="shared" ca="1" si="611"/>
        <v>0</v>
      </c>
      <c r="CY305" s="195">
        <f t="shared" ca="1" si="642"/>
        <v>0</v>
      </c>
      <c r="CZ305" s="198">
        <f t="shared" ca="1" si="612"/>
        <v>0</v>
      </c>
      <c r="DA305" s="198">
        <f t="shared" ca="1" si="612"/>
        <v>0</v>
      </c>
      <c r="DB305" s="198">
        <f t="shared" ca="1" si="612"/>
        <v>0</v>
      </c>
      <c r="DC305" s="198">
        <f t="shared" ca="1" si="612"/>
        <v>0</v>
      </c>
      <c r="DD305" s="198">
        <f t="shared" ca="1" si="612"/>
        <v>0</v>
      </c>
      <c r="DE305" s="195" t="str">
        <f t="shared" ca="1" si="642"/>
        <v>-</v>
      </c>
      <c r="DF305" s="195" t="str">
        <f t="shared" ca="1" si="643"/>
        <v>-</v>
      </c>
      <c r="DG305" s="195" t="str">
        <f t="shared" ca="1" si="643"/>
        <v>-</v>
      </c>
      <c r="DH305" s="195" t="str">
        <f t="shared" ca="1" si="643"/>
        <v>-</v>
      </c>
      <c r="DI305" s="195" t="str">
        <f t="shared" ca="1" si="643"/>
        <v>-</v>
      </c>
      <c r="DJ305" s="195" t="str">
        <f t="shared" ca="1" si="643"/>
        <v>-</v>
      </c>
      <c r="DK305" s="195" t="b">
        <f t="shared" ca="1" si="643"/>
        <v>0</v>
      </c>
      <c r="DL305" s="195" t="b">
        <f t="shared" ca="1" si="643"/>
        <v>0</v>
      </c>
      <c r="DM305" s="195" t="b">
        <f t="shared" ca="1" si="643"/>
        <v>1</v>
      </c>
      <c r="DN305" s="198">
        <f t="shared" ca="1" si="666"/>
        <v>2</v>
      </c>
      <c r="DO305" s="198" t="str">
        <f t="shared" ca="1" si="666"/>
        <v>-</v>
      </c>
      <c r="DP305" s="198" t="b">
        <f t="shared" ca="1" si="666"/>
        <v>1</v>
      </c>
      <c r="DQ305" s="198" t="str">
        <f t="shared" ca="1" si="666"/>
        <v>-</v>
      </c>
      <c r="DR305" s="198" t="str">
        <f t="shared" ca="1" si="666"/>
        <v>-</v>
      </c>
      <c r="DS305" s="195" t="str">
        <f t="shared" ca="1" si="643"/>
        <v>-</v>
      </c>
      <c r="DT305" s="195" t="b">
        <f t="shared" ca="1" si="663"/>
        <v>1</v>
      </c>
      <c r="DU305" s="195" t="str">
        <f t="shared" ca="1" si="643"/>
        <v>-</v>
      </c>
      <c r="DV305" s="195">
        <f t="shared" ca="1" si="684"/>
        <v>0</v>
      </c>
      <c r="DW305" s="195">
        <f t="shared" ca="1" si="684"/>
        <v>1</v>
      </c>
      <c r="DX305" s="198" t="str">
        <f t="shared" ca="1" si="615"/>
        <v>-</v>
      </c>
      <c r="DY305" s="195">
        <f t="shared" ca="1" si="685"/>
        <v>500</v>
      </c>
      <c r="DZ305" s="195">
        <f t="shared" ca="1" si="685"/>
        <v>500</v>
      </c>
      <c r="EA305" s="198">
        <f t="shared" ca="1" si="617"/>
        <v>1</v>
      </c>
      <c r="EB305" s="198">
        <f t="shared" ca="1" si="617"/>
        <v>0</v>
      </c>
      <c r="EC305" s="198">
        <f t="shared" ca="1" si="617"/>
        <v>1</v>
      </c>
      <c r="ED305" s="198">
        <f t="shared" ca="1" si="617"/>
        <v>1</v>
      </c>
      <c r="EE305" s="198">
        <f t="shared" ca="1" si="617"/>
        <v>0</v>
      </c>
      <c r="EF305" s="195">
        <f t="shared" ca="1" si="686"/>
        <v>70</v>
      </c>
      <c r="EG305" s="195">
        <f t="shared" ca="1" si="686"/>
        <v>50</v>
      </c>
      <c r="EH305" s="195">
        <f t="shared" ca="1" si="686"/>
        <v>70</v>
      </c>
      <c r="EI305" s="195">
        <f t="shared" ca="1" si="686"/>
        <v>50</v>
      </c>
      <c r="EJ305" s="198">
        <f t="shared" ca="1" si="618"/>
        <v>1</v>
      </c>
      <c r="EK305" s="195">
        <f t="shared" ca="1" si="687"/>
        <v>1</v>
      </c>
      <c r="EL305" s="195">
        <f t="shared" ca="1" si="687"/>
        <v>1</v>
      </c>
      <c r="EM305" s="195">
        <f t="shared" ca="1" si="620"/>
        <v>0</v>
      </c>
      <c r="EN305" s="195" t="str">
        <f t="shared" ca="1" si="688"/>
        <v>-</v>
      </c>
      <c r="EO305" s="195" t="str">
        <f t="shared" ca="1" si="649"/>
        <v>-</v>
      </c>
      <c r="EP305" s="195">
        <f t="shared" ca="1" si="649"/>
        <v>0</v>
      </c>
      <c r="EQ305" s="195">
        <f t="shared" ca="1" si="649"/>
        <v>0</v>
      </c>
      <c r="ER305" s="196">
        <v>0</v>
      </c>
    </row>
    <row r="306" spans="1:148" outlineLevel="3">
      <c r="A306" s="190">
        <f t="shared" si="624"/>
        <v>301</v>
      </c>
      <c r="B306" s="191">
        <f t="shared" ca="1" si="625"/>
        <v>300</v>
      </c>
      <c r="C306" s="19">
        <f t="shared" ca="1" si="674"/>
        <v>72</v>
      </c>
      <c r="D306" s="19" t="b">
        <v>1</v>
      </c>
      <c r="E306" s="19" t="b">
        <v>0</v>
      </c>
      <c r="F306" s="19" t="b">
        <v>1</v>
      </c>
      <c r="G306" s="197">
        <f t="shared" ca="1" si="636"/>
        <v>28</v>
      </c>
      <c r="H306" s="193" t="str">
        <f t="shared" ca="1" si="667"/>
        <v>28 M-M Spr Add lamb survival (nutrition)</v>
      </c>
      <c r="I306" s="194" t="str">
        <f ca="1">IF(MATCH(H306,H$5:H306,0)=(COUNTA(H$5:H306)),"-","Dup")</f>
        <v>-</v>
      </c>
      <c r="J306" s="195" t="s">
        <v>37</v>
      </c>
      <c r="K306" s="195" t="b">
        <f t="shared" ca="1" si="637"/>
        <v>1</v>
      </c>
      <c r="L306" s="195" t="b">
        <f t="shared" ca="1" si="637"/>
        <v>1</v>
      </c>
      <c r="M306" s="195" t="b">
        <f t="shared" ca="1" si="637"/>
        <v>1</v>
      </c>
      <c r="N306" s="195" t="b">
        <f t="shared" ca="1" si="637"/>
        <v>1</v>
      </c>
      <c r="O306" s="195" t="b">
        <f t="shared" ca="1" si="637"/>
        <v>1</v>
      </c>
      <c r="P306" s="198">
        <f t="shared" ca="1" si="599"/>
        <v>0</v>
      </c>
      <c r="Q306" s="198">
        <f t="shared" ca="1" si="599"/>
        <v>0</v>
      </c>
      <c r="R306" s="195">
        <f t="shared" ref="R306:Z327" ca="1" si="692">OFFSET(R$5,$B306,0)</f>
        <v>1</v>
      </c>
      <c r="S306" s="195">
        <f t="shared" ca="1" si="692"/>
        <v>1</v>
      </c>
      <c r="T306" s="195">
        <f t="shared" ca="1" si="692"/>
        <v>1</v>
      </c>
      <c r="U306" s="195">
        <f t="shared" ca="1" si="692"/>
        <v>1</v>
      </c>
      <c r="V306" s="195">
        <f t="shared" ca="1" si="692"/>
        <v>1</v>
      </c>
      <c r="W306" s="195">
        <f t="shared" ca="1" si="692"/>
        <v>1</v>
      </c>
      <c r="X306" s="195">
        <f t="shared" ca="1" si="692"/>
        <v>1</v>
      </c>
      <c r="Y306" s="195">
        <f t="shared" ca="1" si="692"/>
        <v>1</v>
      </c>
      <c r="Z306" s="195" t="str">
        <f t="shared" ca="1" si="692"/>
        <v>-</v>
      </c>
      <c r="AA306" s="198" t="b">
        <f t="shared" ca="1" si="601"/>
        <v>0</v>
      </c>
      <c r="AB306" s="198">
        <f t="shared" ca="1" si="601"/>
        <v>2</v>
      </c>
      <c r="AC306" s="198" t="str">
        <f t="shared" ca="1" si="601"/>
        <v>-</v>
      </c>
      <c r="AD306" s="198" t="str">
        <f t="shared" ca="1" si="601"/>
        <v>-</v>
      </c>
      <c r="AE306" s="195" t="str">
        <f t="shared" ref="AE306:AF327" ca="1" si="693">OFFSET(AE$5,$B306,0)</f>
        <v>-</v>
      </c>
      <c r="AF306" s="195" t="str">
        <f t="shared" ca="1" si="693"/>
        <v>-</v>
      </c>
      <c r="AG306" s="198" t="str">
        <f t="shared" ca="1" si="602"/>
        <v>-</v>
      </c>
      <c r="AH306" s="198" t="str">
        <f t="shared" ca="1" si="602"/>
        <v>-</v>
      </c>
      <c r="AI306" s="198" t="str">
        <f t="shared" ca="1" si="602"/>
        <v>-</v>
      </c>
      <c r="AJ306" s="195" t="str">
        <f t="shared" ca="1" si="650"/>
        <v>-</v>
      </c>
      <c r="AK306" s="195" t="b">
        <f t="shared" ca="1" si="650"/>
        <v>1</v>
      </c>
      <c r="AL306" s="195" t="str">
        <f t="shared" ca="1" si="691"/>
        <v>-</v>
      </c>
      <c r="AM306" s="195" t="str">
        <f t="shared" ca="1" si="650"/>
        <v>-</v>
      </c>
      <c r="AN306" s="195" t="str">
        <f t="shared" ca="1" si="650"/>
        <v>-</v>
      </c>
      <c r="AO306" s="195" t="str">
        <f t="shared" ca="1" si="650"/>
        <v>-</v>
      </c>
      <c r="AP306" s="195" t="str">
        <f t="shared" ca="1" si="650"/>
        <v>-</v>
      </c>
      <c r="AQ306" s="195" t="str">
        <f t="shared" ca="1" si="650"/>
        <v>-</v>
      </c>
      <c r="AR306" s="195" t="str">
        <f t="shared" ca="1" si="664"/>
        <v>-</v>
      </c>
      <c r="AS306" s="195">
        <f t="shared" ca="1" si="650"/>
        <v>5</v>
      </c>
      <c r="AT306" s="195">
        <f t="shared" ca="1" si="650"/>
        <v>4</v>
      </c>
      <c r="AU306" s="195">
        <f t="shared" ca="1" si="650"/>
        <v>0</v>
      </c>
      <c r="AV306" s="195">
        <f t="shared" ca="1" si="650"/>
        <v>0.25</v>
      </c>
      <c r="AW306" s="195">
        <f t="shared" ca="1" si="650"/>
        <v>-0.25</v>
      </c>
      <c r="AX306" s="195">
        <f t="shared" ca="1" si="650"/>
        <v>0.5</v>
      </c>
      <c r="AY306" s="195">
        <f t="shared" ca="1" si="650"/>
        <v>-0.5</v>
      </c>
      <c r="AZ306" s="195">
        <f t="shared" ca="1" si="650"/>
        <v>-0.7</v>
      </c>
      <c r="BA306" s="195">
        <f t="shared" ca="1" si="650"/>
        <v>1</v>
      </c>
      <c r="BB306" s="195">
        <f t="shared" ca="1" si="640"/>
        <v>-1</v>
      </c>
      <c r="BC306" s="195">
        <f t="shared" ca="1" si="640"/>
        <v>0.3</v>
      </c>
      <c r="BD306" s="195">
        <f t="shared" ca="1" si="640"/>
        <v>0.7</v>
      </c>
      <c r="BE306" s="195">
        <f t="shared" ca="1" si="640"/>
        <v>-0.2</v>
      </c>
      <c r="BF306" s="195">
        <f t="shared" ca="1" si="640"/>
        <v>1.2</v>
      </c>
      <c r="BG306" s="195" t="str">
        <f t="shared" ca="1" si="640"/>
        <v>-</v>
      </c>
      <c r="BH306" s="195" t="str">
        <f t="shared" ca="1" si="640"/>
        <v>-</v>
      </c>
      <c r="BI306" s="198" t="e">
        <f t="shared" ca="1" si="676"/>
        <v>#REF!</v>
      </c>
      <c r="BJ306" s="198" t="e">
        <f t="shared" ca="1" si="676"/>
        <v>#REF!</v>
      </c>
      <c r="BK306" s="198" t="e">
        <f t="shared" ca="1" si="676"/>
        <v>#REF!</v>
      </c>
      <c r="BL306" s="198" t="e">
        <f t="shared" ca="1" si="676"/>
        <v>#REF!</v>
      </c>
      <c r="BM306" s="198" t="e">
        <f t="shared" ca="1" si="676"/>
        <v>#REF!</v>
      </c>
      <c r="BN306" s="195">
        <f t="shared" ca="1" si="641"/>
        <v>0</v>
      </c>
      <c r="BO306" s="195">
        <f t="shared" ca="1" si="641"/>
        <v>0</v>
      </c>
      <c r="BP306" s="195" t="str">
        <f t="shared" ca="1" si="641"/>
        <v>-</v>
      </c>
      <c r="BQ306" s="195" t="str">
        <f t="shared" ca="1" si="641"/>
        <v>-</v>
      </c>
      <c r="BR306" s="198">
        <f t="shared" ca="1" si="665"/>
        <v>0</v>
      </c>
      <c r="BS306" s="198">
        <f t="shared" ca="1" si="665"/>
        <v>52</v>
      </c>
      <c r="BT306" s="198">
        <f t="shared" ca="1" si="665"/>
        <v>53</v>
      </c>
      <c r="BU306" s="198">
        <f t="shared" ca="1" si="665"/>
        <v>52</v>
      </c>
      <c r="BV306" s="198">
        <f t="shared" ca="1" si="665"/>
        <v>53</v>
      </c>
      <c r="BW306" s="198">
        <f t="shared" ca="1" si="665"/>
        <v>54</v>
      </c>
      <c r="BX306" s="198">
        <f t="shared" ca="1" si="665"/>
        <v>52</v>
      </c>
      <c r="BY306" s="195">
        <f t="shared" ca="1" si="651"/>
        <v>2</v>
      </c>
      <c r="BZ306" s="195" t="str">
        <f t="shared" ca="1" si="651"/>
        <v>-</v>
      </c>
      <c r="CA306" s="195" t="str">
        <f t="shared" ca="1" si="651"/>
        <v>-</v>
      </c>
      <c r="CB306" s="195" t="str">
        <f t="shared" ca="1" si="651"/>
        <v>-</v>
      </c>
      <c r="CC306" s="195" t="str">
        <f t="shared" ca="1" si="651"/>
        <v>-</v>
      </c>
      <c r="CD306" s="195" t="str">
        <f t="shared" ca="1" si="651"/>
        <v>-</v>
      </c>
      <c r="CE306" s="195" t="str">
        <f t="shared" ca="1" si="651"/>
        <v>-</v>
      </c>
      <c r="CF306" s="195">
        <f t="shared" ca="1" si="651"/>
        <v>0</v>
      </c>
      <c r="CG306" s="195" t="str">
        <f t="shared" ca="1" si="651"/>
        <v>-</v>
      </c>
      <c r="CH306" s="195">
        <f t="shared" ca="1" si="651"/>
        <v>1</v>
      </c>
      <c r="CI306" s="195">
        <f t="shared" ca="1" si="651"/>
        <v>0</v>
      </c>
      <c r="CJ306" s="195">
        <f t="shared" ca="1" si="651"/>
        <v>1</v>
      </c>
      <c r="CK306" s="195">
        <f t="shared" ca="1" si="651"/>
        <v>1</v>
      </c>
      <c r="CL306" s="195">
        <f t="shared" ca="1" si="651"/>
        <v>1</v>
      </c>
      <c r="CM306" s="195">
        <f t="shared" ca="1" si="651"/>
        <v>0</v>
      </c>
      <c r="CN306" s="195">
        <f t="shared" ca="1" si="651"/>
        <v>0</v>
      </c>
      <c r="CO306" s="195">
        <f t="shared" ca="1" si="642"/>
        <v>0</v>
      </c>
      <c r="CP306" s="195">
        <f t="shared" ca="1" si="642"/>
        <v>0</v>
      </c>
      <c r="CQ306" s="195">
        <f t="shared" ca="1" si="642"/>
        <v>0.9</v>
      </c>
      <c r="CR306" s="195">
        <f t="shared" ca="1" si="642"/>
        <v>0.75</v>
      </c>
      <c r="CS306" s="195">
        <f t="shared" ca="1" si="642"/>
        <v>0.65</v>
      </c>
      <c r="CT306" s="195">
        <f t="shared" ca="1" si="642"/>
        <v>0.3</v>
      </c>
      <c r="CU306" s="195">
        <f t="shared" ca="1" si="642"/>
        <v>0</v>
      </c>
      <c r="CV306" s="195">
        <f t="shared" ca="1" si="642"/>
        <v>0</v>
      </c>
      <c r="CW306" s="195">
        <f t="shared" ca="1" si="642"/>
        <v>1</v>
      </c>
      <c r="CX306" s="198">
        <f t="shared" ca="1" si="611"/>
        <v>0</v>
      </c>
      <c r="CY306" s="195">
        <f t="shared" ca="1" si="642"/>
        <v>0</v>
      </c>
      <c r="CZ306" s="198">
        <f t="shared" ca="1" si="612"/>
        <v>0</v>
      </c>
      <c r="DA306" s="198">
        <f t="shared" ca="1" si="612"/>
        <v>0</v>
      </c>
      <c r="DB306" s="198">
        <f t="shared" ca="1" si="612"/>
        <v>0</v>
      </c>
      <c r="DC306" s="198">
        <f t="shared" ca="1" si="612"/>
        <v>0</v>
      </c>
      <c r="DD306" s="198">
        <f t="shared" ca="1" si="612"/>
        <v>0</v>
      </c>
      <c r="DE306" s="195" t="str">
        <f t="shared" ca="1" si="642"/>
        <v>-</v>
      </c>
      <c r="DF306" s="195" t="str">
        <f t="shared" ca="1" si="643"/>
        <v>-</v>
      </c>
      <c r="DG306" s="195" t="str">
        <f t="shared" ca="1" si="643"/>
        <v>-</v>
      </c>
      <c r="DH306" s="195" t="str">
        <f t="shared" ca="1" si="643"/>
        <v>-</v>
      </c>
      <c r="DI306" s="195" t="str">
        <f t="shared" ca="1" si="643"/>
        <v>-</v>
      </c>
      <c r="DJ306" s="195" t="str">
        <f t="shared" ca="1" si="643"/>
        <v>-</v>
      </c>
      <c r="DK306" s="195" t="b">
        <f t="shared" ca="1" si="643"/>
        <v>0</v>
      </c>
      <c r="DL306" s="195" t="b">
        <f t="shared" ca="1" si="643"/>
        <v>0</v>
      </c>
      <c r="DM306" s="195" t="b">
        <f t="shared" ca="1" si="643"/>
        <v>1</v>
      </c>
      <c r="DN306" s="198">
        <f t="shared" ca="1" si="666"/>
        <v>2</v>
      </c>
      <c r="DO306" s="198" t="str">
        <f t="shared" ca="1" si="666"/>
        <v>-</v>
      </c>
      <c r="DP306" s="198" t="b">
        <f t="shared" ca="1" si="666"/>
        <v>1</v>
      </c>
      <c r="DQ306" s="198" t="str">
        <f t="shared" ca="1" si="666"/>
        <v>-</v>
      </c>
      <c r="DR306" s="198" t="str">
        <f t="shared" ca="1" si="666"/>
        <v>-</v>
      </c>
      <c r="DS306" s="195" t="str">
        <f t="shared" ca="1" si="643"/>
        <v>-</v>
      </c>
      <c r="DT306" s="195" t="b">
        <f t="shared" ca="1" si="663"/>
        <v>1</v>
      </c>
      <c r="DU306" s="195" t="str">
        <f t="shared" ca="1" si="643"/>
        <v>-</v>
      </c>
      <c r="DV306" s="195">
        <f t="shared" ca="1" si="684"/>
        <v>0</v>
      </c>
      <c r="DW306" s="195">
        <f t="shared" ca="1" si="684"/>
        <v>1</v>
      </c>
      <c r="DX306" s="198" t="str">
        <f t="shared" ca="1" si="615"/>
        <v>-</v>
      </c>
      <c r="DY306" s="195">
        <f t="shared" ca="1" si="685"/>
        <v>500</v>
      </c>
      <c r="DZ306" s="195">
        <f t="shared" ca="1" si="685"/>
        <v>500</v>
      </c>
      <c r="EA306" s="198">
        <f t="shared" ca="1" si="617"/>
        <v>1</v>
      </c>
      <c r="EB306" s="198">
        <f t="shared" ca="1" si="617"/>
        <v>0</v>
      </c>
      <c r="EC306" s="198">
        <f t="shared" ca="1" si="617"/>
        <v>1</v>
      </c>
      <c r="ED306" s="198">
        <f t="shared" ca="1" si="617"/>
        <v>1</v>
      </c>
      <c r="EE306" s="198">
        <f t="shared" ca="1" si="617"/>
        <v>0</v>
      </c>
      <c r="EF306" s="195">
        <f t="shared" ca="1" si="686"/>
        <v>70</v>
      </c>
      <c r="EG306" s="195">
        <f t="shared" ca="1" si="686"/>
        <v>50</v>
      </c>
      <c r="EH306" s="195">
        <f t="shared" ca="1" si="686"/>
        <v>70</v>
      </c>
      <c r="EI306" s="195">
        <f t="shared" ca="1" si="686"/>
        <v>50</v>
      </c>
      <c r="EJ306" s="198">
        <f t="shared" ca="1" si="618"/>
        <v>1</v>
      </c>
      <c r="EK306" s="195">
        <f t="shared" ca="1" si="687"/>
        <v>1</v>
      </c>
      <c r="EL306" s="195">
        <f t="shared" ca="1" si="687"/>
        <v>1</v>
      </c>
      <c r="EM306" s="195">
        <f t="shared" ca="1" si="620"/>
        <v>0</v>
      </c>
      <c r="EN306" s="195" t="str">
        <f t="shared" ca="1" si="688"/>
        <v>-</v>
      </c>
      <c r="EO306" s="195" t="str">
        <f t="shared" ca="1" si="649"/>
        <v>-</v>
      </c>
      <c r="EP306" s="195">
        <f t="shared" ca="1" si="649"/>
        <v>0</v>
      </c>
      <c r="EQ306" s="195">
        <f t="shared" ca="1" si="649"/>
        <v>0</v>
      </c>
      <c r="ER306" s="196">
        <v>0</v>
      </c>
    </row>
    <row r="307" spans="1:148" outlineLevel="3">
      <c r="A307" s="190">
        <f t="shared" si="624"/>
        <v>302</v>
      </c>
      <c r="B307" s="191">
        <f t="shared" ca="1" si="625"/>
        <v>301</v>
      </c>
      <c r="C307" s="19">
        <f t="shared" ca="1" si="674"/>
        <v>72</v>
      </c>
      <c r="D307" s="19" t="b">
        <v>1</v>
      </c>
      <c r="E307" s="19" t="b">
        <v>0</v>
      </c>
      <c r="F307" s="19" t="b">
        <v>1</v>
      </c>
      <c r="G307" s="197">
        <f t="shared" ca="1" si="636"/>
        <v>29</v>
      </c>
      <c r="H307" s="193" t="str">
        <f t="shared" ca="1" si="667"/>
        <v>29 M-M Spr Add lamb survival (paddock allocation)</v>
      </c>
      <c r="I307" s="194" t="str">
        <f ca="1">IF(MATCH(H307,H$5:H307,0)=(COUNTA(H$5:H307)),"-","Dup")</f>
        <v>-</v>
      </c>
      <c r="J307" s="195" t="s">
        <v>37</v>
      </c>
      <c r="K307" s="195" t="b">
        <f t="shared" ca="1" si="637"/>
        <v>1</v>
      </c>
      <c r="L307" s="195" t="b">
        <f t="shared" ca="1" si="637"/>
        <v>1</v>
      </c>
      <c r="M307" s="195" t="b">
        <f t="shared" ca="1" si="637"/>
        <v>1</v>
      </c>
      <c r="N307" s="195" t="b">
        <f t="shared" ca="1" si="637"/>
        <v>1</v>
      </c>
      <c r="O307" s="195" t="b">
        <f t="shared" ca="1" si="637"/>
        <v>1</v>
      </c>
      <c r="P307" s="198">
        <f t="shared" ca="1" si="599"/>
        <v>0</v>
      </c>
      <c r="Q307" s="198">
        <f t="shared" ca="1" si="599"/>
        <v>0</v>
      </c>
      <c r="R307" s="195">
        <f t="shared" ca="1" si="692"/>
        <v>1</v>
      </c>
      <c r="S307" s="195">
        <f t="shared" ca="1" si="692"/>
        <v>1</v>
      </c>
      <c r="T307" s="195">
        <f t="shared" ca="1" si="692"/>
        <v>1</v>
      </c>
      <c r="U307" s="195">
        <f t="shared" ca="1" si="692"/>
        <v>1</v>
      </c>
      <c r="V307" s="195">
        <f t="shared" ca="1" si="692"/>
        <v>1</v>
      </c>
      <c r="W307" s="195">
        <f t="shared" ca="1" si="692"/>
        <v>1</v>
      </c>
      <c r="X307" s="195">
        <f t="shared" ca="1" si="692"/>
        <v>1</v>
      </c>
      <c r="Y307" s="195">
        <f t="shared" ca="1" si="692"/>
        <v>1</v>
      </c>
      <c r="Z307" s="195" t="str">
        <f t="shared" ca="1" si="692"/>
        <v>-</v>
      </c>
      <c r="AA307" s="198" t="b">
        <f t="shared" ca="1" si="601"/>
        <v>0</v>
      </c>
      <c r="AB307" s="198">
        <f t="shared" ca="1" si="601"/>
        <v>2</v>
      </c>
      <c r="AC307" s="198" t="str">
        <f t="shared" ca="1" si="601"/>
        <v>-</v>
      </c>
      <c r="AD307" s="198" t="str">
        <f t="shared" ca="1" si="601"/>
        <v>-</v>
      </c>
      <c r="AE307" s="195" t="str">
        <f t="shared" ca="1" si="693"/>
        <v>-</v>
      </c>
      <c r="AF307" s="195" t="str">
        <f t="shared" ca="1" si="693"/>
        <v>-</v>
      </c>
      <c r="AG307" s="198" t="str">
        <f t="shared" ca="1" si="602"/>
        <v>-</v>
      </c>
      <c r="AH307" s="198" t="str">
        <f t="shared" ca="1" si="602"/>
        <v>-</v>
      </c>
      <c r="AI307" s="198" t="str">
        <f t="shared" ca="1" si="602"/>
        <v>-</v>
      </c>
      <c r="AJ307" s="195" t="str">
        <f t="shared" ca="1" si="650"/>
        <v>-</v>
      </c>
      <c r="AK307" s="195" t="b">
        <f t="shared" ca="1" si="650"/>
        <v>1</v>
      </c>
      <c r="AL307" s="195" t="str">
        <f t="shared" ca="1" si="691"/>
        <v>-</v>
      </c>
      <c r="AM307" s="195" t="str">
        <f t="shared" ca="1" si="650"/>
        <v>-</v>
      </c>
      <c r="AN307" s="195" t="str">
        <f t="shared" ca="1" si="650"/>
        <v>-</v>
      </c>
      <c r="AO307" s="195" t="str">
        <f t="shared" ca="1" si="650"/>
        <v>-</v>
      </c>
      <c r="AP307" s="195" t="str">
        <f t="shared" ca="1" si="650"/>
        <v>-</v>
      </c>
      <c r="AQ307" s="195" t="str">
        <f t="shared" ca="1" si="650"/>
        <v>-</v>
      </c>
      <c r="AR307" s="195" t="str">
        <f t="shared" ca="1" si="664"/>
        <v>-</v>
      </c>
      <c r="AS307" s="195">
        <f t="shared" ca="1" si="650"/>
        <v>5</v>
      </c>
      <c r="AT307" s="195">
        <f t="shared" ca="1" si="650"/>
        <v>4</v>
      </c>
      <c r="AU307" s="195">
        <f t="shared" ca="1" si="650"/>
        <v>0</v>
      </c>
      <c r="AV307" s="195">
        <f t="shared" ca="1" si="650"/>
        <v>0.25</v>
      </c>
      <c r="AW307" s="195">
        <f t="shared" ca="1" si="650"/>
        <v>-0.25</v>
      </c>
      <c r="AX307" s="195">
        <f t="shared" ca="1" si="650"/>
        <v>0.5</v>
      </c>
      <c r="AY307" s="195">
        <f t="shared" ca="1" si="650"/>
        <v>-0.5</v>
      </c>
      <c r="AZ307" s="195">
        <f t="shared" ca="1" si="650"/>
        <v>-0.7</v>
      </c>
      <c r="BA307" s="195">
        <f t="shared" ca="1" si="650"/>
        <v>1</v>
      </c>
      <c r="BB307" s="195">
        <f t="shared" ca="1" si="640"/>
        <v>-1</v>
      </c>
      <c r="BC307" s="195">
        <f t="shared" ca="1" si="640"/>
        <v>0.3</v>
      </c>
      <c r="BD307" s="195">
        <f t="shared" ca="1" si="640"/>
        <v>0.7</v>
      </c>
      <c r="BE307" s="195">
        <f t="shared" ca="1" si="640"/>
        <v>-0.2</v>
      </c>
      <c r="BF307" s="195">
        <f t="shared" ca="1" si="640"/>
        <v>1.2</v>
      </c>
      <c r="BG307" s="195" t="str">
        <f t="shared" ca="1" si="640"/>
        <v>-</v>
      </c>
      <c r="BH307" s="195" t="str">
        <f t="shared" ca="1" si="640"/>
        <v>-</v>
      </c>
      <c r="BI307" s="198" t="e">
        <f t="shared" ca="1" si="676"/>
        <v>#REF!</v>
      </c>
      <c r="BJ307" s="198" t="e">
        <f t="shared" ca="1" si="676"/>
        <v>#REF!</v>
      </c>
      <c r="BK307" s="198" t="e">
        <f t="shared" ca="1" si="676"/>
        <v>#REF!</v>
      </c>
      <c r="BL307" s="198" t="e">
        <f t="shared" ca="1" si="676"/>
        <v>#REF!</v>
      </c>
      <c r="BM307" s="198" t="e">
        <f t="shared" ca="1" si="676"/>
        <v>#REF!</v>
      </c>
      <c r="BN307" s="195">
        <f t="shared" ca="1" si="641"/>
        <v>0</v>
      </c>
      <c r="BO307" s="195">
        <f t="shared" ca="1" si="641"/>
        <v>0</v>
      </c>
      <c r="BP307" s="195" t="str">
        <f t="shared" ca="1" si="641"/>
        <v>-</v>
      </c>
      <c r="BQ307" s="195" t="str">
        <f t="shared" ca="1" si="641"/>
        <v>-</v>
      </c>
      <c r="BR307" s="198">
        <f t="shared" ca="1" si="665"/>
        <v>0</v>
      </c>
      <c r="BS307" s="198">
        <f t="shared" ca="1" si="665"/>
        <v>52</v>
      </c>
      <c r="BT307" s="198">
        <f t="shared" ca="1" si="665"/>
        <v>53</v>
      </c>
      <c r="BU307" s="198">
        <f t="shared" ca="1" si="665"/>
        <v>52</v>
      </c>
      <c r="BV307" s="198">
        <f t="shared" ca="1" si="665"/>
        <v>53</v>
      </c>
      <c r="BW307" s="198">
        <f t="shared" ca="1" si="665"/>
        <v>54</v>
      </c>
      <c r="BX307" s="198">
        <f t="shared" ca="1" si="665"/>
        <v>52</v>
      </c>
      <c r="BY307" s="195">
        <f t="shared" ca="1" si="651"/>
        <v>2</v>
      </c>
      <c r="BZ307" s="195" t="str">
        <f t="shared" ca="1" si="651"/>
        <v>-</v>
      </c>
      <c r="CA307" s="195" t="str">
        <f t="shared" ca="1" si="651"/>
        <v>-</v>
      </c>
      <c r="CB307" s="195" t="str">
        <f t="shared" ca="1" si="651"/>
        <v>-</v>
      </c>
      <c r="CC307" s="195" t="str">
        <f t="shared" ca="1" si="651"/>
        <v>-</v>
      </c>
      <c r="CD307" s="195" t="str">
        <f t="shared" ca="1" si="651"/>
        <v>-</v>
      </c>
      <c r="CE307" s="195" t="str">
        <f t="shared" ca="1" si="651"/>
        <v>-</v>
      </c>
      <c r="CF307" s="195">
        <f t="shared" ca="1" si="651"/>
        <v>0</v>
      </c>
      <c r="CG307" s="195" t="str">
        <f t="shared" ca="1" si="651"/>
        <v>-</v>
      </c>
      <c r="CH307" s="195">
        <f t="shared" ca="1" si="651"/>
        <v>1</v>
      </c>
      <c r="CI307" s="195">
        <f t="shared" ca="1" si="651"/>
        <v>0</v>
      </c>
      <c r="CJ307" s="195">
        <f t="shared" ca="1" si="651"/>
        <v>1</v>
      </c>
      <c r="CK307" s="195">
        <f t="shared" ca="1" si="651"/>
        <v>1</v>
      </c>
      <c r="CL307" s="195">
        <f t="shared" ca="1" si="651"/>
        <v>1</v>
      </c>
      <c r="CM307" s="195">
        <f t="shared" ca="1" si="651"/>
        <v>0</v>
      </c>
      <c r="CN307" s="195">
        <f t="shared" ca="1" si="651"/>
        <v>0</v>
      </c>
      <c r="CO307" s="195">
        <f t="shared" ca="1" si="642"/>
        <v>0</v>
      </c>
      <c r="CP307" s="195">
        <f t="shared" ca="1" si="642"/>
        <v>0</v>
      </c>
      <c r="CQ307" s="195">
        <f t="shared" ca="1" si="642"/>
        <v>0.9</v>
      </c>
      <c r="CR307" s="195">
        <f t="shared" ca="1" si="642"/>
        <v>0.75</v>
      </c>
      <c r="CS307" s="195">
        <f t="shared" ca="1" si="642"/>
        <v>0.65</v>
      </c>
      <c r="CT307" s="195">
        <f t="shared" ca="1" si="642"/>
        <v>0.3</v>
      </c>
      <c r="CU307" s="195">
        <f t="shared" ca="1" si="642"/>
        <v>0</v>
      </c>
      <c r="CV307" s="195">
        <f t="shared" ca="1" si="642"/>
        <v>0</v>
      </c>
      <c r="CW307" s="195">
        <f t="shared" ca="1" si="642"/>
        <v>1</v>
      </c>
      <c r="CX307" s="198">
        <f t="shared" ca="1" si="611"/>
        <v>0</v>
      </c>
      <c r="CY307" s="195">
        <f t="shared" ca="1" si="642"/>
        <v>0</v>
      </c>
      <c r="CZ307" s="198">
        <f t="shared" ca="1" si="612"/>
        <v>0</v>
      </c>
      <c r="DA307" s="198">
        <f t="shared" ca="1" si="612"/>
        <v>0</v>
      </c>
      <c r="DB307" s="198">
        <f t="shared" ca="1" si="612"/>
        <v>0</v>
      </c>
      <c r="DC307" s="198">
        <f t="shared" ca="1" si="612"/>
        <v>9.9000000000000008E-3</v>
      </c>
      <c r="DD307" s="198">
        <f t="shared" ca="1" si="612"/>
        <v>-5.515714285714287E-2</v>
      </c>
      <c r="DE307" s="195" t="str">
        <f t="shared" ca="1" si="642"/>
        <v>-</v>
      </c>
      <c r="DF307" s="195" t="str">
        <f t="shared" ca="1" si="643"/>
        <v>-</v>
      </c>
      <c r="DG307" s="195" t="str">
        <f t="shared" ca="1" si="643"/>
        <v>-</v>
      </c>
      <c r="DH307" s="195" t="str">
        <f t="shared" ca="1" si="643"/>
        <v>-</v>
      </c>
      <c r="DI307" s="195" t="str">
        <f t="shared" ca="1" si="643"/>
        <v>-</v>
      </c>
      <c r="DJ307" s="195" t="str">
        <f t="shared" ca="1" si="643"/>
        <v>-</v>
      </c>
      <c r="DK307" s="195" t="b">
        <f t="shared" ca="1" si="643"/>
        <v>0</v>
      </c>
      <c r="DL307" s="195" t="b">
        <f t="shared" ca="1" si="643"/>
        <v>0</v>
      </c>
      <c r="DM307" s="195" t="b">
        <f t="shared" ca="1" si="643"/>
        <v>1</v>
      </c>
      <c r="DN307" s="198">
        <f t="shared" ca="1" si="666"/>
        <v>2</v>
      </c>
      <c r="DO307" s="198" t="str">
        <f t="shared" ca="1" si="666"/>
        <v>-</v>
      </c>
      <c r="DP307" s="198" t="b">
        <f t="shared" ca="1" si="666"/>
        <v>1</v>
      </c>
      <c r="DQ307" s="198" t="str">
        <f t="shared" ca="1" si="666"/>
        <v>-</v>
      </c>
      <c r="DR307" s="198" t="str">
        <f t="shared" ca="1" si="666"/>
        <v>-</v>
      </c>
      <c r="DS307" s="195" t="str">
        <f t="shared" ca="1" si="643"/>
        <v>-</v>
      </c>
      <c r="DT307" s="195" t="b">
        <f t="shared" ca="1" si="663"/>
        <v>1</v>
      </c>
      <c r="DU307" s="195" t="str">
        <f t="shared" ca="1" si="643"/>
        <v>-</v>
      </c>
      <c r="DV307" s="195">
        <f t="shared" ca="1" si="684"/>
        <v>0</v>
      </c>
      <c r="DW307" s="195">
        <f t="shared" ca="1" si="684"/>
        <v>1</v>
      </c>
      <c r="DX307" s="198" t="str">
        <f t="shared" ca="1" si="615"/>
        <v>-</v>
      </c>
      <c r="DY307" s="195">
        <f t="shared" ca="1" si="685"/>
        <v>500</v>
      </c>
      <c r="DZ307" s="195">
        <f t="shared" ca="1" si="685"/>
        <v>500</v>
      </c>
      <c r="EA307" s="198">
        <f t="shared" ca="1" si="617"/>
        <v>1</v>
      </c>
      <c r="EB307" s="198">
        <f t="shared" ca="1" si="617"/>
        <v>0</v>
      </c>
      <c r="EC307" s="198">
        <f t="shared" ca="1" si="617"/>
        <v>1</v>
      </c>
      <c r="ED307" s="198">
        <f t="shared" ca="1" si="617"/>
        <v>1</v>
      </c>
      <c r="EE307" s="198">
        <f t="shared" ca="1" si="617"/>
        <v>0</v>
      </c>
      <c r="EF307" s="195">
        <f t="shared" ca="1" si="686"/>
        <v>70</v>
      </c>
      <c r="EG307" s="195">
        <f t="shared" ca="1" si="686"/>
        <v>50</v>
      </c>
      <c r="EH307" s="195">
        <f t="shared" ca="1" si="686"/>
        <v>70</v>
      </c>
      <c r="EI307" s="195">
        <f t="shared" ca="1" si="686"/>
        <v>50</v>
      </c>
      <c r="EJ307" s="198">
        <f t="shared" ca="1" si="618"/>
        <v>1</v>
      </c>
      <c r="EK307" s="195">
        <f t="shared" ca="1" si="687"/>
        <v>1</v>
      </c>
      <c r="EL307" s="195">
        <f t="shared" ca="1" si="687"/>
        <v>1</v>
      </c>
      <c r="EM307" s="195">
        <f t="shared" ca="1" si="620"/>
        <v>0</v>
      </c>
      <c r="EN307" s="195" t="str">
        <f t="shared" ca="1" si="688"/>
        <v>-</v>
      </c>
      <c r="EO307" s="195" t="str">
        <f t="shared" ca="1" si="649"/>
        <v>-</v>
      </c>
      <c r="EP307" s="195">
        <f t="shared" ca="1" si="649"/>
        <v>0</v>
      </c>
      <c r="EQ307" s="195">
        <f t="shared" ca="1" si="649"/>
        <v>0</v>
      </c>
      <c r="ER307" s="196">
        <v>0</v>
      </c>
    </row>
    <row r="308" spans="1:148" outlineLevel="3">
      <c r="A308" s="190">
        <f t="shared" si="624"/>
        <v>303</v>
      </c>
      <c r="B308" s="191">
        <f t="shared" ca="1" si="625"/>
        <v>302</v>
      </c>
      <c r="C308" s="19">
        <f t="shared" ca="1" si="674"/>
        <v>72</v>
      </c>
      <c r="D308" s="19" t="b">
        <v>1</v>
      </c>
      <c r="E308" s="19" t="b">
        <v>0</v>
      </c>
      <c r="F308" s="19" t="b">
        <v>1</v>
      </c>
      <c r="G308" s="197">
        <f t="shared" ca="1" si="636"/>
        <v>30</v>
      </c>
      <c r="H308" s="193" t="str">
        <f t="shared" ca="1" si="667"/>
        <v>30 M-M Spr Add LTW effect</v>
      </c>
      <c r="I308" s="194" t="str">
        <f ca="1">IF(MATCH(H308,H$5:H308,0)=(COUNTA(H$5:H308)),"-","Dup")</f>
        <v>-</v>
      </c>
      <c r="J308" s="195" t="s">
        <v>37</v>
      </c>
      <c r="K308" s="195" t="b">
        <f t="shared" ca="1" si="637"/>
        <v>1</v>
      </c>
      <c r="L308" s="195" t="b">
        <f t="shared" ca="1" si="637"/>
        <v>1</v>
      </c>
      <c r="M308" s="195" t="b">
        <f t="shared" ca="1" si="637"/>
        <v>1</v>
      </c>
      <c r="N308" s="195" t="b">
        <f t="shared" ca="1" si="637"/>
        <v>1</v>
      </c>
      <c r="O308" s="195" t="b">
        <f t="shared" ca="1" si="637"/>
        <v>1</v>
      </c>
      <c r="P308" s="198">
        <f t="shared" ca="1" si="599"/>
        <v>1</v>
      </c>
      <c r="Q308" s="198">
        <f t="shared" ca="1" si="599"/>
        <v>1</v>
      </c>
      <c r="R308" s="195">
        <f t="shared" ca="1" si="692"/>
        <v>1</v>
      </c>
      <c r="S308" s="195">
        <f t="shared" ca="1" si="692"/>
        <v>1</v>
      </c>
      <c r="T308" s="195">
        <f t="shared" ca="1" si="692"/>
        <v>1</v>
      </c>
      <c r="U308" s="195">
        <f t="shared" ca="1" si="692"/>
        <v>1</v>
      </c>
      <c r="V308" s="195">
        <f t="shared" ca="1" si="692"/>
        <v>1</v>
      </c>
      <c r="W308" s="195">
        <f t="shared" ca="1" si="692"/>
        <v>1</v>
      </c>
      <c r="X308" s="195">
        <f t="shared" ca="1" si="692"/>
        <v>1</v>
      </c>
      <c r="Y308" s="195">
        <f t="shared" ca="1" si="692"/>
        <v>1</v>
      </c>
      <c r="Z308" s="195" t="str">
        <f t="shared" ca="1" si="692"/>
        <v>-</v>
      </c>
      <c r="AA308" s="198" t="b">
        <f t="shared" ca="1" si="601"/>
        <v>0</v>
      </c>
      <c r="AB308" s="198">
        <f t="shared" ca="1" si="601"/>
        <v>2</v>
      </c>
      <c r="AC308" s="198" t="str">
        <f t="shared" ca="1" si="601"/>
        <v>-</v>
      </c>
      <c r="AD308" s="198" t="str">
        <f t="shared" ca="1" si="601"/>
        <v>-</v>
      </c>
      <c r="AE308" s="195" t="str">
        <f t="shared" ca="1" si="693"/>
        <v>-</v>
      </c>
      <c r="AF308" s="195" t="str">
        <f t="shared" ca="1" si="693"/>
        <v>-</v>
      </c>
      <c r="AG308" s="198" t="str">
        <f t="shared" ca="1" si="602"/>
        <v>-</v>
      </c>
      <c r="AH308" s="198" t="str">
        <f t="shared" ca="1" si="602"/>
        <v>-</v>
      </c>
      <c r="AI308" s="198" t="str">
        <f t="shared" ca="1" si="602"/>
        <v>-</v>
      </c>
      <c r="AJ308" s="195" t="str">
        <f t="shared" ca="1" si="650"/>
        <v>-</v>
      </c>
      <c r="AK308" s="195" t="b">
        <f t="shared" ca="1" si="650"/>
        <v>1</v>
      </c>
      <c r="AL308" s="195" t="str">
        <f t="shared" ca="1" si="691"/>
        <v>-</v>
      </c>
      <c r="AM308" s="195" t="str">
        <f t="shared" ca="1" si="650"/>
        <v>-</v>
      </c>
      <c r="AN308" s="195" t="str">
        <f t="shared" ca="1" si="650"/>
        <v>-</v>
      </c>
      <c r="AO308" s="195" t="str">
        <f t="shared" ca="1" si="650"/>
        <v>-</v>
      </c>
      <c r="AP308" s="195" t="str">
        <f t="shared" ca="1" si="650"/>
        <v>-</v>
      </c>
      <c r="AQ308" s="195" t="str">
        <f t="shared" ca="1" si="650"/>
        <v>-</v>
      </c>
      <c r="AR308" s="195" t="str">
        <f t="shared" ca="1" si="664"/>
        <v>-</v>
      </c>
      <c r="AS308" s="195">
        <f t="shared" ca="1" si="650"/>
        <v>5</v>
      </c>
      <c r="AT308" s="195">
        <f t="shared" ca="1" si="650"/>
        <v>4</v>
      </c>
      <c r="AU308" s="195">
        <f t="shared" ca="1" si="650"/>
        <v>0</v>
      </c>
      <c r="AV308" s="195">
        <f t="shared" ca="1" si="650"/>
        <v>0.25</v>
      </c>
      <c r="AW308" s="195">
        <f t="shared" ca="1" si="650"/>
        <v>-0.25</v>
      </c>
      <c r="AX308" s="195">
        <f t="shared" ca="1" si="650"/>
        <v>0.5</v>
      </c>
      <c r="AY308" s="195">
        <f t="shared" ca="1" si="650"/>
        <v>-0.5</v>
      </c>
      <c r="AZ308" s="195">
        <f t="shared" ca="1" si="650"/>
        <v>-0.7</v>
      </c>
      <c r="BA308" s="195">
        <f t="shared" ca="1" si="650"/>
        <v>1</v>
      </c>
      <c r="BB308" s="195">
        <f t="shared" ca="1" si="640"/>
        <v>-1</v>
      </c>
      <c r="BC308" s="195">
        <f t="shared" ca="1" si="640"/>
        <v>0.3</v>
      </c>
      <c r="BD308" s="195">
        <f t="shared" ca="1" si="640"/>
        <v>0.7</v>
      </c>
      <c r="BE308" s="195">
        <f t="shared" ca="1" si="640"/>
        <v>-0.2</v>
      </c>
      <c r="BF308" s="195">
        <f t="shared" ca="1" si="640"/>
        <v>1.2</v>
      </c>
      <c r="BG308" s="195" t="str">
        <f t="shared" ca="1" si="640"/>
        <v>-</v>
      </c>
      <c r="BH308" s="195" t="str">
        <f t="shared" ca="1" si="640"/>
        <v>-</v>
      </c>
      <c r="BI308" s="198" t="e">
        <f t="shared" ca="1" si="676"/>
        <v>#REF!</v>
      </c>
      <c r="BJ308" s="198" t="e">
        <f t="shared" ca="1" si="676"/>
        <v>#REF!</v>
      </c>
      <c r="BK308" s="198" t="e">
        <f t="shared" ca="1" si="676"/>
        <v>#REF!</v>
      </c>
      <c r="BL308" s="198" t="e">
        <f t="shared" ca="1" si="676"/>
        <v>#REF!</v>
      </c>
      <c r="BM308" s="198" t="e">
        <f t="shared" ca="1" si="676"/>
        <v>#REF!</v>
      </c>
      <c r="BN308" s="195">
        <f t="shared" ca="1" si="641"/>
        <v>0</v>
      </c>
      <c r="BO308" s="195">
        <f t="shared" ca="1" si="641"/>
        <v>0</v>
      </c>
      <c r="BP308" s="195" t="str">
        <f t="shared" ca="1" si="641"/>
        <v>-</v>
      </c>
      <c r="BQ308" s="195" t="str">
        <f t="shared" ca="1" si="641"/>
        <v>-</v>
      </c>
      <c r="BR308" s="198">
        <f t="shared" ca="1" si="665"/>
        <v>0</v>
      </c>
      <c r="BS308" s="198">
        <f t="shared" ca="1" si="665"/>
        <v>52</v>
      </c>
      <c r="BT308" s="198">
        <f t="shared" ca="1" si="665"/>
        <v>53</v>
      </c>
      <c r="BU308" s="198">
        <f t="shared" ca="1" si="665"/>
        <v>52</v>
      </c>
      <c r="BV308" s="198">
        <f t="shared" ca="1" si="665"/>
        <v>53</v>
      </c>
      <c r="BW308" s="198">
        <f t="shared" ca="1" si="665"/>
        <v>54</v>
      </c>
      <c r="BX308" s="198">
        <f t="shared" ca="1" si="665"/>
        <v>52</v>
      </c>
      <c r="BY308" s="195">
        <f t="shared" ca="1" si="651"/>
        <v>2</v>
      </c>
      <c r="BZ308" s="195" t="str">
        <f t="shared" ca="1" si="651"/>
        <v>-</v>
      </c>
      <c r="CA308" s="195" t="str">
        <f t="shared" ca="1" si="651"/>
        <v>-</v>
      </c>
      <c r="CB308" s="195" t="str">
        <f t="shared" ca="1" si="651"/>
        <v>-</v>
      </c>
      <c r="CC308" s="195" t="str">
        <f t="shared" ca="1" si="651"/>
        <v>-</v>
      </c>
      <c r="CD308" s="195" t="str">
        <f t="shared" ca="1" si="651"/>
        <v>-</v>
      </c>
      <c r="CE308" s="195" t="str">
        <f t="shared" ca="1" si="651"/>
        <v>-</v>
      </c>
      <c r="CF308" s="195">
        <f t="shared" ca="1" si="651"/>
        <v>0</v>
      </c>
      <c r="CG308" s="195" t="str">
        <f t="shared" ca="1" si="651"/>
        <v>-</v>
      </c>
      <c r="CH308" s="195">
        <f t="shared" ca="1" si="651"/>
        <v>1</v>
      </c>
      <c r="CI308" s="195">
        <f t="shared" ca="1" si="651"/>
        <v>0</v>
      </c>
      <c r="CJ308" s="195">
        <f t="shared" ca="1" si="651"/>
        <v>1</v>
      </c>
      <c r="CK308" s="195">
        <f t="shared" ca="1" si="651"/>
        <v>1</v>
      </c>
      <c r="CL308" s="195">
        <f t="shared" ca="1" si="651"/>
        <v>1</v>
      </c>
      <c r="CM308" s="195">
        <f t="shared" ca="1" si="651"/>
        <v>0</v>
      </c>
      <c r="CN308" s="195">
        <f t="shared" ca="1" si="651"/>
        <v>0</v>
      </c>
      <c r="CO308" s="195">
        <f t="shared" ca="1" si="642"/>
        <v>0</v>
      </c>
      <c r="CP308" s="195">
        <f t="shared" ca="1" si="642"/>
        <v>0</v>
      </c>
      <c r="CQ308" s="195">
        <f t="shared" ca="1" si="642"/>
        <v>0.9</v>
      </c>
      <c r="CR308" s="195">
        <f t="shared" ca="1" si="642"/>
        <v>0.75</v>
      </c>
      <c r="CS308" s="195">
        <f t="shared" ca="1" si="642"/>
        <v>0.65</v>
      </c>
      <c r="CT308" s="195">
        <f t="shared" ca="1" si="642"/>
        <v>0.3</v>
      </c>
      <c r="CU308" s="195">
        <f t="shared" ca="1" si="642"/>
        <v>0</v>
      </c>
      <c r="CV308" s="195">
        <f t="shared" ca="1" si="642"/>
        <v>0</v>
      </c>
      <c r="CW308" s="195">
        <f t="shared" ca="1" si="642"/>
        <v>1</v>
      </c>
      <c r="CX308" s="198">
        <f t="shared" ca="1" si="611"/>
        <v>0</v>
      </c>
      <c r="CY308" s="195">
        <f t="shared" ca="1" si="642"/>
        <v>0</v>
      </c>
      <c r="CZ308" s="198">
        <f t="shared" ca="1" si="612"/>
        <v>0</v>
      </c>
      <c r="DA308" s="198">
        <f t="shared" ca="1" si="612"/>
        <v>0</v>
      </c>
      <c r="DB308" s="198">
        <f t="shared" ca="1" si="612"/>
        <v>0</v>
      </c>
      <c r="DC308" s="198">
        <f t="shared" ca="1" si="612"/>
        <v>9.9000000000000008E-3</v>
      </c>
      <c r="DD308" s="198">
        <f t="shared" ca="1" si="612"/>
        <v>-5.515714285714287E-2</v>
      </c>
      <c r="DE308" s="195" t="str">
        <f t="shared" ca="1" si="642"/>
        <v>-</v>
      </c>
      <c r="DF308" s="195" t="str">
        <f t="shared" ca="1" si="643"/>
        <v>-</v>
      </c>
      <c r="DG308" s="195" t="str">
        <f t="shared" ca="1" si="643"/>
        <v>-</v>
      </c>
      <c r="DH308" s="195" t="str">
        <f t="shared" ca="1" si="643"/>
        <v>-</v>
      </c>
      <c r="DI308" s="195" t="str">
        <f t="shared" ca="1" si="643"/>
        <v>-</v>
      </c>
      <c r="DJ308" s="195" t="str">
        <f t="shared" ca="1" si="643"/>
        <v>-</v>
      </c>
      <c r="DK308" s="195" t="b">
        <f t="shared" ca="1" si="643"/>
        <v>0</v>
      </c>
      <c r="DL308" s="195" t="b">
        <f t="shared" ca="1" si="643"/>
        <v>0</v>
      </c>
      <c r="DM308" s="195" t="b">
        <f t="shared" ca="1" si="643"/>
        <v>1</v>
      </c>
      <c r="DN308" s="198">
        <f t="shared" ca="1" si="666"/>
        <v>2</v>
      </c>
      <c r="DO308" s="198" t="str">
        <f t="shared" ca="1" si="666"/>
        <v>-</v>
      </c>
      <c r="DP308" s="198" t="b">
        <f t="shared" ca="1" si="666"/>
        <v>1</v>
      </c>
      <c r="DQ308" s="198" t="str">
        <f t="shared" ca="1" si="666"/>
        <v>-</v>
      </c>
      <c r="DR308" s="198" t="str">
        <f t="shared" ca="1" si="666"/>
        <v>-</v>
      </c>
      <c r="DS308" s="195" t="str">
        <f t="shared" ca="1" si="643"/>
        <v>-</v>
      </c>
      <c r="DT308" s="195" t="b">
        <f t="shared" ca="1" si="663"/>
        <v>1</v>
      </c>
      <c r="DU308" s="195" t="str">
        <f t="shared" ca="1" si="643"/>
        <v>-</v>
      </c>
      <c r="DV308" s="195">
        <f t="shared" ca="1" si="684"/>
        <v>0</v>
      </c>
      <c r="DW308" s="195">
        <f t="shared" ca="1" si="684"/>
        <v>1</v>
      </c>
      <c r="DX308" s="198" t="str">
        <f t="shared" ca="1" si="615"/>
        <v>-</v>
      </c>
      <c r="DY308" s="195">
        <f t="shared" ca="1" si="685"/>
        <v>500</v>
      </c>
      <c r="DZ308" s="195">
        <f t="shared" ca="1" si="685"/>
        <v>500</v>
      </c>
      <c r="EA308" s="198">
        <f t="shared" ca="1" si="617"/>
        <v>1</v>
      </c>
      <c r="EB308" s="198">
        <f t="shared" ca="1" si="617"/>
        <v>0</v>
      </c>
      <c r="EC308" s="198">
        <f t="shared" ca="1" si="617"/>
        <v>1</v>
      </c>
      <c r="ED308" s="198">
        <f t="shared" ca="1" si="617"/>
        <v>1</v>
      </c>
      <c r="EE308" s="198">
        <f t="shared" ca="1" si="617"/>
        <v>0</v>
      </c>
      <c r="EF308" s="195">
        <f t="shared" ca="1" si="686"/>
        <v>70</v>
      </c>
      <c r="EG308" s="195">
        <f t="shared" ca="1" si="686"/>
        <v>50</v>
      </c>
      <c r="EH308" s="195">
        <f t="shared" ca="1" si="686"/>
        <v>70</v>
      </c>
      <c r="EI308" s="195">
        <f t="shared" ca="1" si="686"/>
        <v>50</v>
      </c>
      <c r="EJ308" s="198">
        <f t="shared" ca="1" si="618"/>
        <v>1</v>
      </c>
      <c r="EK308" s="195">
        <f t="shared" ca="1" si="687"/>
        <v>1</v>
      </c>
      <c r="EL308" s="195">
        <f t="shared" ca="1" si="687"/>
        <v>1</v>
      </c>
      <c r="EM308" s="195">
        <f t="shared" ca="1" si="620"/>
        <v>0</v>
      </c>
      <c r="EN308" s="195" t="str">
        <f t="shared" ca="1" si="688"/>
        <v>-</v>
      </c>
      <c r="EO308" s="195" t="str">
        <f t="shared" ca="1" si="649"/>
        <v>-</v>
      </c>
      <c r="EP308" s="195">
        <f t="shared" ca="1" si="649"/>
        <v>0</v>
      </c>
      <c r="EQ308" s="195">
        <f t="shared" ca="1" si="649"/>
        <v>0</v>
      </c>
      <c r="ER308" s="196">
        <v>0</v>
      </c>
    </row>
    <row r="309" spans="1:148" outlineLevel="3">
      <c r="A309" s="190">
        <f t="shared" si="624"/>
        <v>304</v>
      </c>
      <c r="B309" s="191">
        <f t="shared" ca="1" si="625"/>
        <v>303</v>
      </c>
      <c r="C309" s="19">
        <f t="shared" ca="1" si="674"/>
        <v>72</v>
      </c>
      <c r="D309" s="19" t="b">
        <v>1</v>
      </c>
      <c r="E309" s="19" t="b">
        <v>0</v>
      </c>
      <c r="F309" s="19" t="b">
        <v>1</v>
      </c>
      <c r="G309" s="197">
        <f t="shared" ca="1" si="636"/>
        <v>31</v>
      </c>
      <c r="H309" s="193" t="str">
        <f t="shared" ca="1" si="667"/>
        <v>31 M-M Spr Retain performers</v>
      </c>
      <c r="I309" s="194" t="str">
        <f ca="1">IF(MATCH(H309,H$5:H309,0)=(COUNTA(H$5:H309)),"-","Dup")</f>
        <v>-</v>
      </c>
      <c r="J309" s="195" t="s">
        <v>37</v>
      </c>
      <c r="K309" s="195" t="b">
        <f t="shared" ca="1" si="637"/>
        <v>1</v>
      </c>
      <c r="L309" s="195" t="b">
        <f t="shared" ca="1" si="637"/>
        <v>1</v>
      </c>
      <c r="M309" s="195" t="b">
        <f t="shared" ca="1" si="637"/>
        <v>1</v>
      </c>
      <c r="N309" s="195" t="b">
        <f t="shared" ca="1" si="637"/>
        <v>1</v>
      </c>
      <c r="O309" s="195" t="b">
        <f t="shared" ca="1" si="637"/>
        <v>1</v>
      </c>
      <c r="P309" s="198">
        <f t="shared" ref="P309:Q342" ca="1" si="694">INDEX(i_Components,$G309,P$276)</f>
        <v>1</v>
      </c>
      <c r="Q309" s="198">
        <f t="shared" ca="1" si="694"/>
        <v>1</v>
      </c>
      <c r="R309" s="195">
        <f t="shared" ca="1" si="692"/>
        <v>1</v>
      </c>
      <c r="S309" s="195">
        <f t="shared" ca="1" si="692"/>
        <v>1</v>
      </c>
      <c r="T309" s="195">
        <f t="shared" ca="1" si="692"/>
        <v>1</v>
      </c>
      <c r="U309" s="195">
        <f t="shared" ca="1" si="692"/>
        <v>1</v>
      </c>
      <c r="V309" s="195">
        <f t="shared" ca="1" si="692"/>
        <v>1</v>
      </c>
      <c r="W309" s="195">
        <f t="shared" ca="1" si="692"/>
        <v>1</v>
      </c>
      <c r="X309" s="195">
        <f t="shared" ca="1" si="692"/>
        <v>1</v>
      </c>
      <c r="Y309" s="195">
        <f t="shared" ca="1" si="692"/>
        <v>1</v>
      </c>
      <c r="Z309" s="195" t="str">
        <f t="shared" ca="1" si="692"/>
        <v>-</v>
      </c>
      <c r="AA309" s="198" t="b">
        <f t="shared" ref="AA309:AD342" ca="1" si="695">INDEX(i_Components,$G309,AA$276)</f>
        <v>0</v>
      </c>
      <c r="AB309" s="198">
        <f t="shared" ca="1" si="695"/>
        <v>2</v>
      </c>
      <c r="AC309" s="198" t="str">
        <f t="shared" ca="1" si="695"/>
        <v>-</v>
      </c>
      <c r="AD309" s="198" t="str">
        <f t="shared" ca="1" si="695"/>
        <v>-</v>
      </c>
      <c r="AE309" s="195" t="str">
        <f t="shared" ca="1" si="693"/>
        <v>-</v>
      </c>
      <c r="AF309" s="195" t="str">
        <f t="shared" ca="1" si="693"/>
        <v>-</v>
      </c>
      <c r="AG309" s="198" t="str">
        <f t="shared" ref="AG309:AI342" ca="1" si="696">INDEX(i_Components,$G309,AG$276)</f>
        <v>-</v>
      </c>
      <c r="AH309" s="198" t="str">
        <f t="shared" ca="1" si="696"/>
        <v>-</v>
      </c>
      <c r="AI309" s="198" t="str">
        <f t="shared" ca="1" si="696"/>
        <v>-</v>
      </c>
      <c r="AJ309" s="195" t="str">
        <f t="shared" ref="AJ309:AZ309" ca="1" si="697">OFFSET(AJ$5,$B309,0)</f>
        <v>-</v>
      </c>
      <c r="AK309" s="195" t="b">
        <f t="shared" ca="1" si="697"/>
        <v>1</v>
      </c>
      <c r="AL309" s="195" t="str">
        <f t="shared" ca="1" si="691"/>
        <v>-</v>
      </c>
      <c r="AM309" s="195" t="str">
        <f t="shared" ca="1" si="697"/>
        <v>-</v>
      </c>
      <c r="AN309" s="195" t="str">
        <f t="shared" ca="1" si="697"/>
        <v>-</v>
      </c>
      <c r="AO309" s="195" t="str">
        <f t="shared" ca="1" si="697"/>
        <v>-</v>
      </c>
      <c r="AP309" s="195" t="str">
        <f t="shared" ca="1" si="697"/>
        <v>-</v>
      </c>
      <c r="AQ309" s="195" t="str">
        <f t="shared" ca="1" si="697"/>
        <v>-</v>
      </c>
      <c r="AR309" s="195" t="str">
        <f t="shared" ca="1" si="697"/>
        <v>-</v>
      </c>
      <c r="AS309" s="195">
        <f t="shared" ca="1" si="697"/>
        <v>5</v>
      </c>
      <c r="AT309" s="195">
        <f t="shared" ca="1" si="697"/>
        <v>4</v>
      </c>
      <c r="AU309" s="195">
        <f t="shared" ca="1" si="697"/>
        <v>0</v>
      </c>
      <c r="AV309" s="195">
        <f t="shared" ca="1" si="697"/>
        <v>0.25</v>
      </c>
      <c r="AW309" s="195">
        <f t="shared" ca="1" si="697"/>
        <v>-0.25</v>
      </c>
      <c r="AX309" s="195">
        <f t="shared" ca="1" si="697"/>
        <v>0.5</v>
      </c>
      <c r="AY309" s="195">
        <f t="shared" ca="1" si="697"/>
        <v>-0.5</v>
      </c>
      <c r="AZ309" s="195">
        <f t="shared" ca="1" si="697"/>
        <v>-0.7</v>
      </c>
      <c r="BA309" s="195">
        <f t="shared" ref="BA309:BH332" ca="1" si="698">OFFSET(BA$5,$B309,0)</f>
        <v>1</v>
      </c>
      <c r="BB309" s="195">
        <f t="shared" ca="1" si="640"/>
        <v>-1</v>
      </c>
      <c r="BC309" s="195">
        <f t="shared" ca="1" si="640"/>
        <v>0.3</v>
      </c>
      <c r="BD309" s="195">
        <f t="shared" ca="1" si="640"/>
        <v>0.7</v>
      </c>
      <c r="BE309" s="195">
        <f t="shared" ca="1" si="640"/>
        <v>-0.2</v>
      </c>
      <c r="BF309" s="195">
        <f t="shared" ca="1" si="640"/>
        <v>1.2</v>
      </c>
      <c r="BG309" s="195" t="str">
        <f t="shared" ca="1" si="640"/>
        <v>-</v>
      </c>
      <c r="BH309" s="195" t="str">
        <f t="shared" ca="1" si="640"/>
        <v>-</v>
      </c>
      <c r="BI309" s="198" t="e">
        <f t="shared" ca="1" si="676"/>
        <v>#REF!</v>
      </c>
      <c r="BJ309" s="198" t="e">
        <f t="shared" ca="1" si="676"/>
        <v>#REF!</v>
      </c>
      <c r="BK309" s="198" t="e">
        <f t="shared" ca="1" si="676"/>
        <v>#REF!</v>
      </c>
      <c r="BL309" s="198" t="e">
        <f t="shared" ca="1" si="676"/>
        <v>#REF!</v>
      </c>
      <c r="BM309" s="198" t="e">
        <f t="shared" ca="1" si="676"/>
        <v>#REF!</v>
      </c>
      <c r="BN309" s="195">
        <f t="shared" ca="1" si="641"/>
        <v>0</v>
      </c>
      <c r="BO309" s="195">
        <f t="shared" ca="1" si="641"/>
        <v>0</v>
      </c>
      <c r="BP309" s="195" t="str">
        <f t="shared" ca="1" si="641"/>
        <v>-</v>
      </c>
      <c r="BQ309" s="195" t="str">
        <f t="shared" ca="1" si="641"/>
        <v>-</v>
      </c>
      <c r="BR309" s="198">
        <f t="shared" ref="BR309:BX323" ca="1" si="699">INDEX(i_Components,$G309,BR$276)</f>
        <v>0</v>
      </c>
      <c r="BS309" s="198">
        <f t="shared" ca="1" si="699"/>
        <v>52</v>
      </c>
      <c r="BT309" s="198">
        <f t="shared" ca="1" si="699"/>
        <v>53</v>
      </c>
      <c r="BU309" s="198">
        <f t="shared" ca="1" si="699"/>
        <v>52</v>
      </c>
      <c r="BV309" s="198">
        <f t="shared" ca="1" si="699"/>
        <v>53</v>
      </c>
      <c r="BW309" s="198">
        <f t="shared" ca="1" si="699"/>
        <v>54</v>
      </c>
      <c r="BX309" s="198">
        <f t="shared" ca="1" si="699"/>
        <v>52</v>
      </c>
      <c r="BY309" s="195">
        <f t="shared" ref="BY309:CM309" ca="1" si="700">OFFSET(BY$5,$B309,0)</f>
        <v>2</v>
      </c>
      <c r="BZ309" s="195" t="str">
        <f t="shared" ca="1" si="700"/>
        <v>-</v>
      </c>
      <c r="CA309" s="195" t="str">
        <f t="shared" ca="1" si="700"/>
        <v>-</v>
      </c>
      <c r="CB309" s="195" t="str">
        <f t="shared" ca="1" si="700"/>
        <v>-</v>
      </c>
      <c r="CC309" s="195" t="str">
        <f t="shared" ca="1" si="700"/>
        <v>-</v>
      </c>
      <c r="CD309" s="195" t="str">
        <f t="shared" ca="1" si="700"/>
        <v>-</v>
      </c>
      <c r="CE309" s="195" t="str">
        <f t="shared" ca="1" si="700"/>
        <v>-</v>
      </c>
      <c r="CF309" s="195">
        <f t="shared" ca="1" si="700"/>
        <v>0</v>
      </c>
      <c r="CG309" s="195" t="str">
        <f t="shared" ca="1" si="700"/>
        <v>-</v>
      </c>
      <c r="CH309" s="195">
        <f t="shared" ca="1" si="700"/>
        <v>1</v>
      </c>
      <c r="CI309" s="195">
        <f t="shared" ca="1" si="700"/>
        <v>0</v>
      </c>
      <c r="CJ309" s="195">
        <f t="shared" ca="1" si="700"/>
        <v>1</v>
      </c>
      <c r="CK309" s="195">
        <f t="shared" ca="1" si="700"/>
        <v>1</v>
      </c>
      <c r="CL309" s="195">
        <f t="shared" ca="1" si="700"/>
        <v>1</v>
      </c>
      <c r="CM309" s="195">
        <f t="shared" ca="1" si="700"/>
        <v>0</v>
      </c>
      <c r="CN309" s="195">
        <f t="shared" ref="CN309:CY332" ca="1" si="701">OFFSET(CN$5,$B309,0)</f>
        <v>0</v>
      </c>
      <c r="CO309" s="195">
        <f t="shared" ca="1" si="642"/>
        <v>0</v>
      </c>
      <c r="CP309" s="195">
        <f t="shared" ca="1" si="642"/>
        <v>0</v>
      </c>
      <c r="CQ309" s="195">
        <f t="shared" ca="1" si="642"/>
        <v>0.9</v>
      </c>
      <c r="CR309" s="195">
        <f t="shared" ca="1" si="642"/>
        <v>0.75</v>
      </c>
      <c r="CS309" s="195">
        <f t="shared" ca="1" si="642"/>
        <v>0.65</v>
      </c>
      <c r="CT309" s="195">
        <f t="shared" ca="1" si="642"/>
        <v>0.3</v>
      </c>
      <c r="CU309" s="195">
        <f t="shared" ca="1" si="642"/>
        <v>0</v>
      </c>
      <c r="CV309" s="195">
        <f t="shared" ca="1" si="642"/>
        <v>0</v>
      </c>
      <c r="CW309" s="195">
        <f t="shared" ca="1" si="642"/>
        <v>1</v>
      </c>
      <c r="CX309" s="198">
        <f t="shared" ca="1" si="611"/>
        <v>0</v>
      </c>
      <c r="CY309" s="195">
        <f t="shared" ca="1" si="642"/>
        <v>0</v>
      </c>
      <c r="CZ309" s="198">
        <f t="shared" ref="CZ309:DD342" ca="1" si="702">INDEX(i_Components,$G309,CZ$276)</f>
        <v>0</v>
      </c>
      <c r="DA309" s="198">
        <f t="shared" ca="1" si="702"/>
        <v>0</v>
      </c>
      <c r="DB309" s="198">
        <f t="shared" ca="1" si="702"/>
        <v>0</v>
      </c>
      <c r="DC309" s="198">
        <f t="shared" ca="1" si="702"/>
        <v>9.9000000000000008E-3</v>
      </c>
      <c r="DD309" s="198">
        <f t="shared" ca="1" si="702"/>
        <v>-5.515714285714287E-2</v>
      </c>
      <c r="DE309" s="195" t="str">
        <f t="shared" ref="DE309:DU332" ca="1" si="703">OFFSET(DE$5,$B309,0)</f>
        <v>-</v>
      </c>
      <c r="DF309" s="195" t="str">
        <f t="shared" ca="1" si="643"/>
        <v>-</v>
      </c>
      <c r="DG309" s="195" t="str">
        <f t="shared" ca="1" si="643"/>
        <v>-</v>
      </c>
      <c r="DH309" s="195" t="str">
        <f t="shared" ca="1" si="643"/>
        <v>-</v>
      </c>
      <c r="DI309" s="195" t="str">
        <f t="shared" ca="1" si="643"/>
        <v>-</v>
      </c>
      <c r="DJ309" s="195" t="str">
        <f t="shared" ca="1" si="643"/>
        <v>-</v>
      </c>
      <c r="DK309" s="195" t="b">
        <f t="shared" ca="1" si="643"/>
        <v>0</v>
      </c>
      <c r="DL309" s="195" t="b">
        <f t="shared" ca="1" si="643"/>
        <v>0</v>
      </c>
      <c r="DM309" s="195" t="b">
        <f t="shared" ca="1" si="643"/>
        <v>1</v>
      </c>
      <c r="DN309" s="198">
        <f t="shared" ref="DN309:DR323" ca="1" si="704">INDEX(i_Components,$G309,DN$276)</f>
        <v>2</v>
      </c>
      <c r="DO309" s="198" t="str">
        <f t="shared" ca="1" si="704"/>
        <v>-</v>
      </c>
      <c r="DP309" s="198" t="b">
        <f t="shared" ca="1" si="704"/>
        <v>1</v>
      </c>
      <c r="DQ309" s="198" t="str">
        <f t="shared" ca="1" si="704"/>
        <v>-</v>
      </c>
      <c r="DR309" s="198" t="str">
        <f t="shared" ca="1" si="704"/>
        <v>-</v>
      </c>
      <c r="DS309" s="195" t="str">
        <f t="shared" ca="1" si="643"/>
        <v>-</v>
      </c>
      <c r="DT309" s="195" t="b">
        <f t="shared" ca="1" si="663"/>
        <v>1</v>
      </c>
      <c r="DU309" s="195" t="str">
        <f t="shared" ca="1" si="643"/>
        <v>-</v>
      </c>
      <c r="DV309" s="195">
        <f t="shared" ca="1" si="684"/>
        <v>0</v>
      </c>
      <c r="DW309" s="195">
        <f t="shared" ca="1" si="684"/>
        <v>1</v>
      </c>
      <c r="DX309" s="198">
        <f t="shared" ca="1" si="615"/>
        <v>0.5</v>
      </c>
      <c r="DY309" s="195">
        <f t="shared" ca="1" si="685"/>
        <v>500</v>
      </c>
      <c r="DZ309" s="195">
        <f t="shared" ca="1" si="685"/>
        <v>500</v>
      </c>
      <c r="EA309" s="198">
        <f t="shared" ref="EA309:EE342" ca="1" si="705">INDEX(i_Components,$G309,EA$276)</f>
        <v>1</v>
      </c>
      <c r="EB309" s="198">
        <f t="shared" ca="1" si="705"/>
        <v>0</v>
      </c>
      <c r="EC309" s="198">
        <f t="shared" ca="1" si="705"/>
        <v>1</v>
      </c>
      <c r="ED309" s="198">
        <f t="shared" ca="1" si="705"/>
        <v>1</v>
      </c>
      <c r="EE309" s="198">
        <f t="shared" ca="1" si="705"/>
        <v>0</v>
      </c>
      <c r="EF309" s="195">
        <f t="shared" ca="1" si="686"/>
        <v>70</v>
      </c>
      <c r="EG309" s="195">
        <f t="shared" ca="1" si="686"/>
        <v>50</v>
      </c>
      <c r="EH309" s="195">
        <f t="shared" ca="1" si="686"/>
        <v>70</v>
      </c>
      <c r="EI309" s="195">
        <f t="shared" ca="1" si="686"/>
        <v>50</v>
      </c>
      <c r="EJ309" s="198">
        <f t="shared" ca="1" si="618"/>
        <v>1</v>
      </c>
      <c r="EK309" s="195">
        <f t="shared" ca="1" si="687"/>
        <v>1</v>
      </c>
      <c r="EL309" s="195">
        <f t="shared" ca="1" si="687"/>
        <v>1</v>
      </c>
      <c r="EM309" s="195">
        <f t="shared" ca="1" si="620"/>
        <v>0</v>
      </c>
      <c r="EN309" s="195" t="str">
        <f t="shared" ref="EN309:EQ332" ca="1" si="706">OFFSET(EN$5,$B309,0)</f>
        <v>-</v>
      </c>
      <c r="EO309" s="195" t="str">
        <f t="shared" ca="1" si="649"/>
        <v>-</v>
      </c>
      <c r="EP309" s="195">
        <f t="shared" ca="1" si="649"/>
        <v>0</v>
      </c>
      <c r="EQ309" s="195">
        <f t="shared" ca="1" si="649"/>
        <v>0</v>
      </c>
      <c r="ER309" s="196">
        <v>0</v>
      </c>
    </row>
    <row r="310" spans="1:148" outlineLevel="3">
      <c r="A310" s="199">
        <f t="shared" si="624"/>
        <v>305</v>
      </c>
      <c r="B310" s="200">
        <f t="shared" ca="1" si="625"/>
        <v>304</v>
      </c>
      <c r="C310" s="132">
        <f t="shared" ca="1" si="674"/>
        <v>72</v>
      </c>
      <c r="D310" s="132" t="b">
        <v>1</v>
      </c>
      <c r="E310" s="132" t="b">
        <v>0</v>
      </c>
      <c r="F310" s="132" t="b">
        <v>1</v>
      </c>
      <c r="G310" s="201">
        <f t="shared" ca="1" si="636"/>
        <v>32</v>
      </c>
      <c r="H310" s="42" t="str">
        <f t="shared" ca="1" si="667"/>
        <v>32 M-M Spr Repro increase(retain performers)</v>
      </c>
      <c r="I310" s="202" t="str">
        <f ca="1">IF(MATCH(H310,H$5:H310,0)=(COUNTA(H$5:H310)),"-","Dup")</f>
        <v>-</v>
      </c>
      <c r="J310" s="203" t="s">
        <v>37</v>
      </c>
      <c r="K310" s="203" t="b">
        <f t="shared" ca="1" si="637"/>
        <v>1</v>
      </c>
      <c r="L310" s="203" t="b">
        <f t="shared" ca="1" si="637"/>
        <v>1</v>
      </c>
      <c r="M310" s="203" t="b">
        <f t="shared" ca="1" si="637"/>
        <v>1</v>
      </c>
      <c r="N310" s="203" t="b">
        <f t="shared" ca="1" si="637"/>
        <v>1</v>
      </c>
      <c r="O310" s="203" t="b">
        <f t="shared" ca="1" si="637"/>
        <v>1</v>
      </c>
      <c r="P310" s="204">
        <f t="shared" ca="1" si="694"/>
        <v>1</v>
      </c>
      <c r="Q310" s="204">
        <f t="shared" ca="1" si="694"/>
        <v>1</v>
      </c>
      <c r="R310" s="203">
        <f t="shared" ca="1" si="692"/>
        <v>1</v>
      </c>
      <c r="S310" s="203">
        <f t="shared" ca="1" si="692"/>
        <v>1</v>
      </c>
      <c r="T310" s="203">
        <f t="shared" ca="1" si="692"/>
        <v>1</v>
      </c>
      <c r="U310" s="203">
        <f t="shared" ca="1" si="692"/>
        <v>1</v>
      </c>
      <c r="V310" s="203">
        <f t="shared" ca="1" si="692"/>
        <v>1</v>
      </c>
      <c r="W310" s="203">
        <f t="shared" ca="1" si="692"/>
        <v>1</v>
      </c>
      <c r="X310" s="203">
        <f t="shared" ca="1" si="692"/>
        <v>1</v>
      </c>
      <c r="Y310" s="203">
        <f t="shared" ca="1" si="692"/>
        <v>1</v>
      </c>
      <c r="Z310" s="203" t="str">
        <f t="shared" ca="1" si="692"/>
        <v>-</v>
      </c>
      <c r="AA310" s="204" t="b">
        <f t="shared" ca="1" si="695"/>
        <v>0</v>
      </c>
      <c r="AB310" s="204">
        <f t="shared" ca="1" si="695"/>
        <v>2</v>
      </c>
      <c r="AC310" s="204" t="str">
        <f t="shared" ca="1" si="695"/>
        <v>-</v>
      </c>
      <c r="AD310" s="204" t="str">
        <f t="shared" ca="1" si="695"/>
        <v>-</v>
      </c>
      <c r="AE310" s="203" t="str">
        <f t="shared" ca="1" si="693"/>
        <v>-</v>
      </c>
      <c r="AF310" s="203" t="str">
        <f t="shared" ca="1" si="693"/>
        <v>-</v>
      </c>
      <c r="AG310" s="204" t="str">
        <f t="shared" ca="1" si="696"/>
        <v>-</v>
      </c>
      <c r="AH310" s="204" t="str">
        <f t="shared" ca="1" si="696"/>
        <v>-</v>
      </c>
      <c r="AI310" s="204" t="str">
        <f t="shared" ca="1" si="696"/>
        <v>-</v>
      </c>
      <c r="AJ310" s="203" t="str">
        <f t="shared" ca="1" si="650"/>
        <v>-</v>
      </c>
      <c r="AK310" s="203" t="b">
        <f t="shared" ca="1" si="650"/>
        <v>1</v>
      </c>
      <c r="AL310" s="203" t="str">
        <f t="shared" ca="1" si="691"/>
        <v>-</v>
      </c>
      <c r="AM310" s="203" t="str">
        <f t="shared" ca="1" si="650"/>
        <v>-</v>
      </c>
      <c r="AN310" s="203" t="str">
        <f t="shared" ca="1" si="650"/>
        <v>-</v>
      </c>
      <c r="AO310" s="203" t="str">
        <f t="shared" ca="1" si="650"/>
        <v>-</v>
      </c>
      <c r="AP310" s="203" t="str">
        <f t="shared" ca="1" si="650"/>
        <v>-</v>
      </c>
      <c r="AQ310" s="203" t="str">
        <f t="shared" ca="1" si="650"/>
        <v>-</v>
      </c>
      <c r="AR310" s="203" t="str">
        <f t="shared" ca="1" si="664"/>
        <v>-</v>
      </c>
      <c r="AS310" s="203">
        <f t="shared" ca="1" si="650"/>
        <v>5</v>
      </c>
      <c r="AT310" s="203">
        <f t="shared" ca="1" si="650"/>
        <v>4</v>
      </c>
      <c r="AU310" s="203">
        <f t="shared" ca="1" si="650"/>
        <v>0</v>
      </c>
      <c r="AV310" s="203">
        <f t="shared" ca="1" si="650"/>
        <v>0.25</v>
      </c>
      <c r="AW310" s="203">
        <f t="shared" ca="1" si="650"/>
        <v>-0.25</v>
      </c>
      <c r="AX310" s="203">
        <f t="shared" ca="1" si="650"/>
        <v>0.5</v>
      </c>
      <c r="AY310" s="203">
        <f t="shared" ca="1" si="650"/>
        <v>-0.5</v>
      </c>
      <c r="AZ310" s="203">
        <f t="shared" ca="1" si="650"/>
        <v>-0.7</v>
      </c>
      <c r="BA310" s="203">
        <f t="shared" ca="1" si="698"/>
        <v>1</v>
      </c>
      <c r="BB310" s="203">
        <f t="shared" ca="1" si="640"/>
        <v>-1</v>
      </c>
      <c r="BC310" s="203">
        <f t="shared" ca="1" si="640"/>
        <v>0.3</v>
      </c>
      <c r="BD310" s="203">
        <f t="shared" ca="1" si="640"/>
        <v>0.7</v>
      </c>
      <c r="BE310" s="203">
        <f t="shared" ca="1" si="640"/>
        <v>-0.2</v>
      </c>
      <c r="BF310" s="203">
        <f t="shared" ca="1" si="640"/>
        <v>1.2</v>
      </c>
      <c r="BG310" s="203" t="str">
        <f t="shared" ca="1" si="640"/>
        <v>-</v>
      </c>
      <c r="BH310" s="203" t="str">
        <f t="shared" ca="1" si="640"/>
        <v>-</v>
      </c>
      <c r="BI310" s="204" t="e">
        <f t="shared" ca="1" si="676"/>
        <v>#REF!</v>
      </c>
      <c r="BJ310" s="204" t="e">
        <f t="shared" ca="1" si="676"/>
        <v>#REF!</v>
      </c>
      <c r="BK310" s="204" t="e">
        <f t="shared" ca="1" si="676"/>
        <v>#REF!</v>
      </c>
      <c r="BL310" s="204" t="e">
        <f t="shared" ca="1" si="676"/>
        <v>#REF!</v>
      </c>
      <c r="BM310" s="204" t="e">
        <f t="shared" ca="1" si="676"/>
        <v>#REF!</v>
      </c>
      <c r="BN310" s="203">
        <f t="shared" ca="1" si="641"/>
        <v>0</v>
      </c>
      <c r="BO310" s="203">
        <f t="shared" ca="1" si="641"/>
        <v>0</v>
      </c>
      <c r="BP310" s="203" t="str">
        <f t="shared" ca="1" si="641"/>
        <v>-</v>
      </c>
      <c r="BQ310" s="203" t="str">
        <f t="shared" ca="1" si="641"/>
        <v>-</v>
      </c>
      <c r="BR310" s="204">
        <f t="shared" ca="1" si="699"/>
        <v>0</v>
      </c>
      <c r="BS310" s="204">
        <f t="shared" ca="1" si="699"/>
        <v>52</v>
      </c>
      <c r="BT310" s="204">
        <f t="shared" ca="1" si="699"/>
        <v>53</v>
      </c>
      <c r="BU310" s="204">
        <f t="shared" ca="1" si="699"/>
        <v>52</v>
      </c>
      <c r="BV310" s="204">
        <f t="shared" ca="1" si="699"/>
        <v>53</v>
      </c>
      <c r="BW310" s="204">
        <f t="shared" ca="1" si="699"/>
        <v>54</v>
      </c>
      <c r="BX310" s="204">
        <f t="shared" ca="1" si="699"/>
        <v>52</v>
      </c>
      <c r="BY310" s="203">
        <f t="shared" ca="1" si="651"/>
        <v>2</v>
      </c>
      <c r="BZ310" s="203" t="str">
        <f t="shared" ca="1" si="651"/>
        <v>-</v>
      </c>
      <c r="CA310" s="203" t="str">
        <f t="shared" ca="1" si="651"/>
        <v>-</v>
      </c>
      <c r="CB310" s="203" t="str">
        <f t="shared" ca="1" si="651"/>
        <v>-</v>
      </c>
      <c r="CC310" s="203" t="str">
        <f t="shared" ca="1" si="651"/>
        <v>-</v>
      </c>
      <c r="CD310" s="203" t="str">
        <f t="shared" ca="1" si="651"/>
        <v>-</v>
      </c>
      <c r="CE310" s="203" t="str">
        <f t="shared" ca="1" si="651"/>
        <v>-</v>
      </c>
      <c r="CF310" s="203">
        <f t="shared" ca="1" si="651"/>
        <v>0</v>
      </c>
      <c r="CG310" s="203" t="str">
        <f t="shared" ca="1" si="651"/>
        <v>-</v>
      </c>
      <c r="CH310" s="203">
        <f t="shared" ca="1" si="651"/>
        <v>1</v>
      </c>
      <c r="CI310" s="203">
        <f t="shared" ca="1" si="651"/>
        <v>0</v>
      </c>
      <c r="CJ310" s="203">
        <f t="shared" ca="1" si="651"/>
        <v>1</v>
      </c>
      <c r="CK310" s="203">
        <f t="shared" ca="1" si="651"/>
        <v>1</v>
      </c>
      <c r="CL310" s="203">
        <f t="shared" ca="1" si="651"/>
        <v>1</v>
      </c>
      <c r="CM310" s="203">
        <f t="shared" ca="1" si="651"/>
        <v>0</v>
      </c>
      <c r="CN310" s="203">
        <f t="shared" ca="1" si="701"/>
        <v>0</v>
      </c>
      <c r="CO310" s="203">
        <f t="shared" ca="1" si="642"/>
        <v>0</v>
      </c>
      <c r="CP310" s="203">
        <f t="shared" ca="1" si="642"/>
        <v>0</v>
      </c>
      <c r="CQ310" s="203">
        <f t="shared" ca="1" si="642"/>
        <v>0.9</v>
      </c>
      <c r="CR310" s="203">
        <f t="shared" ca="1" si="642"/>
        <v>0.75</v>
      </c>
      <c r="CS310" s="203">
        <f t="shared" ca="1" si="642"/>
        <v>0.65</v>
      </c>
      <c r="CT310" s="203">
        <f t="shared" ca="1" si="642"/>
        <v>0.3</v>
      </c>
      <c r="CU310" s="203">
        <f t="shared" ca="1" si="642"/>
        <v>0</v>
      </c>
      <c r="CV310" s="203">
        <f t="shared" ca="1" si="642"/>
        <v>0</v>
      </c>
      <c r="CW310" s="203">
        <f t="shared" ca="1" si="642"/>
        <v>1</v>
      </c>
      <c r="CX310" s="204">
        <f t="shared" ca="1" si="611"/>
        <v>0.01</v>
      </c>
      <c r="CY310" s="203">
        <f t="shared" ca="1" si="642"/>
        <v>0</v>
      </c>
      <c r="CZ310" s="204">
        <f t="shared" ca="1" si="702"/>
        <v>0</v>
      </c>
      <c r="DA310" s="204">
        <f t="shared" ca="1" si="702"/>
        <v>0</v>
      </c>
      <c r="DB310" s="204">
        <f t="shared" ca="1" si="702"/>
        <v>0.06</v>
      </c>
      <c r="DC310" s="204">
        <f t="shared" ca="1" si="702"/>
        <v>9.9000000000000008E-3</v>
      </c>
      <c r="DD310" s="204">
        <f t="shared" ca="1" si="702"/>
        <v>-5.515714285714287E-2</v>
      </c>
      <c r="DE310" s="203" t="str">
        <f t="shared" ca="1" si="703"/>
        <v>-</v>
      </c>
      <c r="DF310" s="203" t="str">
        <f t="shared" ca="1" si="643"/>
        <v>-</v>
      </c>
      <c r="DG310" s="203" t="str">
        <f t="shared" ca="1" si="643"/>
        <v>-</v>
      </c>
      <c r="DH310" s="203" t="str">
        <f t="shared" ca="1" si="643"/>
        <v>-</v>
      </c>
      <c r="DI310" s="203" t="str">
        <f t="shared" ca="1" si="643"/>
        <v>-</v>
      </c>
      <c r="DJ310" s="203" t="str">
        <f t="shared" ca="1" si="643"/>
        <v>-</v>
      </c>
      <c r="DK310" s="203" t="b">
        <f t="shared" ca="1" si="643"/>
        <v>0</v>
      </c>
      <c r="DL310" s="203" t="b">
        <f t="shared" ca="1" si="643"/>
        <v>0</v>
      </c>
      <c r="DM310" s="203" t="b">
        <f t="shared" ca="1" si="643"/>
        <v>1</v>
      </c>
      <c r="DN310" s="204">
        <f t="shared" ca="1" si="704"/>
        <v>2</v>
      </c>
      <c r="DO310" s="204" t="str">
        <f t="shared" ca="1" si="704"/>
        <v>-</v>
      </c>
      <c r="DP310" s="204" t="b">
        <f t="shared" ca="1" si="704"/>
        <v>1</v>
      </c>
      <c r="DQ310" s="204" t="str">
        <f t="shared" ca="1" si="704"/>
        <v>-</v>
      </c>
      <c r="DR310" s="204" t="str">
        <f t="shared" ca="1" si="704"/>
        <v>-</v>
      </c>
      <c r="DS310" s="203" t="str">
        <f t="shared" ca="1" si="643"/>
        <v>-</v>
      </c>
      <c r="DT310" s="203" t="b">
        <f t="shared" ca="1" si="663"/>
        <v>1</v>
      </c>
      <c r="DU310" s="203" t="str">
        <f t="shared" ca="1" si="643"/>
        <v>-</v>
      </c>
      <c r="DV310" s="203">
        <f t="shared" ca="1" si="684"/>
        <v>0</v>
      </c>
      <c r="DW310" s="203">
        <f t="shared" ca="1" si="684"/>
        <v>1</v>
      </c>
      <c r="DX310" s="204">
        <f t="shared" ca="1" si="615"/>
        <v>0.5</v>
      </c>
      <c r="DY310" s="203">
        <f t="shared" ca="1" si="685"/>
        <v>500</v>
      </c>
      <c r="DZ310" s="203">
        <f t="shared" ca="1" si="685"/>
        <v>500</v>
      </c>
      <c r="EA310" s="204">
        <f t="shared" ca="1" si="705"/>
        <v>1</v>
      </c>
      <c r="EB310" s="204">
        <f t="shared" ca="1" si="705"/>
        <v>0</v>
      </c>
      <c r="EC310" s="204">
        <f t="shared" ca="1" si="705"/>
        <v>1</v>
      </c>
      <c r="ED310" s="204">
        <f t="shared" ca="1" si="705"/>
        <v>1</v>
      </c>
      <c r="EE310" s="204">
        <f t="shared" ca="1" si="705"/>
        <v>0</v>
      </c>
      <c r="EF310" s="203">
        <f t="shared" ca="1" si="686"/>
        <v>70</v>
      </c>
      <c r="EG310" s="203">
        <f t="shared" ca="1" si="686"/>
        <v>50</v>
      </c>
      <c r="EH310" s="203">
        <f t="shared" ca="1" si="686"/>
        <v>70</v>
      </c>
      <c r="EI310" s="203">
        <f t="shared" ca="1" si="686"/>
        <v>50</v>
      </c>
      <c r="EJ310" s="204">
        <f t="shared" ca="1" si="618"/>
        <v>1</v>
      </c>
      <c r="EK310" s="203">
        <f t="shared" ca="1" si="687"/>
        <v>1</v>
      </c>
      <c r="EL310" s="203">
        <f t="shared" ca="1" si="687"/>
        <v>1</v>
      </c>
      <c r="EM310" s="203">
        <f t="shared" ca="1" si="620"/>
        <v>0</v>
      </c>
      <c r="EN310" s="203" t="str">
        <f t="shared" ca="1" si="706"/>
        <v>-</v>
      </c>
      <c r="EO310" s="203" t="str">
        <f t="shared" ca="1" si="649"/>
        <v>-</v>
      </c>
      <c r="EP310" s="203">
        <f t="shared" ca="1" si="649"/>
        <v>0</v>
      </c>
      <c r="EQ310" s="203">
        <f t="shared" ca="1" si="649"/>
        <v>0</v>
      </c>
      <c r="ER310" s="205">
        <v>0</v>
      </c>
    </row>
    <row r="311" spans="1:148" outlineLevel="2">
      <c r="A311" s="182">
        <f t="shared" si="624"/>
        <v>306</v>
      </c>
      <c r="B311" s="183">
        <f t="shared" ca="1" si="625"/>
        <v>305</v>
      </c>
      <c r="C311" s="184">
        <f>C295</f>
        <v>71</v>
      </c>
      <c r="D311" s="124" t="b">
        <v>1</v>
      </c>
      <c r="E311" s="124" t="b">
        <v>0</v>
      </c>
      <c r="F311" s="124" t="b">
        <v>1</v>
      </c>
      <c r="G311" s="185">
        <f t="shared" ca="1" si="636"/>
        <v>33</v>
      </c>
      <c r="H311" s="43" t="str">
        <f ca="1">"Exp "&amp;TEXT($C311,"00")&amp;IF($BY311&lt;3," M-M"," Mat")&amp;IF($CD311=TRUE,"&amp;BBT","")&amp;IF($DV311&lt;&gt;0,"-mate EL","")&amp;IF($DK311," Aut","")&amp;IF($DL311," Win","")&amp;IF($DM311," Spr","")&amp;" "&amp;INDEX(i_CompName,$G311,1)</f>
        <v>Exp 71 M-M Spr Sell once dry (wo LTW) Scan 1-REV create</v>
      </c>
      <c r="I311" s="186" t="str">
        <f ca="1">IF(MATCH(H311,H$5:H311,0)=(COUNTA(H$5:H311)),"-","Dup")</f>
        <v>-</v>
      </c>
      <c r="J311" s="187" t="s">
        <v>37</v>
      </c>
      <c r="K311" s="187" t="b">
        <f t="shared" ca="1" si="637"/>
        <v>1</v>
      </c>
      <c r="L311" s="187" t="b">
        <f t="shared" ca="1" si="637"/>
        <v>1</v>
      </c>
      <c r="M311" s="187" t="b">
        <f t="shared" ca="1" si="637"/>
        <v>1</v>
      </c>
      <c r="N311" s="187" t="b">
        <f t="shared" ca="1" si="637"/>
        <v>1</v>
      </c>
      <c r="O311" s="187" t="b">
        <f t="shared" ca="1" si="637"/>
        <v>1</v>
      </c>
      <c r="P311" s="188">
        <f t="shared" ca="1" si="694"/>
        <v>0</v>
      </c>
      <c r="Q311" s="188">
        <f t="shared" ca="1" si="694"/>
        <v>0</v>
      </c>
      <c r="R311" s="187">
        <f t="shared" ca="1" si="692"/>
        <v>1</v>
      </c>
      <c r="S311" s="187">
        <f t="shared" ca="1" si="692"/>
        <v>1</v>
      </c>
      <c r="T311" s="187">
        <f t="shared" ca="1" si="692"/>
        <v>1</v>
      </c>
      <c r="U311" s="187">
        <f t="shared" ca="1" si="692"/>
        <v>1</v>
      </c>
      <c r="V311" s="187">
        <f t="shared" ca="1" si="692"/>
        <v>1</v>
      </c>
      <c r="W311" s="187">
        <f t="shared" ca="1" si="692"/>
        <v>1</v>
      </c>
      <c r="X311" s="187">
        <f t="shared" ca="1" si="692"/>
        <v>1</v>
      </c>
      <c r="Y311" s="187">
        <f t="shared" ca="1" si="692"/>
        <v>1</v>
      </c>
      <c r="Z311" s="187" t="str">
        <f t="shared" ca="1" si="692"/>
        <v>-</v>
      </c>
      <c r="AA311" s="188" t="b">
        <f t="shared" ca="1" si="695"/>
        <v>1</v>
      </c>
      <c r="AB311" s="188">
        <f t="shared" ca="1" si="695"/>
        <v>3</v>
      </c>
      <c r="AC311" s="188" t="b">
        <f t="shared" ca="1" si="695"/>
        <v>1</v>
      </c>
      <c r="AD311" s="188" t="b">
        <f t="shared" ca="1" si="695"/>
        <v>1</v>
      </c>
      <c r="AE311" s="187" t="str">
        <f t="shared" ca="1" si="693"/>
        <v>-</v>
      </c>
      <c r="AF311" s="187" t="str">
        <f t="shared" ca="1" si="693"/>
        <v>-</v>
      </c>
      <c r="AG311" s="188" t="b">
        <f t="shared" ca="1" si="696"/>
        <v>1</v>
      </c>
      <c r="AH311" s="188" t="b">
        <f t="shared" ca="1" si="696"/>
        <v>1</v>
      </c>
      <c r="AI311" s="188" t="b">
        <f t="shared" ca="1" si="696"/>
        <v>1</v>
      </c>
      <c r="AJ311" s="187" t="str">
        <f t="shared" ref="AJ311:BA335" ca="1" si="707">OFFSET(AJ$5,$B311,0)</f>
        <v>-</v>
      </c>
      <c r="AK311" s="187" t="b">
        <f t="shared" ca="1" si="707"/>
        <v>1</v>
      </c>
      <c r="AL311" s="187" t="str">
        <f t="shared" ca="1" si="691"/>
        <v>-</v>
      </c>
      <c r="AM311" s="187" t="str">
        <f t="shared" ca="1" si="707"/>
        <v>-</v>
      </c>
      <c r="AN311" s="187" t="str">
        <f t="shared" ca="1" si="707"/>
        <v>-</v>
      </c>
      <c r="AO311" s="187" t="str">
        <f t="shared" ca="1" si="707"/>
        <v>-</v>
      </c>
      <c r="AP311" s="187" t="str">
        <f t="shared" ca="1" si="707"/>
        <v>-</v>
      </c>
      <c r="AQ311" s="187" t="str">
        <f t="shared" ca="1" si="707"/>
        <v>-</v>
      </c>
      <c r="AR311" s="187" t="str">
        <f t="shared" ca="1" si="664"/>
        <v>-</v>
      </c>
      <c r="AS311" s="187">
        <f t="shared" ca="1" si="707"/>
        <v>5</v>
      </c>
      <c r="AT311" s="187">
        <f t="shared" ca="1" si="707"/>
        <v>4</v>
      </c>
      <c r="AU311" s="187">
        <f t="shared" ca="1" si="707"/>
        <v>0</v>
      </c>
      <c r="AV311" s="187">
        <f t="shared" ca="1" si="707"/>
        <v>0.25</v>
      </c>
      <c r="AW311" s="187">
        <f t="shared" ca="1" si="707"/>
        <v>-0.25</v>
      </c>
      <c r="AX311" s="187">
        <f t="shared" ca="1" si="707"/>
        <v>0.5</v>
      </c>
      <c r="AY311" s="187">
        <f t="shared" ca="1" si="707"/>
        <v>-0.5</v>
      </c>
      <c r="AZ311" s="187">
        <f t="shared" ca="1" si="707"/>
        <v>-0.7</v>
      </c>
      <c r="BA311" s="187">
        <f t="shared" ca="1" si="698"/>
        <v>1</v>
      </c>
      <c r="BB311" s="187">
        <f t="shared" ca="1" si="698"/>
        <v>-1</v>
      </c>
      <c r="BC311" s="187">
        <f t="shared" ca="1" si="698"/>
        <v>0.3</v>
      </c>
      <c r="BD311" s="187">
        <f t="shared" ca="1" si="698"/>
        <v>0.7</v>
      </c>
      <c r="BE311" s="187">
        <f t="shared" ca="1" si="698"/>
        <v>-0.2</v>
      </c>
      <c r="BF311" s="187">
        <f t="shared" ca="1" si="698"/>
        <v>1.2</v>
      </c>
      <c r="BG311" s="187" t="str">
        <f t="shared" ca="1" si="698"/>
        <v>-</v>
      </c>
      <c r="BH311" s="187" t="str">
        <f t="shared" ca="1" si="698"/>
        <v>-</v>
      </c>
      <c r="BI311" s="188" t="e">
        <f t="shared" ca="1" si="676"/>
        <v>#REF!</v>
      </c>
      <c r="BJ311" s="188" t="e">
        <f t="shared" ca="1" si="676"/>
        <v>#REF!</v>
      </c>
      <c r="BK311" s="188" t="e">
        <f t="shared" ca="1" si="676"/>
        <v>#REF!</v>
      </c>
      <c r="BL311" s="188" t="e">
        <f t="shared" ca="1" si="676"/>
        <v>#REF!</v>
      </c>
      <c r="BM311" s="188" t="e">
        <f t="shared" ca="1" si="676"/>
        <v>#REF!</v>
      </c>
      <c r="BN311" s="187">
        <f t="shared" ca="1" si="641"/>
        <v>0</v>
      </c>
      <c r="BO311" s="187">
        <f t="shared" ca="1" si="641"/>
        <v>0</v>
      </c>
      <c r="BP311" s="187" t="str">
        <f t="shared" ca="1" si="641"/>
        <v>-</v>
      </c>
      <c r="BQ311" s="187" t="str">
        <f t="shared" ca="1" si="641"/>
        <v>-</v>
      </c>
      <c r="BR311" s="188">
        <f t="shared" ca="1" si="699"/>
        <v>0</v>
      </c>
      <c r="BS311" s="188">
        <f t="shared" ca="1" si="699"/>
        <v>50</v>
      </c>
      <c r="BT311" s="188">
        <f t="shared" ca="1" si="699"/>
        <v>51</v>
      </c>
      <c r="BU311" s="188">
        <f t="shared" ca="1" si="699"/>
        <v>51</v>
      </c>
      <c r="BV311" s="188">
        <f t="shared" ca="1" si="699"/>
        <v>51</v>
      </c>
      <c r="BW311" s="188">
        <f t="shared" ca="1" si="699"/>
        <v>51</v>
      </c>
      <c r="BX311" s="188">
        <f t="shared" ca="1" si="699"/>
        <v>51</v>
      </c>
      <c r="BY311" s="187">
        <f t="shared" ref="BY311:CN335" ca="1" si="708">OFFSET(BY$5,$B311,0)</f>
        <v>2</v>
      </c>
      <c r="BZ311" s="187" t="str">
        <f t="shared" ca="1" si="708"/>
        <v>-</v>
      </c>
      <c r="CA311" s="187" t="str">
        <f t="shared" ca="1" si="708"/>
        <v>-</v>
      </c>
      <c r="CB311" s="187" t="str">
        <f t="shared" ca="1" si="708"/>
        <v>-</v>
      </c>
      <c r="CC311" s="187" t="str">
        <f t="shared" ca="1" si="708"/>
        <v>-</v>
      </c>
      <c r="CD311" s="187" t="str">
        <f t="shared" ca="1" si="708"/>
        <v>-</v>
      </c>
      <c r="CE311" s="187" t="str">
        <f t="shared" ca="1" si="708"/>
        <v>-</v>
      </c>
      <c r="CF311" s="187">
        <f t="shared" ca="1" si="708"/>
        <v>0</v>
      </c>
      <c r="CG311" s="187" t="str">
        <f t="shared" ca="1" si="708"/>
        <v>-</v>
      </c>
      <c r="CH311" s="187">
        <f t="shared" ca="1" si="708"/>
        <v>1</v>
      </c>
      <c r="CI311" s="187">
        <f t="shared" ca="1" si="708"/>
        <v>0</v>
      </c>
      <c r="CJ311" s="187">
        <f t="shared" ca="1" si="708"/>
        <v>1</v>
      </c>
      <c r="CK311" s="187">
        <f t="shared" ca="1" si="708"/>
        <v>1</v>
      </c>
      <c r="CL311" s="187">
        <f t="shared" ca="1" si="708"/>
        <v>1</v>
      </c>
      <c r="CM311" s="187">
        <f t="shared" ca="1" si="708"/>
        <v>0</v>
      </c>
      <c r="CN311" s="187">
        <f t="shared" ca="1" si="701"/>
        <v>0</v>
      </c>
      <c r="CO311" s="187">
        <f t="shared" ca="1" si="642"/>
        <v>0</v>
      </c>
      <c r="CP311" s="187">
        <f t="shared" ca="1" si="642"/>
        <v>0</v>
      </c>
      <c r="CQ311" s="187">
        <f t="shared" ca="1" si="642"/>
        <v>0.9</v>
      </c>
      <c r="CR311" s="187">
        <f t="shared" ca="1" si="642"/>
        <v>0.75</v>
      </c>
      <c r="CS311" s="187">
        <f t="shared" ca="1" si="642"/>
        <v>0.65</v>
      </c>
      <c r="CT311" s="187">
        <f t="shared" ca="1" si="642"/>
        <v>0.3</v>
      </c>
      <c r="CU311" s="187">
        <f t="shared" ca="1" si="642"/>
        <v>0</v>
      </c>
      <c r="CV311" s="187">
        <f t="shared" ca="1" si="642"/>
        <v>0</v>
      </c>
      <c r="CW311" s="187">
        <f t="shared" ca="1" si="642"/>
        <v>1</v>
      </c>
      <c r="CX311" s="188">
        <f t="shared" ca="1" si="611"/>
        <v>1.2500000000000001E-2</v>
      </c>
      <c r="CY311" s="187">
        <f t="shared" ca="1" si="642"/>
        <v>0</v>
      </c>
      <c r="CZ311" s="188">
        <f t="shared" ca="1" si="702"/>
        <v>6.25E-2</v>
      </c>
      <c r="DA311" s="188">
        <f t="shared" ca="1" si="702"/>
        <v>6.25E-2</v>
      </c>
      <c r="DB311" s="188">
        <f t="shared" ca="1" si="702"/>
        <v>6.25E-2</v>
      </c>
      <c r="DC311" s="188">
        <f t="shared" ca="1" si="702"/>
        <v>0</v>
      </c>
      <c r="DD311" s="188">
        <f t="shared" ca="1" si="702"/>
        <v>0</v>
      </c>
      <c r="DE311" s="187" t="str">
        <f t="shared" ca="1" si="703"/>
        <v>-</v>
      </c>
      <c r="DF311" s="187" t="str">
        <f t="shared" ca="1" si="643"/>
        <v>-</v>
      </c>
      <c r="DG311" s="187" t="str">
        <f t="shared" ca="1" si="643"/>
        <v>-</v>
      </c>
      <c r="DH311" s="187" t="str">
        <f t="shared" ca="1" si="643"/>
        <v>-</v>
      </c>
      <c r="DI311" s="187" t="str">
        <f t="shared" ca="1" si="643"/>
        <v>-</v>
      </c>
      <c r="DJ311" s="187" t="str">
        <f t="shared" ca="1" si="643"/>
        <v>-</v>
      </c>
      <c r="DK311" s="187" t="b">
        <f t="shared" ca="1" si="643"/>
        <v>0</v>
      </c>
      <c r="DL311" s="187" t="b">
        <f t="shared" ca="1" si="643"/>
        <v>0</v>
      </c>
      <c r="DM311" s="187" t="b">
        <f t="shared" ca="1" si="643"/>
        <v>1</v>
      </c>
      <c r="DN311" s="188">
        <f t="shared" ca="1" si="704"/>
        <v>1</v>
      </c>
      <c r="DO311" s="188" t="b">
        <f t="shared" ca="1" si="704"/>
        <v>1</v>
      </c>
      <c r="DP311" s="188" t="str">
        <f t="shared" ca="1" si="704"/>
        <v>-</v>
      </c>
      <c r="DQ311" s="188" t="str">
        <f t="shared" ca="1" si="704"/>
        <v>-</v>
      </c>
      <c r="DR311" s="188" t="str">
        <f t="shared" ca="1" si="704"/>
        <v>-</v>
      </c>
      <c r="DS311" s="187" t="str">
        <f t="shared" ca="1" si="643"/>
        <v>-</v>
      </c>
      <c r="DT311" s="187" t="b">
        <f t="shared" ca="1" si="663"/>
        <v>1</v>
      </c>
      <c r="DU311" s="187" t="str">
        <f t="shared" ca="1" si="643"/>
        <v>-</v>
      </c>
      <c r="DV311" s="187">
        <f t="shared" ca="1" si="684"/>
        <v>0</v>
      </c>
      <c r="DW311" s="187">
        <f t="shared" ca="1" si="684"/>
        <v>1</v>
      </c>
      <c r="DX311" s="188" t="str">
        <f t="shared" ca="1" si="615"/>
        <v>-</v>
      </c>
      <c r="DY311" s="187">
        <f t="shared" ca="1" si="685"/>
        <v>500</v>
      </c>
      <c r="DZ311" s="187">
        <f t="shared" ca="1" si="685"/>
        <v>500</v>
      </c>
      <c r="EA311" s="188">
        <f t="shared" ca="1" si="705"/>
        <v>1</v>
      </c>
      <c r="EB311" s="188">
        <f t="shared" ca="1" si="705"/>
        <v>-0.25</v>
      </c>
      <c r="EC311" s="188">
        <f t="shared" ca="1" si="705"/>
        <v>1</v>
      </c>
      <c r="ED311" s="188">
        <f t="shared" ca="1" si="705"/>
        <v>1</v>
      </c>
      <c r="EE311" s="188">
        <f t="shared" ca="1" si="705"/>
        <v>62.5</v>
      </c>
      <c r="EF311" s="187">
        <f t="shared" ca="1" si="686"/>
        <v>70</v>
      </c>
      <c r="EG311" s="187">
        <f t="shared" ca="1" si="686"/>
        <v>50</v>
      </c>
      <c r="EH311" s="187">
        <f t="shared" ca="1" si="686"/>
        <v>70</v>
      </c>
      <c r="EI311" s="187">
        <f t="shared" ca="1" si="686"/>
        <v>50</v>
      </c>
      <c r="EJ311" s="188">
        <f t="shared" ca="1" si="618"/>
        <v>1</v>
      </c>
      <c r="EK311" s="187">
        <f t="shared" ca="1" si="687"/>
        <v>1</v>
      </c>
      <c r="EL311" s="187">
        <f t="shared" ca="1" si="687"/>
        <v>1</v>
      </c>
      <c r="EM311" s="187">
        <f t="shared" ca="1" si="620"/>
        <v>0</v>
      </c>
      <c r="EN311" s="187" t="str">
        <f t="shared" ca="1" si="706"/>
        <v>-</v>
      </c>
      <c r="EO311" s="187" t="str">
        <f t="shared" ca="1" si="649"/>
        <v>-</v>
      </c>
      <c r="EP311" s="187">
        <f t="shared" ca="1" si="649"/>
        <v>0</v>
      </c>
      <c r="EQ311" s="187">
        <f t="shared" ca="1" si="649"/>
        <v>0</v>
      </c>
      <c r="ER311" s="189">
        <v>0</v>
      </c>
    </row>
    <row r="312" spans="1:148" outlineLevel="1">
      <c r="A312" s="190">
        <f>ROW(A312)-5</f>
        <v>307</v>
      </c>
      <c r="B312" s="191">
        <f t="shared" ca="1" si="625"/>
        <v>306</v>
      </c>
      <c r="C312" s="192">
        <f>C296</f>
        <v>72</v>
      </c>
      <c r="D312" s="19" t="b">
        <v>1</v>
      </c>
      <c r="E312" s="19" t="b">
        <v>0</v>
      </c>
      <c r="F312" s="19" t="b">
        <v>1</v>
      </c>
      <c r="G312" s="19">
        <f ca="1">OFFSET(G312,-1,0)</f>
        <v>33</v>
      </c>
      <c r="H312" s="193" t="str">
        <f t="shared" ref="H312:H326" ca="1" si="709">TEXT($G312,"00")&amp;IF($BY312&lt;3," M-M"," Mat")&amp;IF($CD312=TRUE,"&amp;BBT","")&amp;IF($DV312&lt;&gt;0,"-mate EL","")&amp;IF($DK312," Aut","")&amp;IF($DL312," Win","")&amp;IF($DM312," Spr","")&amp;" "&amp;INDEX(i_CompName,$G312,1)</f>
        <v>33 M-M Spr Sell once dry (wo LTW) Scan 1-REV create</v>
      </c>
      <c r="I312" s="194" t="str">
        <f ca="1">IF(MATCH(H312,H$5:H312,0)=(COUNTA(H$5:H312)),"-","Dup")</f>
        <v>-</v>
      </c>
      <c r="J312" s="195" t="str">
        <f t="shared" ref="J312:BM313" ca="1" si="710">OFFSET(J$5,$B312,0)</f>
        <v>-</v>
      </c>
      <c r="K312" s="195" t="b">
        <f t="shared" ca="1" si="710"/>
        <v>1</v>
      </c>
      <c r="L312" s="195" t="b">
        <f t="shared" ca="1" si="710"/>
        <v>1</v>
      </c>
      <c r="M312" s="195" t="b">
        <f t="shared" ca="1" si="710"/>
        <v>1</v>
      </c>
      <c r="N312" s="195" t="b">
        <f t="shared" ca="1" si="710"/>
        <v>1</v>
      </c>
      <c r="O312" s="195" t="b">
        <f t="shared" ca="1" si="710"/>
        <v>1</v>
      </c>
      <c r="P312" s="195">
        <f t="shared" ca="1" si="710"/>
        <v>0</v>
      </c>
      <c r="Q312" s="195">
        <f t="shared" ca="1" si="710"/>
        <v>0</v>
      </c>
      <c r="R312" s="195">
        <f t="shared" ca="1" si="710"/>
        <v>1</v>
      </c>
      <c r="S312" s="195">
        <f t="shared" ca="1" si="710"/>
        <v>1</v>
      </c>
      <c r="T312" s="195">
        <f t="shared" ca="1" si="710"/>
        <v>1</v>
      </c>
      <c r="U312" s="195">
        <f t="shared" ca="1" si="710"/>
        <v>1</v>
      </c>
      <c r="V312" s="195">
        <f t="shared" ca="1" si="710"/>
        <v>1</v>
      </c>
      <c r="W312" s="195">
        <f t="shared" ca="1" si="710"/>
        <v>1</v>
      </c>
      <c r="X312" s="195">
        <f t="shared" ca="1" si="710"/>
        <v>1</v>
      </c>
      <c r="Y312" s="195">
        <f t="shared" ca="1" si="710"/>
        <v>1</v>
      </c>
      <c r="Z312" s="195" t="str">
        <f t="shared" ca="1" si="710"/>
        <v>-</v>
      </c>
      <c r="AA312" s="193" t="b">
        <v>0</v>
      </c>
      <c r="AB312" s="195">
        <f t="shared" ca="1" si="710"/>
        <v>3</v>
      </c>
      <c r="AC312" s="195" t="b">
        <f t="shared" ca="1" si="710"/>
        <v>1</v>
      </c>
      <c r="AD312" s="195" t="b">
        <f t="shared" ca="1" si="710"/>
        <v>1</v>
      </c>
      <c r="AE312" s="195" t="str">
        <f t="shared" ca="1" si="710"/>
        <v>-</v>
      </c>
      <c r="AF312" s="195" t="str">
        <f t="shared" ca="1" si="710"/>
        <v>-</v>
      </c>
      <c r="AG312" s="195" t="b">
        <f t="shared" ca="1" si="710"/>
        <v>1</v>
      </c>
      <c r="AH312" s="195" t="b">
        <f t="shared" ca="1" si="710"/>
        <v>1</v>
      </c>
      <c r="AI312" s="195" t="b">
        <f t="shared" ca="1" si="710"/>
        <v>1</v>
      </c>
      <c r="AJ312" s="195" t="str">
        <f t="shared" ca="1" si="710"/>
        <v>-</v>
      </c>
      <c r="AK312" s="195" t="b">
        <f t="shared" ca="1" si="710"/>
        <v>1</v>
      </c>
      <c r="AL312" s="195" t="str">
        <f t="shared" ca="1" si="710"/>
        <v>-</v>
      </c>
      <c r="AM312" s="195" t="str">
        <f t="shared" ca="1" si="710"/>
        <v>-</v>
      </c>
      <c r="AN312" s="195" t="str">
        <f t="shared" ca="1" si="710"/>
        <v>-</v>
      </c>
      <c r="AO312" s="195" t="str">
        <f t="shared" ca="1" si="710"/>
        <v>-</v>
      </c>
      <c r="AP312" s="195" t="str">
        <f t="shared" ca="1" si="710"/>
        <v>-</v>
      </c>
      <c r="AQ312" s="195" t="str">
        <f t="shared" ca="1" si="710"/>
        <v>-</v>
      </c>
      <c r="AR312" s="195" t="str">
        <f t="shared" ca="1" si="710"/>
        <v>-</v>
      </c>
      <c r="AS312" s="195">
        <f t="shared" ca="1" si="710"/>
        <v>5</v>
      </c>
      <c r="AT312" s="195">
        <f t="shared" ca="1" si="710"/>
        <v>4</v>
      </c>
      <c r="AU312" s="195">
        <f t="shared" ca="1" si="710"/>
        <v>0</v>
      </c>
      <c r="AV312" s="195">
        <f t="shared" ca="1" si="710"/>
        <v>0.25</v>
      </c>
      <c r="AW312" s="195">
        <f t="shared" ca="1" si="710"/>
        <v>-0.25</v>
      </c>
      <c r="AX312" s="195">
        <f t="shared" ca="1" si="710"/>
        <v>0.5</v>
      </c>
      <c r="AY312" s="195">
        <f t="shared" ca="1" si="710"/>
        <v>-0.5</v>
      </c>
      <c r="AZ312" s="195">
        <f t="shared" ca="1" si="710"/>
        <v>-0.7</v>
      </c>
      <c r="BA312" s="195">
        <f t="shared" ca="1" si="710"/>
        <v>1</v>
      </c>
      <c r="BB312" s="195">
        <f t="shared" ca="1" si="710"/>
        <v>-1</v>
      </c>
      <c r="BC312" s="195">
        <f t="shared" ca="1" si="710"/>
        <v>0.3</v>
      </c>
      <c r="BD312" s="195">
        <f t="shared" ca="1" si="710"/>
        <v>0.7</v>
      </c>
      <c r="BE312" s="195">
        <f t="shared" ca="1" si="710"/>
        <v>-0.2</v>
      </c>
      <c r="BF312" s="195">
        <f t="shared" ca="1" si="710"/>
        <v>1.2</v>
      </c>
      <c r="BG312" s="195" t="str">
        <f t="shared" ca="1" si="710"/>
        <v>-</v>
      </c>
      <c r="BH312" s="195" t="str">
        <f t="shared" ca="1" si="710"/>
        <v>-</v>
      </c>
      <c r="BI312" s="195" t="e">
        <f t="shared" ca="1" si="710"/>
        <v>#REF!</v>
      </c>
      <c r="BJ312" s="195" t="e">
        <f t="shared" ca="1" si="710"/>
        <v>#REF!</v>
      </c>
      <c r="BK312" s="195" t="e">
        <f t="shared" ca="1" si="710"/>
        <v>#REF!</v>
      </c>
      <c r="BL312" s="195" t="e">
        <f t="shared" ca="1" si="710"/>
        <v>#REF!</v>
      </c>
      <c r="BM312" s="195" t="e">
        <f t="shared" ca="1" si="710"/>
        <v>#REF!</v>
      </c>
      <c r="BN312" s="195">
        <f t="shared" ref="BN312:DW313" ca="1" si="711">OFFSET(BN$5,$B312,0)</f>
        <v>0</v>
      </c>
      <c r="BO312" s="195">
        <f t="shared" ca="1" si="711"/>
        <v>0</v>
      </c>
      <c r="BP312" s="195" t="str">
        <f t="shared" ca="1" si="711"/>
        <v>-</v>
      </c>
      <c r="BQ312" s="195" t="str">
        <f t="shared" ca="1" si="711"/>
        <v>-</v>
      </c>
      <c r="BR312" s="195">
        <f t="shared" ca="1" si="711"/>
        <v>0</v>
      </c>
      <c r="BS312" s="195">
        <f t="shared" ca="1" si="711"/>
        <v>50</v>
      </c>
      <c r="BT312" s="195">
        <f t="shared" ca="1" si="711"/>
        <v>51</v>
      </c>
      <c r="BU312" s="195">
        <f t="shared" ca="1" si="711"/>
        <v>51</v>
      </c>
      <c r="BV312" s="195">
        <f t="shared" ca="1" si="711"/>
        <v>51</v>
      </c>
      <c r="BW312" s="195">
        <f t="shared" ca="1" si="711"/>
        <v>51</v>
      </c>
      <c r="BX312" s="195">
        <f t="shared" ca="1" si="711"/>
        <v>51</v>
      </c>
      <c r="BY312" s="195">
        <f t="shared" ca="1" si="711"/>
        <v>2</v>
      </c>
      <c r="BZ312" s="195" t="str">
        <f t="shared" ca="1" si="711"/>
        <v>-</v>
      </c>
      <c r="CA312" s="195" t="str">
        <f t="shared" ca="1" si="711"/>
        <v>-</v>
      </c>
      <c r="CB312" s="195" t="str">
        <f t="shared" ca="1" si="711"/>
        <v>-</v>
      </c>
      <c r="CC312" s="195" t="str">
        <f t="shared" ca="1" si="711"/>
        <v>-</v>
      </c>
      <c r="CD312" s="195" t="str">
        <f t="shared" ca="1" si="711"/>
        <v>-</v>
      </c>
      <c r="CE312" s="195" t="str">
        <f t="shared" ca="1" si="711"/>
        <v>-</v>
      </c>
      <c r="CF312" s="195">
        <f t="shared" ca="1" si="711"/>
        <v>0</v>
      </c>
      <c r="CG312" s="195" t="str">
        <f t="shared" ca="1" si="711"/>
        <v>-</v>
      </c>
      <c r="CH312" s="195">
        <f t="shared" ca="1" si="711"/>
        <v>1</v>
      </c>
      <c r="CI312" s="195">
        <f t="shared" ca="1" si="711"/>
        <v>0</v>
      </c>
      <c r="CJ312" s="195">
        <f t="shared" ca="1" si="711"/>
        <v>1</v>
      </c>
      <c r="CK312" s="195">
        <f t="shared" ca="1" si="711"/>
        <v>1</v>
      </c>
      <c r="CL312" s="195">
        <f t="shared" ca="1" si="711"/>
        <v>1</v>
      </c>
      <c r="CM312" s="195">
        <f t="shared" ca="1" si="711"/>
        <v>0</v>
      </c>
      <c r="CN312" s="195">
        <f t="shared" ca="1" si="711"/>
        <v>0</v>
      </c>
      <c r="CO312" s="195">
        <f t="shared" ca="1" si="711"/>
        <v>0</v>
      </c>
      <c r="CP312" s="195">
        <f t="shared" ca="1" si="711"/>
        <v>0</v>
      </c>
      <c r="CQ312" s="195">
        <f t="shared" ca="1" si="711"/>
        <v>0.9</v>
      </c>
      <c r="CR312" s="195">
        <f t="shared" ca="1" si="711"/>
        <v>0.75</v>
      </c>
      <c r="CS312" s="195">
        <f t="shared" ca="1" si="711"/>
        <v>0.65</v>
      </c>
      <c r="CT312" s="195">
        <f t="shared" ca="1" si="711"/>
        <v>0.3</v>
      </c>
      <c r="CU312" s="195">
        <f t="shared" ca="1" si="711"/>
        <v>0</v>
      </c>
      <c r="CV312" s="195">
        <f t="shared" ca="1" si="711"/>
        <v>0</v>
      </c>
      <c r="CW312" s="195">
        <f t="shared" ca="1" si="711"/>
        <v>1</v>
      </c>
      <c r="CX312" s="195">
        <f t="shared" ca="1" si="711"/>
        <v>1.2500000000000001E-2</v>
      </c>
      <c r="CY312" s="195">
        <f t="shared" ca="1" si="711"/>
        <v>0</v>
      </c>
      <c r="CZ312" s="195">
        <f t="shared" ca="1" si="711"/>
        <v>6.25E-2</v>
      </c>
      <c r="DA312" s="195">
        <f t="shared" ca="1" si="711"/>
        <v>6.25E-2</v>
      </c>
      <c r="DB312" s="195">
        <f t="shared" ca="1" si="711"/>
        <v>6.25E-2</v>
      </c>
      <c r="DC312" s="195">
        <f t="shared" ca="1" si="711"/>
        <v>0</v>
      </c>
      <c r="DD312" s="195">
        <f t="shared" ca="1" si="711"/>
        <v>0</v>
      </c>
      <c r="DE312" s="195" t="str">
        <f t="shared" ca="1" si="711"/>
        <v>-</v>
      </c>
      <c r="DF312" s="195" t="str">
        <f t="shared" ca="1" si="711"/>
        <v>-</v>
      </c>
      <c r="DG312" s="195" t="str">
        <f t="shared" ca="1" si="711"/>
        <v>-</v>
      </c>
      <c r="DH312" s="195" t="str">
        <f t="shared" ca="1" si="711"/>
        <v>-</v>
      </c>
      <c r="DI312" s="195" t="str">
        <f t="shared" ca="1" si="711"/>
        <v>-</v>
      </c>
      <c r="DJ312" s="195" t="str">
        <f t="shared" ca="1" si="711"/>
        <v>-</v>
      </c>
      <c r="DK312" s="195" t="b">
        <f t="shared" ca="1" si="711"/>
        <v>0</v>
      </c>
      <c r="DL312" s="195" t="b">
        <f t="shared" ca="1" si="711"/>
        <v>0</v>
      </c>
      <c r="DM312" s="195" t="b">
        <f t="shared" ca="1" si="711"/>
        <v>1</v>
      </c>
      <c r="DN312" s="195">
        <f t="shared" ca="1" si="711"/>
        <v>1</v>
      </c>
      <c r="DO312" s="195" t="b">
        <f t="shared" ca="1" si="711"/>
        <v>1</v>
      </c>
      <c r="DP312" s="195" t="str">
        <f t="shared" ca="1" si="711"/>
        <v>-</v>
      </c>
      <c r="DQ312" s="195" t="str">
        <f t="shared" ca="1" si="711"/>
        <v>-</v>
      </c>
      <c r="DR312" s="195" t="str">
        <f t="shared" ca="1" si="711"/>
        <v>-</v>
      </c>
      <c r="DS312" s="195" t="str">
        <f t="shared" ca="1" si="711"/>
        <v>-</v>
      </c>
      <c r="DT312" s="195" t="b">
        <f t="shared" ca="1" si="711"/>
        <v>1</v>
      </c>
      <c r="DU312" s="195" t="str">
        <f t="shared" ca="1" si="711"/>
        <v>-</v>
      </c>
      <c r="DV312" s="195">
        <f t="shared" ca="1" si="711"/>
        <v>0</v>
      </c>
      <c r="DW312" s="195">
        <f t="shared" ca="1" si="711"/>
        <v>1</v>
      </c>
      <c r="DX312" s="195" t="str">
        <f t="shared" ref="DX312:EO312" ca="1" si="712">OFFSET(DX$5,$B312,0)</f>
        <v>-</v>
      </c>
      <c r="DY312" s="195">
        <f t="shared" ca="1" si="712"/>
        <v>500</v>
      </c>
      <c r="DZ312" s="195">
        <f t="shared" ca="1" si="712"/>
        <v>500</v>
      </c>
      <c r="EA312" s="195">
        <f t="shared" ca="1" si="712"/>
        <v>1</v>
      </c>
      <c r="EB312" s="195">
        <f t="shared" ca="1" si="712"/>
        <v>-0.25</v>
      </c>
      <c r="EC312" s="195">
        <f t="shared" ca="1" si="712"/>
        <v>1</v>
      </c>
      <c r="ED312" s="195">
        <f t="shared" ca="1" si="712"/>
        <v>1</v>
      </c>
      <c r="EE312" s="195">
        <f t="shared" ca="1" si="712"/>
        <v>62.5</v>
      </c>
      <c r="EF312" s="195">
        <f t="shared" ca="1" si="712"/>
        <v>70</v>
      </c>
      <c r="EG312" s="195">
        <f t="shared" ca="1" si="712"/>
        <v>50</v>
      </c>
      <c r="EH312" s="195">
        <f t="shared" ca="1" si="712"/>
        <v>70</v>
      </c>
      <c r="EI312" s="195">
        <f t="shared" ca="1" si="712"/>
        <v>50</v>
      </c>
      <c r="EJ312" s="195">
        <f t="shared" ca="1" si="712"/>
        <v>1</v>
      </c>
      <c r="EK312" s="195">
        <f t="shared" ca="1" si="712"/>
        <v>1</v>
      </c>
      <c r="EL312" s="195">
        <f t="shared" ca="1" si="712"/>
        <v>1</v>
      </c>
      <c r="EM312" s="195">
        <f t="shared" ca="1" si="712"/>
        <v>0</v>
      </c>
      <c r="EN312" s="195" t="str">
        <f t="shared" ca="1" si="712"/>
        <v>-</v>
      </c>
      <c r="EO312" s="195" t="str">
        <f t="shared" ca="1" si="712"/>
        <v>-</v>
      </c>
      <c r="EP312" s="195">
        <f t="shared" ca="1" si="706"/>
        <v>0</v>
      </c>
      <c r="EQ312" s="195">
        <f t="shared" ca="1" si="706"/>
        <v>0</v>
      </c>
      <c r="ER312" s="196"/>
    </row>
    <row r="313" spans="1:148" outlineLevel="3">
      <c r="A313" s="190">
        <f t="shared" si="624"/>
        <v>308</v>
      </c>
      <c r="B313" s="191">
        <f t="shared" ca="1" si="625"/>
        <v>307</v>
      </c>
      <c r="C313" s="19">
        <f t="shared" ref="C313:C326" ca="1" si="713">OFFSET(C313,-1,0)</f>
        <v>72</v>
      </c>
      <c r="D313" s="19" t="b">
        <v>1</v>
      </c>
      <c r="E313" s="19" t="b">
        <v>0</v>
      </c>
      <c r="F313" s="19" t="b">
        <v>1</v>
      </c>
      <c r="G313" s="197">
        <f t="shared" ca="1" si="636"/>
        <v>34</v>
      </c>
      <c r="H313" s="193" t="str">
        <f t="shared" ca="1" si="709"/>
        <v>34 M-M Spr Effect of LTW on Scan1 profile (once dry)</v>
      </c>
      <c r="I313" s="194" t="str">
        <f ca="1">IF(MATCH(H313,H$5:H313,0)=(COUNTA(H$5:H313)),"-","Dup")</f>
        <v>-</v>
      </c>
      <c r="J313" s="195" t="s">
        <v>37</v>
      </c>
      <c r="K313" s="195" t="b">
        <f t="shared" ref="K313:O342" ca="1" si="714">OFFSET(K$5,$B313,0)</f>
        <v>1</v>
      </c>
      <c r="L313" s="195" t="b">
        <f t="shared" ca="1" si="714"/>
        <v>1</v>
      </c>
      <c r="M313" s="195" t="b">
        <f t="shared" ca="1" si="714"/>
        <v>1</v>
      </c>
      <c r="N313" s="195" t="b">
        <f t="shared" ca="1" si="714"/>
        <v>1</v>
      </c>
      <c r="O313" s="195" t="b">
        <f t="shared" ca="1" si="714"/>
        <v>1</v>
      </c>
      <c r="P313" s="198">
        <f t="shared" ca="1" si="694"/>
        <v>1</v>
      </c>
      <c r="Q313" s="198">
        <f t="shared" ca="1" si="694"/>
        <v>1</v>
      </c>
      <c r="R313" s="195">
        <f t="shared" ca="1" si="692"/>
        <v>1</v>
      </c>
      <c r="S313" s="195">
        <f t="shared" ca="1" si="692"/>
        <v>1</v>
      </c>
      <c r="T313" s="195">
        <f t="shared" ca="1" si="692"/>
        <v>1</v>
      </c>
      <c r="U313" s="195">
        <f t="shared" ca="1" si="692"/>
        <v>1</v>
      </c>
      <c r="V313" s="195">
        <f t="shared" ca="1" si="692"/>
        <v>1</v>
      </c>
      <c r="W313" s="195">
        <f t="shared" ca="1" si="692"/>
        <v>1</v>
      </c>
      <c r="X313" s="195">
        <f t="shared" ca="1" si="692"/>
        <v>1</v>
      </c>
      <c r="Y313" s="195">
        <f t="shared" ca="1" si="692"/>
        <v>1</v>
      </c>
      <c r="Z313" s="195" t="str">
        <f t="shared" ca="1" si="692"/>
        <v>-</v>
      </c>
      <c r="AA313" s="198" t="b">
        <f t="shared" ca="1" si="695"/>
        <v>0</v>
      </c>
      <c r="AB313" s="198">
        <f t="shared" ca="1" si="695"/>
        <v>3</v>
      </c>
      <c r="AC313" s="198" t="str">
        <f t="shared" ca="1" si="695"/>
        <v>-</v>
      </c>
      <c r="AD313" s="198" t="str">
        <f t="shared" ca="1" si="695"/>
        <v>-</v>
      </c>
      <c r="AE313" s="195" t="str">
        <f t="shared" ca="1" si="693"/>
        <v>-</v>
      </c>
      <c r="AF313" s="195" t="str">
        <f t="shared" ca="1" si="693"/>
        <v>-</v>
      </c>
      <c r="AG313" s="198" t="str">
        <f t="shared" ca="1" si="696"/>
        <v>-</v>
      </c>
      <c r="AH313" s="198" t="str">
        <f t="shared" ca="1" si="696"/>
        <v>-</v>
      </c>
      <c r="AI313" s="198" t="str">
        <f t="shared" ca="1" si="696"/>
        <v>-</v>
      </c>
      <c r="AJ313" s="195" t="str">
        <f t="shared" ca="1" si="710"/>
        <v>-</v>
      </c>
      <c r="AK313" s="195" t="b">
        <f t="shared" ca="1" si="710"/>
        <v>1</v>
      </c>
      <c r="AL313" s="195" t="str">
        <f t="shared" ca="1" si="691"/>
        <v>-</v>
      </c>
      <c r="AM313" s="195" t="str">
        <f t="shared" ca="1" si="710"/>
        <v>-</v>
      </c>
      <c r="AN313" s="195" t="str">
        <f t="shared" ca="1" si="710"/>
        <v>-</v>
      </c>
      <c r="AO313" s="195" t="str">
        <f t="shared" ca="1" si="710"/>
        <v>-</v>
      </c>
      <c r="AP313" s="195" t="str">
        <f t="shared" ca="1" si="710"/>
        <v>-</v>
      </c>
      <c r="AQ313" s="195" t="str">
        <f t="shared" ca="1" si="710"/>
        <v>-</v>
      </c>
      <c r="AR313" s="195" t="str">
        <f t="shared" ca="1" si="710"/>
        <v>-</v>
      </c>
      <c r="AS313" s="195">
        <f t="shared" ca="1" si="710"/>
        <v>5</v>
      </c>
      <c r="AT313" s="195">
        <f t="shared" ca="1" si="710"/>
        <v>4</v>
      </c>
      <c r="AU313" s="195">
        <f t="shared" ca="1" si="710"/>
        <v>0</v>
      </c>
      <c r="AV313" s="195">
        <f t="shared" ca="1" si="710"/>
        <v>0.25</v>
      </c>
      <c r="AW313" s="195">
        <f t="shared" ca="1" si="710"/>
        <v>-0.25</v>
      </c>
      <c r="AX313" s="195">
        <f t="shared" ca="1" si="710"/>
        <v>0.5</v>
      </c>
      <c r="AY313" s="195">
        <f t="shared" ca="1" si="710"/>
        <v>-0.5</v>
      </c>
      <c r="AZ313" s="195">
        <f t="shared" ca="1" si="710"/>
        <v>-0.7</v>
      </c>
      <c r="BA313" s="195">
        <f t="shared" ca="1" si="698"/>
        <v>1</v>
      </c>
      <c r="BB313" s="195">
        <f t="shared" ca="1" si="698"/>
        <v>-1</v>
      </c>
      <c r="BC313" s="195">
        <f t="shared" ca="1" si="698"/>
        <v>0.3</v>
      </c>
      <c r="BD313" s="195">
        <f t="shared" ca="1" si="698"/>
        <v>0.7</v>
      </c>
      <c r="BE313" s="195">
        <f t="shared" ca="1" si="698"/>
        <v>-0.2</v>
      </c>
      <c r="BF313" s="195">
        <f t="shared" ca="1" si="698"/>
        <v>1.2</v>
      </c>
      <c r="BG313" s="195" t="str">
        <f t="shared" ca="1" si="698"/>
        <v>-</v>
      </c>
      <c r="BH313" s="195" t="str">
        <f t="shared" ca="1" si="698"/>
        <v>-</v>
      </c>
      <c r="BI313" s="198" t="e">
        <f t="shared" ref="BI313:BM327" ca="1" si="715">IF(d.Flock=0,INDEX(i_Components,$G313,BI$276),0)</f>
        <v>#REF!</v>
      </c>
      <c r="BJ313" s="198" t="e">
        <f t="shared" ca="1" si="715"/>
        <v>#REF!</v>
      </c>
      <c r="BK313" s="198" t="e">
        <f t="shared" ca="1" si="715"/>
        <v>#REF!</v>
      </c>
      <c r="BL313" s="198" t="e">
        <f t="shared" ca="1" si="715"/>
        <v>#REF!</v>
      </c>
      <c r="BM313" s="198" t="e">
        <f t="shared" ca="1" si="715"/>
        <v>#REF!</v>
      </c>
      <c r="BN313" s="195">
        <f t="shared" ref="BN313:BQ332" ca="1" si="716">OFFSET(BN$5,$B313,0)</f>
        <v>0</v>
      </c>
      <c r="BO313" s="195">
        <f t="shared" ca="1" si="716"/>
        <v>0</v>
      </c>
      <c r="BP313" s="195" t="str">
        <f t="shared" ca="1" si="716"/>
        <v>-</v>
      </c>
      <c r="BQ313" s="195" t="str">
        <f t="shared" ca="1" si="716"/>
        <v>-</v>
      </c>
      <c r="BR313" s="198">
        <f t="shared" ca="1" si="699"/>
        <v>0</v>
      </c>
      <c r="BS313" s="198">
        <f t="shared" ca="1" si="699"/>
        <v>50</v>
      </c>
      <c r="BT313" s="198">
        <f t="shared" ca="1" si="699"/>
        <v>51</v>
      </c>
      <c r="BU313" s="198">
        <f t="shared" ca="1" si="699"/>
        <v>51</v>
      </c>
      <c r="BV313" s="198">
        <f t="shared" ca="1" si="699"/>
        <v>51</v>
      </c>
      <c r="BW313" s="198">
        <f t="shared" ca="1" si="699"/>
        <v>51</v>
      </c>
      <c r="BX313" s="198">
        <f t="shared" ca="1" si="699"/>
        <v>51</v>
      </c>
      <c r="BY313" s="195">
        <f t="shared" ca="1" si="711"/>
        <v>2</v>
      </c>
      <c r="BZ313" s="195" t="str">
        <f t="shared" ca="1" si="711"/>
        <v>-</v>
      </c>
      <c r="CA313" s="195" t="str">
        <f t="shared" ca="1" si="711"/>
        <v>-</v>
      </c>
      <c r="CB313" s="195" t="str">
        <f t="shared" ca="1" si="711"/>
        <v>-</v>
      </c>
      <c r="CC313" s="195" t="str">
        <f t="shared" ca="1" si="711"/>
        <v>-</v>
      </c>
      <c r="CD313" s="195" t="str">
        <f t="shared" ca="1" si="711"/>
        <v>-</v>
      </c>
      <c r="CE313" s="195" t="str">
        <f t="shared" ca="1" si="711"/>
        <v>-</v>
      </c>
      <c r="CF313" s="195">
        <f t="shared" ca="1" si="711"/>
        <v>0</v>
      </c>
      <c r="CG313" s="195" t="str">
        <f t="shared" ca="1" si="711"/>
        <v>-</v>
      </c>
      <c r="CH313" s="195">
        <f t="shared" ca="1" si="711"/>
        <v>1</v>
      </c>
      <c r="CI313" s="195">
        <f t="shared" ca="1" si="711"/>
        <v>0</v>
      </c>
      <c r="CJ313" s="195">
        <f t="shared" ca="1" si="711"/>
        <v>1</v>
      </c>
      <c r="CK313" s="195">
        <f t="shared" ca="1" si="711"/>
        <v>1</v>
      </c>
      <c r="CL313" s="195">
        <f t="shared" ca="1" si="711"/>
        <v>1</v>
      </c>
      <c r="CM313" s="195">
        <f t="shared" ca="1" si="711"/>
        <v>0</v>
      </c>
      <c r="CN313" s="195">
        <f t="shared" ca="1" si="701"/>
        <v>0</v>
      </c>
      <c r="CO313" s="195">
        <f t="shared" ca="1" si="701"/>
        <v>0</v>
      </c>
      <c r="CP313" s="195">
        <f t="shared" ca="1" si="701"/>
        <v>0</v>
      </c>
      <c r="CQ313" s="195">
        <f t="shared" ca="1" si="701"/>
        <v>0.9</v>
      </c>
      <c r="CR313" s="195">
        <f t="shared" ca="1" si="701"/>
        <v>0.75</v>
      </c>
      <c r="CS313" s="195">
        <f t="shared" ca="1" si="701"/>
        <v>0.65</v>
      </c>
      <c r="CT313" s="195">
        <f t="shared" ca="1" si="701"/>
        <v>0.3</v>
      </c>
      <c r="CU313" s="195">
        <f t="shared" ca="1" si="701"/>
        <v>0</v>
      </c>
      <c r="CV313" s="195">
        <f t="shared" ca="1" si="701"/>
        <v>0</v>
      </c>
      <c r="CW313" s="195">
        <f t="shared" ca="1" si="701"/>
        <v>1</v>
      </c>
      <c r="CX313" s="198">
        <f t="shared" ca="1" si="611"/>
        <v>1.2500000000000001E-2</v>
      </c>
      <c r="CY313" s="195">
        <f t="shared" ca="1" si="701"/>
        <v>0</v>
      </c>
      <c r="CZ313" s="198">
        <f t="shared" ca="1" si="702"/>
        <v>6.25E-2</v>
      </c>
      <c r="DA313" s="198">
        <f t="shared" ca="1" si="702"/>
        <v>6.25E-2</v>
      </c>
      <c r="DB313" s="198">
        <f t="shared" ca="1" si="702"/>
        <v>6.25E-2</v>
      </c>
      <c r="DC313" s="198">
        <f t="shared" ca="1" si="702"/>
        <v>0</v>
      </c>
      <c r="DD313" s="198">
        <f t="shared" ca="1" si="702"/>
        <v>0</v>
      </c>
      <c r="DE313" s="195" t="str">
        <f t="shared" ca="1" si="703"/>
        <v>-</v>
      </c>
      <c r="DF313" s="195" t="str">
        <f t="shared" ca="1" si="703"/>
        <v>-</v>
      </c>
      <c r="DG313" s="195" t="str">
        <f t="shared" ca="1" si="703"/>
        <v>-</v>
      </c>
      <c r="DH313" s="195" t="str">
        <f t="shared" ca="1" si="703"/>
        <v>-</v>
      </c>
      <c r="DI313" s="195" t="str">
        <f t="shared" ca="1" si="703"/>
        <v>-</v>
      </c>
      <c r="DJ313" s="195" t="str">
        <f t="shared" ca="1" si="703"/>
        <v>-</v>
      </c>
      <c r="DK313" s="195" t="b">
        <f t="shared" ca="1" si="703"/>
        <v>0</v>
      </c>
      <c r="DL313" s="195" t="b">
        <f t="shared" ca="1" si="703"/>
        <v>0</v>
      </c>
      <c r="DM313" s="195" t="b">
        <f t="shared" ca="1" si="703"/>
        <v>1</v>
      </c>
      <c r="DN313" s="198">
        <f t="shared" ca="1" si="704"/>
        <v>1</v>
      </c>
      <c r="DO313" s="198" t="b">
        <f t="shared" ca="1" si="704"/>
        <v>1</v>
      </c>
      <c r="DP313" s="198" t="str">
        <f t="shared" ca="1" si="704"/>
        <v>-</v>
      </c>
      <c r="DQ313" s="198" t="str">
        <f t="shared" ca="1" si="704"/>
        <v>-</v>
      </c>
      <c r="DR313" s="198" t="str">
        <f t="shared" ca="1" si="704"/>
        <v>-</v>
      </c>
      <c r="DS313" s="195" t="str">
        <f t="shared" ca="1" si="703"/>
        <v>-</v>
      </c>
      <c r="DT313" s="195" t="b">
        <f t="shared" ca="1" si="703"/>
        <v>1</v>
      </c>
      <c r="DU313" s="195" t="str">
        <f t="shared" ca="1" si="703"/>
        <v>-</v>
      </c>
      <c r="DV313" s="195">
        <f t="shared" ref="DV313:EL332" ca="1" si="717">OFFSET(DV$5,$B313,0)</f>
        <v>0</v>
      </c>
      <c r="DW313" s="195">
        <f t="shared" ca="1" si="717"/>
        <v>1</v>
      </c>
      <c r="DX313" s="198" t="str">
        <f t="shared" ca="1" si="615"/>
        <v>-</v>
      </c>
      <c r="DY313" s="195">
        <f t="shared" ca="1" si="717"/>
        <v>500</v>
      </c>
      <c r="DZ313" s="195">
        <f t="shared" ca="1" si="717"/>
        <v>500</v>
      </c>
      <c r="EA313" s="198">
        <f t="shared" ca="1" si="705"/>
        <v>1</v>
      </c>
      <c r="EB313" s="198">
        <f t="shared" ca="1" si="705"/>
        <v>-0.25</v>
      </c>
      <c r="EC313" s="198">
        <f t="shared" ca="1" si="705"/>
        <v>1</v>
      </c>
      <c r="ED313" s="198">
        <f t="shared" ca="1" si="705"/>
        <v>1</v>
      </c>
      <c r="EE313" s="198">
        <f t="shared" ca="1" si="705"/>
        <v>62.5</v>
      </c>
      <c r="EF313" s="195">
        <f t="shared" ca="1" si="717"/>
        <v>70</v>
      </c>
      <c r="EG313" s="195">
        <f t="shared" ca="1" si="717"/>
        <v>50</v>
      </c>
      <c r="EH313" s="195">
        <f t="shared" ca="1" si="717"/>
        <v>70</v>
      </c>
      <c r="EI313" s="195">
        <f t="shared" ca="1" si="717"/>
        <v>50</v>
      </c>
      <c r="EJ313" s="198">
        <f t="shared" ca="1" si="618"/>
        <v>1</v>
      </c>
      <c r="EK313" s="195">
        <f t="shared" ca="1" si="717"/>
        <v>1</v>
      </c>
      <c r="EL313" s="195">
        <f t="shared" ca="1" si="717"/>
        <v>1</v>
      </c>
      <c r="EM313" s="195">
        <f t="shared" ca="1" si="620"/>
        <v>0</v>
      </c>
      <c r="EN313" s="195" t="str">
        <f t="shared" ca="1" si="706"/>
        <v>-</v>
      </c>
      <c r="EO313" s="195" t="str">
        <f t="shared" ca="1" si="706"/>
        <v>-</v>
      </c>
      <c r="EP313" s="195">
        <f t="shared" ca="1" si="706"/>
        <v>0</v>
      </c>
      <c r="EQ313" s="195">
        <f t="shared" ca="1" si="706"/>
        <v>0</v>
      </c>
      <c r="ER313" s="196">
        <v>0</v>
      </c>
    </row>
    <row r="314" spans="1:148" outlineLevel="3">
      <c r="A314" s="190">
        <f t="shared" si="624"/>
        <v>309</v>
      </c>
      <c r="B314" s="191">
        <f t="shared" ca="1" si="625"/>
        <v>308</v>
      </c>
      <c r="C314" s="19">
        <f t="shared" ca="1" si="713"/>
        <v>72</v>
      </c>
      <c r="D314" s="19" t="b">
        <v>1</v>
      </c>
      <c r="E314" s="19" t="b">
        <v>0</v>
      </c>
      <c r="F314" s="19" t="b">
        <v>1</v>
      </c>
      <c r="G314" s="197">
        <f t="shared" ca="1" si="636"/>
        <v>35</v>
      </c>
      <c r="H314" s="193" t="str">
        <f t="shared" ca="1" si="709"/>
        <v>35 M-M Spr Scan 2-Optimising replacements - Sell once dry (wo LTW)</v>
      </c>
      <c r="I314" s="194" t="str">
        <f ca="1">IF(MATCH(H314,H$5:H314,0)=(COUNTA(H$5:H314)),"-","Dup")</f>
        <v>-</v>
      </c>
      <c r="J314" s="195" t="s">
        <v>37</v>
      </c>
      <c r="K314" s="195" t="b">
        <f t="shared" ca="1" si="714"/>
        <v>1</v>
      </c>
      <c r="L314" s="195" t="b">
        <f t="shared" ca="1" si="714"/>
        <v>1</v>
      </c>
      <c r="M314" s="195" t="b">
        <f t="shared" ca="1" si="714"/>
        <v>1</v>
      </c>
      <c r="N314" s="195" t="b">
        <f t="shared" ca="1" si="714"/>
        <v>1</v>
      </c>
      <c r="O314" s="195" t="b">
        <f t="shared" ca="1" si="714"/>
        <v>1</v>
      </c>
      <c r="P314" s="198">
        <f t="shared" ca="1" si="694"/>
        <v>0</v>
      </c>
      <c r="Q314" s="198">
        <f t="shared" ca="1" si="694"/>
        <v>0</v>
      </c>
      <c r="R314" s="195">
        <f t="shared" ca="1" si="692"/>
        <v>1</v>
      </c>
      <c r="S314" s="195">
        <f t="shared" ca="1" si="692"/>
        <v>1</v>
      </c>
      <c r="T314" s="195">
        <f t="shared" ca="1" si="692"/>
        <v>1</v>
      </c>
      <c r="U314" s="195">
        <f t="shared" ca="1" si="692"/>
        <v>1</v>
      </c>
      <c r="V314" s="195">
        <f t="shared" ca="1" si="692"/>
        <v>1</v>
      </c>
      <c r="W314" s="195">
        <f t="shared" ca="1" si="692"/>
        <v>1</v>
      </c>
      <c r="X314" s="195">
        <f t="shared" ca="1" si="692"/>
        <v>1</v>
      </c>
      <c r="Y314" s="195">
        <f t="shared" ca="1" si="692"/>
        <v>1</v>
      </c>
      <c r="Z314" s="195" t="str">
        <f t="shared" ca="1" si="692"/>
        <v>-</v>
      </c>
      <c r="AA314" s="198" t="b">
        <f t="shared" ca="1" si="695"/>
        <v>0</v>
      </c>
      <c r="AB314" s="198">
        <f t="shared" ca="1" si="695"/>
        <v>3</v>
      </c>
      <c r="AC314" s="198" t="b">
        <f t="shared" ca="1" si="695"/>
        <v>1</v>
      </c>
      <c r="AD314" s="198" t="b">
        <f t="shared" ca="1" si="695"/>
        <v>1</v>
      </c>
      <c r="AE314" s="195" t="str">
        <f t="shared" ca="1" si="693"/>
        <v>-</v>
      </c>
      <c r="AF314" s="195" t="str">
        <f t="shared" ca="1" si="693"/>
        <v>-</v>
      </c>
      <c r="AG314" s="198" t="b">
        <f t="shared" ca="1" si="696"/>
        <v>1</v>
      </c>
      <c r="AH314" s="198" t="b">
        <f t="shared" ca="1" si="696"/>
        <v>1</v>
      </c>
      <c r="AI314" s="198" t="b">
        <f t="shared" ca="1" si="696"/>
        <v>1</v>
      </c>
      <c r="AJ314" s="195" t="str">
        <f t="shared" ca="1" si="707"/>
        <v>-</v>
      </c>
      <c r="AK314" s="195" t="b">
        <f t="shared" ca="1" si="707"/>
        <v>1</v>
      </c>
      <c r="AL314" s="195" t="str">
        <f t="shared" ca="1" si="691"/>
        <v>-</v>
      </c>
      <c r="AM314" s="195" t="str">
        <f t="shared" ca="1" si="707"/>
        <v>-</v>
      </c>
      <c r="AN314" s="195" t="str">
        <f t="shared" ca="1" si="707"/>
        <v>-</v>
      </c>
      <c r="AO314" s="195" t="str">
        <f t="shared" ca="1" si="707"/>
        <v>-</v>
      </c>
      <c r="AP314" s="195" t="str">
        <f t="shared" ca="1" si="707"/>
        <v>-</v>
      </c>
      <c r="AQ314" s="195" t="str">
        <f t="shared" ca="1" si="707"/>
        <v>-</v>
      </c>
      <c r="AR314" s="195" t="str">
        <f t="shared" ca="1" si="664"/>
        <v>-</v>
      </c>
      <c r="AS314" s="195">
        <f t="shared" ca="1" si="707"/>
        <v>5</v>
      </c>
      <c r="AT314" s="195">
        <f t="shared" ca="1" si="707"/>
        <v>4</v>
      </c>
      <c r="AU314" s="195">
        <f t="shared" ca="1" si="707"/>
        <v>0</v>
      </c>
      <c r="AV314" s="195">
        <f t="shared" ca="1" si="707"/>
        <v>0.25</v>
      </c>
      <c r="AW314" s="195">
        <f t="shared" ca="1" si="707"/>
        <v>-0.25</v>
      </c>
      <c r="AX314" s="195">
        <f t="shared" ca="1" si="707"/>
        <v>0.5</v>
      </c>
      <c r="AY314" s="195">
        <f t="shared" ca="1" si="707"/>
        <v>-0.5</v>
      </c>
      <c r="AZ314" s="195">
        <f t="shared" ca="1" si="707"/>
        <v>-0.7</v>
      </c>
      <c r="BA314" s="195">
        <f t="shared" ca="1" si="698"/>
        <v>1</v>
      </c>
      <c r="BB314" s="195">
        <f t="shared" ca="1" si="698"/>
        <v>-1</v>
      </c>
      <c r="BC314" s="195">
        <f t="shared" ca="1" si="698"/>
        <v>0.3</v>
      </c>
      <c r="BD314" s="195">
        <f t="shared" ca="1" si="698"/>
        <v>0.7</v>
      </c>
      <c r="BE314" s="195">
        <f t="shared" ca="1" si="698"/>
        <v>-0.2</v>
      </c>
      <c r="BF314" s="195">
        <f t="shared" ca="1" si="698"/>
        <v>1.2</v>
      </c>
      <c r="BG314" s="195" t="str">
        <f t="shared" ca="1" si="698"/>
        <v>-</v>
      </c>
      <c r="BH314" s="195" t="str">
        <f t="shared" ca="1" si="698"/>
        <v>-</v>
      </c>
      <c r="BI314" s="198" t="e">
        <f t="shared" ca="1" si="715"/>
        <v>#REF!</v>
      </c>
      <c r="BJ314" s="198" t="e">
        <f t="shared" ca="1" si="715"/>
        <v>#REF!</v>
      </c>
      <c r="BK314" s="198" t="e">
        <f t="shared" ca="1" si="715"/>
        <v>#REF!</v>
      </c>
      <c r="BL314" s="198" t="e">
        <f t="shared" ca="1" si="715"/>
        <v>#REF!</v>
      </c>
      <c r="BM314" s="198" t="e">
        <f t="shared" ca="1" si="715"/>
        <v>#REF!</v>
      </c>
      <c r="BN314" s="195">
        <f t="shared" ca="1" si="716"/>
        <v>0</v>
      </c>
      <c r="BO314" s="195">
        <f t="shared" ca="1" si="716"/>
        <v>0</v>
      </c>
      <c r="BP314" s="195" t="str">
        <f t="shared" ca="1" si="716"/>
        <v>-</v>
      </c>
      <c r="BQ314" s="195" t="str">
        <f t="shared" ca="1" si="716"/>
        <v>-</v>
      </c>
      <c r="BR314" s="198">
        <f t="shared" ca="1" si="699"/>
        <v>0</v>
      </c>
      <c r="BS314" s="198">
        <f t="shared" ca="1" si="699"/>
        <v>50</v>
      </c>
      <c r="BT314" s="198">
        <f t="shared" ca="1" si="699"/>
        <v>51</v>
      </c>
      <c r="BU314" s="198">
        <f t="shared" ca="1" si="699"/>
        <v>51</v>
      </c>
      <c r="BV314" s="198">
        <f t="shared" ca="1" si="699"/>
        <v>51</v>
      </c>
      <c r="BW314" s="198">
        <f t="shared" ca="1" si="699"/>
        <v>51</v>
      </c>
      <c r="BX314" s="198">
        <f t="shared" ca="1" si="699"/>
        <v>51</v>
      </c>
      <c r="BY314" s="195">
        <f t="shared" ca="1" si="708"/>
        <v>2</v>
      </c>
      <c r="BZ314" s="195" t="str">
        <f t="shared" ca="1" si="708"/>
        <v>-</v>
      </c>
      <c r="CA314" s="195" t="str">
        <f t="shared" ca="1" si="708"/>
        <v>-</v>
      </c>
      <c r="CB314" s="195" t="str">
        <f t="shared" ca="1" si="708"/>
        <v>-</v>
      </c>
      <c r="CC314" s="195" t="str">
        <f t="shared" ca="1" si="708"/>
        <v>-</v>
      </c>
      <c r="CD314" s="195" t="str">
        <f t="shared" ca="1" si="708"/>
        <v>-</v>
      </c>
      <c r="CE314" s="195" t="str">
        <f t="shared" ca="1" si="708"/>
        <v>-</v>
      </c>
      <c r="CF314" s="195">
        <f t="shared" ca="1" si="708"/>
        <v>0</v>
      </c>
      <c r="CG314" s="195" t="str">
        <f t="shared" ca="1" si="708"/>
        <v>-</v>
      </c>
      <c r="CH314" s="195">
        <f t="shared" ca="1" si="708"/>
        <v>1</v>
      </c>
      <c r="CI314" s="195">
        <f t="shared" ca="1" si="708"/>
        <v>0</v>
      </c>
      <c r="CJ314" s="195">
        <f t="shared" ca="1" si="708"/>
        <v>1</v>
      </c>
      <c r="CK314" s="195">
        <f t="shared" ca="1" si="708"/>
        <v>1</v>
      </c>
      <c r="CL314" s="195">
        <f t="shared" ca="1" si="708"/>
        <v>1</v>
      </c>
      <c r="CM314" s="195">
        <f t="shared" ca="1" si="708"/>
        <v>0</v>
      </c>
      <c r="CN314" s="195">
        <f t="shared" ca="1" si="701"/>
        <v>0</v>
      </c>
      <c r="CO314" s="195">
        <f t="shared" ca="1" si="701"/>
        <v>0</v>
      </c>
      <c r="CP314" s="195">
        <f t="shared" ca="1" si="701"/>
        <v>0</v>
      </c>
      <c r="CQ314" s="195">
        <f t="shared" ca="1" si="701"/>
        <v>0.9</v>
      </c>
      <c r="CR314" s="195">
        <f t="shared" ca="1" si="701"/>
        <v>0.75</v>
      </c>
      <c r="CS314" s="195">
        <f t="shared" ca="1" si="701"/>
        <v>0.65</v>
      </c>
      <c r="CT314" s="195">
        <f t="shared" ca="1" si="701"/>
        <v>0.3</v>
      </c>
      <c r="CU314" s="195">
        <f t="shared" ca="1" si="701"/>
        <v>0</v>
      </c>
      <c r="CV314" s="195">
        <f t="shared" ca="1" si="701"/>
        <v>0</v>
      </c>
      <c r="CW314" s="195">
        <f t="shared" ca="1" si="701"/>
        <v>1</v>
      </c>
      <c r="CX314" s="198">
        <f t="shared" ca="1" si="611"/>
        <v>1.2500000000000001E-2</v>
      </c>
      <c r="CY314" s="195">
        <f t="shared" ca="1" si="701"/>
        <v>0</v>
      </c>
      <c r="CZ314" s="198">
        <f t="shared" ca="1" si="702"/>
        <v>6.25E-2</v>
      </c>
      <c r="DA314" s="198">
        <f t="shared" ca="1" si="702"/>
        <v>6.25E-2</v>
      </c>
      <c r="DB314" s="198">
        <f t="shared" ca="1" si="702"/>
        <v>6.25E-2</v>
      </c>
      <c r="DC314" s="198">
        <f t="shared" ca="1" si="702"/>
        <v>0</v>
      </c>
      <c r="DD314" s="198">
        <f t="shared" ca="1" si="702"/>
        <v>0</v>
      </c>
      <c r="DE314" s="195" t="str">
        <f t="shared" ca="1" si="703"/>
        <v>-</v>
      </c>
      <c r="DF314" s="195" t="str">
        <f t="shared" ca="1" si="703"/>
        <v>-</v>
      </c>
      <c r="DG314" s="195" t="str">
        <f t="shared" ca="1" si="703"/>
        <v>-</v>
      </c>
      <c r="DH314" s="195" t="str">
        <f t="shared" ca="1" si="703"/>
        <v>-</v>
      </c>
      <c r="DI314" s="195" t="str">
        <f t="shared" ca="1" si="703"/>
        <v>-</v>
      </c>
      <c r="DJ314" s="195" t="str">
        <f t="shared" ca="1" si="703"/>
        <v>-</v>
      </c>
      <c r="DK314" s="195" t="b">
        <f t="shared" ca="1" si="703"/>
        <v>0</v>
      </c>
      <c r="DL314" s="195" t="b">
        <f t="shared" ca="1" si="703"/>
        <v>0</v>
      </c>
      <c r="DM314" s="195" t="b">
        <f t="shared" ca="1" si="703"/>
        <v>1</v>
      </c>
      <c r="DN314" s="198">
        <f t="shared" ca="1" si="704"/>
        <v>2</v>
      </c>
      <c r="DO314" s="198" t="b">
        <f t="shared" ca="1" si="704"/>
        <v>1</v>
      </c>
      <c r="DP314" s="198" t="str">
        <f t="shared" ca="1" si="704"/>
        <v>-</v>
      </c>
      <c r="DQ314" s="198" t="str">
        <f t="shared" ca="1" si="704"/>
        <v>-</v>
      </c>
      <c r="DR314" s="198" t="str">
        <f t="shared" ca="1" si="704"/>
        <v>-</v>
      </c>
      <c r="DS314" s="195" t="str">
        <f t="shared" ca="1" si="703"/>
        <v>-</v>
      </c>
      <c r="DT314" s="195" t="b">
        <f t="shared" ca="1" si="703"/>
        <v>1</v>
      </c>
      <c r="DU314" s="195" t="str">
        <f t="shared" ca="1" si="703"/>
        <v>-</v>
      </c>
      <c r="DV314" s="195">
        <f t="shared" ca="1" si="717"/>
        <v>0</v>
      </c>
      <c r="DW314" s="195">
        <f t="shared" ca="1" si="717"/>
        <v>1</v>
      </c>
      <c r="DX314" s="198" t="str">
        <f t="shared" ca="1" si="615"/>
        <v>-</v>
      </c>
      <c r="DY314" s="195">
        <f t="shared" ca="1" si="717"/>
        <v>500</v>
      </c>
      <c r="DZ314" s="195">
        <f t="shared" ca="1" si="717"/>
        <v>500</v>
      </c>
      <c r="EA314" s="198">
        <f t="shared" ca="1" si="705"/>
        <v>1</v>
      </c>
      <c r="EB314" s="198">
        <f t="shared" ca="1" si="705"/>
        <v>-0.25</v>
      </c>
      <c r="EC314" s="198">
        <f t="shared" ca="1" si="705"/>
        <v>1</v>
      </c>
      <c r="ED314" s="198">
        <f t="shared" ca="1" si="705"/>
        <v>1</v>
      </c>
      <c r="EE314" s="198">
        <f t="shared" ca="1" si="705"/>
        <v>62.5</v>
      </c>
      <c r="EF314" s="195">
        <f t="shared" ca="1" si="717"/>
        <v>70</v>
      </c>
      <c r="EG314" s="195">
        <f t="shared" ca="1" si="717"/>
        <v>50</v>
      </c>
      <c r="EH314" s="195">
        <f t="shared" ca="1" si="717"/>
        <v>70</v>
      </c>
      <c r="EI314" s="195">
        <f t="shared" ca="1" si="717"/>
        <v>50</v>
      </c>
      <c r="EJ314" s="198">
        <f t="shared" ca="1" si="618"/>
        <v>1</v>
      </c>
      <c r="EK314" s="195">
        <f t="shared" ca="1" si="717"/>
        <v>1</v>
      </c>
      <c r="EL314" s="195">
        <f t="shared" ca="1" si="717"/>
        <v>1</v>
      </c>
      <c r="EM314" s="195">
        <f t="shared" ca="1" si="620"/>
        <v>0</v>
      </c>
      <c r="EN314" s="195" t="str">
        <f t="shared" ca="1" si="706"/>
        <v>-</v>
      </c>
      <c r="EO314" s="195" t="str">
        <f t="shared" ca="1" si="706"/>
        <v>-</v>
      </c>
      <c r="EP314" s="195">
        <f t="shared" ca="1" si="706"/>
        <v>0</v>
      </c>
      <c r="EQ314" s="195">
        <f t="shared" ca="1" si="706"/>
        <v>0</v>
      </c>
      <c r="ER314" s="196">
        <v>0</v>
      </c>
    </row>
    <row r="315" spans="1:148" outlineLevel="3">
      <c r="A315" s="190">
        <f t="shared" si="624"/>
        <v>310</v>
      </c>
      <c r="B315" s="191">
        <f t="shared" ca="1" si="625"/>
        <v>309</v>
      </c>
      <c r="C315" s="19">
        <f t="shared" ca="1" si="713"/>
        <v>72</v>
      </c>
      <c r="D315" s="19" t="b">
        <v>1</v>
      </c>
      <c r="E315" s="19" t="b">
        <v>0</v>
      </c>
      <c r="F315" s="19" t="b">
        <v>1</v>
      </c>
      <c r="G315" s="197">
        <f t="shared" ca="1" si="636"/>
        <v>36</v>
      </c>
      <c r="H315" s="193" t="str">
        <f t="shared" ca="1" si="709"/>
        <v>36 M-M Spr Add contract cost</v>
      </c>
      <c r="I315" s="194" t="str">
        <f ca="1">IF(MATCH(H315,H$5:H315,0)=(COUNTA(H$5:H315)),"-","Dup")</f>
        <v>-</v>
      </c>
      <c r="J315" s="195" t="s">
        <v>37</v>
      </c>
      <c r="K315" s="195" t="b">
        <f t="shared" ca="1" si="714"/>
        <v>1</v>
      </c>
      <c r="L315" s="195" t="b">
        <f t="shared" ca="1" si="714"/>
        <v>1</v>
      </c>
      <c r="M315" s="195" t="b">
        <f t="shared" ca="1" si="714"/>
        <v>1</v>
      </c>
      <c r="N315" s="195" t="b">
        <f t="shared" ca="1" si="714"/>
        <v>1</v>
      </c>
      <c r="O315" s="195" t="b">
        <f t="shared" ca="1" si="714"/>
        <v>1</v>
      </c>
      <c r="P315" s="198">
        <f t="shared" ca="1" si="694"/>
        <v>0</v>
      </c>
      <c r="Q315" s="198">
        <f t="shared" ca="1" si="694"/>
        <v>0</v>
      </c>
      <c r="R315" s="195">
        <f t="shared" ca="1" si="692"/>
        <v>1</v>
      </c>
      <c r="S315" s="195">
        <f t="shared" ca="1" si="692"/>
        <v>1</v>
      </c>
      <c r="T315" s="195">
        <f t="shared" ca="1" si="692"/>
        <v>1</v>
      </c>
      <c r="U315" s="195">
        <f t="shared" ca="1" si="692"/>
        <v>1</v>
      </c>
      <c r="V315" s="195">
        <f t="shared" ca="1" si="692"/>
        <v>1</v>
      </c>
      <c r="W315" s="195">
        <f t="shared" ca="1" si="692"/>
        <v>1</v>
      </c>
      <c r="X315" s="195">
        <f t="shared" ca="1" si="692"/>
        <v>1</v>
      </c>
      <c r="Y315" s="195">
        <f t="shared" ca="1" si="692"/>
        <v>1</v>
      </c>
      <c r="Z315" s="195" t="str">
        <f t="shared" ca="1" si="692"/>
        <v>-</v>
      </c>
      <c r="AA315" s="198" t="b">
        <f t="shared" ca="1" si="695"/>
        <v>0</v>
      </c>
      <c r="AB315" s="198">
        <f t="shared" ca="1" si="695"/>
        <v>3</v>
      </c>
      <c r="AC315" s="198" t="b">
        <f t="shared" ca="1" si="695"/>
        <v>1</v>
      </c>
      <c r="AD315" s="198" t="b">
        <f t="shared" ca="1" si="695"/>
        <v>1</v>
      </c>
      <c r="AE315" s="195" t="str">
        <f t="shared" ca="1" si="693"/>
        <v>-</v>
      </c>
      <c r="AF315" s="195" t="str">
        <f t="shared" ca="1" si="693"/>
        <v>-</v>
      </c>
      <c r="AG315" s="198" t="b">
        <f t="shared" ca="1" si="696"/>
        <v>1</v>
      </c>
      <c r="AH315" s="198" t="b">
        <f t="shared" ca="1" si="696"/>
        <v>1</v>
      </c>
      <c r="AI315" s="198" t="b">
        <f t="shared" ca="1" si="696"/>
        <v>1</v>
      </c>
      <c r="AJ315" s="195" t="str">
        <f t="shared" ca="1" si="707"/>
        <v>-</v>
      </c>
      <c r="AK315" s="195" t="b">
        <f t="shared" ca="1" si="707"/>
        <v>1</v>
      </c>
      <c r="AL315" s="195" t="str">
        <f t="shared" ca="1" si="691"/>
        <v>-</v>
      </c>
      <c r="AM315" s="195" t="str">
        <f t="shared" ca="1" si="707"/>
        <v>-</v>
      </c>
      <c r="AN315" s="195" t="str">
        <f t="shared" ca="1" si="707"/>
        <v>-</v>
      </c>
      <c r="AO315" s="195" t="str">
        <f t="shared" ca="1" si="707"/>
        <v>-</v>
      </c>
      <c r="AP315" s="195" t="str">
        <f t="shared" ca="1" si="707"/>
        <v>-</v>
      </c>
      <c r="AQ315" s="195" t="str">
        <f t="shared" ca="1" si="707"/>
        <v>-</v>
      </c>
      <c r="AR315" s="195" t="str">
        <f t="shared" ca="1" si="664"/>
        <v>-</v>
      </c>
      <c r="AS315" s="195">
        <f t="shared" ca="1" si="707"/>
        <v>5</v>
      </c>
      <c r="AT315" s="195">
        <f t="shared" ca="1" si="707"/>
        <v>4</v>
      </c>
      <c r="AU315" s="195">
        <f t="shared" ca="1" si="707"/>
        <v>0</v>
      </c>
      <c r="AV315" s="195">
        <f t="shared" ca="1" si="707"/>
        <v>0.25</v>
      </c>
      <c r="AW315" s="195">
        <f t="shared" ca="1" si="707"/>
        <v>-0.25</v>
      </c>
      <c r="AX315" s="195">
        <f t="shared" ca="1" si="707"/>
        <v>0.5</v>
      </c>
      <c r="AY315" s="195">
        <f t="shared" ca="1" si="707"/>
        <v>-0.5</v>
      </c>
      <c r="AZ315" s="195">
        <f t="shared" ca="1" si="707"/>
        <v>-0.7</v>
      </c>
      <c r="BA315" s="195">
        <f t="shared" ca="1" si="698"/>
        <v>1</v>
      </c>
      <c r="BB315" s="195">
        <f t="shared" ca="1" si="698"/>
        <v>-1</v>
      </c>
      <c r="BC315" s="195">
        <f t="shared" ca="1" si="698"/>
        <v>0.3</v>
      </c>
      <c r="BD315" s="195">
        <f t="shared" ca="1" si="698"/>
        <v>0.7</v>
      </c>
      <c r="BE315" s="195">
        <f t="shared" ca="1" si="698"/>
        <v>-0.2</v>
      </c>
      <c r="BF315" s="195">
        <f t="shared" ca="1" si="698"/>
        <v>1.2</v>
      </c>
      <c r="BG315" s="195" t="str">
        <f t="shared" ca="1" si="698"/>
        <v>-</v>
      </c>
      <c r="BH315" s="195" t="str">
        <f t="shared" ca="1" si="698"/>
        <v>-</v>
      </c>
      <c r="BI315" s="198" t="e">
        <f t="shared" ca="1" si="715"/>
        <v>#REF!</v>
      </c>
      <c r="BJ315" s="198" t="e">
        <f t="shared" ca="1" si="715"/>
        <v>#REF!</v>
      </c>
      <c r="BK315" s="198" t="e">
        <f t="shared" ca="1" si="715"/>
        <v>#REF!</v>
      </c>
      <c r="BL315" s="198" t="e">
        <f t="shared" ca="1" si="715"/>
        <v>#REF!</v>
      </c>
      <c r="BM315" s="198" t="e">
        <f t="shared" ca="1" si="715"/>
        <v>#REF!</v>
      </c>
      <c r="BN315" s="195">
        <f t="shared" ca="1" si="716"/>
        <v>0</v>
      </c>
      <c r="BO315" s="195">
        <f t="shared" ca="1" si="716"/>
        <v>0</v>
      </c>
      <c r="BP315" s="195" t="str">
        <f t="shared" ca="1" si="716"/>
        <v>-</v>
      </c>
      <c r="BQ315" s="195" t="str">
        <f t="shared" ca="1" si="716"/>
        <v>-</v>
      </c>
      <c r="BR315" s="198">
        <f t="shared" ca="1" si="699"/>
        <v>0</v>
      </c>
      <c r="BS315" s="198">
        <f t="shared" ca="1" si="699"/>
        <v>50</v>
      </c>
      <c r="BT315" s="198">
        <f t="shared" ca="1" si="699"/>
        <v>51</v>
      </c>
      <c r="BU315" s="198">
        <f t="shared" ca="1" si="699"/>
        <v>51</v>
      </c>
      <c r="BV315" s="198">
        <f t="shared" ca="1" si="699"/>
        <v>51</v>
      </c>
      <c r="BW315" s="198">
        <f t="shared" ca="1" si="699"/>
        <v>51</v>
      </c>
      <c r="BX315" s="198">
        <f t="shared" ca="1" si="699"/>
        <v>51</v>
      </c>
      <c r="BY315" s="195">
        <f t="shared" ca="1" si="708"/>
        <v>2</v>
      </c>
      <c r="BZ315" s="195" t="str">
        <f t="shared" ca="1" si="708"/>
        <v>-</v>
      </c>
      <c r="CA315" s="195" t="str">
        <f t="shared" ca="1" si="708"/>
        <v>-</v>
      </c>
      <c r="CB315" s="195" t="str">
        <f t="shared" ca="1" si="708"/>
        <v>-</v>
      </c>
      <c r="CC315" s="195" t="str">
        <f t="shared" ca="1" si="708"/>
        <v>-</v>
      </c>
      <c r="CD315" s="195" t="str">
        <f t="shared" ca="1" si="708"/>
        <v>-</v>
      </c>
      <c r="CE315" s="195" t="str">
        <f t="shared" ca="1" si="708"/>
        <v>-</v>
      </c>
      <c r="CF315" s="195">
        <f t="shared" ca="1" si="708"/>
        <v>0</v>
      </c>
      <c r="CG315" s="195" t="str">
        <f t="shared" ca="1" si="708"/>
        <v>-</v>
      </c>
      <c r="CH315" s="195">
        <f t="shared" ca="1" si="708"/>
        <v>1</v>
      </c>
      <c r="CI315" s="195">
        <f t="shared" ca="1" si="708"/>
        <v>0</v>
      </c>
      <c r="CJ315" s="195">
        <f t="shared" ca="1" si="708"/>
        <v>1</v>
      </c>
      <c r="CK315" s="195">
        <f t="shared" ca="1" si="708"/>
        <v>1</v>
      </c>
      <c r="CL315" s="195">
        <f t="shared" ca="1" si="708"/>
        <v>1</v>
      </c>
      <c r="CM315" s="195">
        <f t="shared" ca="1" si="708"/>
        <v>0</v>
      </c>
      <c r="CN315" s="195">
        <f t="shared" ca="1" si="701"/>
        <v>0</v>
      </c>
      <c r="CO315" s="195">
        <f t="shared" ca="1" si="701"/>
        <v>0</v>
      </c>
      <c r="CP315" s="195">
        <f t="shared" ca="1" si="701"/>
        <v>0</v>
      </c>
      <c r="CQ315" s="195">
        <f t="shared" ca="1" si="701"/>
        <v>0.9</v>
      </c>
      <c r="CR315" s="195">
        <f t="shared" ca="1" si="701"/>
        <v>0.75</v>
      </c>
      <c r="CS315" s="195">
        <f t="shared" ca="1" si="701"/>
        <v>0.65</v>
      </c>
      <c r="CT315" s="195">
        <f t="shared" ca="1" si="701"/>
        <v>0.3</v>
      </c>
      <c r="CU315" s="195">
        <f t="shared" ca="1" si="701"/>
        <v>0</v>
      </c>
      <c r="CV315" s="195">
        <f t="shared" ca="1" si="701"/>
        <v>0</v>
      </c>
      <c r="CW315" s="195">
        <f t="shared" ca="1" si="701"/>
        <v>1</v>
      </c>
      <c r="CX315" s="198">
        <f t="shared" ca="1" si="611"/>
        <v>1.2500000000000001E-2</v>
      </c>
      <c r="CY315" s="195">
        <f t="shared" ca="1" si="701"/>
        <v>0</v>
      </c>
      <c r="CZ315" s="198">
        <f t="shared" ca="1" si="702"/>
        <v>6.25E-2</v>
      </c>
      <c r="DA315" s="198">
        <f t="shared" ca="1" si="702"/>
        <v>6.25E-2</v>
      </c>
      <c r="DB315" s="198">
        <f t="shared" ca="1" si="702"/>
        <v>6.25E-2</v>
      </c>
      <c r="DC315" s="198">
        <f t="shared" ca="1" si="702"/>
        <v>0</v>
      </c>
      <c r="DD315" s="198">
        <f t="shared" ca="1" si="702"/>
        <v>0</v>
      </c>
      <c r="DE315" s="195" t="str">
        <f t="shared" ca="1" si="703"/>
        <v>-</v>
      </c>
      <c r="DF315" s="195" t="str">
        <f t="shared" ca="1" si="703"/>
        <v>-</v>
      </c>
      <c r="DG315" s="195" t="str">
        <f t="shared" ca="1" si="703"/>
        <v>-</v>
      </c>
      <c r="DH315" s="195" t="str">
        <f t="shared" ca="1" si="703"/>
        <v>-</v>
      </c>
      <c r="DI315" s="195" t="str">
        <f t="shared" ca="1" si="703"/>
        <v>-</v>
      </c>
      <c r="DJ315" s="195" t="str">
        <f t="shared" ca="1" si="703"/>
        <v>-</v>
      </c>
      <c r="DK315" s="195" t="b">
        <f t="shared" ca="1" si="703"/>
        <v>0</v>
      </c>
      <c r="DL315" s="195" t="b">
        <f t="shared" ca="1" si="703"/>
        <v>0</v>
      </c>
      <c r="DM315" s="195" t="b">
        <f t="shared" ca="1" si="703"/>
        <v>1</v>
      </c>
      <c r="DN315" s="198">
        <f t="shared" ca="1" si="704"/>
        <v>2</v>
      </c>
      <c r="DO315" s="198" t="b">
        <f t="shared" ca="1" si="704"/>
        <v>1</v>
      </c>
      <c r="DP315" s="198" t="str">
        <f t="shared" ca="1" si="704"/>
        <v>-</v>
      </c>
      <c r="DQ315" s="198" t="str">
        <f t="shared" ca="1" si="704"/>
        <v>-</v>
      </c>
      <c r="DR315" s="198" t="str">
        <f t="shared" ca="1" si="704"/>
        <v>-</v>
      </c>
      <c r="DS315" s="195" t="str">
        <f t="shared" ca="1" si="703"/>
        <v>-</v>
      </c>
      <c r="DT315" s="195" t="b">
        <f t="shared" ca="1" si="703"/>
        <v>1</v>
      </c>
      <c r="DU315" s="195" t="str">
        <f t="shared" ca="1" si="703"/>
        <v>-</v>
      </c>
      <c r="DV315" s="195">
        <f t="shared" ca="1" si="717"/>
        <v>0</v>
      </c>
      <c r="DW315" s="195">
        <f t="shared" ca="1" si="717"/>
        <v>1</v>
      </c>
      <c r="DX315" s="198" t="str">
        <f t="shared" ca="1" si="615"/>
        <v>-</v>
      </c>
      <c r="DY315" s="195">
        <f t="shared" ca="1" si="717"/>
        <v>500</v>
      </c>
      <c r="DZ315" s="195">
        <f t="shared" ca="1" si="717"/>
        <v>500</v>
      </c>
      <c r="EA315" s="198">
        <f t="shared" ca="1" si="705"/>
        <v>1</v>
      </c>
      <c r="EB315" s="198">
        <f t="shared" ca="1" si="705"/>
        <v>0</v>
      </c>
      <c r="EC315" s="198">
        <f t="shared" ca="1" si="705"/>
        <v>1</v>
      </c>
      <c r="ED315" s="198">
        <f t="shared" ca="1" si="705"/>
        <v>1</v>
      </c>
      <c r="EE315" s="198">
        <f t="shared" ca="1" si="705"/>
        <v>62.5</v>
      </c>
      <c r="EF315" s="195">
        <f t="shared" ca="1" si="717"/>
        <v>70</v>
      </c>
      <c r="EG315" s="195">
        <f t="shared" ca="1" si="717"/>
        <v>50</v>
      </c>
      <c r="EH315" s="195">
        <f t="shared" ca="1" si="717"/>
        <v>70</v>
      </c>
      <c r="EI315" s="195">
        <f t="shared" ca="1" si="717"/>
        <v>50</v>
      </c>
      <c r="EJ315" s="198">
        <f t="shared" ca="1" si="618"/>
        <v>1</v>
      </c>
      <c r="EK315" s="195">
        <f t="shared" ca="1" si="717"/>
        <v>1</v>
      </c>
      <c r="EL315" s="195">
        <f t="shared" ca="1" si="717"/>
        <v>1</v>
      </c>
      <c r="EM315" s="195">
        <f t="shared" ca="1" si="620"/>
        <v>0</v>
      </c>
      <c r="EN315" s="195" t="str">
        <f t="shared" ca="1" si="706"/>
        <v>-</v>
      </c>
      <c r="EO315" s="195" t="str">
        <f t="shared" ca="1" si="706"/>
        <v>-</v>
      </c>
      <c r="EP315" s="195">
        <f t="shared" ca="1" si="706"/>
        <v>0</v>
      </c>
      <c r="EQ315" s="195">
        <f t="shared" ca="1" si="706"/>
        <v>0</v>
      </c>
      <c r="ER315" s="196">
        <v>0</v>
      </c>
    </row>
    <row r="316" spans="1:148" outlineLevel="3">
      <c r="A316" s="190">
        <f t="shared" si="624"/>
        <v>311</v>
      </c>
      <c r="B316" s="191">
        <f t="shared" ca="1" si="625"/>
        <v>310</v>
      </c>
      <c r="C316" s="19">
        <f t="shared" ca="1" si="713"/>
        <v>72</v>
      </c>
      <c r="D316" s="19" t="b">
        <v>1</v>
      </c>
      <c r="E316" s="19" t="b">
        <v>0</v>
      </c>
      <c r="F316" s="19" t="b">
        <v>1</v>
      </c>
      <c r="G316" s="197">
        <f t="shared" ca="1" si="636"/>
        <v>37</v>
      </c>
      <c r="H316" s="193" t="str">
        <f t="shared" ca="1" si="709"/>
        <v>37 M-M Spr Add extra labour in yards</v>
      </c>
      <c r="I316" s="194" t="str">
        <f ca="1">IF(MATCH(H316,H$5:H316,0)=(COUNTA(H$5:H316)),"-","Dup")</f>
        <v>-</v>
      </c>
      <c r="J316" s="195" t="s">
        <v>37</v>
      </c>
      <c r="K316" s="195" t="b">
        <f t="shared" ca="1" si="714"/>
        <v>1</v>
      </c>
      <c r="L316" s="195" t="b">
        <f t="shared" ca="1" si="714"/>
        <v>1</v>
      </c>
      <c r="M316" s="195" t="b">
        <f t="shared" ca="1" si="714"/>
        <v>1</v>
      </c>
      <c r="N316" s="195" t="b">
        <f t="shared" ca="1" si="714"/>
        <v>1</v>
      </c>
      <c r="O316" s="195" t="b">
        <f t="shared" ca="1" si="714"/>
        <v>1</v>
      </c>
      <c r="P316" s="198">
        <f t="shared" ca="1" si="694"/>
        <v>0</v>
      </c>
      <c r="Q316" s="198">
        <f t="shared" ca="1" si="694"/>
        <v>0</v>
      </c>
      <c r="R316" s="195">
        <f t="shared" ca="1" si="692"/>
        <v>1</v>
      </c>
      <c r="S316" s="195">
        <f t="shared" ca="1" si="692"/>
        <v>1</v>
      </c>
      <c r="T316" s="195">
        <f t="shared" ca="1" si="692"/>
        <v>1</v>
      </c>
      <c r="U316" s="195">
        <f t="shared" ca="1" si="692"/>
        <v>1</v>
      </c>
      <c r="V316" s="195">
        <f t="shared" ca="1" si="692"/>
        <v>1</v>
      </c>
      <c r="W316" s="195">
        <f t="shared" ca="1" si="692"/>
        <v>1</v>
      </c>
      <c r="X316" s="195">
        <f t="shared" ca="1" si="692"/>
        <v>1</v>
      </c>
      <c r="Y316" s="195">
        <f t="shared" ca="1" si="692"/>
        <v>1</v>
      </c>
      <c r="Z316" s="195" t="str">
        <f t="shared" ca="1" si="692"/>
        <v>-</v>
      </c>
      <c r="AA316" s="198" t="b">
        <f t="shared" ca="1" si="695"/>
        <v>0</v>
      </c>
      <c r="AB316" s="198">
        <f t="shared" ca="1" si="695"/>
        <v>3</v>
      </c>
      <c r="AC316" s="198" t="b">
        <f t="shared" ca="1" si="695"/>
        <v>1</v>
      </c>
      <c r="AD316" s="198" t="b">
        <f t="shared" ca="1" si="695"/>
        <v>1</v>
      </c>
      <c r="AE316" s="195" t="str">
        <f t="shared" ca="1" si="693"/>
        <v>-</v>
      </c>
      <c r="AF316" s="195" t="str">
        <f t="shared" ca="1" si="693"/>
        <v>-</v>
      </c>
      <c r="AG316" s="198" t="b">
        <f t="shared" ca="1" si="696"/>
        <v>1</v>
      </c>
      <c r="AH316" s="198" t="b">
        <f t="shared" ca="1" si="696"/>
        <v>1</v>
      </c>
      <c r="AI316" s="198" t="b">
        <f t="shared" ca="1" si="696"/>
        <v>1</v>
      </c>
      <c r="AJ316" s="195" t="str">
        <f t="shared" ca="1" si="707"/>
        <v>-</v>
      </c>
      <c r="AK316" s="195" t="b">
        <f t="shared" ca="1" si="707"/>
        <v>1</v>
      </c>
      <c r="AL316" s="195" t="str">
        <f t="shared" ca="1" si="691"/>
        <v>-</v>
      </c>
      <c r="AM316" s="195" t="str">
        <f t="shared" ca="1" si="707"/>
        <v>-</v>
      </c>
      <c r="AN316" s="195" t="str">
        <f t="shared" ca="1" si="707"/>
        <v>-</v>
      </c>
      <c r="AO316" s="195" t="str">
        <f t="shared" ca="1" si="707"/>
        <v>-</v>
      </c>
      <c r="AP316" s="195" t="str">
        <f t="shared" ca="1" si="707"/>
        <v>-</v>
      </c>
      <c r="AQ316" s="195" t="str">
        <f t="shared" ca="1" si="707"/>
        <v>-</v>
      </c>
      <c r="AR316" s="195" t="str">
        <f t="shared" ca="1" si="664"/>
        <v>-</v>
      </c>
      <c r="AS316" s="195">
        <f t="shared" ca="1" si="707"/>
        <v>5</v>
      </c>
      <c r="AT316" s="195">
        <f t="shared" ca="1" si="707"/>
        <v>4</v>
      </c>
      <c r="AU316" s="195">
        <f t="shared" ca="1" si="707"/>
        <v>0</v>
      </c>
      <c r="AV316" s="195">
        <f t="shared" ca="1" si="707"/>
        <v>0.25</v>
      </c>
      <c r="AW316" s="195">
        <f t="shared" ca="1" si="707"/>
        <v>-0.25</v>
      </c>
      <c r="AX316" s="195">
        <f t="shared" ca="1" si="707"/>
        <v>0.5</v>
      </c>
      <c r="AY316" s="195">
        <f t="shared" ca="1" si="707"/>
        <v>-0.5</v>
      </c>
      <c r="AZ316" s="195">
        <f t="shared" ca="1" si="707"/>
        <v>-0.7</v>
      </c>
      <c r="BA316" s="195">
        <f t="shared" ca="1" si="698"/>
        <v>1</v>
      </c>
      <c r="BB316" s="195">
        <f t="shared" ca="1" si="698"/>
        <v>-1</v>
      </c>
      <c r="BC316" s="195">
        <f t="shared" ca="1" si="698"/>
        <v>0.3</v>
      </c>
      <c r="BD316" s="195">
        <f t="shared" ca="1" si="698"/>
        <v>0.7</v>
      </c>
      <c r="BE316" s="195">
        <f t="shared" ca="1" si="698"/>
        <v>-0.2</v>
      </c>
      <c r="BF316" s="195">
        <f t="shared" ca="1" si="698"/>
        <v>1.2</v>
      </c>
      <c r="BG316" s="195" t="str">
        <f t="shared" ca="1" si="698"/>
        <v>-</v>
      </c>
      <c r="BH316" s="195" t="str">
        <f t="shared" ca="1" si="698"/>
        <v>-</v>
      </c>
      <c r="BI316" s="198" t="e">
        <f t="shared" ca="1" si="715"/>
        <v>#REF!</v>
      </c>
      <c r="BJ316" s="198" t="e">
        <f t="shared" ca="1" si="715"/>
        <v>#REF!</v>
      </c>
      <c r="BK316" s="198" t="e">
        <f t="shared" ca="1" si="715"/>
        <v>#REF!</v>
      </c>
      <c r="BL316" s="198" t="e">
        <f t="shared" ca="1" si="715"/>
        <v>#REF!</v>
      </c>
      <c r="BM316" s="198" t="e">
        <f t="shared" ca="1" si="715"/>
        <v>#REF!</v>
      </c>
      <c r="BN316" s="195">
        <f t="shared" ca="1" si="716"/>
        <v>0</v>
      </c>
      <c r="BO316" s="195">
        <f t="shared" ca="1" si="716"/>
        <v>0</v>
      </c>
      <c r="BP316" s="195" t="str">
        <f t="shared" ca="1" si="716"/>
        <v>-</v>
      </c>
      <c r="BQ316" s="195" t="str">
        <f t="shared" ca="1" si="716"/>
        <v>-</v>
      </c>
      <c r="BR316" s="198">
        <f t="shared" ca="1" si="699"/>
        <v>0</v>
      </c>
      <c r="BS316" s="198">
        <f t="shared" ca="1" si="699"/>
        <v>50</v>
      </c>
      <c r="BT316" s="198">
        <f t="shared" ca="1" si="699"/>
        <v>51</v>
      </c>
      <c r="BU316" s="198">
        <f t="shared" ca="1" si="699"/>
        <v>51</v>
      </c>
      <c r="BV316" s="198">
        <f t="shared" ca="1" si="699"/>
        <v>51</v>
      </c>
      <c r="BW316" s="198">
        <f t="shared" ca="1" si="699"/>
        <v>51</v>
      </c>
      <c r="BX316" s="198">
        <f t="shared" ca="1" si="699"/>
        <v>51</v>
      </c>
      <c r="BY316" s="195">
        <f t="shared" ca="1" si="708"/>
        <v>2</v>
      </c>
      <c r="BZ316" s="195" t="str">
        <f t="shared" ca="1" si="708"/>
        <v>-</v>
      </c>
      <c r="CA316" s="195" t="str">
        <f t="shared" ca="1" si="708"/>
        <v>-</v>
      </c>
      <c r="CB316" s="195" t="str">
        <f t="shared" ca="1" si="708"/>
        <v>-</v>
      </c>
      <c r="CC316" s="195" t="str">
        <f t="shared" ca="1" si="708"/>
        <v>-</v>
      </c>
      <c r="CD316" s="195" t="str">
        <f t="shared" ca="1" si="708"/>
        <v>-</v>
      </c>
      <c r="CE316" s="195" t="str">
        <f t="shared" ca="1" si="708"/>
        <v>-</v>
      </c>
      <c r="CF316" s="195">
        <f t="shared" ca="1" si="708"/>
        <v>0</v>
      </c>
      <c r="CG316" s="195" t="str">
        <f t="shared" ca="1" si="708"/>
        <v>-</v>
      </c>
      <c r="CH316" s="195">
        <f t="shared" ca="1" si="708"/>
        <v>1</v>
      </c>
      <c r="CI316" s="195">
        <f t="shared" ca="1" si="708"/>
        <v>0</v>
      </c>
      <c r="CJ316" s="195">
        <f t="shared" ca="1" si="708"/>
        <v>1</v>
      </c>
      <c r="CK316" s="195">
        <f t="shared" ca="1" si="708"/>
        <v>1</v>
      </c>
      <c r="CL316" s="195">
        <f t="shared" ca="1" si="708"/>
        <v>1</v>
      </c>
      <c r="CM316" s="195">
        <f t="shared" ca="1" si="708"/>
        <v>0</v>
      </c>
      <c r="CN316" s="195">
        <f t="shared" ca="1" si="701"/>
        <v>0</v>
      </c>
      <c r="CO316" s="195">
        <f t="shared" ca="1" si="701"/>
        <v>0</v>
      </c>
      <c r="CP316" s="195">
        <f t="shared" ca="1" si="701"/>
        <v>0</v>
      </c>
      <c r="CQ316" s="195">
        <f t="shared" ca="1" si="701"/>
        <v>0.9</v>
      </c>
      <c r="CR316" s="195">
        <f t="shared" ca="1" si="701"/>
        <v>0.75</v>
      </c>
      <c r="CS316" s="195">
        <f t="shared" ca="1" si="701"/>
        <v>0.65</v>
      </c>
      <c r="CT316" s="195">
        <f t="shared" ca="1" si="701"/>
        <v>0.3</v>
      </c>
      <c r="CU316" s="195">
        <f t="shared" ca="1" si="701"/>
        <v>0</v>
      </c>
      <c r="CV316" s="195">
        <f t="shared" ca="1" si="701"/>
        <v>0</v>
      </c>
      <c r="CW316" s="195">
        <f t="shared" ca="1" si="701"/>
        <v>1</v>
      </c>
      <c r="CX316" s="198">
        <f t="shared" ca="1" si="611"/>
        <v>1.2500000000000001E-2</v>
      </c>
      <c r="CY316" s="195">
        <f t="shared" ca="1" si="701"/>
        <v>0</v>
      </c>
      <c r="CZ316" s="198">
        <f t="shared" ca="1" si="702"/>
        <v>6.25E-2</v>
      </c>
      <c r="DA316" s="198">
        <f t="shared" ca="1" si="702"/>
        <v>6.25E-2</v>
      </c>
      <c r="DB316" s="198">
        <f t="shared" ca="1" si="702"/>
        <v>6.25E-2</v>
      </c>
      <c r="DC316" s="198">
        <f t="shared" ca="1" si="702"/>
        <v>0</v>
      </c>
      <c r="DD316" s="198">
        <f t="shared" ca="1" si="702"/>
        <v>0</v>
      </c>
      <c r="DE316" s="195" t="str">
        <f t="shared" ca="1" si="703"/>
        <v>-</v>
      </c>
      <c r="DF316" s="195" t="str">
        <f t="shared" ca="1" si="703"/>
        <v>-</v>
      </c>
      <c r="DG316" s="195" t="str">
        <f t="shared" ca="1" si="703"/>
        <v>-</v>
      </c>
      <c r="DH316" s="195" t="str">
        <f t="shared" ca="1" si="703"/>
        <v>-</v>
      </c>
      <c r="DI316" s="195" t="str">
        <f t="shared" ca="1" si="703"/>
        <v>-</v>
      </c>
      <c r="DJ316" s="195" t="str">
        <f t="shared" ca="1" si="703"/>
        <v>-</v>
      </c>
      <c r="DK316" s="195" t="b">
        <f t="shared" ca="1" si="703"/>
        <v>0</v>
      </c>
      <c r="DL316" s="195" t="b">
        <f t="shared" ca="1" si="703"/>
        <v>0</v>
      </c>
      <c r="DM316" s="195" t="b">
        <f t="shared" ca="1" si="703"/>
        <v>1</v>
      </c>
      <c r="DN316" s="198">
        <f t="shared" ca="1" si="704"/>
        <v>2</v>
      </c>
      <c r="DO316" s="198" t="b">
        <f t="shared" ca="1" si="704"/>
        <v>1</v>
      </c>
      <c r="DP316" s="198" t="str">
        <f t="shared" ca="1" si="704"/>
        <v>-</v>
      </c>
      <c r="DQ316" s="198" t="str">
        <f t="shared" ca="1" si="704"/>
        <v>-</v>
      </c>
      <c r="DR316" s="198" t="str">
        <f t="shared" ca="1" si="704"/>
        <v>-</v>
      </c>
      <c r="DS316" s="195" t="str">
        <f t="shared" ca="1" si="703"/>
        <v>-</v>
      </c>
      <c r="DT316" s="195" t="b">
        <f t="shared" ca="1" si="703"/>
        <v>1</v>
      </c>
      <c r="DU316" s="195" t="str">
        <f t="shared" ca="1" si="703"/>
        <v>-</v>
      </c>
      <c r="DV316" s="195">
        <f t="shared" ca="1" si="717"/>
        <v>0</v>
      </c>
      <c r="DW316" s="195">
        <f t="shared" ca="1" si="717"/>
        <v>1</v>
      </c>
      <c r="DX316" s="198" t="str">
        <f t="shared" ca="1" si="615"/>
        <v>-</v>
      </c>
      <c r="DY316" s="195">
        <f t="shared" ca="1" si="717"/>
        <v>500</v>
      </c>
      <c r="DZ316" s="195">
        <f t="shared" ca="1" si="717"/>
        <v>500</v>
      </c>
      <c r="EA316" s="198">
        <f t="shared" ca="1" si="705"/>
        <v>1</v>
      </c>
      <c r="EB316" s="198">
        <f t="shared" ca="1" si="705"/>
        <v>0</v>
      </c>
      <c r="EC316" s="198">
        <f t="shared" ca="1" si="705"/>
        <v>1</v>
      </c>
      <c r="ED316" s="198">
        <f t="shared" ca="1" si="705"/>
        <v>1</v>
      </c>
      <c r="EE316" s="198">
        <f t="shared" ca="1" si="705"/>
        <v>0</v>
      </c>
      <c r="EF316" s="195">
        <f t="shared" ca="1" si="717"/>
        <v>70</v>
      </c>
      <c r="EG316" s="195">
        <f t="shared" ca="1" si="717"/>
        <v>50</v>
      </c>
      <c r="EH316" s="195">
        <f t="shared" ca="1" si="717"/>
        <v>70</v>
      </c>
      <c r="EI316" s="195">
        <f t="shared" ca="1" si="717"/>
        <v>50</v>
      </c>
      <c r="EJ316" s="198">
        <f t="shared" ca="1" si="618"/>
        <v>1</v>
      </c>
      <c r="EK316" s="195">
        <f t="shared" ca="1" si="717"/>
        <v>1</v>
      </c>
      <c r="EL316" s="195">
        <f t="shared" ca="1" si="717"/>
        <v>1</v>
      </c>
      <c r="EM316" s="195">
        <f t="shared" ca="1" si="620"/>
        <v>0</v>
      </c>
      <c r="EN316" s="195" t="str">
        <f t="shared" ca="1" si="706"/>
        <v>-</v>
      </c>
      <c r="EO316" s="195" t="str">
        <f t="shared" ca="1" si="706"/>
        <v>-</v>
      </c>
      <c r="EP316" s="195">
        <f t="shared" ca="1" si="706"/>
        <v>0</v>
      </c>
      <c r="EQ316" s="195">
        <f t="shared" ca="1" si="706"/>
        <v>0</v>
      </c>
      <c r="ER316" s="196">
        <v>0</v>
      </c>
    </row>
    <row r="317" spans="1:148" outlineLevel="3">
      <c r="A317" s="190">
        <f t="shared" si="624"/>
        <v>312</v>
      </c>
      <c r="B317" s="191">
        <f t="shared" ca="1" si="625"/>
        <v>311</v>
      </c>
      <c r="C317" s="19">
        <f t="shared" ca="1" si="713"/>
        <v>72</v>
      </c>
      <c r="D317" s="19" t="b">
        <v>1</v>
      </c>
      <c r="E317" s="19" t="b">
        <v>0</v>
      </c>
      <c r="F317" s="19" t="b">
        <v>1</v>
      </c>
      <c r="G317" s="197">
        <f t="shared" ca="1" si="636"/>
        <v>38</v>
      </c>
      <c r="H317" s="193" t="str">
        <f t="shared" ca="1" si="709"/>
        <v>38 M-M Spr Change feed supply (SR)</v>
      </c>
      <c r="I317" s="194" t="str">
        <f ca="1">IF(MATCH(H317,H$5:H317,0)=(COUNTA(H$5:H317)),"-","Dup")</f>
        <v>-</v>
      </c>
      <c r="J317" s="195" t="s">
        <v>37</v>
      </c>
      <c r="K317" s="195" t="b">
        <f t="shared" ca="1" si="714"/>
        <v>1</v>
      </c>
      <c r="L317" s="195" t="b">
        <f t="shared" ca="1" si="714"/>
        <v>1</v>
      </c>
      <c r="M317" s="195" t="b">
        <f t="shared" ca="1" si="714"/>
        <v>1</v>
      </c>
      <c r="N317" s="195" t="b">
        <f t="shared" ca="1" si="714"/>
        <v>1</v>
      </c>
      <c r="O317" s="195" t="b">
        <f t="shared" ca="1" si="714"/>
        <v>1</v>
      </c>
      <c r="P317" s="198">
        <f t="shared" ca="1" si="694"/>
        <v>0</v>
      </c>
      <c r="Q317" s="198">
        <f t="shared" ca="1" si="694"/>
        <v>0</v>
      </c>
      <c r="R317" s="195">
        <f t="shared" ca="1" si="692"/>
        <v>1</v>
      </c>
      <c r="S317" s="195">
        <f t="shared" ca="1" si="692"/>
        <v>1</v>
      </c>
      <c r="T317" s="195">
        <f t="shared" ca="1" si="692"/>
        <v>1</v>
      </c>
      <c r="U317" s="195">
        <f t="shared" ca="1" si="692"/>
        <v>1</v>
      </c>
      <c r="V317" s="195">
        <f t="shared" ca="1" si="692"/>
        <v>1</v>
      </c>
      <c r="W317" s="195">
        <f t="shared" ca="1" si="692"/>
        <v>1</v>
      </c>
      <c r="X317" s="195">
        <f t="shared" ca="1" si="692"/>
        <v>1</v>
      </c>
      <c r="Y317" s="195">
        <f t="shared" ca="1" si="692"/>
        <v>1</v>
      </c>
      <c r="Z317" s="195" t="str">
        <f t="shared" ca="1" si="692"/>
        <v>-</v>
      </c>
      <c r="AA317" s="198" t="b">
        <f t="shared" ca="1" si="695"/>
        <v>0</v>
      </c>
      <c r="AB317" s="198">
        <f t="shared" ca="1" si="695"/>
        <v>3</v>
      </c>
      <c r="AC317" s="198" t="b">
        <f t="shared" ca="1" si="695"/>
        <v>1</v>
      </c>
      <c r="AD317" s="198" t="b">
        <f t="shared" ca="1" si="695"/>
        <v>1</v>
      </c>
      <c r="AE317" s="195" t="str">
        <f t="shared" ca="1" si="693"/>
        <v>-</v>
      </c>
      <c r="AF317" s="195" t="str">
        <f t="shared" ca="1" si="693"/>
        <v>-</v>
      </c>
      <c r="AG317" s="198" t="b">
        <f t="shared" ca="1" si="696"/>
        <v>1</v>
      </c>
      <c r="AH317" s="198" t="b">
        <f t="shared" ca="1" si="696"/>
        <v>1</v>
      </c>
      <c r="AI317" s="198" t="b">
        <f t="shared" ca="1" si="696"/>
        <v>1</v>
      </c>
      <c r="AJ317" s="195" t="str">
        <f t="shared" ca="1" si="707"/>
        <v>-</v>
      </c>
      <c r="AK317" s="195" t="b">
        <f t="shared" ca="1" si="707"/>
        <v>1</v>
      </c>
      <c r="AL317" s="195" t="str">
        <f t="shared" ca="1" si="691"/>
        <v>-</v>
      </c>
      <c r="AM317" s="195" t="str">
        <f t="shared" ca="1" si="707"/>
        <v>-</v>
      </c>
      <c r="AN317" s="195" t="str">
        <f t="shared" ca="1" si="707"/>
        <v>-</v>
      </c>
      <c r="AO317" s="195" t="str">
        <f t="shared" ca="1" si="707"/>
        <v>-</v>
      </c>
      <c r="AP317" s="195" t="str">
        <f t="shared" ca="1" si="707"/>
        <v>-</v>
      </c>
      <c r="AQ317" s="195" t="str">
        <f t="shared" ca="1" si="707"/>
        <v>-</v>
      </c>
      <c r="AR317" s="195" t="str">
        <f t="shared" ca="1" si="664"/>
        <v>-</v>
      </c>
      <c r="AS317" s="195">
        <f t="shared" ca="1" si="707"/>
        <v>5</v>
      </c>
      <c r="AT317" s="195">
        <f t="shared" ca="1" si="707"/>
        <v>4</v>
      </c>
      <c r="AU317" s="195">
        <f t="shared" ca="1" si="707"/>
        <v>0</v>
      </c>
      <c r="AV317" s="195">
        <f t="shared" ca="1" si="707"/>
        <v>0.25</v>
      </c>
      <c r="AW317" s="195">
        <f t="shared" ca="1" si="707"/>
        <v>-0.25</v>
      </c>
      <c r="AX317" s="195">
        <f t="shared" ca="1" si="707"/>
        <v>0.5</v>
      </c>
      <c r="AY317" s="195">
        <f t="shared" ca="1" si="707"/>
        <v>-0.5</v>
      </c>
      <c r="AZ317" s="195">
        <f t="shared" ca="1" si="707"/>
        <v>-0.7</v>
      </c>
      <c r="BA317" s="195">
        <f t="shared" ca="1" si="698"/>
        <v>1</v>
      </c>
      <c r="BB317" s="195">
        <f t="shared" ca="1" si="698"/>
        <v>-1</v>
      </c>
      <c r="BC317" s="195">
        <f t="shared" ca="1" si="698"/>
        <v>0.3</v>
      </c>
      <c r="BD317" s="195">
        <f t="shared" ca="1" si="698"/>
        <v>0.7</v>
      </c>
      <c r="BE317" s="195">
        <f t="shared" ca="1" si="698"/>
        <v>-0.2</v>
      </c>
      <c r="BF317" s="195">
        <f t="shared" ca="1" si="698"/>
        <v>1.2</v>
      </c>
      <c r="BG317" s="195" t="str">
        <f t="shared" ca="1" si="698"/>
        <v>-</v>
      </c>
      <c r="BH317" s="195" t="str">
        <f t="shared" ca="1" si="698"/>
        <v>-</v>
      </c>
      <c r="BI317" s="198" t="e">
        <f t="shared" ca="1" si="715"/>
        <v>#REF!</v>
      </c>
      <c r="BJ317" s="198" t="e">
        <f t="shared" ca="1" si="715"/>
        <v>#REF!</v>
      </c>
      <c r="BK317" s="198" t="e">
        <f t="shared" ca="1" si="715"/>
        <v>#REF!</v>
      </c>
      <c r="BL317" s="198" t="e">
        <f t="shared" ca="1" si="715"/>
        <v>#REF!</v>
      </c>
      <c r="BM317" s="198" t="e">
        <f t="shared" ca="1" si="715"/>
        <v>#REF!</v>
      </c>
      <c r="BN317" s="195">
        <f t="shared" ca="1" si="716"/>
        <v>0</v>
      </c>
      <c r="BO317" s="195">
        <f t="shared" ca="1" si="716"/>
        <v>0</v>
      </c>
      <c r="BP317" s="195" t="str">
        <f t="shared" ca="1" si="716"/>
        <v>-</v>
      </c>
      <c r="BQ317" s="195" t="str">
        <f t="shared" ca="1" si="716"/>
        <v>-</v>
      </c>
      <c r="BR317" s="198">
        <f t="shared" ca="1" si="699"/>
        <v>0</v>
      </c>
      <c r="BS317" s="198">
        <f t="shared" ca="1" si="699"/>
        <v>52</v>
      </c>
      <c r="BT317" s="198">
        <f t="shared" ca="1" si="699"/>
        <v>53</v>
      </c>
      <c r="BU317" s="198">
        <f t="shared" ca="1" si="699"/>
        <v>52</v>
      </c>
      <c r="BV317" s="198">
        <f t="shared" ca="1" si="699"/>
        <v>53</v>
      </c>
      <c r="BW317" s="198">
        <f t="shared" ca="1" si="699"/>
        <v>54</v>
      </c>
      <c r="BX317" s="198">
        <f t="shared" ca="1" si="699"/>
        <v>52</v>
      </c>
      <c r="BY317" s="195">
        <f t="shared" ca="1" si="708"/>
        <v>2</v>
      </c>
      <c r="BZ317" s="195" t="str">
        <f t="shared" ca="1" si="708"/>
        <v>-</v>
      </c>
      <c r="CA317" s="195" t="str">
        <f t="shared" ca="1" si="708"/>
        <v>-</v>
      </c>
      <c r="CB317" s="195" t="str">
        <f t="shared" ca="1" si="708"/>
        <v>-</v>
      </c>
      <c r="CC317" s="195" t="str">
        <f t="shared" ca="1" si="708"/>
        <v>-</v>
      </c>
      <c r="CD317" s="195" t="str">
        <f t="shared" ca="1" si="708"/>
        <v>-</v>
      </c>
      <c r="CE317" s="195" t="str">
        <f t="shared" ca="1" si="708"/>
        <v>-</v>
      </c>
      <c r="CF317" s="195">
        <f t="shared" ca="1" si="708"/>
        <v>0</v>
      </c>
      <c r="CG317" s="195" t="str">
        <f t="shared" ca="1" si="708"/>
        <v>-</v>
      </c>
      <c r="CH317" s="195">
        <f t="shared" ca="1" si="708"/>
        <v>1</v>
      </c>
      <c r="CI317" s="195">
        <f t="shared" ca="1" si="708"/>
        <v>0</v>
      </c>
      <c r="CJ317" s="195">
        <f t="shared" ca="1" si="708"/>
        <v>1</v>
      </c>
      <c r="CK317" s="195">
        <f t="shared" ca="1" si="708"/>
        <v>1</v>
      </c>
      <c r="CL317" s="195">
        <f t="shared" ca="1" si="708"/>
        <v>1</v>
      </c>
      <c r="CM317" s="195">
        <f t="shared" ca="1" si="708"/>
        <v>0</v>
      </c>
      <c r="CN317" s="195">
        <f t="shared" ca="1" si="701"/>
        <v>0</v>
      </c>
      <c r="CO317" s="195">
        <f t="shared" ca="1" si="701"/>
        <v>0</v>
      </c>
      <c r="CP317" s="195">
        <f t="shared" ca="1" si="701"/>
        <v>0</v>
      </c>
      <c r="CQ317" s="195">
        <f t="shared" ca="1" si="701"/>
        <v>0.9</v>
      </c>
      <c r="CR317" s="195">
        <f t="shared" ca="1" si="701"/>
        <v>0.75</v>
      </c>
      <c r="CS317" s="195">
        <f t="shared" ca="1" si="701"/>
        <v>0.65</v>
      </c>
      <c r="CT317" s="195">
        <f t="shared" ca="1" si="701"/>
        <v>0.3</v>
      </c>
      <c r="CU317" s="195">
        <f t="shared" ca="1" si="701"/>
        <v>0</v>
      </c>
      <c r="CV317" s="195">
        <f t="shared" ca="1" si="701"/>
        <v>0</v>
      </c>
      <c r="CW317" s="195">
        <f t="shared" ca="1" si="701"/>
        <v>1</v>
      </c>
      <c r="CX317" s="198">
        <f t="shared" ca="1" si="611"/>
        <v>1.2500000000000001E-2</v>
      </c>
      <c r="CY317" s="195">
        <f t="shared" ca="1" si="701"/>
        <v>0</v>
      </c>
      <c r="CZ317" s="198">
        <f t="shared" ca="1" si="702"/>
        <v>6.25E-2</v>
      </c>
      <c r="DA317" s="198">
        <f t="shared" ca="1" si="702"/>
        <v>6.25E-2</v>
      </c>
      <c r="DB317" s="198">
        <f t="shared" ca="1" si="702"/>
        <v>6.25E-2</v>
      </c>
      <c r="DC317" s="198">
        <f t="shared" ca="1" si="702"/>
        <v>0</v>
      </c>
      <c r="DD317" s="198">
        <f t="shared" ca="1" si="702"/>
        <v>0</v>
      </c>
      <c r="DE317" s="195" t="str">
        <f t="shared" ca="1" si="703"/>
        <v>-</v>
      </c>
      <c r="DF317" s="195" t="str">
        <f t="shared" ca="1" si="703"/>
        <v>-</v>
      </c>
      <c r="DG317" s="195" t="str">
        <f t="shared" ca="1" si="703"/>
        <v>-</v>
      </c>
      <c r="DH317" s="195" t="str">
        <f t="shared" ca="1" si="703"/>
        <v>-</v>
      </c>
      <c r="DI317" s="195" t="str">
        <f t="shared" ca="1" si="703"/>
        <v>-</v>
      </c>
      <c r="DJ317" s="195" t="str">
        <f t="shared" ca="1" si="703"/>
        <v>-</v>
      </c>
      <c r="DK317" s="195" t="b">
        <f t="shared" ca="1" si="703"/>
        <v>0</v>
      </c>
      <c r="DL317" s="195" t="b">
        <f t="shared" ca="1" si="703"/>
        <v>0</v>
      </c>
      <c r="DM317" s="195" t="b">
        <f t="shared" ca="1" si="703"/>
        <v>1</v>
      </c>
      <c r="DN317" s="198">
        <f t="shared" ca="1" si="704"/>
        <v>2</v>
      </c>
      <c r="DO317" s="198" t="b">
        <f t="shared" ca="1" si="704"/>
        <v>1</v>
      </c>
      <c r="DP317" s="198" t="str">
        <f t="shared" ca="1" si="704"/>
        <v>-</v>
      </c>
      <c r="DQ317" s="198" t="str">
        <f t="shared" ca="1" si="704"/>
        <v>-</v>
      </c>
      <c r="DR317" s="198" t="str">
        <f t="shared" ca="1" si="704"/>
        <v>-</v>
      </c>
      <c r="DS317" s="195" t="str">
        <f t="shared" ca="1" si="703"/>
        <v>-</v>
      </c>
      <c r="DT317" s="195" t="b">
        <f t="shared" ca="1" si="703"/>
        <v>1</v>
      </c>
      <c r="DU317" s="195" t="str">
        <f t="shared" ca="1" si="703"/>
        <v>-</v>
      </c>
      <c r="DV317" s="195">
        <f t="shared" ca="1" si="717"/>
        <v>0</v>
      </c>
      <c r="DW317" s="195">
        <f t="shared" ca="1" si="717"/>
        <v>1</v>
      </c>
      <c r="DX317" s="198" t="str">
        <f t="shared" ca="1" si="615"/>
        <v>-</v>
      </c>
      <c r="DY317" s="195">
        <f t="shared" ca="1" si="717"/>
        <v>500</v>
      </c>
      <c r="DZ317" s="195">
        <f t="shared" ca="1" si="717"/>
        <v>500</v>
      </c>
      <c r="EA317" s="198">
        <f t="shared" ca="1" si="705"/>
        <v>1</v>
      </c>
      <c r="EB317" s="198">
        <f t="shared" ca="1" si="705"/>
        <v>0</v>
      </c>
      <c r="EC317" s="198">
        <f t="shared" ca="1" si="705"/>
        <v>1</v>
      </c>
      <c r="ED317" s="198">
        <f t="shared" ca="1" si="705"/>
        <v>1</v>
      </c>
      <c r="EE317" s="198">
        <f t="shared" ca="1" si="705"/>
        <v>0</v>
      </c>
      <c r="EF317" s="195">
        <f t="shared" ca="1" si="717"/>
        <v>70</v>
      </c>
      <c r="EG317" s="195">
        <f t="shared" ca="1" si="717"/>
        <v>50</v>
      </c>
      <c r="EH317" s="195">
        <f t="shared" ca="1" si="717"/>
        <v>70</v>
      </c>
      <c r="EI317" s="195">
        <f t="shared" ca="1" si="717"/>
        <v>50</v>
      </c>
      <c r="EJ317" s="198">
        <f t="shared" ca="1" si="618"/>
        <v>1</v>
      </c>
      <c r="EK317" s="195">
        <f t="shared" ca="1" si="717"/>
        <v>1</v>
      </c>
      <c r="EL317" s="195">
        <f t="shared" ca="1" si="717"/>
        <v>1</v>
      </c>
      <c r="EM317" s="195">
        <f t="shared" ca="1" si="620"/>
        <v>0</v>
      </c>
      <c r="EN317" s="195" t="str">
        <f t="shared" ca="1" si="706"/>
        <v>-</v>
      </c>
      <c r="EO317" s="195" t="str">
        <f t="shared" ca="1" si="706"/>
        <v>-</v>
      </c>
      <c r="EP317" s="195">
        <f t="shared" ca="1" si="706"/>
        <v>0</v>
      </c>
      <c r="EQ317" s="195">
        <f t="shared" ca="1" si="706"/>
        <v>0</v>
      </c>
      <c r="ER317" s="196">
        <v>0</v>
      </c>
    </row>
    <row r="318" spans="1:148" outlineLevel="3">
      <c r="A318" s="190">
        <f t="shared" si="624"/>
        <v>313</v>
      </c>
      <c r="B318" s="191">
        <f t="shared" ca="1" si="625"/>
        <v>312</v>
      </c>
      <c r="C318" s="19">
        <f t="shared" ca="1" si="713"/>
        <v>72</v>
      </c>
      <c r="D318" s="19" t="b">
        <v>1</v>
      </c>
      <c r="E318" s="19" t="b">
        <v>0</v>
      </c>
      <c r="F318" s="19" t="b">
        <v>1</v>
      </c>
      <c r="G318" s="197">
        <f t="shared" ca="1" si="636"/>
        <v>39</v>
      </c>
      <c r="H318" s="193" t="str">
        <f t="shared" ca="1" si="709"/>
        <v>39 M-M Spr Change LTW feed supply (SR)</v>
      </c>
      <c r="I318" s="194" t="str">
        <f ca="1">IF(MATCH(H318,H$5:H318,0)=(COUNTA(H$5:H318)),"-","Dup")</f>
        <v>-</v>
      </c>
      <c r="J318" s="195" t="s">
        <v>37</v>
      </c>
      <c r="K318" s="195" t="b">
        <f t="shared" ca="1" si="714"/>
        <v>1</v>
      </c>
      <c r="L318" s="195" t="b">
        <f t="shared" ca="1" si="714"/>
        <v>1</v>
      </c>
      <c r="M318" s="195" t="b">
        <f t="shared" ca="1" si="714"/>
        <v>1</v>
      </c>
      <c r="N318" s="195" t="b">
        <f t="shared" ca="1" si="714"/>
        <v>1</v>
      </c>
      <c r="O318" s="195" t="b">
        <f t="shared" ca="1" si="714"/>
        <v>1</v>
      </c>
      <c r="P318" s="198">
        <f t="shared" ca="1" si="694"/>
        <v>0</v>
      </c>
      <c r="Q318" s="198">
        <f t="shared" ca="1" si="694"/>
        <v>0</v>
      </c>
      <c r="R318" s="195">
        <f t="shared" ca="1" si="692"/>
        <v>1</v>
      </c>
      <c r="S318" s="195">
        <f t="shared" ca="1" si="692"/>
        <v>1</v>
      </c>
      <c r="T318" s="195">
        <f t="shared" ca="1" si="692"/>
        <v>1</v>
      </c>
      <c r="U318" s="195">
        <f t="shared" ca="1" si="692"/>
        <v>1</v>
      </c>
      <c r="V318" s="195">
        <f t="shared" ca="1" si="692"/>
        <v>1</v>
      </c>
      <c r="W318" s="195">
        <f t="shared" ca="1" si="692"/>
        <v>1</v>
      </c>
      <c r="X318" s="195">
        <f t="shared" ca="1" si="692"/>
        <v>1</v>
      </c>
      <c r="Y318" s="195">
        <f t="shared" ca="1" si="692"/>
        <v>1</v>
      </c>
      <c r="Z318" s="195" t="str">
        <f t="shared" ca="1" si="692"/>
        <v>-</v>
      </c>
      <c r="AA318" s="198" t="b">
        <f t="shared" ca="1" si="695"/>
        <v>0</v>
      </c>
      <c r="AB318" s="198">
        <f t="shared" ca="1" si="695"/>
        <v>3</v>
      </c>
      <c r="AC318" s="198" t="b">
        <f t="shared" ca="1" si="695"/>
        <v>1</v>
      </c>
      <c r="AD318" s="198" t="b">
        <f t="shared" ca="1" si="695"/>
        <v>1</v>
      </c>
      <c r="AE318" s="195" t="str">
        <f t="shared" ca="1" si="693"/>
        <v>-</v>
      </c>
      <c r="AF318" s="195" t="str">
        <f t="shared" ca="1" si="693"/>
        <v>-</v>
      </c>
      <c r="AG318" s="198" t="b">
        <f t="shared" ca="1" si="696"/>
        <v>1</v>
      </c>
      <c r="AH318" s="198" t="b">
        <f t="shared" ca="1" si="696"/>
        <v>1</v>
      </c>
      <c r="AI318" s="198" t="b">
        <f t="shared" ca="1" si="696"/>
        <v>1</v>
      </c>
      <c r="AJ318" s="195" t="str">
        <f t="shared" ref="AJ318:AZ318" ca="1" si="718">OFFSET(AJ$5,$B318,0)</f>
        <v>-</v>
      </c>
      <c r="AK318" s="195" t="b">
        <f t="shared" ca="1" si="718"/>
        <v>1</v>
      </c>
      <c r="AL318" s="195" t="str">
        <f t="shared" ca="1" si="691"/>
        <v>-</v>
      </c>
      <c r="AM318" s="195" t="str">
        <f t="shared" ca="1" si="718"/>
        <v>-</v>
      </c>
      <c r="AN318" s="195" t="str">
        <f t="shared" ca="1" si="718"/>
        <v>-</v>
      </c>
      <c r="AO318" s="195" t="str">
        <f t="shared" ca="1" si="718"/>
        <v>-</v>
      </c>
      <c r="AP318" s="195" t="str">
        <f t="shared" ca="1" si="718"/>
        <v>-</v>
      </c>
      <c r="AQ318" s="195" t="str">
        <f t="shared" ca="1" si="718"/>
        <v>-</v>
      </c>
      <c r="AR318" s="195" t="str">
        <f t="shared" ca="1" si="718"/>
        <v>-</v>
      </c>
      <c r="AS318" s="195">
        <f t="shared" ca="1" si="718"/>
        <v>5</v>
      </c>
      <c r="AT318" s="195">
        <f t="shared" ca="1" si="718"/>
        <v>4</v>
      </c>
      <c r="AU318" s="195">
        <f t="shared" ca="1" si="718"/>
        <v>0</v>
      </c>
      <c r="AV318" s="195">
        <f t="shared" ca="1" si="718"/>
        <v>0.25</v>
      </c>
      <c r="AW318" s="195">
        <f t="shared" ca="1" si="718"/>
        <v>-0.25</v>
      </c>
      <c r="AX318" s="195">
        <f t="shared" ca="1" si="718"/>
        <v>0.5</v>
      </c>
      <c r="AY318" s="195">
        <f t="shared" ca="1" si="718"/>
        <v>-0.5</v>
      </c>
      <c r="AZ318" s="195">
        <f t="shared" ca="1" si="718"/>
        <v>-0.7</v>
      </c>
      <c r="BA318" s="195">
        <f t="shared" ca="1" si="698"/>
        <v>1</v>
      </c>
      <c r="BB318" s="195">
        <f t="shared" ca="1" si="698"/>
        <v>-1</v>
      </c>
      <c r="BC318" s="195">
        <f t="shared" ca="1" si="698"/>
        <v>0.3</v>
      </c>
      <c r="BD318" s="195">
        <f t="shared" ca="1" si="698"/>
        <v>0.7</v>
      </c>
      <c r="BE318" s="195">
        <f t="shared" ca="1" si="698"/>
        <v>-0.2</v>
      </c>
      <c r="BF318" s="195">
        <f t="shared" ca="1" si="698"/>
        <v>1.2</v>
      </c>
      <c r="BG318" s="195" t="str">
        <f t="shared" ca="1" si="698"/>
        <v>-</v>
      </c>
      <c r="BH318" s="195" t="str">
        <f t="shared" ca="1" si="698"/>
        <v>-</v>
      </c>
      <c r="BI318" s="198" t="e">
        <f t="shared" ca="1" si="715"/>
        <v>#REF!</v>
      </c>
      <c r="BJ318" s="198" t="e">
        <f t="shared" ca="1" si="715"/>
        <v>#REF!</v>
      </c>
      <c r="BK318" s="198" t="e">
        <f t="shared" ca="1" si="715"/>
        <v>#REF!</v>
      </c>
      <c r="BL318" s="198" t="e">
        <f t="shared" ca="1" si="715"/>
        <v>#REF!</v>
      </c>
      <c r="BM318" s="198" t="e">
        <f t="shared" ca="1" si="715"/>
        <v>#REF!</v>
      </c>
      <c r="BN318" s="195">
        <f t="shared" ca="1" si="716"/>
        <v>0</v>
      </c>
      <c r="BO318" s="195">
        <f t="shared" ca="1" si="716"/>
        <v>0</v>
      </c>
      <c r="BP318" s="195" t="str">
        <f t="shared" ca="1" si="716"/>
        <v>-</v>
      </c>
      <c r="BQ318" s="195" t="str">
        <f t="shared" ca="1" si="716"/>
        <v>-</v>
      </c>
      <c r="BR318" s="198">
        <f t="shared" ca="1" si="699"/>
        <v>0</v>
      </c>
      <c r="BS318" s="198">
        <f t="shared" ca="1" si="699"/>
        <v>52</v>
      </c>
      <c r="BT318" s="198">
        <f t="shared" ca="1" si="699"/>
        <v>53</v>
      </c>
      <c r="BU318" s="198">
        <f t="shared" ca="1" si="699"/>
        <v>52</v>
      </c>
      <c r="BV318" s="198">
        <f t="shared" ca="1" si="699"/>
        <v>53</v>
      </c>
      <c r="BW318" s="198">
        <f t="shared" ca="1" si="699"/>
        <v>54</v>
      </c>
      <c r="BX318" s="198">
        <f t="shared" ca="1" si="699"/>
        <v>52</v>
      </c>
      <c r="BY318" s="195">
        <f t="shared" ref="BY318:CM318" ca="1" si="719">OFFSET(BY$5,$B318,0)</f>
        <v>2</v>
      </c>
      <c r="BZ318" s="195" t="str">
        <f t="shared" ca="1" si="719"/>
        <v>-</v>
      </c>
      <c r="CA318" s="195" t="str">
        <f t="shared" ca="1" si="719"/>
        <v>-</v>
      </c>
      <c r="CB318" s="195" t="str">
        <f t="shared" ca="1" si="719"/>
        <v>-</v>
      </c>
      <c r="CC318" s="195" t="str">
        <f t="shared" ca="1" si="719"/>
        <v>-</v>
      </c>
      <c r="CD318" s="195" t="str">
        <f t="shared" ca="1" si="719"/>
        <v>-</v>
      </c>
      <c r="CE318" s="195" t="str">
        <f t="shared" ca="1" si="719"/>
        <v>-</v>
      </c>
      <c r="CF318" s="195">
        <f t="shared" ca="1" si="719"/>
        <v>0</v>
      </c>
      <c r="CG318" s="195" t="str">
        <f t="shared" ca="1" si="719"/>
        <v>-</v>
      </c>
      <c r="CH318" s="195">
        <f t="shared" ca="1" si="719"/>
        <v>1</v>
      </c>
      <c r="CI318" s="195">
        <f t="shared" ca="1" si="719"/>
        <v>0</v>
      </c>
      <c r="CJ318" s="195">
        <f t="shared" ca="1" si="719"/>
        <v>1</v>
      </c>
      <c r="CK318" s="195">
        <f t="shared" ca="1" si="719"/>
        <v>1</v>
      </c>
      <c r="CL318" s="195">
        <f t="shared" ca="1" si="719"/>
        <v>1</v>
      </c>
      <c r="CM318" s="195">
        <f t="shared" ca="1" si="719"/>
        <v>0</v>
      </c>
      <c r="CN318" s="195">
        <f t="shared" ca="1" si="701"/>
        <v>0</v>
      </c>
      <c r="CO318" s="195">
        <f t="shared" ca="1" si="701"/>
        <v>0</v>
      </c>
      <c r="CP318" s="195">
        <f t="shared" ca="1" si="701"/>
        <v>0</v>
      </c>
      <c r="CQ318" s="195">
        <f t="shared" ca="1" si="701"/>
        <v>0.9</v>
      </c>
      <c r="CR318" s="195">
        <f t="shared" ca="1" si="701"/>
        <v>0.75</v>
      </c>
      <c r="CS318" s="195">
        <f t="shared" ca="1" si="701"/>
        <v>0.65</v>
      </c>
      <c r="CT318" s="195">
        <f t="shared" ca="1" si="701"/>
        <v>0.3</v>
      </c>
      <c r="CU318" s="195">
        <f t="shared" ca="1" si="701"/>
        <v>0</v>
      </c>
      <c r="CV318" s="195">
        <f t="shared" ca="1" si="701"/>
        <v>0</v>
      </c>
      <c r="CW318" s="195">
        <f t="shared" ca="1" si="701"/>
        <v>1</v>
      </c>
      <c r="CX318" s="198">
        <f t="shared" ca="1" si="611"/>
        <v>1.2500000000000001E-2</v>
      </c>
      <c r="CY318" s="195">
        <f t="shared" ca="1" si="701"/>
        <v>0</v>
      </c>
      <c r="CZ318" s="198">
        <f t="shared" ca="1" si="702"/>
        <v>6.25E-2</v>
      </c>
      <c r="DA318" s="198">
        <f t="shared" ca="1" si="702"/>
        <v>6.25E-2</v>
      </c>
      <c r="DB318" s="198">
        <f t="shared" ca="1" si="702"/>
        <v>6.25E-2</v>
      </c>
      <c r="DC318" s="198">
        <f t="shared" ca="1" si="702"/>
        <v>0</v>
      </c>
      <c r="DD318" s="198">
        <f t="shared" ca="1" si="702"/>
        <v>0</v>
      </c>
      <c r="DE318" s="195" t="str">
        <f t="shared" ca="1" si="703"/>
        <v>-</v>
      </c>
      <c r="DF318" s="195" t="str">
        <f t="shared" ca="1" si="703"/>
        <v>-</v>
      </c>
      <c r="DG318" s="195" t="str">
        <f t="shared" ca="1" si="703"/>
        <v>-</v>
      </c>
      <c r="DH318" s="195" t="str">
        <f t="shared" ca="1" si="703"/>
        <v>-</v>
      </c>
      <c r="DI318" s="195" t="str">
        <f t="shared" ca="1" si="703"/>
        <v>-</v>
      </c>
      <c r="DJ318" s="195" t="str">
        <f t="shared" ca="1" si="703"/>
        <v>-</v>
      </c>
      <c r="DK318" s="195" t="b">
        <f t="shared" ca="1" si="703"/>
        <v>0</v>
      </c>
      <c r="DL318" s="195" t="b">
        <f t="shared" ca="1" si="703"/>
        <v>0</v>
      </c>
      <c r="DM318" s="195" t="b">
        <f t="shared" ca="1" si="703"/>
        <v>1</v>
      </c>
      <c r="DN318" s="198">
        <f t="shared" ca="1" si="704"/>
        <v>2</v>
      </c>
      <c r="DO318" s="198" t="b">
        <f t="shared" ca="1" si="704"/>
        <v>1</v>
      </c>
      <c r="DP318" s="198" t="str">
        <f t="shared" ca="1" si="704"/>
        <v>-</v>
      </c>
      <c r="DQ318" s="198" t="str">
        <f t="shared" ca="1" si="704"/>
        <v>-</v>
      </c>
      <c r="DR318" s="198" t="str">
        <f t="shared" ca="1" si="704"/>
        <v>-</v>
      </c>
      <c r="DS318" s="195" t="str">
        <f t="shared" ca="1" si="703"/>
        <v>-</v>
      </c>
      <c r="DT318" s="195" t="b">
        <f t="shared" ca="1" si="703"/>
        <v>1</v>
      </c>
      <c r="DU318" s="195" t="str">
        <f t="shared" ca="1" si="703"/>
        <v>-</v>
      </c>
      <c r="DV318" s="195">
        <f t="shared" ca="1" si="717"/>
        <v>0</v>
      </c>
      <c r="DW318" s="195">
        <f t="shared" ca="1" si="717"/>
        <v>1</v>
      </c>
      <c r="DX318" s="198" t="str">
        <f t="shared" ca="1" si="615"/>
        <v>-</v>
      </c>
      <c r="DY318" s="195">
        <f t="shared" ca="1" si="717"/>
        <v>500</v>
      </c>
      <c r="DZ318" s="195">
        <f t="shared" ca="1" si="717"/>
        <v>500</v>
      </c>
      <c r="EA318" s="198">
        <f t="shared" ca="1" si="705"/>
        <v>1</v>
      </c>
      <c r="EB318" s="198">
        <f t="shared" ca="1" si="705"/>
        <v>0</v>
      </c>
      <c r="EC318" s="198">
        <f t="shared" ca="1" si="705"/>
        <v>1</v>
      </c>
      <c r="ED318" s="198">
        <f t="shared" ca="1" si="705"/>
        <v>1</v>
      </c>
      <c r="EE318" s="198">
        <f t="shared" ca="1" si="705"/>
        <v>0</v>
      </c>
      <c r="EF318" s="195">
        <f t="shared" ca="1" si="717"/>
        <v>70</v>
      </c>
      <c r="EG318" s="195">
        <f t="shared" ca="1" si="717"/>
        <v>50</v>
      </c>
      <c r="EH318" s="195">
        <f t="shared" ca="1" si="717"/>
        <v>70</v>
      </c>
      <c r="EI318" s="195">
        <f t="shared" ca="1" si="717"/>
        <v>50</v>
      </c>
      <c r="EJ318" s="198">
        <f t="shared" ca="1" si="618"/>
        <v>1</v>
      </c>
      <c r="EK318" s="195">
        <f t="shared" ca="1" si="717"/>
        <v>1</v>
      </c>
      <c r="EL318" s="195">
        <f t="shared" ca="1" si="717"/>
        <v>1</v>
      </c>
      <c r="EM318" s="195">
        <f t="shared" ca="1" si="620"/>
        <v>0</v>
      </c>
      <c r="EN318" s="195" t="str">
        <f t="shared" ca="1" si="706"/>
        <v>-</v>
      </c>
      <c r="EO318" s="195" t="str">
        <f t="shared" ca="1" si="706"/>
        <v>-</v>
      </c>
      <c r="EP318" s="195">
        <f t="shared" ca="1" si="706"/>
        <v>0</v>
      </c>
      <c r="EQ318" s="195">
        <f t="shared" ca="1" si="706"/>
        <v>0</v>
      </c>
      <c r="ER318" s="196">
        <v>0</v>
      </c>
    </row>
    <row r="319" spans="1:148" outlineLevel="3">
      <c r="A319" s="190">
        <f t="shared" si="624"/>
        <v>314</v>
      </c>
      <c r="B319" s="191">
        <f t="shared" ca="1" si="625"/>
        <v>313</v>
      </c>
      <c r="C319" s="19">
        <f t="shared" ca="1" si="713"/>
        <v>72</v>
      </c>
      <c r="D319" s="19" t="b">
        <v>1</v>
      </c>
      <c r="E319" s="19" t="b">
        <v>0</v>
      </c>
      <c r="F319" s="19" t="b">
        <v>1</v>
      </c>
      <c r="G319" s="197">
        <f t="shared" ca="1" si="636"/>
        <v>40</v>
      </c>
      <c r="H319" s="193" t="str">
        <f t="shared" ca="1" si="709"/>
        <v>40 M-M Spr Change LW profiles &amp; sale values</v>
      </c>
      <c r="I319" s="194" t="str">
        <f ca="1">IF(MATCH(H319,H$5:H319,0)=(COUNTA(H$5:H319)),"-","Dup")</f>
        <v>-</v>
      </c>
      <c r="J319" s="195" t="s">
        <v>37</v>
      </c>
      <c r="K319" s="195" t="b">
        <f t="shared" ca="1" si="714"/>
        <v>1</v>
      </c>
      <c r="L319" s="195" t="b">
        <f t="shared" ca="1" si="714"/>
        <v>1</v>
      </c>
      <c r="M319" s="195" t="b">
        <f t="shared" ca="1" si="714"/>
        <v>1</v>
      </c>
      <c r="N319" s="195" t="b">
        <f t="shared" ca="1" si="714"/>
        <v>1</v>
      </c>
      <c r="O319" s="195" t="b">
        <f t="shared" ca="1" si="714"/>
        <v>1</v>
      </c>
      <c r="P319" s="198">
        <f t="shared" ca="1" si="694"/>
        <v>0</v>
      </c>
      <c r="Q319" s="198">
        <f t="shared" ca="1" si="694"/>
        <v>0</v>
      </c>
      <c r="R319" s="195">
        <f t="shared" ca="1" si="692"/>
        <v>1</v>
      </c>
      <c r="S319" s="195">
        <f t="shared" ca="1" si="692"/>
        <v>1</v>
      </c>
      <c r="T319" s="195">
        <f t="shared" ca="1" si="692"/>
        <v>1</v>
      </c>
      <c r="U319" s="195">
        <f t="shared" ca="1" si="692"/>
        <v>1</v>
      </c>
      <c r="V319" s="195">
        <f t="shared" ca="1" si="692"/>
        <v>1</v>
      </c>
      <c r="W319" s="195">
        <f t="shared" ca="1" si="692"/>
        <v>1</v>
      </c>
      <c r="X319" s="195">
        <f t="shared" ca="1" si="692"/>
        <v>1</v>
      </c>
      <c r="Y319" s="195">
        <f t="shared" ca="1" si="692"/>
        <v>1</v>
      </c>
      <c r="Z319" s="195" t="str">
        <f t="shared" ca="1" si="692"/>
        <v>-</v>
      </c>
      <c r="AA319" s="198" t="b">
        <f t="shared" ca="1" si="695"/>
        <v>0</v>
      </c>
      <c r="AB319" s="198">
        <f t="shared" ca="1" si="695"/>
        <v>3</v>
      </c>
      <c r="AC319" s="198" t="b">
        <f t="shared" ca="1" si="695"/>
        <v>1</v>
      </c>
      <c r="AD319" s="198" t="b">
        <f t="shared" ca="1" si="695"/>
        <v>1</v>
      </c>
      <c r="AE319" s="195" t="str">
        <f t="shared" ca="1" si="693"/>
        <v>-</v>
      </c>
      <c r="AF319" s="195" t="str">
        <f t="shared" ca="1" si="693"/>
        <v>-</v>
      </c>
      <c r="AG319" s="198" t="b">
        <f t="shared" ca="1" si="696"/>
        <v>1</v>
      </c>
      <c r="AH319" s="198" t="b">
        <f t="shared" ca="1" si="696"/>
        <v>1</v>
      </c>
      <c r="AI319" s="198" t="str">
        <f t="shared" ca="1" si="696"/>
        <v>-</v>
      </c>
      <c r="AJ319" s="195" t="str">
        <f t="shared" ca="1" si="707"/>
        <v>-</v>
      </c>
      <c r="AK319" s="195" t="b">
        <f t="shared" ca="1" si="707"/>
        <v>1</v>
      </c>
      <c r="AL319" s="195" t="str">
        <f t="shared" ca="1" si="691"/>
        <v>-</v>
      </c>
      <c r="AM319" s="195" t="str">
        <f t="shared" ca="1" si="707"/>
        <v>-</v>
      </c>
      <c r="AN319" s="195" t="str">
        <f t="shared" ca="1" si="707"/>
        <v>-</v>
      </c>
      <c r="AO319" s="195" t="str">
        <f t="shared" ca="1" si="707"/>
        <v>-</v>
      </c>
      <c r="AP319" s="195" t="str">
        <f t="shared" ca="1" si="707"/>
        <v>-</v>
      </c>
      <c r="AQ319" s="195" t="str">
        <f t="shared" ca="1" si="707"/>
        <v>-</v>
      </c>
      <c r="AR319" s="195" t="str">
        <f t="shared" ca="1" si="664"/>
        <v>-</v>
      </c>
      <c r="AS319" s="195">
        <f t="shared" ca="1" si="707"/>
        <v>5</v>
      </c>
      <c r="AT319" s="195">
        <f t="shared" ca="1" si="707"/>
        <v>4</v>
      </c>
      <c r="AU319" s="195">
        <f t="shared" ca="1" si="707"/>
        <v>0</v>
      </c>
      <c r="AV319" s="195">
        <f t="shared" ca="1" si="707"/>
        <v>0.25</v>
      </c>
      <c r="AW319" s="195">
        <f t="shared" ca="1" si="707"/>
        <v>-0.25</v>
      </c>
      <c r="AX319" s="195">
        <f t="shared" ca="1" si="707"/>
        <v>0.5</v>
      </c>
      <c r="AY319" s="195">
        <f t="shared" ca="1" si="707"/>
        <v>-0.5</v>
      </c>
      <c r="AZ319" s="195">
        <f t="shared" ca="1" si="707"/>
        <v>-0.7</v>
      </c>
      <c r="BA319" s="195">
        <f t="shared" ca="1" si="698"/>
        <v>1</v>
      </c>
      <c r="BB319" s="195">
        <f t="shared" ca="1" si="698"/>
        <v>-1</v>
      </c>
      <c r="BC319" s="195">
        <f t="shared" ca="1" si="698"/>
        <v>0.3</v>
      </c>
      <c r="BD319" s="195">
        <f t="shared" ca="1" si="698"/>
        <v>0.7</v>
      </c>
      <c r="BE319" s="195">
        <f t="shared" ca="1" si="698"/>
        <v>-0.2</v>
      </c>
      <c r="BF319" s="195">
        <f t="shared" ca="1" si="698"/>
        <v>1.2</v>
      </c>
      <c r="BG319" s="195" t="str">
        <f t="shared" ca="1" si="698"/>
        <v>-</v>
      </c>
      <c r="BH319" s="195" t="str">
        <f t="shared" ca="1" si="698"/>
        <v>-</v>
      </c>
      <c r="BI319" s="198" t="e">
        <f t="shared" ca="1" si="715"/>
        <v>#REF!</v>
      </c>
      <c r="BJ319" s="198" t="e">
        <f t="shared" ca="1" si="715"/>
        <v>#REF!</v>
      </c>
      <c r="BK319" s="198" t="e">
        <f t="shared" ca="1" si="715"/>
        <v>#REF!</v>
      </c>
      <c r="BL319" s="198" t="e">
        <f t="shared" ca="1" si="715"/>
        <v>#REF!</v>
      </c>
      <c r="BM319" s="198" t="e">
        <f t="shared" ca="1" si="715"/>
        <v>#REF!</v>
      </c>
      <c r="BN319" s="195">
        <f t="shared" ca="1" si="716"/>
        <v>0</v>
      </c>
      <c r="BO319" s="195">
        <f t="shared" ca="1" si="716"/>
        <v>0</v>
      </c>
      <c r="BP319" s="195" t="str">
        <f t="shared" ca="1" si="716"/>
        <v>-</v>
      </c>
      <c r="BQ319" s="195" t="str">
        <f t="shared" ca="1" si="716"/>
        <v>-</v>
      </c>
      <c r="BR319" s="198">
        <f t="shared" ca="1" si="699"/>
        <v>0</v>
      </c>
      <c r="BS319" s="198">
        <f t="shared" ca="1" si="699"/>
        <v>52</v>
      </c>
      <c r="BT319" s="198">
        <f t="shared" ca="1" si="699"/>
        <v>53</v>
      </c>
      <c r="BU319" s="198">
        <f t="shared" ca="1" si="699"/>
        <v>52</v>
      </c>
      <c r="BV319" s="198">
        <f t="shared" ca="1" si="699"/>
        <v>53</v>
      </c>
      <c r="BW319" s="198">
        <f t="shared" ca="1" si="699"/>
        <v>54</v>
      </c>
      <c r="BX319" s="198">
        <f t="shared" ca="1" si="699"/>
        <v>52</v>
      </c>
      <c r="BY319" s="195">
        <f t="shared" ca="1" si="708"/>
        <v>2</v>
      </c>
      <c r="BZ319" s="195" t="str">
        <f t="shared" ca="1" si="708"/>
        <v>-</v>
      </c>
      <c r="CA319" s="195" t="str">
        <f t="shared" ca="1" si="708"/>
        <v>-</v>
      </c>
      <c r="CB319" s="195" t="str">
        <f t="shared" ca="1" si="708"/>
        <v>-</v>
      </c>
      <c r="CC319" s="195" t="str">
        <f t="shared" ca="1" si="708"/>
        <v>-</v>
      </c>
      <c r="CD319" s="195" t="str">
        <f t="shared" ca="1" si="708"/>
        <v>-</v>
      </c>
      <c r="CE319" s="195" t="str">
        <f t="shared" ca="1" si="708"/>
        <v>-</v>
      </c>
      <c r="CF319" s="195">
        <f t="shared" ca="1" si="708"/>
        <v>0</v>
      </c>
      <c r="CG319" s="195" t="str">
        <f t="shared" ca="1" si="708"/>
        <v>-</v>
      </c>
      <c r="CH319" s="195">
        <f t="shared" ca="1" si="708"/>
        <v>1</v>
      </c>
      <c r="CI319" s="195">
        <f t="shared" ca="1" si="708"/>
        <v>0</v>
      </c>
      <c r="CJ319" s="195">
        <f t="shared" ca="1" si="708"/>
        <v>1</v>
      </c>
      <c r="CK319" s="195">
        <f t="shared" ca="1" si="708"/>
        <v>1</v>
      </c>
      <c r="CL319" s="195">
        <f t="shared" ca="1" si="708"/>
        <v>1</v>
      </c>
      <c r="CM319" s="195">
        <f t="shared" ca="1" si="708"/>
        <v>0</v>
      </c>
      <c r="CN319" s="195">
        <f t="shared" ca="1" si="701"/>
        <v>0</v>
      </c>
      <c r="CO319" s="195">
        <f t="shared" ca="1" si="701"/>
        <v>0</v>
      </c>
      <c r="CP319" s="195">
        <f t="shared" ca="1" si="701"/>
        <v>0</v>
      </c>
      <c r="CQ319" s="195">
        <f t="shared" ca="1" si="701"/>
        <v>0.9</v>
      </c>
      <c r="CR319" s="195">
        <f t="shared" ca="1" si="701"/>
        <v>0.75</v>
      </c>
      <c r="CS319" s="195">
        <f t="shared" ca="1" si="701"/>
        <v>0.65</v>
      </c>
      <c r="CT319" s="195">
        <f t="shared" ca="1" si="701"/>
        <v>0.3</v>
      </c>
      <c r="CU319" s="195">
        <f t="shared" ca="1" si="701"/>
        <v>0</v>
      </c>
      <c r="CV319" s="195">
        <f t="shared" ca="1" si="701"/>
        <v>0</v>
      </c>
      <c r="CW319" s="195">
        <f t="shared" ca="1" si="701"/>
        <v>1</v>
      </c>
      <c r="CX319" s="198">
        <f t="shared" ca="1" si="611"/>
        <v>1.2500000000000001E-2</v>
      </c>
      <c r="CY319" s="195">
        <f t="shared" ca="1" si="701"/>
        <v>0</v>
      </c>
      <c r="CZ319" s="198">
        <f t="shared" ca="1" si="702"/>
        <v>6.25E-2</v>
      </c>
      <c r="DA319" s="198">
        <f t="shared" ca="1" si="702"/>
        <v>6.25E-2</v>
      </c>
      <c r="DB319" s="198">
        <f t="shared" ca="1" si="702"/>
        <v>6.25E-2</v>
      </c>
      <c r="DC319" s="198">
        <f t="shared" ca="1" si="702"/>
        <v>0</v>
      </c>
      <c r="DD319" s="198">
        <f t="shared" ca="1" si="702"/>
        <v>0</v>
      </c>
      <c r="DE319" s="195" t="str">
        <f t="shared" ca="1" si="703"/>
        <v>-</v>
      </c>
      <c r="DF319" s="195" t="str">
        <f t="shared" ca="1" si="703"/>
        <v>-</v>
      </c>
      <c r="DG319" s="195" t="str">
        <f t="shared" ca="1" si="703"/>
        <v>-</v>
      </c>
      <c r="DH319" s="195" t="str">
        <f t="shared" ca="1" si="703"/>
        <v>-</v>
      </c>
      <c r="DI319" s="195" t="str">
        <f t="shared" ca="1" si="703"/>
        <v>-</v>
      </c>
      <c r="DJ319" s="195" t="str">
        <f t="shared" ca="1" si="703"/>
        <v>-</v>
      </c>
      <c r="DK319" s="195" t="b">
        <f t="shared" ca="1" si="703"/>
        <v>0</v>
      </c>
      <c r="DL319" s="195" t="b">
        <f t="shared" ca="1" si="703"/>
        <v>0</v>
      </c>
      <c r="DM319" s="195" t="b">
        <f t="shared" ca="1" si="703"/>
        <v>1</v>
      </c>
      <c r="DN319" s="198">
        <f t="shared" ca="1" si="704"/>
        <v>2</v>
      </c>
      <c r="DO319" s="198" t="b">
        <f t="shared" ca="1" si="704"/>
        <v>1</v>
      </c>
      <c r="DP319" s="198" t="str">
        <f t="shared" ca="1" si="704"/>
        <v>-</v>
      </c>
      <c r="DQ319" s="198" t="str">
        <f t="shared" ca="1" si="704"/>
        <v>-</v>
      </c>
      <c r="DR319" s="198" t="str">
        <f t="shared" ca="1" si="704"/>
        <v>-</v>
      </c>
      <c r="DS319" s="195" t="str">
        <f t="shared" ca="1" si="703"/>
        <v>-</v>
      </c>
      <c r="DT319" s="195" t="b">
        <f t="shared" ca="1" si="703"/>
        <v>1</v>
      </c>
      <c r="DU319" s="195" t="str">
        <f t="shared" ca="1" si="703"/>
        <v>-</v>
      </c>
      <c r="DV319" s="195">
        <f t="shared" ca="1" si="717"/>
        <v>0</v>
      </c>
      <c r="DW319" s="195">
        <f t="shared" ca="1" si="717"/>
        <v>1</v>
      </c>
      <c r="DX319" s="198" t="str">
        <f t="shared" ca="1" si="615"/>
        <v>-</v>
      </c>
      <c r="DY319" s="195">
        <f t="shared" ca="1" si="717"/>
        <v>500</v>
      </c>
      <c r="DZ319" s="195">
        <f t="shared" ca="1" si="717"/>
        <v>500</v>
      </c>
      <c r="EA319" s="198">
        <f t="shared" ca="1" si="705"/>
        <v>1</v>
      </c>
      <c r="EB319" s="198">
        <f t="shared" ca="1" si="705"/>
        <v>0</v>
      </c>
      <c r="EC319" s="198">
        <f t="shared" ca="1" si="705"/>
        <v>1</v>
      </c>
      <c r="ED319" s="198">
        <f t="shared" ca="1" si="705"/>
        <v>1</v>
      </c>
      <c r="EE319" s="198">
        <f t="shared" ca="1" si="705"/>
        <v>0</v>
      </c>
      <c r="EF319" s="195">
        <f t="shared" ca="1" si="717"/>
        <v>70</v>
      </c>
      <c r="EG319" s="195">
        <f t="shared" ca="1" si="717"/>
        <v>50</v>
      </c>
      <c r="EH319" s="195">
        <f t="shared" ca="1" si="717"/>
        <v>70</v>
      </c>
      <c r="EI319" s="195">
        <f t="shared" ca="1" si="717"/>
        <v>50</v>
      </c>
      <c r="EJ319" s="198">
        <f t="shared" ca="1" si="618"/>
        <v>1</v>
      </c>
      <c r="EK319" s="195">
        <f t="shared" ca="1" si="717"/>
        <v>1</v>
      </c>
      <c r="EL319" s="195">
        <f t="shared" ca="1" si="717"/>
        <v>1</v>
      </c>
      <c r="EM319" s="195">
        <f t="shared" ca="1" si="620"/>
        <v>0</v>
      </c>
      <c r="EN319" s="195" t="str">
        <f t="shared" ca="1" si="706"/>
        <v>-</v>
      </c>
      <c r="EO319" s="195" t="str">
        <f t="shared" ca="1" si="706"/>
        <v>-</v>
      </c>
      <c r="EP319" s="195">
        <f t="shared" ca="1" si="706"/>
        <v>0</v>
      </c>
      <c r="EQ319" s="195">
        <f t="shared" ca="1" si="706"/>
        <v>0</v>
      </c>
      <c r="ER319" s="196">
        <v>0</v>
      </c>
    </row>
    <row r="320" spans="1:148" outlineLevel="3">
      <c r="A320" s="190">
        <f t="shared" si="624"/>
        <v>315</v>
      </c>
      <c r="B320" s="191">
        <f t="shared" ca="1" si="625"/>
        <v>314</v>
      </c>
      <c r="C320" s="19">
        <f t="shared" ca="1" si="713"/>
        <v>72</v>
      </c>
      <c r="D320" s="19" t="b">
        <v>1</v>
      </c>
      <c r="E320" s="19" t="b">
        <v>0</v>
      </c>
      <c r="F320" s="19" t="b">
        <v>1</v>
      </c>
      <c r="G320" s="197">
        <f t="shared" ca="1" si="636"/>
        <v>41</v>
      </c>
      <c r="H320" s="193" t="str">
        <f t="shared" ca="1" si="709"/>
        <v>41 M-M Spr Change CFW &amp; FD</v>
      </c>
      <c r="I320" s="194" t="str">
        <f ca="1">IF(MATCH(H320,H$5:H320,0)=(COUNTA(H$5:H320)),"-","Dup")</f>
        <v>-</v>
      </c>
      <c r="J320" s="195" t="s">
        <v>37</v>
      </c>
      <c r="K320" s="195" t="b">
        <f t="shared" ca="1" si="714"/>
        <v>1</v>
      </c>
      <c r="L320" s="195" t="b">
        <f t="shared" ca="1" si="714"/>
        <v>1</v>
      </c>
      <c r="M320" s="195" t="b">
        <f t="shared" ca="1" si="714"/>
        <v>1</v>
      </c>
      <c r="N320" s="195" t="b">
        <f t="shared" ca="1" si="714"/>
        <v>1</v>
      </c>
      <c r="O320" s="195" t="b">
        <f t="shared" ca="1" si="714"/>
        <v>1</v>
      </c>
      <c r="P320" s="198">
        <f t="shared" ca="1" si="694"/>
        <v>0</v>
      </c>
      <c r="Q320" s="198">
        <f t="shared" ca="1" si="694"/>
        <v>0</v>
      </c>
      <c r="R320" s="195">
        <f t="shared" ca="1" si="692"/>
        <v>1</v>
      </c>
      <c r="S320" s="195">
        <f t="shared" ca="1" si="692"/>
        <v>1</v>
      </c>
      <c r="T320" s="195">
        <f t="shared" ca="1" si="692"/>
        <v>1</v>
      </c>
      <c r="U320" s="195">
        <f t="shared" ca="1" si="692"/>
        <v>1</v>
      </c>
      <c r="V320" s="195">
        <f t="shared" ca="1" si="692"/>
        <v>1</v>
      </c>
      <c r="W320" s="195">
        <f t="shared" ca="1" si="692"/>
        <v>1</v>
      </c>
      <c r="X320" s="195">
        <f t="shared" ca="1" si="692"/>
        <v>1</v>
      </c>
      <c r="Y320" s="195">
        <f t="shared" ca="1" si="692"/>
        <v>1</v>
      </c>
      <c r="Z320" s="195" t="str">
        <f t="shared" ca="1" si="692"/>
        <v>-</v>
      </c>
      <c r="AA320" s="198" t="b">
        <f t="shared" ca="1" si="695"/>
        <v>0</v>
      </c>
      <c r="AB320" s="198">
        <f t="shared" ca="1" si="695"/>
        <v>3</v>
      </c>
      <c r="AC320" s="198" t="str">
        <f t="shared" ca="1" si="695"/>
        <v>-</v>
      </c>
      <c r="AD320" s="198" t="str">
        <f t="shared" ca="1" si="695"/>
        <v>-</v>
      </c>
      <c r="AE320" s="195" t="str">
        <f t="shared" ca="1" si="693"/>
        <v>-</v>
      </c>
      <c r="AF320" s="195" t="str">
        <f t="shared" ca="1" si="693"/>
        <v>-</v>
      </c>
      <c r="AG320" s="198" t="b">
        <f t="shared" ca="1" si="696"/>
        <v>1</v>
      </c>
      <c r="AH320" s="198" t="b">
        <f t="shared" ca="1" si="696"/>
        <v>1</v>
      </c>
      <c r="AI320" s="198" t="str">
        <f t="shared" ca="1" si="696"/>
        <v>-</v>
      </c>
      <c r="AJ320" s="195" t="str">
        <f t="shared" ref="AJ320:AZ320" ca="1" si="720">OFFSET(AJ$5,$B320,0)</f>
        <v>-</v>
      </c>
      <c r="AK320" s="195" t="b">
        <f t="shared" ca="1" si="720"/>
        <v>1</v>
      </c>
      <c r="AL320" s="195" t="str">
        <f t="shared" ca="1" si="691"/>
        <v>-</v>
      </c>
      <c r="AM320" s="195" t="str">
        <f t="shared" ca="1" si="720"/>
        <v>-</v>
      </c>
      <c r="AN320" s="195" t="str">
        <f t="shared" ca="1" si="720"/>
        <v>-</v>
      </c>
      <c r="AO320" s="195" t="str">
        <f t="shared" ca="1" si="720"/>
        <v>-</v>
      </c>
      <c r="AP320" s="195" t="str">
        <f t="shared" ca="1" si="720"/>
        <v>-</v>
      </c>
      <c r="AQ320" s="195" t="str">
        <f t="shared" ca="1" si="720"/>
        <v>-</v>
      </c>
      <c r="AR320" s="195" t="str">
        <f t="shared" ca="1" si="720"/>
        <v>-</v>
      </c>
      <c r="AS320" s="195">
        <f t="shared" ca="1" si="720"/>
        <v>5</v>
      </c>
      <c r="AT320" s="195">
        <f t="shared" ca="1" si="720"/>
        <v>4</v>
      </c>
      <c r="AU320" s="195">
        <f t="shared" ca="1" si="720"/>
        <v>0</v>
      </c>
      <c r="AV320" s="195">
        <f t="shared" ca="1" si="720"/>
        <v>0.25</v>
      </c>
      <c r="AW320" s="195">
        <f t="shared" ca="1" si="720"/>
        <v>-0.25</v>
      </c>
      <c r="AX320" s="195">
        <f t="shared" ca="1" si="720"/>
        <v>0.5</v>
      </c>
      <c r="AY320" s="195">
        <f t="shared" ca="1" si="720"/>
        <v>-0.5</v>
      </c>
      <c r="AZ320" s="195">
        <f t="shared" ca="1" si="720"/>
        <v>-0.7</v>
      </c>
      <c r="BA320" s="195">
        <f t="shared" ca="1" si="698"/>
        <v>1</v>
      </c>
      <c r="BB320" s="195">
        <f t="shared" ca="1" si="698"/>
        <v>-1</v>
      </c>
      <c r="BC320" s="195">
        <f t="shared" ca="1" si="698"/>
        <v>0.3</v>
      </c>
      <c r="BD320" s="195">
        <f t="shared" ca="1" si="698"/>
        <v>0.7</v>
      </c>
      <c r="BE320" s="195">
        <f t="shared" ca="1" si="698"/>
        <v>-0.2</v>
      </c>
      <c r="BF320" s="195">
        <f t="shared" ca="1" si="698"/>
        <v>1.2</v>
      </c>
      <c r="BG320" s="195" t="str">
        <f t="shared" ca="1" si="698"/>
        <v>-</v>
      </c>
      <c r="BH320" s="195" t="str">
        <f t="shared" ca="1" si="698"/>
        <v>-</v>
      </c>
      <c r="BI320" s="198" t="e">
        <f t="shared" ca="1" si="715"/>
        <v>#REF!</v>
      </c>
      <c r="BJ320" s="198" t="e">
        <f t="shared" ca="1" si="715"/>
        <v>#REF!</v>
      </c>
      <c r="BK320" s="198" t="e">
        <f t="shared" ca="1" si="715"/>
        <v>#REF!</v>
      </c>
      <c r="BL320" s="198" t="e">
        <f t="shared" ca="1" si="715"/>
        <v>#REF!</v>
      </c>
      <c r="BM320" s="198" t="e">
        <f t="shared" ca="1" si="715"/>
        <v>#REF!</v>
      </c>
      <c r="BN320" s="195">
        <f t="shared" ca="1" si="716"/>
        <v>0</v>
      </c>
      <c r="BO320" s="195">
        <f t="shared" ca="1" si="716"/>
        <v>0</v>
      </c>
      <c r="BP320" s="195" t="str">
        <f t="shared" ca="1" si="716"/>
        <v>-</v>
      </c>
      <c r="BQ320" s="195" t="str">
        <f t="shared" ca="1" si="716"/>
        <v>-</v>
      </c>
      <c r="BR320" s="198">
        <f t="shared" ca="1" si="699"/>
        <v>0</v>
      </c>
      <c r="BS320" s="198">
        <f t="shared" ca="1" si="699"/>
        <v>52</v>
      </c>
      <c r="BT320" s="198">
        <f t="shared" ca="1" si="699"/>
        <v>53</v>
      </c>
      <c r="BU320" s="198">
        <f t="shared" ca="1" si="699"/>
        <v>52</v>
      </c>
      <c r="BV320" s="198">
        <f t="shared" ca="1" si="699"/>
        <v>53</v>
      </c>
      <c r="BW320" s="198">
        <f t="shared" ca="1" si="699"/>
        <v>54</v>
      </c>
      <c r="BX320" s="198">
        <f t="shared" ca="1" si="699"/>
        <v>52</v>
      </c>
      <c r="BY320" s="195">
        <f t="shared" ref="BY320:CM320" ca="1" si="721">OFFSET(BY$5,$B320,0)</f>
        <v>2</v>
      </c>
      <c r="BZ320" s="195" t="str">
        <f t="shared" ca="1" si="721"/>
        <v>-</v>
      </c>
      <c r="CA320" s="195" t="str">
        <f t="shared" ca="1" si="721"/>
        <v>-</v>
      </c>
      <c r="CB320" s="195" t="str">
        <f t="shared" ca="1" si="721"/>
        <v>-</v>
      </c>
      <c r="CC320" s="195" t="str">
        <f t="shared" ca="1" si="721"/>
        <v>-</v>
      </c>
      <c r="CD320" s="195" t="str">
        <f t="shared" ca="1" si="721"/>
        <v>-</v>
      </c>
      <c r="CE320" s="195" t="str">
        <f t="shared" ca="1" si="721"/>
        <v>-</v>
      </c>
      <c r="CF320" s="195">
        <f t="shared" ca="1" si="721"/>
        <v>0</v>
      </c>
      <c r="CG320" s="195" t="str">
        <f t="shared" ca="1" si="721"/>
        <v>-</v>
      </c>
      <c r="CH320" s="195">
        <f t="shared" ca="1" si="721"/>
        <v>1</v>
      </c>
      <c r="CI320" s="195">
        <f t="shared" ca="1" si="721"/>
        <v>0</v>
      </c>
      <c r="CJ320" s="195">
        <f t="shared" ca="1" si="721"/>
        <v>1</v>
      </c>
      <c r="CK320" s="195">
        <f t="shared" ca="1" si="721"/>
        <v>1</v>
      </c>
      <c r="CL320" s="195">
        <f t="shared" ca="1" si="721"/>
        <v>1</v>
      </c>
      <c r="CM320" s="195">
        <f t="shared" ca="1" si="721"/>
        <v>0</v>
      </c>
      <c r="CN320" s="195">
        <f t="shared" ca="1" si="701"/>
        <v>0</v>
      </c>
      <c r="CO320" s="195">
        <f t="shared" ca="1" si="701"/>
        <v>0</v>
      </c>
      <c r="CP320" s="195">
        <f t="shared" ca="1" si="701"/>
        <v>0</v>
      </c>
      <c r="CQ320" s="195">
        <f t="shared" ca="1" si="701"/>
        <v>0.9</v>
      </c>
      <c r="CR320" s="195">
        <f t="shared" ca="1" si="701"/>
        <v>0.75</v>
      </c>
      <c r="CS320" s="195">
        <f t="shared" ca="1" si="701"/>
        <v>0.65</v>
      </c>
      <c r="CT320" s="195">
        <f t="shared" ca="1" si="701"/>
        <v>0.3</v>
      </c>
      <c r="CU320" s="195">
        <f t="shared" ca="1" si="701"/>
        <v>0</v>
      </c>
      <c r="CV320" s="195">
        <f t="shared" ca="1" si="701"/>
        <v>0</v>
      </c>
      <c r="CW320" s="195">
        <f t="shared" ca="1" si="701"/>
        <v>1</v>
      </c>
      <c r="CX320" s="198">
        <f t="shared" ca="1" si="611"/>
        <v>1.2500000000000001E-2</v>
      </c>
      <c r="CY320" s="195">
        <f t="shared" ca="1" si="701"/>
        <v>0</v>
      </c>
      <c r="CZ320" s="198">
        <f t="shared" ca="1" si="702"/>
        <v>6.25E-2</v>
      </c>
      <c r="DA320" s="198">
        <f t="shared" ca="1" si="702"/>
        <v>6.25E-2</v>
      </c>
      <c r="DB320" s="198">
        <f t="shared" ca="1" si="702"/>
        <v>6.25E-2</v>
      </c>
      <c r="DC320" s="198">
        <f t="shared" ca="1" si="702"/>
        <v>0</v>
      </c>
      <c r="DD320" s="198">
        <f t="shared" ca="1" si="702"/>
        <v>0</v>
      </c>
      <c r="DE320" s="195" t="str">
        <f t="shared" ca="1" si="703"/>
        <v>-</v>
      </c>
      <c r="DF320" s="195" t="str">
        <f t="shared" ca="1" si="703"/>
        <v>-</v>
      </c>
      <c r="DG320" s="195" t="str">
        <f t="shared" ca="1" si="703"/>
        <v>-</v>
      </c>
      <c r="DH320" s="195" t="str">
        <f t="shared" ca="1" si="703"/>
        <v>-</v>
      </c>
      <c r="DI320" s="195" t="str">
        <f t="shared" ca="1" si="703"/>
        <v>-</v>
      </c>
      <c r="DJ320" s="195" t="str">
        <f t="shared" ca="1" si="703"/>
        <v>-</v>
      </c>
      <c r="DK320" s="195" t="b">
        <f t="shared" ca="1" si="703"/>
        <v>0</v>
      </c>
      <c r="DL320" s="195" t="b">
        <f t="shared" ca="1" si="703"/>
        <v>0</v>
      </c>
      <c r="DM320" s="195" t="b">
        <f t="shared" ca="1" si="703"/>
        <v>1</v>
      </c>
      <c r="DN320" s="198">
        <f t="shared" ca="1" si="704"/>
        <v>2</v>
      </c>
      <c r="DO320" s="198" t="b">
        <f t="shared" ca="1" si="704"/>
        <v>1</v>
      </c>
      <c r="DP320" s="198" t="str">
        <f t="shared" ca="1" si="704"/>
        <v>-</v>
      </c>
      <c r="DQ320" s="198" t="str">
        <f t="shared" ca="1" si="704"/>
        <v>-</v>
      </c>
      <c r="DR320" s="198" t="str">
        <f t="shared" ca="1" si="704"/>
        <v>-</v>
      </c>
      <c r="DS320" s="195" t="str">
        <f t="shared" ca="1" si="703"/>
        <v>-</v>
      </c>
      <c r="DT320" s="195" t="b">
        <f t="shared" ca="1" si="703"/>
        <v>1</v>
      </c>
      <c r="DU320" s="195" t="str">
        <f t="shared" ca="1" si="703"/>
        <v>-</v>
      </c>
      <c r="DV320" s="195">
        <f t="shared" ca="1" si="717"/>
        <v>0</v>
      </c>
      <c r="DW320" s="195">
        <f t="shared" ca="1" si="717"/>
        <v>1</v>
      </c>
      <c r="DX320" s="198" t="str">
        <f t="shared" ca="1" si="615"/>
        <v>-</v>
      </c>
      <c r="DY320" s="195">
        <f t="shared" ca="1" si="717"/>
        <v>500</v>
      </c>
      <c r="DZ320" s="195">
        <f t="shared" ca="1" si="717"/>
        <v>500</v>
      </c>
      <c r="EA320" s="198">
        <f t="shared" ca="1" si="705"/>
        <v>1</v>
      </c>
      <c r="EB320" s="198">
        <f t="shared" ca="1" si="705"/>
        <v>0</v>
      </c>
      <c r="EC320" s="198">
        <f t="shared" ca="1" si="705"/>
        <v>1</v>
      </c>
      <c r="ED320" s="198">
        <f t="shared" ca="1" si="705"/>
        <v>1</v>
      </c>
      <c r="EE320" s="198">
        <f t="shared" ca="1" si="705"/>
        <v>0</v>
      </c>
      <c r="EF320" s="195">
        <f t="shared" ca="1" si="717"/>
        <v>70</v>
      </c>
      <c r="EG320" s="195">
        <f t="shared" ca="1" si="717"/>
        <v>50</v>
      </c>
      <c r="EH320" s="195">
        <f t="shared" ca="1" si="717"/>
        <v>70</v>
      </c>
      <c r="EI320" s="195">
        <f t="shared" ca="1" si="717"/>
        <v>50</v>
      </c>
      <c r="EJ320" s="198">
        <f t="shared" ca="1" si="618"/>
        <v>1</v>
      </c>
      <c r="EK320" s="195">
        <f t="shared" ca="1" si="717"/>
        <v>1</v>
      </c>
      <c r="EL320" s="195">
        <f t="shared" ca="1" si="717"/>
        <v>1</v>
      </c>
      <c r="EM320" s="195">
        <f t="shared" ca="1" si="620"/>
        <v>0</v>
      </c>
      <c r="EN320" s="195" t="str">
        <f t="shared" ca="1" si="706"/>
        <v>-</v>
      </c>
      <c r="EO320" s="195" t="str">
        <f t="shared" ca="1" si="706"/>
        <v>-</v>
      </c>
      <c r="EP320" s="195">
        <f t="shared" ca="1" si="706"/>
        <v>0</v>
      </c>
      <c r="EQ320" s="195">
        <f t="shared" ca="1" si="706"/>
        <v>0</v>
      </c>
      <c r="ER320" s="196">
        <v>0</v>
      </c>
    </row>
    <row r="321" spans="1:148" outlineLevel="3">
      <c r="A321" s="190">
        <f t="shared" si="624"/>
        <v>316</v>
      </c>
      <c r="B321" s="191">
        <f t="shared" ca="1" si="625"/>
        <v>315</v>
      </c>
      <c r="C321" s="19">
        <f t="shared" ca="1" si="713"/>
        <v>72</v>
      </c>
      <c r="D321" s="19" t="b">
        <v>1</v>
      </c>
      <c r="E321" s="19" t="b">
        <v>0</v>
      </c>
      <c r="F321" s="19" t="b">
        <v>1</v>
      </c>
      <c r="G321" s="197">
        <f t="shared" ca="1" si="636"/>
        <v>42</v>
      </c>
      <c r="H321" s="193" t="str">
        <f t="shared" ca="1" si="709"/>
        <v>42 M-M Spr Add base mortality (dam &amp; weaner)</v>
      </c>
      <c r="I321" s="194" t="str">
        <f ca="1">IF(MATCH(H321,H$5:H321,0)=(COUNTA(H$5:H321)),"-","Dup")</f>
        <v>-</v>
      </c>
      <c r="J321" s="195" t="s">
        <v>37</v>
      </c>
      <c r="K321" s="195" t="b">
        <f t="shared" ca="1" si="714"/>
        <v>1</v>
      </c>
      <c r="L321" s="195" t="b">
        <f t="shared" ca="1" si="714"/>
        <v>1</v>
      </c>
      <c r="M321" s="195" t="b">
        <f t="shared" ca="1" si="714"/>
        <v>1</v>
      </c>
      <c r="N321" s="195" t="b">
        <f t="shared" ca="1" si="714"/>
        <v>1</v>
      </c>
      <c r="O321" s="195" t="b">
        <f t="shared" ca="1" si="714"/>
        <v>1</v>
      </c>
      <c r="P321" s="198">
        <f t="shared" ca="1" si="694"/>
        <v>0</v>
      </c>
      <c r="Q321" s="198">
        <f t="shared" ca="1" si="694"/>
        <v>0</v>
      </c>
      <c r="R321" s="195">
        <f t="shared" ca="1" si="692"/>
        <v>1</v>
      </c>
      <c r="S321" s="195">
        <f t="shared" ca="1" si="692"/>
        <v>1</v>
      </c>
      <c r="T321" s="195">
        <f t="shared" ca="1" si="692"/>
        <v>1</v>
      </c>
      <c r="U321" s="195">
        <f t="shared" ca="1" si="692"/>
        <v>1</v>
      </c>
      <c r="V321" s="195">
        <f t="shared" ca="1" si="692"/>
        <v>1</v>
      </c>
      <c r="W321" s="195">
        <f t="shared" ca="1" si="692"/>
        <v>1</v>
      </c>
      <c r="X321" s="195">
        <f t="shared" ca="1" si="692"/>
        <v>1</v>
      </c>
      <c r="Y321" s="195">
        <f t="shared" ca="1" si="692"/>
        <v>1</v>
      </c>
      <c r="Z321" s="195" t="str">
        <f t="shared" ca="1" si="692"/>
        <v>-</v>
      </c>
      <c r="AA321" s="198" t="b">
        <f t="shared" ca="1" si="695"/>
        <v>0</v>
      </c>
      <c r="AB321" s="198">
        <f t="shared" ca="1" si="695"/>
        <v>3</v>
      </c>
      <c r="AC321" s="198" t="str">
        <f t="shared" ca="1" si="695"/>
        <v>-</v>
      </c>
      <c r="AD321" s="198" t="str">
        <f t="shared" ca="1" si="695"/>
        <v>-</v>
      </c>
      <c r="AE321" s="195" t="str">
        <f t="shared" ca="1" si="693"/>
        <v>-</v>
      </c>
      <c r="AF321" s="195" t="str">
        <f t="shared" ca="1" si="693"/>
        <v>-</v>
      </c>
      <c r="AG321" s="198" t="b">
        <f t="shared" ca="1" si="696"/>
        <v>1</v>
      </c>
      <c r="AH321" s="198" t="str">
        <f t="shared" ca="1" si="696"/>
        <v>-</v>
      </c>
      <c r="AI321" s="198" t="str">
        <f t="shared" ca="1" si="696"/>
        <v>-</v>
      </c>
      <c r="AJ321" s="195" t="str">
        <f t="shared" ca="1" si="707"/>
        <v>-</v>
      </c>
      <c r="AK321" s="195" t="b">
        <f t="shared" ca="1" si="707"/>
        <v>1</v>
      </c>
      <c r="AL321" s="195" t="str">
        <f t="shared" ca="1" si="691"/>
        <v>-</v>
      </c>
      <c r="AM321" s="195" t="str">
        <f t="shared" ca="1" si="707"/>
        <v>-</v>
      </c>
      <c r="AN321" s="195" t="str">
        <f t="shared" ca="1" si="707"/>
        <v>-</v>
      </c>
      <c r="AO321" s="195" t="str">
        <f t="shared" ca="1" si="707"/>
        <v>-</v>
      </c>
      <c r="AP321" s="195" t="str">
        <f t="shared" ca="1" si="707"/>
        <v>-</v>
      </c>
      <c r="AQ321" s="195" t="str">
        <f t="shared" ca="1" si="707"/>
        <v>-</v>
      </c>
      <c r="AR321" s="195" t="str">
        <f t="shared" ca="1" si="664"/>
        <v>-</v>
      </c>
      <c r="AS321" s="195">
        <f t="shared" ca="1" si="707"/>
        <v>5</v>
      </c>
      <c r="AT321" s="195">
        <f t="shared" ca="1" si="707"/>
        <v>4</v>
      </c>
      <c r="AU321" s="195">
        <f t="shared" ca="1" si="707"/>
        <v>0</v>
      </c>
      <c r="AV321" s="195">
        <f t="shared" ca="1" si="707"/>
        <v>0.25</v>
      </c>
      <c r="AW321" s="195">
        <f t="shared" ca="1" si="707"/>
        <v>-0.25</v>
      </c>
      <c r="AX321" s="195">
        <f t="shared" ca="1" si="707"/>
        <v>0.5</v>
      </c>
      <c r="AY321" s="195">
        <f t="shared" ca="1" si="707"/>
        <v>-0.5</v>
      </c>
      <c r="AZ321" s="195">
        <f t="shared" ca="1" si="707"/>
        <v>-0.7</v>
      </c>
      <c r="BA321" s="195">
        <f t="shared" ca="1" si="698"/>
        <v>1</v>
      </c>
      <c r="BB321" s="195">
        <f t="shared" ca="1" si="698"/>
        <v>-1</v>
      </c>
      <c r="BC321" s="195">
        <f t="shared" ca="1" si="698"/>
        <v>0.3</v>
      </c>
      <c r="BD321" s="195">
        <f t="shared" ca="1" si="698"/>
        <v>0.7</v>
      </c>
      <c r="BE321" s="195">
        <f t="shared" ca="1" si="698"/>
        <v>-0.2</v>
      </c>
      <c r="BF321" s="195">
        <f t="shared" ca="1" si="698"/>
        <v>1.2</v>
      </c>
      <c r="BG321" s="195" t="str">
        <f t="shared" ca="1" si="698"/>
        <v>-</v>
      </c>
      <c r="BH321" s="195" t="str">
        <f t="shared" ca="1" si="698"/>
        <v>-</v>
      </c>
      <c r="BI321" s="198" t="e">
        <f t="shared" ca="1" si="715"/>
        <v>#REF!</v>
      </c>
      <c r="BJ321" s="198" t="e">
        <f t="shared" ca="1" si="715"/>
        <v>#REF!</v>
      </c>
      <c r="BK321" s="198" t="e">
        <f t="shared" ca="1" si="715"/>
        <v>#REF!</v>
      </c>
      <c r="BL321" s="198" t="e">
        <f t="shared" ca="1" si="715"/>
        <v>#REF!</v>
      </c>
      <c r="BM321" s="198" t="e">
        <f t="shared" ca="1" si="715"/>
        <v>#REF!</v>
      </c>
      <c r="BN321" s="195">
        <f t="shared" ca="1" si="716"/>
        <v>0</v>
      </c>
      <c r="BO321" s="195">
        <f t="shared" ca="1" si="716"/>
        <v>0</v>
      </c>
      <c r="BP321" s="195" t="str">
        <f t="shared" ca="1" si="716"/>
        <v>-</v>
      </c>
      <c r="BQ321" s="195" t="str">
        <f t="shared" ca="1" si="716"/>
        <v>-</v>
      </c>
      <c r="BR321" s="198">
        <f t="shared" ca="1" si="699"/>
        <v>0</v>
      </c>
      <c r="BS321" s="198">
        <f t="shared" ca="1" si="699"/>
        <v>52</v>
      </c>
      <c r="BT321" s="198">
        <f t="shared" ca="1" si="699"/>
        <v>53</v>
      </c>
      <c r="BU321" s="198">
        <f t="shared" ca="1" si="699"/>
        <v>52</v>
      </c>
      <c r="BV321" s="198">
        <f t="shared" ca="1" si="699"/>
        <v>53</v>
      </c>
      <c r="BW321" s="198">
        <f t="shared" ca="1" si="699"/>
        <v>54</v>
      </c>
      <c r="BX321" s="198">
        <f t="shared" ca="1" si="699"/>
        <v>52</v>
      </c>
      <c r="BY321" s="195">
        <f t="shared" ca="1" si="708"/>
        <v>2</v>
      </c>
      <c r="BZ321" s="195" t="str">
        <f t="shared" ca="1" si="708"/>
        <v>-</v>
      </c>
      <c r="CA321" s="195" t="str">
        <f t="shared" ca="1" si="708"/>
        <v>-</v>
      </c>
      <c r="CB321" s="195" t="str">
        <f t="shared" ca="1" si="708"/>
        <v>-</v>
      </c>
      <c r="CC321" s="195" t="str">
        <f t="shared" ca="1" si="708"/>
        <v>-</v>
      </c>
      <c r="CD321" s="195" t="str">
        <f t="shared" ca="1" si="708"/>
        <v>-</v>
      </c>
      <c r="CE321" s="195" t="str">
        <f t="shared" ca="1" si="708"/>
        <v>-</v>
      </c>
      <c r="CF321" s="195">
        <f t="shared" ca="1" si="708"/>
        <v>0</v>
      </c>
      <c r="CG321" s="195" t="str">
        <f t="shared" ca="1" si="708"/>
        <v>-</v>
      </c>
      <c r="CH321" s="195">
        <f t="shared" ca="1" si="708"/>
        <v>1</v>
      </c>
      <c r="CI321" s="195">
        <f t="shared" ca="1" si="708"/>
        <v>0</v>
      </c>
      <c r="CJ321" s="195">
        <f t="shared" ca="1" si="708"/>
        <v>1</v>
      </c>
      <c r="CK321" s="195">
        <f t="shared" ca="1" si="708"/>
        <v>1</v>
      </c>
      <c r="CL321" s="195">
        <f t="shared" ca="1" si="708"/>
        <v>1</v>
      </c>
      <c r="CM321" s="195">
        <f t="shared" ca="1" si="708"/>
        <v>0</v>
      </c>
      <c r="CN321" s="195">
        <f t="shared" ca="1" si="701"/>
        <v>0</v>
      </c>
      <c r="CO321" s="195">
        <f t="shared" ca="1" si="701"/>
        <v>0</v>
      </c>
      <c r="CP321" s="195">
        <f t="shared" ca="1" si="701"/>
        <v>0</v>
      </c>
      <c r="CQ321" s="195">
        <f t="shared" ca="1" si="701"/>
        <v>0.9</v>
      </c>
      <c r="CR321" s="195">
        <f t="shared" ca="1" si="701"/>
        <v>0.75</v>
      </c>
      <c r="CS321" s="195">
        <f t="shared" ca="1" si="701"/>
        <v>0.65</v>
      </c>
      <c r="CT321" s="195">
        <f t="shared" ca="1" si="701"/>
        <v>0.3</v>
      </c>
      <c r="CU321" s="195">
        <f t="shared" ca="1" si="701"/>
        <v>0</v>
      </c>
      <c r="CV321" s="195">
        <f t="shared" ca="1" si="701"/>
        <v>0</v>
      </c>
      <c r="CW321" s="195">
        <f t="shared" ca="1" si="701"/>
        <v>1</v>
      </c>
      <c r="CX321" s="198">
        <f t="shared" ca="1" si="611"/>
        <v>1.2500000000000001E-2</v>
      </c>
      <c r="CY321" s="195">
        <f t="shared" ca="1" si="701"/>
        <v>0</v>
      </c>
      <c r="CZ321" s="198">
        <f t="shared" ca="1" si="702"/>
        <v>6.25E-2</v>
      </c>
      <c r="DA321" s="198">
        <f t="shared" ca="1" si="702"/>
        <v>6.25E-2</v>
      </c>
      <c r="DB321" s="198">
        <f t="shared" ca="1" si="702"/>
        <v>6.25E-2</v>
      </c>
      <c r="DC321" s="198">
        <f t="shared" ca="1" si="702"/>
        <v>0</v>
      </c>
      <c r="DD321" s="198">
        <f t="shared" ca="1" si="702"/>
        <v>0</v>
      </c>
      <c r="DE321" s="195" t="str">
        <f t="shared" ca="1" si="703"/>
        <v>-</v>
      </c>
      <c r="DF321" s="195" t="str">
        <f t="shared" ca="1" si="703"/>
        <v>-</v>
      </c>
      <c r="DG321" s="195" t="str">
        <f t="shared" ca="1" si="703"/>
        <v>-</v>
      </c>
      <c r="DH321" s="195" t="str">
        <f t="shared" ca="1" si="703"/>
        <v>-</v>
      </c>
      <c r="DI321" s="195" t="str">
        <f t="shared" ca="1" si="703"/>
        <v>-</v>
      </c>
      <c r="DJ321" s="195" t="str">
        <f t="shared" ca="1" si="703"/>
        <v>-</v>
      </c>
      <c r="DK321" s="195" t="b">
        <f t="shared" ca="1" si="703"/>
        <v>0</v>
      </c>
      <c r="DL321" s="195" t="b">
        <f t="shared" ca="1" si="703"/>
        <v>0</v>
      </c>
      <c r="DM321" s="195" t="b">
        <f t="shared" ca="1" si="703"/>
        <v>1</v>
      </c>
      <c r="DN321" s="198">
        <f t="shared" ca="1" si="704"/>
        <v>2</v>
      </c>
      <c r="DO321" s="198" t="b">
        <f t="shared" ca="1" si="704"/>
        <v>1</v>
      </c>
      <c r="DP321" s="198" t="str">
        <f t="shared" ca="1" si="704"/>
        <v>-</v>
      </c>
      <c r="DQ321" s="198" t="str">
        <f t="shared" ca="1" si="704"/>
        <v>-</v>
      </c>
      <c r="DR321" s="198" t="str">
        <f t="shared" ca="1" si="704"/>
        <v>-</v>
      </c>
      <c r="DS321" s="195" t="str">
        <f t="shared" ca="1" si="703"/>
        <v>-</v>
      </c>
      <c r="DT321" s="195" t="b">
        <f t="shared" ca="1" si="703"/>
        <v>1</v>
      </c>
      <c r="DU321" s="195" t="str">
        <f t="shared" ca="1" si="703"/>
        <v>-</v>
      </c>
      <c r="DV321" s="195">
        <f t="shared" ca="1" si="717"/>
        <v>0</v>
      </c>
      <c r="DW321" s="195">
        <f t="shared" ca="1" si="717"/>
        <v>1</v>
      </c>
      <c r="DX321" s="198" t="str">
        <f t="shared" ca="1" si="615"/>
        <v>-</v>
      </c>
      <c r="DY321" s="195">
        <f t="shared" ca="1" si="717"/>
        <v>500</v>
      </c>
      <c r="DZ321" s="195">
        <f t="shared" ca="1" si="717"/>
        <v>500</v>
      </c>
      <c r="EA321" s="198">
        <f t="shared" ca="1" si="705"/>
        <v>1</v>
      </c>
      <c r="EB321" s="198">
        <f t="shared" ca="1" si="705"/>
        <v>0</v>
      </c>
      <c r="EC321" s="198">
        <f t="shared" ca="1" si="705"/>
        <v>1</v>
      </c>
      <c r="ED321" s="198">
        <f t="shared" ca="1" si="705"/>
        <v>1</v>
      </c>
      <c r="EE321" s="198">
        <f t="shared" ca="1" si="705"/>
        <v>0</v>
      </c>
      <c r="EF321" s="195">
        <f t="shared" ca="1" si="717"/>
        <v>70</v>
      </c>
      <c r="EG321" s="195">
        <f t="shared" ca="1" si="717"/>
        <v>50</v>
      </c>
      <c r="EH321" s="195">
        <f t="shared" ca="1" si="717"/>
        <v>70</v>
      </c>
      <c r="EI321" s="195">
        <f t="shared" ca="1" si="717"/>
        <v>50</v>
      </c>
      <c r="EJ321" s="198">
        <f t="shared" ca="1" si="618"/>
        <v>1</v>
      </c>
      <c r="EK321" s="195">
        <f t="shared" ca="1" si="717"/>
        <v>1</v>
      </c>
      <c r="EL321" s="195">
        <f t="shared" ca="1" si="717"/>
        <v>1</v>
      </c>
      <c r="EM321" s="195">
        <f t="shared" ca="1" si="620"/>
        <v>0</v>
      </c>
      <c r="EN321" s="195" t="str">
        <f t="shared" ca="1" si="706"/>
        <v>-</v>
      </c>
      <c r="EO321" s="195" t="str">
        <f t="shared" ca="1" si="706"/>
        <v>-</v>
      </c>
      <c r="EP321" s="195">
        <f t="shared" ca="1" si="706"/>
        <v>0</v>
      </c>
      <c r="EQ321" s="195">
        <f t="shared" ca="1" si="706"/>
        <v>0</v>
      </c>
      <c r="ER321" s="196">
        <v>0</v>
      </c>
    </row>
    <row r="322" spans="1:148" outlineLevel="3">
      <c r="A322" s="190">
        <f t="shared" si="624"/>
        <v>317</v>
      </c>
      <c r="B322" s="191">
        <f t="shared" ca="1" si="625"/>
        <v>316</v>
      </c>
      <c r="C322" s="19">
        <f t="shared" ca="1" si="713"/>
        <v>72</v>
      </c>
      <c r="D322" s="19" t="b">
        <v>1</v>
      </c>
      <c r="E322" s="19" t="b">
        <v>0</v>
      </c>
      <c r="F322" s="19" t="b">
        <v>1</v>
      </c>
      <c r="G322" s="197">
        <f t="shared" ca="1" si="636"/>
        <v>43</v>
      </c>
      <c r="H322" s="193" t="str">
        <f t="shared" ca="1" si="709"/>
        <v>43 M-M Spr Add lamb survival (nutrition)</v>
      </c>
      <c r="I322" s="194" t="str">
        <f ca="1">IF(MATCH(H322,H$5:H322,0)=(COUNTA(H$5:H322)),"-","Dup")</f>
        <v>-</v>
      </c>
      <c r="J322" s="195" t="s">
        <v>37</v>
      </c>
      <c r="K322" s="195" t="b">
        <f t="shared" ca="1" si="714"/>
        <v>1</v>
      </c>
      <c r="L322" s="195" t="b">
        <f t="shared" ca="1" si="714"/>
        <v>1</v>
      </c>
      <c r="M322" s="195" t="b">
        <f t="shared" ca="1" si="714"/>
        <v>1</v>
      </c>
      <c r="N322" s="195" t="b">
        <f t="shared" ca="1" si="714"/>
        <v>1</v>
      </c>
      <c r="O322" s="195" t="b">
        <f t="shared" ca="1" si="714"/>
        <v>1</v>
      </c>
      <c r="P322" s="198">
        <f t="shared" ca="1" si="694"/>
        <v>0</v>
      </c>
      <c r="Q322" s="198">
        <f t="shared" ca="1" si="694"/>
        <v>0</v>
      </c>
      <c r="R322" s="195">
        <f t="shared" ca="1" si="692"/>
        <v>1</v>
      </c>
      <c r="S322" s="195">
        <f t="shared" ca="1" si="692"/>
        <v>1</v>
      </c>
      <c r="T322" s="195">
        <f t="shared" ca="1" si="692"/>
        <v>1</v>
      </c>
      <c r="U322" s="195">
        <f t="shared" ca="1" si="692"/>
        <v>1</v>
      </c>
      <c r="V322" s="195">
        <f t="shared" ca="1" si="692"/>
        <v>1</v>
      </c>
      <c r="W322" s="195">
        <f t="shared" ca="1" si="692"/>
        <v>1</v>
      </c>
      <c r="X322" s="195">
        <f t="shared" ca="1" si="692"/>
        <v>1</v>
      </c>
      <c r="Y322" s="195">
        <f t="shared" ca="1" si="692"/>
        <v>1</v>
      </c>
      <c r="Z322" s="195" t="str">
        <f t="shared" ca="1" si="692"/>
        <v>-</v>
      </c>
      <c r="AA322" s="198" t="b">
        <f t="shared" ca="1" si="695"/>
        <v>0</v>
      </c>
      <c r="AB322" s="198">
        <f t="shared" ca="1" si="695"/>
        <v>3</v>
      </c>
      <c r="AC322" s="198" t="str">
        <f t="shared" ca="1" si="695"/>
        <v>-</v>
      </c>
      <c r="AD322" s="198" t="str">
        <f t="shared" ca="1" si="695"/>
        <v>-</v>
      </c>
      <c r="AE322" s="195" t="str">
        <f t="shared" ca="1" si="693"/>
        <v>-</v>
      </c>
      <c r="AF322" s="195" t="str">
        <f t="shared" ca="1" si="693"/>
        <v>-</v>
      </c>
      <c r="AG322" s="198" t="str">
        <f t="shared" ca="1" si="696"/>
        <v>-</v>
      </c>
      <c r="AH322" s="198" t="str">
        <f t="shared" ca="1" si="696"/>
        <v>-</v>
      </c>
      <c r="AI322" s="198" t="str">
        <f t="shared" ca="1" si="696"/>
        <v>-</v>
      </c>
      <c r="AJ322" s="195" t="str">
        <f t="shared" ca="1" si="707"/>
        <v>-</v>
      </c>
      <c r="AK322" s="195" t="b">
        <f t="shared" ca="1" si="707"/>
        <v>1</v>
      </c>
      <c r="AL322" s="195" t="str">
        <f t="shared" ca="1" si="691"/>
        <v>-</v>
      </c>
      <c r="AM322" s="195" t="str">
        <f t="shared" ca="1" si="707"/>
        <v>-</v>
      </c>
      <c r="AN322" s="195" t="str">
        <f t="shared" ca="1" si="707"/>
        <v>-</v>
      </c>
      <c r="AO322" s="195" t="str">
        <f t="shared" ca="1" si="707"/>
        <v>-</v>
      </c>
      <c r="AP322" s="195" t="str">
        <f t="shared" ca="1" si="707"/>
        <v>-</v>
      </c>
      <c r="AQ322" s="195" t="str">
        <f t="shared" ca="1" si="707"/>
        <v>-</v>
      </c>
      <c r="AR322" s="195" t="str">
        <f t="shared" ca="1" si="664"/>
        <v>-</v>
      </c>
      <c r="AS322" s="195">
        <f t="shared" ca="1" si="707"/>
        <v>5</v>
      </c>
      <c r="AT322" s="195">
        <f t="shared" ca="1" si="707"/>
        <v>4</v>
      </c>
      <c r="AU322" s="195">
        <f t="shared" ca="1" si="707"/>
        <v>0</v>
      </c>
      <c r="AV322" s="195">
        <f t="shared" ca="1" si="707"/>
        <v>0.25</v>
      </c>
      <c r="AW322" s="195">
        <f t="shared" ca="1" si="707"/>
        <v>-0.25</v>
      </c>
      <c r="AX322" s="195">
        <f t="shared" ca="1" si="707"/>
        <v>0.5</v>
      </c>
      <c r="AY322" s="195">
        <f t="shared" ca="1" si="707"/>
        <v>-0.5</v>
      </c>
      <c r="AZ322" s="195">
        <f t="shared" ca="1" si="707"/>
        <v>-0.7</v>
      </c>
      <c r="BA322" s="195">
        <f t="shared" ca="1" si="698"/>
        <v>1</v>
      </c>
      <c r="BB322" s="195">
        <f t="shared" ca="1" si="698"/>
        <v>-1</v>
      </c>
      <c r="BC322" s="195">
        <f t="shared" ca="1" si="698"/>
        <v>0.3</v>
      </c>
      <c r="BD322" s="195">
        <f t="shared" ca="1" si="698"/>
        <v>0.7</v>
      </c>
      <c r="BE322" s="195">
        <f t="shared" ca="1" si="698"/>
        <v>-0.2</v>
      </c>
      <c r="BF322" s="195">
        <f t="shared" ca="1" si="698"/>
        <v>1.2</v>
      </c>
      <c r="BG322" s="195" t="str">
        <f t="shared" ca="1" si="698"/>
        <v>-</v>
      </c>
      <c r="BH322" s="195" t="str">
        <f t="shared" ca="1" si="698"/>
        <v>-</v>
      </c>
      <c r="BI322" s="198" t="e">
        <f t="shared" ca="1" si="715"/>
        <v>#REF!</v>
      </c>
      <c r="BJ322" s="198" t="e">
        <f t="shared" ca="1" si="715"/>
        <v>#REF!</v>
      </c>
      <c r="BK322" s="198" t="e">
        <f t="shared" ca="1" si="715"/>
        <v>#REF!</v>
      </c>
      <c r="BL322" s="198" t="e">
        <f t="shared" ca="1" si="715"/>
        <v>#REF!</v>
      </c>
      <c r="BM322" s="198" t="e">
        <f t="shared" ca="1" si="715"/>
        <v>#REF!</v>
      </c>
      <c r="BN322" s="195">
        <f t="shared" ca="1" si="716"/>
        <v>0</v>
      </c>
      <c r="BO322" s="195">
        <f t="shared" ca="1" si="716"/>
        <v>0</v>
      </c>
      <c r="BP322" s="195" t="str">
        <f t="shared" ca="1" si="716"/>
        <v>-</v>
      </c>
      <c r="BQ322" s="195" t="str">
        <f t="shared" ca="1" si="716"/>
        <v>-</v>
      </c>
      <c r="BR322" s="198">
        <f t="shared" ca="1" si="699"/>
        <v>0</v>
      </c>
      <c r="BS322" s="198">
        <f t="shared" ca="1" si="699"/>
        <v>52</v>
      </c>
      <c r="BT322" s="198">
        <f t="shared" ca="1" si="699"/>
        <v>53</v>
      </c>
      <c r="BU322" s="198">
        <f t="shared" ca="1" si="699"/>
        <v>52</v>
      </c>
      <c r="BV322" s="198">
        <f t="shared" ca="1" si="699"/>
        <v>53</v>
      </c>
      <c r="BW322" s="198">
        <f t="shared" ca="1" si="699"/>
        <v>54</v>
      </c>
      <c r="BX322" s="198">
        <f t="shared" ca="1" si="699"/>
        <v>52</v>
      </c>
      <c r="BY322" s="195">
        <f t="shared" ca="1" si="708"/>
        <v>2</v>
      </c>
      <c r="BZ322" s="195" t="str">
        <f t="shared" ca="1" si="708"/>
        <v>-</v>
      </c>
      <c r="CA322" s="195" t="str">
        <f t="shared" ca="1" si="708"/>
        <v>-</v>
      </c>
      <c r="CB322" s="195" t="str">
        <f t="shared" ca="1" si="708"/>
        <v>-</v>
      </c>
      <c r="CC322" s="195" t="str">
        <f t="shared" ca="1" si="708"/>
        <v>-</v>
      </c>
      <c r="CD322" s="195" t="str">
        <f t="shared" ca="1" si="708"/>
        <v>-</v>
      </c>
      <c r="CE322" s="195" t="str">
        <f t="shared" ca="1" si="708"/>
        <v>-</v>
      </c>
      <c r="CF322" s="195">
        <f t="shared" ca="1" si="708"/>
        <v>0</v>
      </c>
      <c r="CG322" s="195" t="str">
        <f t="shared" ca="1" si="708"/>
        <v>-</v>
      </c>
      <c r="CH322" s="195">
        <f t="shared" ca="1" si="708"/>
        <v>1</v>
      </c>
      <c r="CI322" s="195">
        <f t="shared" ca="1" si="708"/>
        <v>0</v>
      </c>
      <c r="CJ322" s="195">
        <f t="shared" ca="1" si="708"/>
        <v>1</v>
      </c>
      <c r="CK322" s="195">
        <f t="shared" ca="1" si="708"/>
        <v>1</v>
      </c>
      <c r="CL322" s="195">
        <f t="shared" ca="1" si="708"/>
        <v>1</v>
      </c>
      <c r="CM322" s="195">
        <f t="shared" ca="1" si="708"/>
        <v>0</v>
      </c>
      <c r="CN322" s="195">
        <f t="shared" ca="1" si="701"/>
        <v>0</v>
      </c>
      <c r="CO322" s="195">
        <f t="shared" ca="1" si="701"/>
        <v>0</v>
      </c>
      <c r="CP322" s="195">
        <f t="shared" ca="1" si="701"/>
        <v>0</v>
      </c>
      <c r="CQ322" s="195">
        <f t="shared" ca="1" si="701"/>
        <v>0.9</v>
      </c>
      <c r="CR322" s="195">
        <f t="shared" ca="1" si="701"/>
        <v>0.75</v>
      </c>
      <c r="CS322" s="195">
        <f t="shared" ca="1" si="701"/>
        <v>0.65</v>
      </c>
      <c r="CT322" s="195">
        <f t="shared" ca="1" si="701"/>
        <v>0.3</v>
      </c>
      <c r="CU322" s="195">
        <f t="shared" ca="1" si="701"/>
        <v>0</v>
      </c>
      <c r="CV322" s="195">
        <f t="shared" ca="1" si="701"/>
        <v>0</v>
      </c>
      <c r="CW322" s="195">
        <f t="shared" ca="1" si="701"/>
        <v>1</v>
      </c>
      <c r="CX322" s="198">
        <f t="shared" ca="1" si="611"/>
        <v>1.2500000000000001E-2</v>
      </c>
      <c r="CY322" s="195">
        <f t="shared" ca="1" si="701"/>
        <v>0</v>
      </c>
      <c r="CZ322" s="198">
        <f t="shared" ca="1" si="702"/>
        <v>6.25E-2</v>
      </c>
      <c r="DA322" s="198">
        <f t="shared" ca="1" si="702"/>
        <v>6.25E-2</v>
      </c>
      <c r="DB322" s="198">
        <f t="shared" ca="1" si="702"/>
        <v>6.25E-2</v>
      </c>
      <c r="DC322" s="198">
        <f t="shared" ca="1" si="702"/>
        <v>0</v>
      </c>
      <c r="DD322" s="198">
        <f t="shared" ca="1" si="702"/>
        <v>0</v>
      </c>
      <c r="DE322" s="195" t="str">
        <f t="shared" ca="1" si="703"/>
        <v>-</v>
      </c>
      <c r="DF322" s="195" t="str">
        <f t="shared" ca="1" si="703"/>
        <v>-</v>
      </c>
      <c r="DG322" s="195" t="str">
        <f t="shared" ca="1" si="703"/>
        <v>-</v>
      </c>
      <c r="DH322" s="195" t="str">
        <f t="shared" ca="1" si="703"/>
        <v>-</v>
      </c>
      <c r="DI322" s="195" t="str">
        <f t="shared" ca="1" si="703"/>
        <v>-</v>
      </c>
      <c r="DJ322" s="195" t="str">
        <f t="shared" ca="1" si="703"/>
        <v>-</v>
      </c>
      <c r="DK322" s="195" t="b">
        <f t="shared" ca="1" si="703"/>
        <v>0</v>
      </c>
      <c r="DL322" s="195" t="b">
        <f t="shared" ca="1" si="703"/>
        <v>0</v>
      </c>
      <c r="DM322" s="195" t="b">
        <f t="shared" ca="1" si="703"/>
        <v>1</v>
      </c>
      <c r="DN322" s="198">
        <f t="shared" ca="1" si="704"/>
        <v>2</v>
      </c>
      <c r="DO322" s="198" t="b">
        <f t="shared" ca="1" si="704"/>
        <v>1</v>
      </c>
      <c r="DP322" s="198" t="str">
        <f t="shared" ca="1" si="704"/>
        <v>-</v>
      </c>
      <c r="DQ322" s="198" t="str">
        <f t="shared" ca="1" si="704"/>
        <v>-</v>
      </c>
      <c r="DR322" s="198" t="str">
        <f t="shared" ca="1" si="704"/>
        <v>-</v>
      </c>
      <c r="DS322" s="195" t="str">
        <f t="shared" ca="1" si="703"/>
        <v>-</v>
      </c>
      <c r="DT322" s="195" t="b">
        <f t="shared" ca="1" si="703"/>
        <v>1</v>
      </c>
      <c r="DU322" s="195" t="str">
        <f t="shared" ca="1" si="703"/>
        <v>-</v>
      </c>
      <c r="DV322" s="195">
        <f t="shared" ca="1" si="717"/>
        <v>0</v>
      </c>
      <c r="DW322" s="195">
        <f t="shared" ca="1" si="717"/>
        <v>1</v>
      </c>
      <c r="DX322" s="198" t="str">
        <f t="shared" ca="1" si="615"/>
        <v>-</v>
      </c>
      <c r="DY322" s="195">
        <f t="shared" ca="1" si="717"/>
        <v>500</v>
      </c>
      <c r="DZ322" s="195">
        <f t="shared" ca="1" si="717"/>
        <v>500</v>
      </c>
      <c r="EA322" s="198">
        <f t="shared" ca="1" si="705"/>
        <v>1</v>
      </c>
      <c r="EB322" s="198">
        <f t="shared" ca="1" si="705"/>
        <v>0</v>
      </c>
      <c r="EC322" s="198">
        <f t="shared" ca="1" si="705"/>
        <v>1</v>
      </c>
      <c r="ED322" s="198">
        <f t="shared" ca="1" si="705"/>
        <v>1</v>
      </c>
      <c r="EE322" s="198">
        <f t="shared" ca="1" si="705"/>
        <v>0</v>
      </c>
      <c r="EF322" s="195">
        <f t="shared" ca="1" si="717"/>
        <v>70</v>
      </c>
      <c r="EG322" s="195">
        <f t="shared" ca="1" si="717"/>
        <v>50</v>
      </c>
      <c r="EH322" s="195">
        <f t="shared" ca="1" si="717"/>
        <v>70</v>
      </c>
      <c r="EI322" s="195">
        <f t="shared" ca="1" si="717"/>
        <v>50</v>
      </c>
      <c r="EJ322" s="198">
        <f t="shared" ca="1" si="618"/>
        <v>1</v>
      </c>
      <c r="EK322" s="195">
        <f t="shared" ca="1" si="717"/>
        <v>1</v>
      </c>
      <c r="EL322" s="195">
        <f t="shared" ca="1" si="717"/>
        <v>1</v>
      </c>
      <c r="EM322" s="195">
        <f t="shared" ca="1" si="620"/>
        <v>0</v>
      </c>
      <c r="EN322" s="195" t="str">
        <f t="shared" ca="1" si="706"/>
        <v>-</v>
      </c>
      <c r="EO322" s="195" t="str">
        <f t="shared" ca="1" si="706"/>
        <v>-</v>
      </c>
      <c r="EP322" s="195">
        <f t="shared" ca="1" si="706"/>
        <v>0</v>
      </c>
      <c r="EQ322" s="195">
        <f t="shared" ca="1" si="706"/>
        <v>0</v>
      </c>
      <c r="ER322" s="196">
        <v>0</v>
      </c>
    </row>
    <row r="323" spans="1:148" outlineLevel="3">
      <c r="A323" s="190">
        <f t="shared" si="624"/>
        <v>318</v>
      </c>
      <c r="B323" s="191">
        <f t="shared" ca="1" si="625"/>
        <v>317</v>
      </c>
      <c r="C323" s="19">
        <f t="shared" ca="1" si="713"/>
        <v>72</v>
      </c>
      <c r="D323" s="19" t="b">
        <v>1</v>
      </c>
      <c r="E323" s="19" t="b">
        <v>0</v>
      </c>
      <c r="F323" s="19" t="b">
        <v>1</v>
      </c>
      <c r="G323" s="197">
        <f t="shared" ca="1" si="636"/>
        <v>44</v>
      </c>
      <c r="H323" s="193" t="str">
        <f t="shared" ca="1" si="709"/>
        <v>44 M-M Spr Add lamb survival (paddock allocation)</v>
      </c>
      <c r="I323" s="194" t="str">
        <f ca="1">IF(MATCH(H323,H$5:H323,0)=(COUNTA(H$5:H323)),"-","Dup")</f>
        <v>-</v>
      </c>
      <c r="J323" s="195" t="s">
        <v>37</v>
      </c>
      <c r="K323" s="195" t="b">
        <f t="shared" ca="1" si="714"/>
        <v>1</v>
      </c>
      <c r="L323" s="195" t="b">
        <f t="shared" ca="1" si="714"/>
        <v>1</v>
      </c>
      <c r="M323" s="195" t="b">
        <f t="shared" ca="1" si="714"/>
        <v>1</v>
      </c>
      <c r="N323" s="195" t="b">
        <f t="shared" ca="1" si="714"/>
        <v>1</v>
      </c>
      <c r="O323" s="195" t="b">
        <f t="shared" ca="1" si="714"/>
        <v>1</v>
      </c>
      <c r="P323" s="198">
        <f t="shared" ca="1" si="694"/>
        <v>0</v>
      </c>
      <c r="Q323" s="198">
        <f t="shared" ca="1" si="694"/>
        <v>0</v>
      </c>
      <c r="R323" s="195">
        <f t="shared" ca="1" si="692"/>
        <v>1</v>
      </c>
      <c r="S323" s="195">
        <f t="shared" ca="1" si="692"/>
        <v>1</v>
      </c>
      <c r="T323" s="195">
        <f t="shared" ca="1" si="692"/>
        <v>1</v>
      </c>
      <c r="U323" s="195">
        <f t="shared" ca="1" si="692"/>
        <v>1</v>
      </c>
      <c r="V323" s="195">
        <f t="shared" ca="1" si="692"/>
        <v>1</v>
      </c>
      <c r="W323" s="195">
        <f t="shared" ca="1" si="692"/>
        <v>1</v>
      </c>
      <c r="X323" s="195">
        <f t="shared" ca="1" si="692"/>
        <v>1</v>
      </c>
      <c r="Y323" s="195">
        <f t="shared" ca="1" si="692"/>
        <v>1</v>
      </c>
      <c r="Z323" s="195" t="str">
        <f t="shared" ca="1" si="692"/>
        <v>-</v>
      </c>
      <c r="AA323" s="198" t="b">
        <f t="shared" ca="1" si="695"/>
        <v>0</v>
      </c>
      <c r="AB323" s="198">
        <f t="shared" ca="1" si="695"/>
        <v>3</v>
      </c>
      <c r="AC323" s="198" t="str">
        <f t="shared" ca="1" si="695"/>
        <v>-</v>
      </c>
      <c r="AD323" s="198" t="str">
        <f t="shared" ca="1" si="695"/>
        <v>-</v>
      </c>
      <c r="AE323" s="195" t="str">
        <f t="shared" ca="1" si="693"/>
        <v>-</v>
      </c>
      <c r="AF323" s="195" t="str">
        <f t="shared" ca="1" si="693"/>
        <v>-</v>
      </c>
      <c r="AG323" s="198" t="str">
        <f t="shared" ca="1" si="696"/>
        <v>-</v>
      </c>
      <c r="AH323" s="198" t="str">
        <f t="shared" ca="1" si="696"/>
        <v>-</v>
      </c>
      <c r="AI323" s="198" t="str">
        <f t="shared" ca="1" si="696"/>
        <v>-</v>
      </c>
      <c r="AJ323" s="195" t="str">
        <f t="shared" ca="1" si="707"/>
        <v>-</v>
      </c>
      <c r="AK323" s="195" t="b">
        <f t="shared" ca="1" si="707"/>
        <v>1</v>
      </c>
      <c r="AL323" s="195" t="str">
        <f t="shared" ca="1" si="691"/>
        <v>-</v>
      </c>
      <c r="AM323" s="195" t="str">
        <f t="shared" ca="1" si="707"/>
        <v>-</v>
      </c>
      <c r="AN323" s="195" t="str">
        <f t="shared" ca="1" si="707"/>
        <v>-</v>
      </c>
      <c r="AO323" s="195" t="str">
        <f t="shared" ca="1" si="707"/>
        <v>-</v>
      </c>
      <c r="AP323" s="195" t="str">
        <f t="shared" ca="1" si="707"/>
        <v>-</v>
      </c>
      <c r="AQ323" s="195" t="str">
        <f t="shared" ca="1" si="707"/>
        <v>-</v>
      </c>
      <c r="AR323" s="195" t="str">
        <f t="shared" ca="1" si="664"/>
        <v>-</v>
      </c>
      <c r="AS323" s="195">
        <f t="shared" ca="1" si="707"/>
        <v>5</v>
      </c>
      <c r="AT323" s="195">
        <f t="shared" ca="1" si="707"/>
        <v>4</v>
      </c>
      <c r="AU323" s="195">
        <f t="shared" ca="1" si="707"/>
        <v>0</v>
      </c>
      <c r="AV323" s="195">
        <f t="shared" ca="1" si="707"/>
        <v>0.25</v>
      </c>
      <c r="AW323" s="195">
        <f t="shared" ca="1" si="707"/>
        <v>-0.25</v>
      </c>
      <c r="AX323" s="195">
        <f t="shared" ca="1" si="707"/>
        <v>0.5</v>
      </c>
      <c r="AY323" s="195">
        <f t="shared" ca="1" si="707"/>
        <v>-0.5</v>
      </c>
      <c r="AZ323" s="195">
        <f t="shared" ca="1" si="707"/>
        <v>-0.7</v>
      </c>
      <c r="BA323" s="195">
        <f t="shared" ca="1" si="698"/>
        <v>1</v>
      </c>
      <c r="BB323" s="195">
        <f t="shared" ca="1" si="698"/>
        <v>-1</v>
      </c>
      <c r="BC323" s="195">
        <f t="shared" ca="1" si="698"/>
        <v>0.3</v>
      </c>
      <c r="BD323" s="195">
        <f t="shared" ca="1" si="698"/>
        <v>0.7</v>
      </c>
      <c r="BE323" s="195">
        <f t="shared" ca="1" si="698"/>
        <v>-0.2</v>
      </c>
      <c r="BF323" s="195">
        <f t="shared" ca="1" si="698"/>
        <v>1.2</v>
      </c>
      <c r="BG323" s="195" t="str">
        <f t="shared" ca="1" si="698"/>
        <v>-</v>
      </c>
      <c r="BH323" s="195" t="str">
        <f t="shared" ca="1" si="698"/>
        <v>-</v>
      </c>
      <c r="BI323" s="198" t="e">
        <f t="shared" ca="1" si="715"/>
        <v>#REF!</v>
      </c>
      <c r="BJ323" s="198" t="e">
        <f t="shared" ca="1" si="715"/>
        <v>#REF!</v>
      </c>
      <c r="BK323" s="198" t="e">
        <f t="shared" ca="1" si="715"/>
        <v>#REF!</v>
      </c>
      <c r="BL323" s="198" t="e">
        <f t="shared" ca="1" si="715"/>
        <v>#REF!</v>
      </c>
      <c r="BM323" s="198" t="e">
        <f t="shared" ca="1" si="715"/>
        <v>#REF!</v>
      </c>
      <c r="BN323" s="195">
        <f t="shared" ca="1" si="716"/>
        <v>0</v>
      </c>
      <c r="BO323" s="195">
        <f t="shared" ca="1" si="716"/>
        <v>0</v>
      </c>
      <c r="BP323" s="195" t="str">
        <f t="shared" ca="1" si="716"/>
        <v>-</v>
      </c>
      <c r="BQ323" s="195" t="str">
        <f t="shared" ca="1" si="716"/>
        <v>-</v>
      </c>
      <c r="BR323" s="198">
        <f t="shared" ca="1" si="699"/>
        <v>0</v>
      </c>
      <c r="BS323" s="198">
        <f t="shared" ca="1" si="699"/>
        <v>52</v>
      </c>
      <c r="BT323" s="198">
        <f t="shared" ca="1" si="699"/>
        <v>53</v>
      </c>
      <c r="BU323" s="198">
        <f t="shared" ca="1" si="699"/>
        <v>52</v>
      </c>
      <c r="BV323" s="198">
        <f t="shared" ca="1" si="699"/>
        <v>53</v>
      </c>
      <c r="BW323" s="198">
        <f t="shared" ca="1" si="699"/>
        <v>54</v>
      </c>
      <c r="BX323" s="198">
        <f t="shared" ca="1" si="699"/>
        <v>52</v>
      </c>
      <c r="BY323" s="195">
        <f t="shared" ca="1" si="708"/>
        <v>2</v>
      </c>
      <c r="BZ323" s="195" t="str">
        <f t="shared" ca="1" si="708"/>
        <v>-</v>
      </c>
      <c r="CA323" s="195" t="str">
        <f t="shared" ca="1" si="708"/>
        <v>-</v>
      </c>
      <c r="CB323" s="195" t="str">
        <f t="shared" ca="1" si="708"/>
        <v>-</v>
      </c>
      <c r="CC323" s="195" t="str">
        <f t="shared" ca="1" si="708"/>
        <v>-</v>
      </c>
      <c r="CD323" s="195" t="str">
        <f t="shared" ca="1" si="708"/>
        <v>-</v>
      </c>
      <c r="CE323" s="195" t="str">
        <f t="shared" ca="1" si="708"/>
        <v>-</v>
      </c>
      <c r="CF323" s="195">
        <f t="shared" ca="1" si="708"/>
        <v>0</v>
      </c>
      <c r="CG323" s="195" t="str">
        <f t="shared" ca="1" si="708"/>
        <v>-</v>
      </c>
      <c r="CH323" s="195">
        <f t="shared" ca="1" si="708"/>
        <v>1</v>
      </c>
      <c r="CI323" s="195">
        <f t="shared" ca="1" si="708"/>
        <v>0</v>
      </c>
      <c r="CJ323" s="195">
        <f t="shared" ca="1" si="708"/>
        <v>1</v>
      </c>
      <c r="CK323" s="195">
        <f t="shared" ca="1" si="708"/>
        <v>1</v>
      </c>
      <c r="CL323" s="195">
        <f t="shared" ca="1" si="708"/>
        <v>1</v>
      </c>
      <c r="CM323" s="195">
        <f t="shared" ca="1" si="708"/>
        <v>0</v>
      </c>
      <c r="CN323" s="195">
        <f t="shared" ca="1" si="701"/>
        <v>0</v>
      </c>
      <c r="CO323" s="195">
        <f t="shared" ca="1" si="701"/>
        <v>0</v>
      </c>
      <c r="CP323" s="195">
        <f t="shared" ca="1" si="701"/>
        <v>0</v>
      </c>
      <c r="CQ323" s="195">
        <f t="shared" ca="1" si="701"/>
        <v>0.9</v>
      </c>
      <c r="CR323" s="195">
        <f t="shared" ca="1" si="701"/>
        <v>0.75</v>
      </c>
      <c r="CS323" s="195">
        <f t="shared" ca="1" si="701"/>
        <v>0.65</v>
      </c>
      <c r="CT323" s="195">
        <f t="shared" ca="1" si="701"/>
        <v>0.3</v>
      </c>
      <c r="CU323" s="195">
        <f t="shared" ca="1" si="701"/>
        <v>0</v>
      </c>
      <c r="CV323" s="195">
        <f t="shared" ca="1" si="701"/>
        <v>0</v>
      </c>
      <c r="CW323" s="195">
        <f t="shared" ca="1" si="701"/>
        <v>1</v>
      </c>
      <c r="CX323" s="198">
        <f t="shared" ca="1" si="611"/>
        <v>1.2500000000000001E-2</v>
      </c>
      <c r="CY323" s="195">
        <f t="shared" ca="1" si="701"/>
        <v>0</v>
      </c>
      <c r="CZ323" s="198">
        <f t="shared" ca="1" si="702"/>
        <v>6.25E-2</v>
      </c>
      <c r="DA323" s="198">
        <f t="shared" ca="1" si="702"/>
        <v>6.25E-2</v>
      </c>
      <c r="DB323" s="198">
        <f t="shared" ca="1" si="702"/>
        <v>6.25E-2</v>
      </c>
      <c r="DC323" s="198">
        <f t="shared" ca="1" si="702"/>
        <v>9.9000000000000008E-3</v>
      </c>
      <c r="DD323" s="198">
        <f t="shared" ca="1" si="702"/>
        <v>-5.515714285714287E-2</v>
      </c>
      <c r="DE323" s="195" t="str">
        <f t="shared" ca="1" si="703"/>
        <v>-</v>
      </c>
      <c r="DF323" s="195" t="str">
        <f t="shared" ca="1" si="703"/>
        <v>-</v>
      </c>
      <c r="DG323" s="195" t="str">
        <f t="shared" ca="1" si="703"/>
        <v>-</v>
      </c>
      <c r="DH323" s="195" t="str">
        <f t="shared" ca="1" si="703"/>
        <v>-</v>
      </c>
      <c r="DI323" s="195" t="str">
        <f t="shared" ca="1" si="703"/>
        <v>-</v>
      </c>
      <c r="DJ323" s="195" t="str">
        <f t="shared" ca="1" si="703"/>
        <v>-</v>
      </c>
      <c r="DK323" s="195" t="b">
        <f t="shared" ca="1" si="703"/>
        <v>0</v>
      </c>
      <c r="DL323" s="195" t="b">
        <f t="shared" ca="1" si="703"/>
        <v>0</v>
      </c>
      <c r="DM323" s="195" t="b">
        <f t="shared" ca="1" si="703"/>
        <v>1</v>
      </c>
      <c r="DN323" s="198">
        <f t="shared" ca="1" si="704"/>
        <v>2</v>
      </c>
      <c r="DO323" s="198" t="b">
        <f t="shared" ca="1" si="704"/>
        <v>1</v>
      </c>
      <c r="DP323" s="198" t="str">
        <f t="shared" ca="1" si="704"/>
        <v>-</v>
      </c>
      <c r="DQ323" s="198" t="str">
        <f t="shared" ca="1" si="704"/>
        <v>-</v>
      </c>
      <c r="DR323" s="198" t="str">
        <f t="shared" ca="1" si="704"/>
        <v>-</v>
      </c>
      <c r="DS323" s="195" t="str">
        <f t="shared" ca="1" si="703"/>
        <v>-</v>
      </c>
      <c r="DT323" s="195" t="b">
        <f t="shared" ca="1" si="703"/>
        <v>1</v>
      </c>
      <c r="DU323" s="195" t="str">
        <f t="shared" ca="1" si="703"/>
        <v>-</v>
      </c>
      <c r="DV323" s="195">
        <f t="shared" ca="1" si="717"/>
        <v>0</v>
      </c>
      <c r="DW323" s="195">
        <f t="shared" ca="1" si="717"/>
        <v>1</v>
      </c>
      <c r="DX323" s="198" t="str">
        <f t="shared" ca="1" si="615"/>
        <v>-</v>
      </c>
      <c r="DY323" s="195">
        <f t="shared" ca="1" si="717"/>
        <v>500</v>
      </c>
      <c r="DZ323" s="195">
        <f t="shared" ca="1" si="717"/>
        <v>500</v>
      </c>
      <c r="EA323" s="198">
        <f t="shared" ca="1" si="705"/>
        <v>1</v>
      </c>
      <c r="EB323" s="198">
        <f t="shared" ca="1" si="705"/>
        <v>0</v>
      </c>
      <c r="EC323" s="198">
        <f t="shared" ca="1" si="705"/>
        <v>1</v>
      </c>
      <c r="ED323" s="198">
        <f t="shared" ca="1" si="705"/>
        <v>1</v>
      </c>
      <c r="EE323" s="198">
        <f t="shared" ca="1" si="705"/>
        <v>0</v>
      </c>
      <c r="EF323" s="195">
        <f t="shared" ca="1" si="717"/>
        <v>70</v>
      </c>
      <c r="EG323" s="195">
        <f t="shared" ca="1" si="717"/>
        <v>50</v>
      </c>
      <c r="EH323" s="195">
        <f t="shared" ca="1" si="717"/>
        <v>70</v>
      </c>
      <c r="EI323" s="195">
        <f t="shared" ca="1" si="717"/>
        <v>50</v>
      </c>
      <c r="EJ323" s="198">
        <f t="shared" ca="1" si="618"/>
        <v>1</v>
      </c>
      <c r="EK323" s="195">
        <f t="shared" ca="1" si="717"/>
        <v>1</v>
      </c>
      <c r="EL323" s="195">
        <f t="shared" ca="1" si="717"/>
        <v>1</v>
      </c>
      <c r="EM323" s="195">
        <f t="shared" ca="1" si="620"/>
        <v>0</v>
      </c>
      <c r="EN323" s="195" t="str">
        <f t="shared" ca="1" si="706"/>
        <v>-</v>
      </c>
      <c r="EO323" s="195" t="str">
        <f t="shared" ca="1" si="706"/>
        <v>-</v>
      </c>
      <c r="EP323" s="195">
        <f t="shared" ca="1" si="706"/>
        <v>0</v>
      </c>
      <c r="EQ323" s="195">
        <f t="shared" ca="1" si="706"/>
        <v>0</v>
      </c>
      <c r="ER323" s="196">
        <v>0</v>
      </c>
    </row>
    <row r="324" spans="1:148" outlineLevel="3">
      <c r="A324" s="190">
        <f t="shared" si="624"/>
        <v>319</v>
      </c>
      <c r="B324" s="191">
        <f t="shared" ca="1" si="625"/>
        <v>318</v>
      </c>
      <c r="C324" s="19">
        <f t="shared" ca="1" si="713"/>
        <v>72</v>
      </c>
      <c r="D324" s="19" t="b">
        <v>1</v>
      </c>
      <c r="E324" s="19" t="b">
        <v>0</v>
      </c>
      <c r="F324" s="19" t="b">
        <v>1</v>
      </c>
      <c r="G324" s="197">
        <f t="shared" ca="1" si="636"/>
        <v>45</v>
      </c>
      <c r="H324" s="193" t="str">
        <f t="shared" ca="1" si="709"/>
        <v>45 M-M Spr Add LTW effect</v>
      </c>
      <c r="I324" s="194" t="str">
        <f ca="1">IF(MATCH(H324,H$5:H324,0)=(COUNTA(H$5:H324)),"-","Dup")</f>
        <v>-</v>
      </c>
      <c r="J324" s="195" t="s">
        <v>37</v>
      </c>
      <c r="K324" s="195" t="b">
        <f t="shared" ca="1" si="714"/>
        <v>1</v>
      </c>
      <c r="L324" s="195" t="b">
        <f t="shared" ca="1" si="714"/>
        <v>1</v>
      </c>
      <c r="M324" s="195" t="b">
        <f t="shared" ca="1" si="714"/>
        <v>1</v>
      </c>
      <c r="N324" s="195" t="b">
        <f t="shared" ca="1" si="714"/>
        <v>1</v>
      </c>
      <c r="O324" s="195" t="b">
        <f t="shared" ca="1" si="714"/>
        <v>1</v>
      </c>
      <c r="P324" s="198">
        <f t="shared" ca="1" si="694"/>
        <v>1</v>
      </c>
      <c r="Q324" s="198">
        <f t="shared" ca="1" si="694"/>
        <v>1</v>
      </c>
      <c r="R324" s="195">
        <f t="shared" ca="1" si="692"/>
        <v>1</v>
      </c>
      <c r="S324" s="195">
        <f t="shared" ca="1" si="692"/>
        <v>1</v>
      </c>
      <c r="T324" s="195">
        <f t="shared" ca="1" si="692"/>
        <v>1</v>
      </c>
      <c r="U324" s="195">
        <f t="shared" ca="1" si="692"/>
        <v>1</v>
      </c>
      <c r="V324" s="195">
        <f t="shared" ca="1" si="692"/>
        <v>1</v>
      </c>
      <c r="W324" s="195">
        <f t="shared" ca="1" si="692"/>
        <v>1</v>
      </c>
      <c r="X324" s="195">
        <f t="shared" ca="1" si="692"/>
        <v>1</v>
      </c>
      <c r="Y324" s="195">
        <f t="shared" ca="1" si="692"/>
        <v>1</v>
      </c>
      <c r="Z324" s="195" t="str">
        <f t="shared" ca="1" si="692"/>
        <v>-</v>
      </c>
      <c r="AA324" s="198" t="b">
        <f t="shared" ca="1" si="695"/>
        <v>0</v>
      </c>
      <c r="AB324" s="198">
        <f t="shared" ca="1" si="695"/>
        <v>3</v>
      </c>
      <c r="AC324" s="198" t="str">
        <f t="shared" ca="1" si="695"/>
        <v>-</v>
      </c>
      <c r="AD324" s="198" t="str">
        <f t="shared" ca="1" si="695"/>
        <v>-</v>
      </c>
      <c r="AE324" s="195" t="str">
        <f t="shared" ca="1" si="693"/>
        <v>-</v>
      </c>
      <c r="AF324" s="195" t="str">
        <f t="shared" ca="1" si="693"/>
        <v>-</v>
      </c>
      <c r="AG324" s="198" t="str">
        <f t="shared" ca="1" si="696"/>
        <v>-</v>
      </c>
      <c r="AH324" s="198" t="str">
        <f t="shared" ca="1" si="696"/>
        <v>-</v>
      </c>
      <c r="AI324" s="198" t="str">
        <f t="shared" ca="1" si="696"/>
        <v>-</v>
      </c>
      <c r="AJ324" s="195" t="str">
        <f t="shared" ca="1" si="707"/>
        <v>-</v>
      </c>
      <c r="AK324" s="195" t="b">
        <f t="shared" ca="1" si="707"/>
        <v>1</v>
      </c>
      <c r="AL324" s="195" t="str">
        <f t="shared" ca="1" si="691"/>
        <v>-</v>
      </c>
      <c r="AM324" s="195" t="str">
        <f t="shared" ca="1" si="707"/>
        <v>-</v>
      </c>
      <c r="AN324" s="195" t="str">
        <f t="shared" ca="1" si="707"/>
        <v>-</v>
      </c>
      <c r="AO324" s="195" t="str">
        <f t="shared" ca="1" si="707"/>
        <v>-</v>
      </c>
      <c r="AP324" s="195" t="str">
        <f t="shared" ca="1" si="707"/>
        <v>-</v>
      </c>
      <c r="AQ324" s="195" t="str">
        <f t="shared" ca="1" si="707"/>
        <v>-</v>
      </c>
      <c r="AR324" s="195" t="str">
        <f t="shared" ca="1" si="664"/>
        <v>-</v>
      </c>
      <c r="AS324" s="195">
        <f t="shared" ca="1" si="707"/>
        <v>5</v>
      </c>
      <c r="AT324" s="195">
        <f t="shared" ca="1" si="707"/>
        <v>4</v>
      </c>
      <c r="AU324" s="195">
        <f t="shared" ca="1" si="707"/>
        <v>0</v>
      </c>
      <c r="AV324" s="195">
        <f t="shared" ca="1" si="707"/>
        <v>0.25</v>
      </c>
      <c r="AW324" s="195">
        <f t="shared" ca="1" si="707"/>
        <v>-0.25</v>
      </c>
      <c r="AX324" s="195">
        <f t="shared" ca="1" si="707"/>
        <v>0.5</v>
      </c>
      <c r="AY324" s="195">
        <f t="shared" ca="1" si="707"/>
        <v>-0.5</v>
      </c>
      <c r="AZ324" s="195">
        <f t="shared" ca="1" si="707"/>
        <v>-0.7</v>
      </c>
      <c r="BA324" s="195">
        <f t="shared" ca="1" si="698"/>
        <v>1</v>
      </c>
      <c r="BB324" s="195">
        <f t="shared" ca="1" si="698"/>
        <v>-1</v>
      </c>
      <c r="BC324" s="195">
        <f t="shared" ca="1" si="698"/>
        <v>0.3</v>
      </c>
      <c r="BD324" s="195">
        <f t="shared" ca="1" si="698"/>
        <v>0.7</v>
      </c>
      <c r="BE324" s="195">
        <f t="shared" ca="1" si="698"/>
        <v>-0.2</v>
      </c>
      <c r="BF324" s="195">
        <f t="shared" ca="1" si="698"/>
        <v>1.2</v>
      </c>
      <c r="BG324" s="195" t="str">
        <f t="shared" ca="1" si="698"/>
        <v>-</v>
      </c>
      <c r="BH324" s="195" t="str">
        <f t="shared" ca="1" si="698"/>
        <v>-</v>
      </c>
      <c r="BI324" s="198" t="e">
        <f t="shared" ca="1" si="715"/>
        <v>#REF!</v>
      </c>
      <c r="BJ324" s="198" t="e">
        <f t="shared" ca="1" si="715"/>
        <v>#REF!</v>
      </c>
      <c r="BK324" s="198" t="e">
        <f t="shared" ca="1" si="715"/>
        <v>#REF!</v>
      </c>
      <c r="BL324" s="198" t="e">
        <f t="shared" ca="1" si="715"/>
        <v>#REF!</v>
      </c>
      <c r="BM324" s="198" t="e">
        <f t="shared" ca="1" si="715"/>
        <v>#REF!</v>
      </c>
      <c r="BN324" s="195">
        <f t="shared" ca="1" si="716"/>
        <v>0</v>
      </c>
      <c r="BO324" s="195">
        <f t="shared" ca="1" si="716"/>
        <v>0</v>
      </c>
      <c r="BP324" s="195" t="str">
        <f t="shared" ca="1" si="716"/>
        <v>-</v>
      </c>
      <c r="BQ324" s="195" t="str">
        <f t="shared" ca="1" si="716"/>
        <v>-</v>
      </c>
      <c r="BR324" s="198">
        <f t="shared" ref="BR324:BX342" ca="1" si="722">INDEX(i_Components,$G324,BR$276)</f>
        <v>0</v>
      </c>
      <c r="BS324" s="198">
        <f t="shared" ca="1" si="722"/>
        <v>52</v>
      </c>
      <c r="BT324" s="198">
        <f t="shared" ca="1" si="722"/>
        <v>53</v>
      </c>
      <c r="BU324" s="198">
        <f t="shared" ca="1" si="722"/>
        <v>52</v>
      </c>
      <c r="BV324" s="198">
        <f t="shared" ca="1" si="722"/>
        <v>53</v>
      </c>
      <c r="BW324" s="198">
        <f t="shared" ca="1" si="722"/>
        <v>54</v>
      </c>
      <c r="BX324" s="198">
        <f t="shared" ca="1" si="722"/>
        <v>52</v>
      </c>
      <c r="BY324" s="195">
        <f t="shared" ca="1" si="708"/>
        <v>2</v>
      </c>
      <c r="BZ324" s="195" t="str">
        <f t="shared" ca="1" si="708"/>
        <v>-</v>
      </c>
      <c r="CA324" s="195" t="str">
        <f t="shared" ca="1" si="708"/>
        <v>-</v>
      </c>
      <c r="CB324" s="195" t="str">
        <f t="shared" ca="1" si="708"/>
        <v>-</v>
      </c>
      <c r="CC324" s="195" t="str">
        <f t="shared" ca="1" si="708"/>
        <v>-</v>
      </c>
      <c r="CD324" s="195" t="str">
        <f t="shared" ca="1" si="708"/>
        <v>-</v>
      </c>
      <c r="CE324" s="195" t="str">
        <f t="shared" ca="1" si="708"/>
        <v>-</v>
      </c>
      <c r="CF324" s="195">
        <f t="shared" ca="1" si="708"/>
        <v>0</v>
      </c>
      <c r="CG324" s="195" t="str">
        <f t="shared" ca="1" si="708"/>
        <v>-</v>
      </c>
      <c r="CH324" s="195">
        <f t="shared" ca="1" si="708"/>
        <v>1</v>
      </c>
      <c r="CI324" s="195">
        <f t="shared" ca="1" si="708"/>
        <v>0</v>
      </c>
      <c r="CJ324" s="195">
        <f t="shared" ca="1" si="708"/>
        <v>1</v>
      </c>
      <c r="CK324" s="195">
        <f t="shared" ca="1" si="708"/>
        <v>1</v>
      </c>
      <c r="CL324" s="195">
        <f t="shared" ca="1" si="708"/>
        <v>1</v>
      </c>
      <c r="CM324" s="195">
        <f t="shared" ca="1" si="708"/>
        <v>0</v>
      </c>
      <c r="CN324" s="195">
        <f t="shared" ca="1" si="701"/>
        <v>0</v>
      </c>
      <c r="CO324" s="195">
        <f t="shared" ca="1" si="701"/>
        <v>0</v>
      </c>
      <c r="CP324" s="195">
        <f t="shared" ca="1" si="701"/>
        <v>0</v>
      </c>
      <c r="CQ324" s="195">
        <f t="shared" ca="1" si="701"/>
        <v>0.9</v>
      </c>
      <c r="CR324" s="195">
        <f t="shared" ca="1" si="701"/>
        <v>0.75</v>
      </c>
      <c r="CS324" s="195">
        <f t="shared" ca="1" si="701"/>
        <v>0.65</v>
      </c>
      <c r="CT324" s="195">
        <f t="shared" ca="1" si="701"/>
        <v>0.3</v>
      </c>
      <c r="CU324" s="195">
        <f t="shared" ca="1" si="701"/>
        <v>0</v>
      </c>
      <c r="CV324" s="195">
        <f t="shared" ca="1" si="701"/>
        <v>0</v>
      </c>
      <c r="CW324" s="195">
        <f t="shared" ca="1" si="701"/>
        <v>1</v>
      </c>
      <c r="CX324" s="198">
        <f t="shared" ca="1" si="611"/>
        <v>1.2500000000000001E-2</v>
      </c>
      <c r="CY324" s="195">
        <f t="shared" ca="1" si="701"/>
        <v>0</v>
      </c>
      <c r="CZ324" s="198">
        <f t="shared" ca="1" si="702"/>
        <v>6.25E-2</v>
      </c>
      <c r="DA324" s="198">
        <f t="shared" ca="1" si="702"/>
        <v>6.25E-2</v>
      </c>
      <c r="DB324" s="198">
        <f t="shared" ca="1" si="702"/>
        <v>6.25E-2</v>
      </c>
      <c r="DC324" s="198">
        <f t="shared" ca="1" si="702"/>
        <v>9.9000000000000008E-3</v>
      </c>
      <c r="DD324" s="198">
        <f t="shared" ca="1" si="702"/>
        <v>-5.515714285714287E-2</v>
      </c>
      <c r="DE324" s="195" t="str">
        <f t="shared" ca="1" si="703"/>
        <v>-</v>
      </c>
      <c r="DF324" s="195" t="str">
        <f t="shared" ca="1" si="703"/>
        <v>-</v>
      </c>
      <c r="DG324" s="195" t="str">
        <f t="shared" ca="1" si="703"/>
        <v>-</v>
      </c>
      <c r="DH324" s="195" t="str">
        <f t="shared" ca="1" si="703"/>
        <v>-</v>
      </c>
      <c r="DI324" s="195" t="str">
        <f t="shared" ca="1" si="703"/>
        <v>-</v>
      </c>
      <c r="DJ324" s="195" t="str">
        <f t="shared" ca="1" si="703"/>
        <v>-</v>
      </c>
      <c r="DK324" s="195" t="b">
        <f t="shared" ca="1" si="703"/>
        <v>0</v>
      </c>
      <c r="DL324" s="195" t="b">
        <f t="shared" ca="1" si="703"/>
        <v>0</v>
      </c>
      <c r="DM324" s="195" t="b">
        <f t="shared" ca="1" si="703"/>
        <v>1</v>
      </c>
      <c r="DN324" s="198">
        <f t="shared" ref="DN324:DR342" ca="1" si="723">INDEX(i_Components,$G324,DN$276)</f>
        <v>2</v>
      </c>
      <c r="DO324" s="198" t="b">
        <f t="shared" ca="1" si="723"/>
        <v>1</v>
      </c>
      <c r="DP324" s="198" t="str">
        <f t="shared" ca="1" si="723"/>
        <v>-</v>
      </c>
      <c r="DQ324" s="198" t="str">
        <f t="shared" ca="1" si="723"/>
        <v>-</v>
      </c>
      <c r="DR324" s="198" t="str">
        <f t="shared" ca="1" si="723"/>
        <v>-</v>
      </c>
      <c r="DS324" s="195" t="str">
        <f t="shared" ca="1" si="703"/>
        <v>-</v>
      </c>
      <c r="DT324" s="195" t="b">
        <f t="shared" ca="1" si="703"/>
        <v>1</v>
      </c>
      <c r="DU324" s="195" t="str">
        <f t="shared" ca="1" si="703"/>
        <v>-</v>
      </c>
      <c r="DV324" s="195">
        <f t="shared" ca="1" si="717"/>
        <v>0</v>
      </c>
      <c r="DW324" s="195">
        <f t="shared" ca="1" si="717"/>
        <v>1</v>
      </c>
      <c r="DX324" s="198" t="str">
        <f t="shared" ca="1" si="615"/>
        <v>-</v>
      </c>
      <c r="DY324" s="195">
        <f t="shared" ca="1" si="717"/>
        <v>500</v>
      </c>
      <c r="DZ324" s="195">
        <f t="shared" ca="1" si="717"/>
        <v>500</v>
      </c>
      <c r="EA324" s="198">
        <f t="shared" ca="1" si="705"/>
        <v>1</v>
      </c>
      <c r="EB324" s="198">
        <f t="shared" ca="1" si="705"/>
        <v>0</v>
      </c>
      <c r="EC324" s="198">
        <f t="shared" ca="1" si="705"/>
        <v>1</v>
      </c>
      <c r="ED324" s="198">
        <f t="shared" ca="1" si="705"/>
        <v>1</v>
      </c>
      <c r="EE324" s="198">
        <f t="shared" ca="1" si="705"/>
        <v>0</v>
      </c>
      <c r="EF324" s="195">
        <f t="shared" ca="1" si="717"/>
        <v>70</v>
      </c>
      <c r="EG324" s="195">
        <f t="shared" ca="1" si="717"/>
        <v>50</v>
      </c>
      <c r="EH324" s="195">
        <f t="shared" ca="1" si="717"/>
        <v>70</v>
      </c>
      <c r="EI324" s="195">
        <f t="shared" ca="1" si="717"/>
        <v>50</v>
      </c>
      <c r="EJ324" s="198">
        <f t="shared" ca="1" si="618"/>
        <v>1</v>
      </c>
      <c r="EK324" s="195">
        <f t="shared" ca="1" si="717"/>
        <v>1</v>
      </c>
      <c r="EL324" s="195">
        <f t="shared" ca="1" si="717"/>
        <v>1</v>
      </c>
      <c r="EM324" s="195">
        <f t="shared" ca="1" si="620"/>
        <v>0</v>
      </c>
      <c r="EN324" s="195" t="str">
        <f t="shared" ca="1" si="706"/>
        <v>-</v>
      </c>
      <c r="EO324" s="195" t="str">
        <f t="shared" ca="1" si="706"/>
        <v>-</v>
      </c>
      <c r="EP324" s="195">
        <f t="shared" ca="1" si="706"/>
        <v>0</v>
      </c>
      <c r="EQ324" s="195">
        <f t="shared" ca="1" si="706"/>
        <v>0</v>
      </c>
      <c r="ER324" s="196">
        <v>0</v>
      </c>
    </row>
    <row r="325" spans="1:148" outlineLevel="3">
      <c r="A325" s="190">
        <f t="shared" si="624"/>
        <v>320</v>
      </c>
      <c r="B325" s="191">
        <f t="shared" ca="1" si="625"/>
        <v>319</v>
      </c>
      <c r="C325" s="19">
        <f t="shared" ca="1" si="713"/>
        <v>72</v>
      </c>
      <c r="D325" s="19" t="b">
        <v>1</v>
      </c>
      <c r="E325" s="19" t="b">
        <v>0</v>
      </c>
      <c r="F325" s="19" t="b">
        <v>1</v>
      </c>
      <c r="G325" s="197">
        <f t="shared" ca="1" si="636"/>
        <v>46</v>
      </c>
      <c r="H325" s="193" t="str">
        <f t="shared" ca="1" si="709"/>
        <v>46 M-M Spr Retain performers</v>
      </c>
      <c r="I325" s="194" t="str">
        <f ca="1">IF(MATCH(H325,H$5:H325,0)=(COUNTA(H$5:H325)),"-","Dup")</f>
        <v>-</v>
      </c>
      <c r="J325" s="195" t="s">
        <v>37</v>
      </c>
      <c r="K325" s="195" t="b">
        <f t="shared" ca="1" si="714"/>
        <v>1</v>
      </c>
      <c r="L325" s="195" t="b">
        <f t="shared" ca="1" si="714"/>
        <v>1</v>
      </c>
      <c r="M325" s="195" t="b">
        <f t="shared" ca="1" si="714"/>
        <v>1</v>
      </c>
      <c r="N325" s="195" t="b">
        <f t="shared" ca="1" si="714"/>
        <v>1</v>
      </c>
      <c r="O325" s="195" t="b">
        <f t="shared" ca="1" si="714"/>
        <v>1</v>
      </c>
      <c r="P325" s="198">
        <f t="shared" ca="1" si="694"/>
        <v>1</v>
      </c>
      <c r="Q325" s="198">
        <f t="shared" ca="1" si="694"/>
        <v>1</v>
      </c>
      <c r="R325" s="195">
        <f t="shared" ca="1" si="692"/>
        <v>1</v>
      </c>
      <c r="S325" s="195">
        <f t="shared" ca="1" si="692"/>
        <v>1</v>
      </c>
      <c r="T325" s="195">
        <f t="shared" ca="1" si="692"/>
        <v>1</v>
      </c>
      <c r="U325" s="195">
        <f t="shared" ca="1" si="692"/>
        <v>1</v>
      </c>
      <c r="V325" s="195">
        <f t="shared" ca="1" si="692"/>
        <v>1</v>
      </c>
      <c r="W325" s="195">
        <f t="shared" ca="1" si="692"/>
        <v>1</v>
      </c>
      <c r="X325" s="195">
        <f t="shared" ca="1" si="692"/>
        <v>1</v>
      </c>
      <c r="Y325" s="195">
        <f t="shared" ca="1" si="692"/>
        <v>1</v>
      </c>
      <c r="Z325" s="195" t="str">
        <f t="shared" ca="1" si="692"/>
        <v>-</v>
      </c>
      <c r="AA325" s="198" t="b">
        <f t="shared" ca="1" si="695"/>
        <v>0</v>
      </c>
      <c r="AB325" s="198">
        <f t="shared" ca="1" si="695"/>
        <v>3</v>
      </c>
      <c r="AC325" s="198" t="str">
        <f t="shared" ca="1" si="695"/>
        <v>-</v>
      </c>
      <c r="AD325" s="198" t="str">
        <f t="shared" ca="1" si="695"/>
        <v>-</v>
      </c>
      <c r="AE325" s="195" t="str">
        <f t="shared" ca="1" si="693"/>
        <v>-</v>
      </c>
      <c r="AF325" s="195" t="str">
        <f t="shared" ca="1" si="693"/>
        <v>-</v>
      </c>
      <c r="AG325" s="198" t="str">
        <f t="shared" ca="1" si="696"/>
        <v>-</v>
      </c>
      <c r="AH325" s="198" t="str">
        <f t="shared" ca="1" si="696"/>
        <v>-</v>
      </c>
      <c r="AI325" s="198" t="str">
        <f t="shared" ca="1" si="696"/>
        <v>-</v>
      </c>
      <c r="AJ325" s="195" t="str">
        <f t="shared" ref="AJ325:AZ325" ca="1" si="724">OFFSET(AJ$5,$B325,0)</f>
        <v>-</v>
      </c>
      <c r="AK325" s="195" t="b">
        <f t="shared" ca="1" si="724"/>
        <v>1</v>
      </c>
      <c r="AL325" s="195" t="str">
        <f t="shared" ca="1" si="691"/>
        <v>-</v>
      </c>
      <c r="AM325" s="195" t="str">
        <f t="shared" ca="1" si="724"/>
        <v>-</v>
      </c>
      <c r="AN325" s="195" t="str">
        <f t="shared" ca="1" si="724"/>
        <v>-</v>
      </c>
      <c r="AO325" s="195" t="str">
        <f t="shared" ca="1" si="724"/>
        <v>-</v>
      </c>
      <c r="AP325" s="195" t="str">
        <f t="shared" ca="1" si="724"/>
        <v>-</v>
      </c>
      <c r="AQ325" s="195" t="str">
        <f t="shared" ca="1" si="724"/>
        <v>-</v>
      </c>
      <c r="AR325" s="195" t="str">
        <f t="shared" ca="1" si="724"/>
        <v>-</v>
      </c>
      <c r="AS325" s="195">
        <f t="shared" ca="1" si="724"/>
        <v>5</v>
      </c>
      <c r="AT325" s="195">
        <f t="shared" ca="1" si="724"/>
        <v>4</v>
      </c>
      <c r="AU325" s="195">
        <f t="shared" ca="1" si="724"/>
        <v>0</v>
      </c>
      <c r="AV325" s="195">
        <f t="shared" ca="1" si="724"/>
        <v>0.25</v>
      </c>
      <c r="AW325" s="195">
        <f t="shared" ca="1" si="724"/>
        <v>-0.25</v>
      </c>
      <c r="AX325" s="195">
        <f t="shared" ca="1" si="724"/>
        <v>0.5</v>
      </c>
      <c r="AY325" s="195">
        <f t="shared" ca="1" si="724"/>
        <v>-0.5</v>
      </c>
      <c r="AZ325" s="195">
        <f t="shared" ca="1" si="724"/>
        <v>-0.7</v>
      </c>
      <c r="BA325" s="195">
        <f t="shared" ca="1" si="698"/>
        <v>1</v>
      </c>
      <c r="BB325" s="195">
        <f t="shared" ca="1" si="698"/>
        <v>-1</v>
      </c>
      <c r="BC325" s="195">
        <f t="shared" ca="1" si="698"/>
        <v>0.3</v>
      </c>
      <c r="BD325" s="195">
        <f t="shared" ca="1" si="698"/>
        <v>0.7</v>
      </c>
      <c r="BE325" s="195">
        <f t="shared" ca="1" si="698"/>
        <v>-0.2</v>
      </c>
      <c r="BF325" s="195">
        <f t="shared" ca="1" si="698"/>
        <v>1.2</v>
      </c>
      <c r="BG325" s="195" t="str">
        <f t="shared" ca="1" si="698"/>
        <v>-</v>
      </c>
      <c r="BH325" s="195" t="str">
        <f t="shared" ca="1" si="698"/>
        <v>-</v>
      </c>
      <c r="BI325" s="198" t="e">
        <f t="shared" ca="1" si="715"/>
        <v>#REF!</v>
      </c>
      <c r="BJ325" s="198" t="e">
        <f t="shared" ca="1" si="715"/>
        <v>#REF!</v>
      </c>
      <c r="BK325" s="198" t="e">
        <f t="shared" ca="1" si="715"/>
        <v>#REF!</v>
      </c>
      <c r="BL325" s="198" t="e">
        <f t="shared" ca="1" si="715"/>
        <v>#REF!</v>
      </c>
      <c r="BM325" s="198" t="e">
        <f t="shared" ca="1" si="715"/>
        <v>#REF!</v>
      </c>
      <c r="BN325" s="195">
        <f t="shared" ca="1" si="716"/>
        <v>0</v>
      </c>
      <c r="BO325" s="195">
        <f t="shared" ca="1" si="716"/>
        <v>0</v>
      </c>
      <c r="BP325" s="195" t="str">
        <f t="shared" ca="1" si="716"/>
        <v>-</v>
      </c>
      <c r="BQ325" s="195" t="str">
        <f t="shared" ca="1" si="716"/>
        <v>-</v>
      </c>
      <c r="BR325" s="198">
        <f t="shared" ca="1" si="722"/>
        <v>0</v>
      </c>
      <c r="BS325" s="198">
        <f t="shared" ca="1" si="722"/>
        <v>52</v>
      </c>
      <c r="BT325" s="198">
        <f t="shared" ca="1" si="722"/>
        <v>53</v>
      </c>
      <c r="BU325" s="198">
        <f t="shared" ca="1" si="722"/>
        <v>52</v>
      </c>
      <c r="BV325" s="198">
        <f t="shared" ca="1" si="722"/>
        <v>53</v>
      </c>
      <c r="BW325" s="198">
        <f t="shared" ca="1" si="722"/>
        <v>54</v>
      </c>
      <c r="BX325" s="198">
        <f t="shared" ca="1" si="722"/>
        <v>52</v>
      </c>
      <c r="BY325" s="195">
        <f t="shared" ref="BY325:CM325" ca="1" si="725">OFFSET(BY$5,$B325,0)</f>
        <v>2</v>
      </c>
      <c r="BZ325" s="195" t="str">
        <f t="shared" ca="1" si="725"/>
        <v>-</v>
      </c>
      <c r="CA325" s="195" t="str">
        <f t="shared" ca="1" si="725"/>
        <v>-</v>
      </c>
      <c r="CB325" s="195" t="str">
        <f t="shared" ca="1" si="725"/>
        <v>-</v>
      </c>
      <c r="CC325" s="195" t="str">
        <f t="shared" ca="1" si="725"/>
        <v>-</v>
      </c>
      <c r="CD325" s="195" t="str">
        <f t="shared" ca="1" si="725"/>
        <v>-</v>
      </c>
      <c r="CE325" s="195" t="str">
        <f t="shared" ca="1" si="725"/>
        <v>-</v>
      </c>
      <c r="CF325" s="195">
        <f t="shared" ca="1" si="725"/>
        <v>0</v>
      </c>
      <c r="CG325" s="195" t="str">
        <f t="shared" ca="1" si="725"/>
        <v>-</v>
      </c>
      <c r="CH325" s="195">
        <f t="shared" ca="1" si="725"/>
        <v>1</v>
      </c>
      <c r="CI325" s="195">
        <f t="shared" ca="1" si="725"/>
        <v>0</v>
      </c>
      <c r="CJ325" s="195">
        <f t="shared" ca="1" si="725"/>
        <v>1</v>
      </c>
      <c r="CK325" s="195">
        <f t="shared" ca="1" si="725"/>
        <v>1</v>
      </c>
      <c r="CL325" s="195">
        <f t="shared" ca="1" si="725"/>
        <v>1</v>
      </c>
      <c r="CM325" s="195">
        <f t="shared" ca="1" si="725"/>
        <v>0</v>
      </c>
      <c r="CN325" s="195">
        <f t="shared" ca="1" si="701"/>
        <v>0</v>
      </c>
      <c r="CO325" s="195">
        <f t="shared" ca="1" si="701"/>
        <v>0</v>
      </c>
      <c r="CP325" s="195">
        <f t="shared" ca="1" si="701"/>
        <v>0</v>
      </c>
      <c r="CQ325" s="195">
        <f t="shared" ca="1" si="701"/>
        <v>0.9</v>
      </c>
      <c r="CR325" s="195">
        <f t="shared" ca="1" si="701"/>
        <v>0.75</v>
      </c>
      <c r="CS325" s="195">
        <f t="shared" ca="1" si="701"/>
        <v>0.65</v>
      </c>
      <c r="CT325" s="195">
        <f t="shared" ca="1" si="701"/>
        <v>0.3</v>
      </c>
      <c r="CU325" s="195">
        <f t="shared" ca="1" si="701"/>
        <v>0</v>
      </c>
      <c r="CV325" s="195">
        <f t="shared" ca="1" si="701"/>
        <v>0</v>
      </c>
      <c r="CW325" s="195">
        <f t="shared" ca="1" si="701"/>
        <v>1</v>
      </c>
      <c r="CX325" s="198">
        <f t="shared" ca="1" si="611"/>
        <v>1.2500000000000001E-2</v>
      </c>
      <c r="CY325" s="195">
        <f t="shared" ca="1" si="701"/>
        <v>0</v>
      </c>
      <c r="CZ325" s="198">
        <f t="shared" ca="1" si="702"/>
        <v>6.25E-2</v>
      </c>
      <c r="DA325" s="198">
        <f t="shared" ca="1" si="702"/>
        <v>6.25E-2</v>
      </c>
      <c r="DB325" s="198">
        <f t="shared" ca="1" si="702"/>
        <v>6.25E-2</v>
      </c>
      <c r="DC325" s="198">
        <f t="shared" ca="1" si="702"/>
        <v>9.9000000000000008E-3</v>
      </c>
      <c r="DD325" s="198">
        <f t="shared" ca="1" si="702"/>
        <v>-5.515714285714287E-2</v>
      </c>
      <c r="DE325" s="195" t="str">
        <f t="shared" ca="1" si="703"/>
        <v>-</v>
      </c>
      <c r="DF325" s="195" t="str">
        <f t="shared" ca="1" si="703"/>
        <v>-</v>
      </c>
      <c r="DG325" s="195" t="str">
        <f t="shared" ca="1" si="703"/>
        <v>-</v>
      </c>
      <c r="DH325" s="195" t="str">
        <f t="shared" ca="1" si="703"/>
        <v>-</v>
      </c>
      <c r="DI325" s="195" t="str">
        <f t="shared" ca="1" si="703"/>
        <v>-</v>
      </c>
      <c r="DJ325" s="195" t="str">
        <f t="shared" ca="1" si="703"/>
        <v>-</v>
      </c>
      <c r="DK325" s="195" t="b">
        <f t="shared" ca="1" si="703"/>
        <v>0</v>
      </c>
      <c r="DL325" s="195" t="b">
        <f t="shared" ca="1" si="703"/>
        <v>0</v>
      </c>
      <c r="DM325" s="195" t="b">
        <f t="shared" ca="1" si="703"/>
        <v>1</v>
      </c>
      <c r="DN325" s="198">
        <f t="shared" ca="1" si="723"/>
        <v>2</v>
      </c>
      <c r="DO325" s="198" t="b">
        <f t="shared" ca="1" si="723"/>
        <v>1</v>
      </c>
      <c r="DP325" s="198" t="str">
        <f t="shared" ca="1" si="723"/>
        <v>-</v>
      </c>
      <c r="DQ325" s="198" t="str">
        <f t="shared" ca="1" si="723"/>
        <v>-</v>
      </c>
      <c r="DR325" s="198" t="str">
        <f t="shared" ca="1" si="723"/>
        <v>-</v>
      </c>
      <c r="DS325" s="195" t="str">
        <f t="shared" ca="1" si="703"/>
        <v>-</v>
      </c>
      <c r="DT325" s="195" t="b">
        <f t="shared" ca="1" si="703"/>
        <v>1</v>
      </c>
      <c r="DU325" s="195" t="str">
        <f t="shared" ca="1" si="703"/>
        <v>-</v>
      </c>
      <c r="DV325" s="195">
        <f t="shared" ca="1" si="717"/>
        <v>0</v>
      </c>
      <c r="DW325" s="195">
        <f t="shared" ca="1" si="717"/>
        <v>1</v>
      </c>
      <c r="DX325" s="198">
        <f t="shared" ca="1" si="615"/>
        <v>0.5</v>
      </c>
      <c r="DY325" s="195">
        <f t="shared" ca="1" si="717"/>
        <v>500</v>
      </c>
      <c r="DZ325" s="195">
        <f t="shared" ca="1" si="717"/>
        <v>500</v>
      </c>
      <c r="EA325" s="198">
        <f t="shared" ca="1" si="705"/>
        <v>1</v>
      </c>
      <c r="EB325" s="198">
        <f t="shared" ca="1" si="705"/>
        <v>0</v>
      </c>
      <c r="EC325" s="198">
        <f t="shared" ca="1" si="705"/>
        <v>1</v>
      </c>
      <c r="ED325" s="198">
        <f t="shared" ca="1" si="705"/>
        <v>1</v>
      </c>
      <c r="EE325" s="198">
        <f t="shared" ca="1" si="705"/>
        <v>0</v>
      </c>
      <c r="EF325" s="195">
        <f t="shared" ca="1" si="717"/>
        <v>70</v>
      </c>
      <c r="EG325" s="195">
        <f t="shared" ca="1" si="717"/>
        <v>50</v>
      </c>
      <c r="EH325" s="195">
        <f t="shared" ca="1" si="717"/>
        <v>70</v>
      </c>
      <c r="EI325" s="195">
        <f t="shared" ca="1" si="717"/>
        <v>50</v>
      </c>
      <c r="EJ325" s="198">
        <f t="shared" ca="1" si="618"/>
        <v>1</v>
      </c>
      <c r="EK325" s="195">
        <f t="shared" ca="1" si="717"/>
        <v>1</v>
      </c>
      <c r="EL325" s="195">
        <f t="shared" ca="1" si="717"/>
        <v>1</v>
      </c>
      <c r="EM325" s="195">
        <f t="shared" ca="1" si="620"/>
        <v>0</v>
      </c>
      <c r="EN325" s="195" t="str">
        <f t="shared" ca="1" si="706"/>
        <v>-</v>
      </c>
      <c r="EO325" s="195" t="str">
        <f t="shared" ca="1" si="706"/>
        <v>-</v>
      </c>
      <c r="EP325" s="195">
        <f t="shared" ca="1" si="706"/>
        <v>0</v>
      </c>
      <c r="EQ325" s="195">
        <f t="shared" ca="1" si="706"/>
        <v>0</v>
      </c>
      <c r="ER325" s="196">
        <v>0</v>
      </c>
    </row>
    <row r="326" spans="1:148" outlineLevel="3">
      <c r="A326" s="199">
        <f t="shared" si="624"/>
        <v>321</v>
      </c>
      <c r="B326" s="200">
        <f t="shared" ca="1" si="625"/>
        <v>320</v>
      </c>
      <c r="C326" s="132">
        <f t="shared" ca="1" si="713"/>
        <v>72</v>
      </c>
      <c r="D326" s="132" t="b">
        <v>1</v>
      </c>
      <c r="E326" s="132" t="b">
        <v>0</v>
      </c>
      <c r="F326" s="132" t="b">
        <v>1</v>
      </c>
      <c r="G326" s="201">
        <f t="shared" ca="1" si="636"/>
        <v>47</v>
      </c>
      <c r="H326" s="42" t="str">
        <f t="shared" ca="1" si="709"/>
        <v>47 M-M Spr Repro increase(retain performers)</v>
      </c>
      <c r="I326" s="202" t="str">
        <f ca="1">IF(MATCH(H326,H$5:H326,0)=(COUNTA(H$5:H326)),"-","Dup")</f>
        <v>-</v>
      </c>
      <c r="J326" s="203" t="s">
        <v>37</v>
      </c>
      <c r="K326" s="203" t="b">
        <f t="shared" ca="1" si="714"/>
        <v>1</v>
      </c>
      <c r="L326" s="203" t="b">
        <f t="shared" ca="1" si="714"/>
        <v>1</v>
      </c>
      <c r="M326" s="203" t="b">
        <f t="shared" ca="1" si="714"/>
        <v>1</v>
      </c>
      <c r="N326" s="203" t="b">
        <f t="shared" ca="1" si="714"/>
        <v>1</v>
      </c>
      <c r="O326" s="203" t="b">
        <f t="shared" ca="1" si="714"/>
        <v>1</v>
      </c>
      <c r="P326" s="204">
        <f t="shared" ca="1" si="694"/>
        <v>1</v>
      </c>
      <c r="Q326" s="204">
        <f t="shared" ca="1" si="694"/>
        <v>1</v>
      </c>
      <c r="R326" s="203">
        <f t="shared" ca="1" si="692"/>
        <v>1</v>
      </c>
      <c r="S326" s="203">
        <f t="shared" ca="1" si="692"/>
        <v>1</v>
      </c>
      <c r="T326" s="203">
        <f t="shared" ca="1" si="692"/>
        <v>1</v>
      </c>
      <c r="U326" s="203">
        <f t="shared" ca="1" si="692"/>
        <v>1</v>
      </c>
      <c r="V326" s="203">
        <f t="shared" ca="1" si="692"/>
        <v>1</v>
      </c>
      <c r="W326" s="203">
        <f t="shared" ca="1" si="692"/>
        <v>1</v>
      </c>
      <c r="X326" s="203">
        <f t="shared" ca="1" si="692"/>
        <v>1</v>
      </c>
      <c r="Y326" s="203">
        <f t="shared" ca="1" si="692"/>
        <v>1</v>
      </c>
      <c r="Z326" s="203" t="str">
        <f t="shared" ca="1" si="692"/>
        <v>-</v>
      </c>
      <c r="AA326" s="204" t="b">
        <f t="shared" ca="1" si="695"/>
        <v>0</v>
      </c>
      <c r="AB326" s="204">
        <f t="shared" ca="1" si="695"/>
        <v>3</v>
      </c>
      <c r="AC326" s="204" t="str">
        <f t="shared" ca="1" si="695"/>
        <v>-</v>
      </c>
      <c r="AD326" s="204" t="str">
        <f t="shared" ca="1" si="695"/>
        <v>-</v>
      </c>
      <c r="AE326" s="203" t="str">
        <f t="shared" ca="1" si="693"/>
        <v>-</v>
      </c>
      <c r="AF326" s="203" t="str">
        <f t="shared" ca="1" si="693"/>
        <v>-</v>
      </c>
      <c r="AG326" s="204" t="str">
        <f t="shared" ca="1" si="696"/>
        <v>-</v>
      </c>
      <c r="AH326" s="204" t="str">
        <f t="shared" ca="1" si="696"/>
        <v>-</v>
      </c>
      <c r="AI326" s="204" t="str">
        <f t="shared" ca="1" si="696"/>
        <v>-</v>
      </c>
      <c r="AJ326" s="203" t="str">
        <f t="shared" ca="1" si="707"/>
        <v>-</v>
      </c>
      <c r="AK326" s="203" t="b">
        <f t="shared" ca="1" si="707"/>
        <v>1</v>
      </c>
      <c r="AL326" s="203" t="str">
        <f t="shared" ca="1" si="691"/>
        <v>-</v>
      </c>
      <c r="AM326" s="203" t="str">
        <f t="shared" ca="1" si="707"/>
        <v>-</v>
      </c>
      <c r="AN326" s="203" t="str">
        <f t="shared" ca="1" si="707"/>
        <v>-</v>
      </c>
      <c r="AO326" s="203" t="str">
        <f t="shared" ca="1" si="707"/>
        <v>-</v>
      </c>
      <c r="AP326" s="203" t="str">
        <f t="shared" ca="1" si="707"/>
        <v>-</v>
      </c>
      <c r="AQ326" s="203" t="str">
        <f t="shared" ca="1" si="707"/>
        <v>-</v>
      </c>
      <c r="AR326" s="203" t="str">
        <f t="shared" ca="1" si="664"/>
        <v>-</v>
      </c>
      <c r="AS326" s="203">
        <f t="shared" ca="1" si="707"/>
        <v>5</v>
      </c>
      <c r="AT326" s="203">
        <f t="shared" ca="1" si="707"/>
        <v>4</v>
      </c>
      <c r="AU326" s="203">
        <f t="shared" ca="1" si="707"/>
        <v>0</v>
      </c>
      <c r="AV326" s="203">
        <f t="shared" ca="1" si="707"/>
        <v>0.25</v>
      </c>
      <c r="AW326" s="203">
        <f t="shared" ca="1" si="707"/>
        <v>-0.25</v>
      </c>
      <c r="AX326" s="203">
        <f t="shared" ca="1" si="707"/>
        <v>0.5</v>
      </c>
      <c r="AY326" s="203">
        <f t="shared" ca="1" si="707"/>
        <v>-0.5</v>
      </c>
      <c r="AZ326" s="203">
        <f t="shared" ca="1" si="707"/>
        <v>-0.7</v>
      </c>
      <c r="BA326" s="203">
        <f t="shared" ca="1" si="698"/>
        <v>1</v>
      </c>
      <c r="BB326" s="203">
        <f t="shared" ca="1" si="698"/>
        <v>-1</v>
      </c>
      <c r="BC326" s="203">
        <f t="shared" ca="1" si="698"/>
        <v>0.3</v>
      </c>
      <c r="BD326" s="203">
        <f t="shared" ca="1" si="698"/>
        <v>0.7</v>
      </c>
      <c r="BE326" s="203">
        <f t="shared" ca="1" si="698"/>
        <v>-0.2</v>
      </c>
      <c r="BF326" s="203">
        <f t="shared" ca="1" si="698"/>
        <v>1.2</v>
      </c>
      <c r="BG326" s="203" t="str">
        <f t="shared" ca="1" si="698"/>
        <v>-</v>
      </c>
      <c r="BH326" s="203" t="str">
        <f t="shared" ca="1" si="698"/>
        <v>-</v>
      </c>
      <c r="BI326" s="204" t="e">
        <f t="shared" ca="1" si="715"/>
        <v>#REF!</v>
      </c>
      <c r="BJ326" s="204" t="e">
        <f t="shared" ca="1" si="715"/>
        <v>#REF!</v>
      </c>
      <c r="BK326" s="204" t="e">
        <f t="shared" ca="1" si="715"/>
        <v>#REF!</v>
      </c>
      <c r="BL326" s="204" t="e">
        <f t="shared" ca="1" si="715"/>
        <v>#REF!</v>
      </c>
      <c r="BM326" s="204" t="e">
        <f t="shared" ca="1" si="715"/>
        <v>#REF!</v>
      </c>
      <c r="BN326" s="203">
        <f t="shared" ca="1" si="716"/>
        <v>0</v>
      </c>
      <c r="BO326" s="203">
        <f t="shared" ca="1" si="716"/>
        <v>0</v>
      </c>
      <c r="BP326" s="203" t="str">
        <f t="shared" ca="1" si="716"/>
        <v>-</v>
      </c>
      <c r="BQ326" s="203" t="str">
        <f t="shared" ca="1" si="716"/>
        <v>-</v>
      </c>
      <c r="BR326" s="204">
        <f t="shared" ca="1" si="722"/>
        <v>0</v>
      </c>
      <c r="BS326" s="204">
        <f t="shared" ca="1" si="722"/>
        <v>52</v>
      </c>
      <c r="BT326" s="204">
        <f t="shared" ca="1" si="722"/>
        <v>53</v>
      </c>
      <c r="BU326" s="204">
        <f t="shared" ca="1" si="722"/>
        <v>52</v>
      </c>
      <c r="BV326" s="204">
        <f t="shared" ca="1" si="722"/>
        <v>53</v>
      </c>
      <c r="BW326" s="204">
        <f t="shared" ca="1" si="722"/>
        <v>54</v>
      </c>
      <c r="BX326" s="204">
        <f t="shared" ca="1" si="722"/>
        <v>52</v>
      </c>
      <c r="BY326" s="203">
        <f t="shared" ca="1" si="708"/>
        <v>2</v>
      </c>
      <c r="BZ326" s="203" t="str">
        <f t="shared" ca="1" si="708"/>
        <v>-</v>
      </c>
      <c r="CA326" s="203" t="str">
        <f t="shared" ca="1" si="708"/>
        <v>-</v>
      </c>
      <c r="CB326" s="203" t="str">
        <f t="shared" ca="1" si="708"/>
        <v>-</v>
      </c>
      <c r="CC326" s="203" t="str">
        <f t="shared" ca="1" si="708"/>
        <v>-</v>
      </c>
      <c r="CD326" s="203" t="str">
        <f t="shared" ca="1" si="708"/>
        <v>-</v>
      </c>
      <c r="CE326" s="203" t="str">
        <f t="shared" ca="1" si="708"/>
        <v>-</v>
      </c>
      <c r="CF326" s="203">
        <f t="shared" ca="1" si="708"/>
        <v>0</v>
      </c>
      <c r="CG326" s="203" t="str">
        <f t="shared" ca="1" si="708"/>
        <v>-</v>
      </c>
      <c r="CH326" s="203">
        <f t="shared" ca="1" si="708"/>
        <v>1</v>
      </c>
      <c r="CI326" s="203">
        <f t="shared" ca="1" si="708"/>
        <v>0</v>
      </c>
      <c r="CJ326" s="203">
        <f t="shared" ca="1" si="708"/>
        <v>1</v>
      </c>
      <c r="CK326" s="203">
        <f t="shared" ca="1" si="708"/>
        <v>1</v>
      </c>
      <c r="CL326" s="203">
        <f t="shared" ca="1" si="708"/>
        <v>1</v>
      </c>
      <c r="CM326" s="203">
        <f t="shared" ca="1" si="708"/>
        <v>0</v>
      </c>
      <c r="CN326" s="203">
        <f t="shared" ca="1" si="701"/>
        <v>0</v>
      </c>
      <c r="CO326" s="203">
        <f t="shared" ca="1" si="701"/>
        <v>0</v>
      </c>
      <c r="CP326" s="203">
        <f t="shared" ca="1" si="701"/>
        <v>0</v>
      </c>
      <c r="CQ326" s="203">
        <f t="shared" ca="1" si="701"/>
        <v>0.9</v>
      </c>
      <c r="CR326" s="203">
        <f t="shared" ca="1" si="701"/>
        <v>0.75</v>
      </c>
      <c r="CS326" s="203">
        <f t="shared" ca="1" si="701"/>
        <v>0.65</v>
      </c>
      <c r="CT326" s="203">
        <f t="shared" ca="1" si="701"/>
        <v>0.3</v>
      </c>
      <c r="CU326" s="203">
        <f t="shared" ca="1" si="701"/>
        <v>0</v>
      </c>
      <c r="CV326" s="203">
        <f t="shared" ca="1" si="701"/>
        <v>0</v>
      </c>
      <c r="CW326" s="203">
        <f t="shared" ca="1" si="701"/>
        <v>1</v>
      </c>
      <c r="CX326" s="204">
        <f t="shared" ca="1" si="611"/>
        <v>2.2499999999999999E-2</v>
      </c>
      <c r="CY326" s="203">
        <f t="shared" ca="1" si="701"/>
        <v>0</v>
      </c>
      <c r="CZ326" s="204">
        <f t="shared" ca="1" si="702"/>
        <v>6.25E-2</v>
      </c>
      <c r="DA326" s="204">
        <f t="shared" ca="1" si="702"/>
        <v>6.25E-2</v>
      </c>
      <c r="DB326" s="204">
        <f t="shared" ca="1" si="702"/>
        <v>0.1225</v>
      </c>
      <c r="DC326" s="204">
        <f t="shared" ca="1" si="702"/>
        <v>9.9000000000000008E-3</v>
      </c>
      <c r="DD326" s="204">
        <f t="shared" ca="1" si="702"/>
        <v>-5.515714285714287E-2</v>
      </c>
      <c r="DE326" s="203" t="str">
        <f t="shared" ca="1" si="703"/>
        <v>-</v>
      </c>
      <c r="DF326" s="203" t="str">
        <f t="shared" ca="1" si="703"/>
        <v>-</v>
      </c>
      <c r="DG326" s="203" t="str">
        <f t="shared" ca="1" si="703"/>
        <v>-</v>
      </c>
      <c r="DH326" s="203" t="str">
        <f t="shared" ca="1" si="703"/>
        <v>-</v>
      </c>
      <c r="DI326" s="203" t="str">
        <f t="shared" ca="1" si="703"/>
        <v>-</v>
      </c>
      <c r="DJ326" s="203" t="str">
        <f t="shared" ca="1" si="703"/>
        <v>-</v>
      </c>
      <c r="DK326" s="203" t="b">
        <f t="shared" ca="1" si="703"/>
        <v>0</v>
      </c>
      <c r="DL326" s="203" t="b">
        <f t="shared" ca="1" si="703"/>
        <v>0</v>
      </c>
      <c r="DM326" s="203" t="b">
        <f t="shared" ca="1" si="703"/>
        <v>1</v>
      </c>
      <c r="DN326" s="204">
        <f t="shared" ca="1" si="723"/>
        <v>2</v>
      </c>
      <c r="DO326" s="204" t="b">
        <f t="shared" ca="1" si="723"/>
        <v>1</v>
      </c>
      <c r="DP326" s="204" t="str">
        <f t="shared" ca="1" si="723"/>
        <v>-</v>
      </c>
      <c r="DQ326" s="204" t="str">
        <f t="shared" ca="1" si="723"/>
        <v>-</v>
      </c>
      <c r="DR326" s="204" t="str">
        <f t="shared" ca="1" si="723"/>
        <v>-</v>
      </c>
      <c r="DS326" s="203" t="str">
        <f t="shared" ca="1" si="703"/>
        <v>-</v>
      </c>
      <c r="DT326" s="203" t="b">
        <f t="shared" ca="1" si="703"/>
        <v>1</v>
      </c>
      <c r="DU326" s="203" t="str">
        <f t="shared" ca="1" si="703"/>
        <v>-</v>
      </c>
      <c r="DV326" s="203">
        <f t="shared" ca="1" si="717"/>
        <v>0</v>
      </c>
      <c r="DW326" s="203">
        <f t="shared" ca="1" si="717"/>
        <v>1</v>
      </c>
      <c r="DX326" s="204">
        <f t="shared" ca="1" si="615"/>
        <v>0.5</v>
      </c>
      <c r="DY326" s="203">
        <f t="shared" ca="1" si="717"/>
        <v>500</v>
      </c>
      <c r="DZ326" s="203">
        <f t="shared" ca="1" si="717"/>
        <v>500</v>
      </c>
      <c r="EA326" s="204">
        <f t="shared" ca="1" si="705"/>
        <v>1</v>
      </c>
      <c r="EB326" s="204">
        <f t="shared" ca="1" si="705"/>
        <v>0</v>
      </c>
      <c r="EC326" s="204">
        <f t="shared" ca="1" si="705"/>
        <v>1</v>
      </c>
      <c r="ED326" s="204">
        <f t="shared" ca="1" si="705"/>
        <v>1</v>
      </c>
      <c r="EE326" s="204">
        <f t="shared" ca="1" si="705"/>
        <v>0</v>
      </c>
      <c r="EF326" s="203">
        <f t="shared" ca="1" si="717"/>
        <v>70</v>
      </c>
      <c r="EG326" s="203">
        <f t="shared" ca="1" si="717"/>
        <v>50</v>
      </c>
      <c r="EH326" s="203">
        <f t="shared" ca="1" si="717"/>
        <v>70</v>
      </c>
      <c r="EI326" s="203">
        <f t="shared" ca="1" si="717"/>
        <v>50</v>
      </c>
      <c r="EJ326" s="204">
        <f t="shared" ca="1" si="618"/>
        <v>1</v>
      </c>
      <c r="EK326" s="203">
        <f t="shared" ca="1" si="717"/>
        <v>1</v>
      </c>
      <c r="EL326" s="203">
        <f t="shared" ca="1" si="717"/>
        <v>1</v>
      </c>
      <c r="EM326" s="203">
        <f t="shared" ca="1" si="620"/>
        <v>0</v>
      </c>
      <c r="EN326" s="203" t="str">
        <f t="shared" ca="1" si="706"/>
        <v>-</v>
      </c>
      <c r="EO326" s="203" t="str">
        <f t="shared" ca="1" si="706"/>
        <v>-</v>
      </c>
      <c r="EP326" s="203">
        <f t="shared" ca="1" si="706"/>
        <v>0</v>
      </c>
      <c r="EQ326" s="203">
        <f t="shared" ca="1" si="706"/>
        <v>0</v>
      </c>
      <c r="ER326" s="205">
        <v>0</v>
      </c>
    </row>
    <row r="327" spans="1:148" outlineLevel="2">
      <c r="A327" s="182">
        <f t="shared" si="624"/>
        <v>322</v>
      </c>
      <c r="B327" s="183">
        <f t="shared" ca="1" si="625"/>
        <v>321</v>
      </c>
      <c r="C327" s="184">
        <f>C311</f>
        <v>71</v>
      </c>
      <c r="D327" s="124" t="b">
        <f t="shared" ref="D327:F342" ca="1" si="726">OFFSET(D$5,$B327,0)</f>
        <v>1</v>
      </c>
      <c r="E327" s="124" t="b">
        <f t="shared" ca="1" si="726"/>
        <v>0</v>
      </c>
      <c r="F327" s="124" t="b">
        <f t="shared" ca="1" si="726"/>
        <v>1</v>
      </c>
      <c r="G327" s="185">
        <f t="shared" ca="1" si="636"/>
        <v>48</v>
      </c>
      <c r="H327" s="43" t="str">
        <f ca="1">"Exp "&amp;TEXT($C327,"00")&amp;IF($BY327&lt;3," M-M"," Mat")&amp;IF($CD327=TRUE,"&amp;BBT","")&amp;IF($DV327&lt;&gt;0,"-mate EL","")&amp;IF($DK327," Aut","")&amp;IF($DL327," Win","")&amp;IF($DM327," Spr","")&amp;" "&amp;INDEX(i_CompName,$G327,1)</f>
        <v>Exp 71 M-M Spr Sell twice dry (wo LTW) Scan 1-REV create</v>
      </c>
      <c r="I327" s="186" t="str">
        <f ca="1">IF(MATCH(H327,H$5:H327,0)=(COUNTA(H$5:H327)),"-","Dup")</f>
        <v>-</v>
      </c>
      <c r="J327" s="187" t="s">
        <v>37</v>
      </c>
      <c r="K327" s="187" t="b">
        <f t="shared" ca="1" si="714"/>
        <v>1</v>
      </c>
      <c r="L327" s="187" t="b">
        <f t="shared" ca="1" si="714"/>
        <v>1</v>
      </c>
      <c r="M327" s="187" t="b">
        <f t="shared" ca="1" si="714"/>
        <v>1</v>
      </c>
      <c r="N327" s="187" t="b">
        <f t="shared" ca="1" si="714"/>
        <v>1</v>
      </c>
      <c r="O327" s="187" t="b">
        <f t="shared" ca="1" si="714"/>
        <v>1</v>
      </c>
      <c r="P327" s="188">
        <f t="shared" ca="1" si="694"/>
        <v>0</v>
      </c>
      <c r="Q327" s="188">
        <f t="shared" ca="1" si="694"/>
        <v>0</v>
      </c>
      <c r="R327" s="187">
        <f t="shared" ca="1" si="692"/>
        <v>1</v>
      </c>
      <c r="S327" s="187">
        <f t="shared" ca="1" si="692"/>
        <v>1</v>
      </c>
      <c r="T327" s="187">
        <f t="shared" ca="1" si="692"/>
        <v>1</v>
      </c>
      <c r="U327" s="187">
        <f t="shared" ca="1" si="692"/>
        <v>1</v>
      </c>
      <c r="V327" s="187">
        <f t="shared" ca="1" si="692"/>
        <v>1</v>
      </c>
      <c r="W327" s="187">
        <f t="shared" ca="1" si="692"/>
        <v>1</v>
      </c>
      <c r="X327" s="187">
        <f t="shared" ca="1" si="692"/>
        <v>1</v>
      </c>
      <c r="Y327" s="187">
        <f t="shared" ca="1" si="692"/>
        <v>1</v>
      </c>
      <c r="Z327" s="187" t="str">
        <f t="shared" ca="1" si="692"/>
        <v>-</v>
      </c>
      <c r="AA327" s="188" t="b">
        <f t="shared" ca="1" si="695"/>
        <v>1</v>
      </c>
      <c r="AB327" s="188">
        <f t="shared" ca="1" si="695"/>
        <v>4</v>
      </c>
      <c r="AC327" s="188" t="b">
        <f t="shared" ca="1" si="695"/>
        <v>1</v>
      </c>
      <c r="AD327" s="188" t="b">
        <f t="shared" ca="1" si="695"/>
        <v>1</v>
      </c>
      <c r="AE327" s="187" t="str">
        <f t="shared" ca="1" si="693"/>
        <v>-</v>
      </c>
      <c r="AF327" s="187" t="str">
        <f t="shared" ca="1" si="693"/>
        <v>-</v>
      </c>
      <c r="AG327" s="188" t="b">
        <f t="shared" ca="1" si="696"/>
        <v>1</v>
      </c>
      <c r="AH327" s="188" t="b">
        <f t="shared" ca="1" si="696"/>
        <v>1</v>
      </c>
      <c r="AI327" s="188" t="b">
        <f t="shared" ca="1" si="696"/>
        <v>1</v>
      </c>
      <c r="AJ327" s="187" t="str">
        <f t="shared" ca="1" si="707"/>
        <v>-</v>
      </c>
      <c r="AK327" s="187" t="b">
        <f t="shared" ca="1" si="707"/>
        <v>1</v>
      </c>
      <c r="AL327" s="187" t="str">
        <f t="shared" ca="1" si="691"/>
        <v>-</v>
      </c>
      <c r="AM327" s="187" t="str">
        <f t="shared" ca="1" si="707"/>
        <v>-</v>
      </c>
      <c r="AN327" s="187" t="str">
        <f t="shared" ca="1" si="707"/>
        <v>-</v>
      </c>
      <c r="AO327" s="187" t="str">
        <f t="shared" ca="1" si="707"/>
        <v>-</v>
      </c>
      <c r="AP327" s="187" t="str">
        <f t="shared" ca="1" si="707"/>
        <v>-</v>
      </c>
      <c r="AQ327" s="187" t="str">
        <f t="shared" ca="1" si="707"/>
        <v>-</v>
      </c>
      <c r="AR327" s="187" t="str">
        <f t="shared" ca="1" si="664"/>
        <v>-</v>
      </c>
      <c r="AS327" s="187">
        <f t="shared" ca="1" si="707"/>
        <v>5</v>
      </c>
      <c r="AT327" s="187">
        <f t="shared" ca="1" si="707"/>
        <v>4</v>
      </c>
      <c r="AU327" s="187">
        <f t="shared" ca="1" si="707"/>
        <v>0</v>
      </c>
      <c r="AV327" s="187">
        <f t="shared" ca="1" si="707"/>
        <v>0.25</v>
      </c>
      <c r="AW327" s="187">
        <f t="shared" ca="1" si="707"/>
        <v>-0.25</v>
      </c>
      <c r="AX327" s="187">
        <f t="shared" ca="1" si="707"/>
        <v>0.5</v>
      </c>
      <c r="AY327" s="187">
        <f t="shared" ca="1" si="707"/>
        <v>-0.5</v>
      </c>
      <c r="AZ327" s="187">
        <f t="shared" ca="1" si="707"/>
        <v>-0.7</v>
      </c>
      <c r="BA327" s="187">
        <f t="shared" ca="1" si="698"/>
        <v>1</v>
      </c>
      <c r="BB327" s="187">
        <f t="shared" ca="1" si="698"/>
        <v>-1</v>
      </c>
      <c r="BC327" s="187">
        <f t="shared" ca="1" si="698"/>
        <v>0.3</v>
      </c>
      <c r="BD327" s="187">
        <f t="shared" ca="1" si="698"/>
        <v>0.7</v>
      </c>
      <c r="BE327" s="187">
        <f t="shared" ca="1" si="698"/>
        <v>-0.2</v>
      </c>
      <c r="BF327" s="187">
        <f t="shared" ca="1" si="698"/>
        <v>1.2</v>
      </c>
      <c r="BG327" s="187" t="str">
        <f t="shared" ca="1" si="698"/>
        <v>-</v>
      </c>
      <c r="BH327" s="187" t="str">
        <f t="shared" ca="1" si="698"/>
        <v>-</v>
      </c>
      <c r="BI327" s="188" t="e">
        <f t="shared" ca="1" si="715"/>
        <v>#REF!</v>
      </c>
      <c r="BJ327" s="188" t="e">
        <f t="shared" ca="1" si="715"/>
        <v>#REF!</v>
      </c>
      <c r="BK327" s="188" t="e">
        <f t="shared" ca="1" si="715"/>
        <v>#REF!</v>
      </c>
      <c r="BL327" s="188" t="e">
        <f t="shared" ca="1" si="715"/>
        <v>#REF!</v>
      </c>
      <c r="BM327" s="188" t="e">
        <f t="shared" ca="1" si="715"/>
        <v>#REF!</v>
      </c>
      <c r="BN327" s="187">
        <f t="shared" ca="1" si="716"/>
        <v>0</v>
      </c>
      <c r="BO327" s="187">
        <f t="shared" ca="1" si="716"/>
        <v>0</v>
      </c>
      <c r="BP327" s="187" t="str">
        <f t="shared" ca="1" si="716"/>
        <v>-</v>
      </c>
      <c r="BQ327" s="187" t="str">
        <f t="shared" ca="1" si="716"/>
        <v>-</v>
      </c>
      <c r="BR327" s="188">
        <f t="shared" ca="1" si="722"/>
        <v>0</v>
      </c>
      <c r="BS327" s="188">
        <f t="shared" ca="1" si="722"/>
        <v>50</v>
      </c>
      <c r="BT327" s="188">
        <f t="shared" ca="1" si="722"/>
        <v>51</v>
      </c>
      <c r="BU327" s="188">
        <f t="shared" ca="1" si="722"/>
        <v>51</v>
      </c>
      <c r="BV327" s="188">
        <f t="shared" ca="1" si="722"/>
        <v>51</v>
      </c>
      <c r="BW327" s="188">
        <f t="shared" ca="1" si="722"/>
        <v>51</v>
      </c>
      <c r="BX327" s="188">
        <f t="shared" ca="1" si="722"/>
        <v>51</v>
      </c>
      <c r="BY327" s="187">
        <f t="shared" ca="1" si="708"/>
        <v>2</v>
      </c>
      <c r="BZ327" s="187" t="str">
        <f t="shared" ca="1" si="708"/>
        <v>-</v>
      </c>
      <c r="CA327" s="187" t="str">
        <f t="shared" ca="1" si="708"/>
        <v>-</v>
      </c>
      <c r="CB327" s="187" t="str">
        <f t="shared" ca="1" si="708"/>
        <v>-</v>
      </c>
      <c r="CC327" s="187" t="str">
        <f t="shared" ca="1" si="708"/>
        <v>-</v>
      </c>
      <c r="CD327" s="187" t="str">
        <f t="shared" ca="1" si="708"/>
        <v>-</v>
      </c>
      <c r="CE327" s="187" t="str">
        <f t="shared" ca="1" si="708"/>
        <v>-</v>
      </c>
      <c r="CF327" s="187">
        <f t="shared" ca="1" si="708"/>
        <v>0</v>
      </c>
      <c r="CG327" s="187" t="str">
        <f t="shared" ca="1" si="708"/>
        <v>-</v>
      </c>
      <c r="CH327" s="187">
        <f t="shared" ca="1" si="708"/>
        <v>1</v>
      </c>
      <c r="CI327" s="187">
        <f t="shared" ca="1" si="708"/>
        <v>0</v>
      </c>
      <c r="CJ327" s="187">
        <f t="shared" ca="1" si="708"/>
        <v>1</v>
      </c>
      <c r="CK327" s="187">
        <f t="shared" ca="1" si="708"/>
        <v>1</v>
      </c>
      <c r="CL327" s="187">
        <f t="shared" ca="1" si="708"/>
        <v>1</v>
      </c>
      <c r="CM327" s="187">
        <f t="shared" ca="1" si="708"/>
        <v>0</v>
      </c>
      <c r="CN327" s="187">
        <f t="shared" ca="1" si="701"/>
        <v>0</v>
      </c>
      <c r="CO327" s="187">
        <f t="shared" ca="1" si="701"/>
        <v>0</v>
      </c>
      <c r="CP327" s="187">
        <f t="shared" ca="1" si="701"/>
        <v>0</v>
      </c>
      <c r="CQ327" s="187">
        <f t="shared" ca="1" si="701"/>
        <v>0.9</v>
      </c>
      <c r="CR327" s="187">
        <f t="shared" ca="1" si="701"/>
        <v>0.75</v>
      </c>
      <c r="CS327" s="187">
        <f t="shared" ca="1" si="701"/>
        <v>0.65</v>
      </c>
      <c r="CT327" s="187">
        <f t="shared" ca="1" si="701"/>
        <v>0.3</v>
      </c>
      <c r="CU327" s="187">
        <f t="shared" ca="1" si="701"/>
        <v>0</v>
      </c>
      <c r="CV327" s="187">
        <f t="shared" ca="1" si="701"/>
        <v>0</v>
      </c>
      <c r="CW327" s="187">
        <f t="shared" ca="1" si="701"/>
        <v>1</v>
      </c>
      <c r="CX327" s="188">
        <f t="shared" ca="1" si="611"/>
        <v>0.01</v>
      </c>
      <c r="CY327" s="187">
        <f t="shared" ca="1" si="701"/>
        <v>0</v>
      </c>
      <c r="CZ327" s="188">
        <f t="shared" ca="1" si="702"/>
        <v>0</v>
      </c>
      <c r="DA327" s="188">
        <f t="shared" ca="1" si="702"/>
        <v>0.05</v>
      </c>
      <c r="DB327" s="188">
        <f t="shared" ca="1" si="702"/>
        <v>0.05</v>
      </c>
      <c r="DC327" s="188">
        <f t="shared" ca="1" si="702"/>
        <v>0</v>
      </c>
      <c r="DD327" s="188">
        <f t="shared" ca="1" si="702"/>
        <v>0</v>
      </c>
      <c r="DE327" s="187" t="str">
        <f t="shared" ca="1" si="703"/>
        <v>-</v>
      </c>
      <c r="DF327" s="187" t="str">
        <f t="shared" ca="1" si="703"/>
        <v>-</v>
      </c>
      <c r="DG327" s="187" t="str">
        <f t="shared" ca="1" si="703"/>
        <v>-</v>
      </c>
      <c r="DH327" s="187" t="str">
        <f t="shared" ca="1" si="703"/>
        <v>-</v>
      </c>
      <c r="DI327" s="187" t="str">
        <f t="shared" ca="1" si="703"/>
        <v>-</v>
      </c>
      <c r="DJ327" s="187" t="str">
        <f t="shared" ca="1" si="703"/>
        <v>-</v>
      </c>
      <c r="DK327" s="187" t="b">
        <f t="shared" ca="1" si="703"/>
        <v>0</v>
      </c>
      <c r="DL327" s="187" t="b">
        <f t="shared" ca="1" si="703"/>
        <v>0</v>
      </c>
      <c r="DM327" s="187" t="b">
        <f t="shared" ca="1" si="703"/>
        <v>1</v>
      </c>
      <c r="DN327" s="188">
        <f t="shared" ca="1" si="723"/>
        <v>1</v>
      </c>
      <c r="DO327" s="188" t="str">
        <f t="shared" ca="1" si="723"/>
        <v>-</v>
      </c>
      <c r="DP327" s="188" t="str">
        <f t="shared" ca="1" si="723"/>
        <v>-</v>
      </c>
      <c r="DQ327" s="188" t="b">
        <f t="shared" ca="1" si="723"/>
        <v>1</v>
      </c>
      <c r="DR327" s="188" t="str">
        <f t="shared" ca="1" si="723"/>
        <v>-</v>
      </c>
      <c r="DS327" s="187" t="str">
        <f t="shared" ca="1" si="703"/>
        <v>-</v>
      </c>
      <c r="DT327" s="187" t="b">
        <f t="shared" ca="1" si="703"/>
        <v>1</v>
      </c>
      <c r="DU327" s="187" t="str">
        <f t="shared" ca="1" si="703"/>
        <v>-</v>
      </c>
      <c r="DV327" s="187">
        <f t="shared" ca="1" si="717"/>
        <v>0</v>
      </c>
      <c r="DW327" s="187">
        <f t="shared" ca="1" si="717"/>
        <v>1</v>
      </c>
      <c r="DX327" s="188" t="str">
        <f t="shared" ca="1" si="615"/>
        <v>-</v>
      </c>
      <c r="DY327" s="187">
        <f t="shared" ca="1" si="717"/>
        <v>500</v>
      </c>
      <c r="DZ327" s="187">
        <f t="shared" ca="1" si="717"/>
        <v>500</v>
      </c>
      <c r="EA327" s="188">
        <f t="shared" ca="1" si="705"/>
        <v>1</v>
      </c>
      <c r="EB327" s="188">
        <f t="shared" ca="1" si="705"/>
        <v>-0.25</v>
      </c>
      <c r="EC327" s="188">
        <f t="shared" ca="1" si="705"/>
        <v>1</v>
      </c>
      <c r="ED327" s="188">
        <f t="shared" ca="1" si="705"/>
        <v>1</v>
      </c>
      <c r="EE327" s="188">
        <f t="shared" ca="1" si="705"/>
        <v>62.5</v>
      </c>
      <c r="EF327" s="187">
        <f t="shared" ca="1" si="717"/>
        <v>70</v>
      </c>
      <c r="EG327" s="187">
        <f t="shared" ca="1" si="717"/>
        <v>50</v>
      </c>
      <c r="EH327" s="187">
        <f t="shared" ca="1" si="717"/>
        <v>70</v>
      </c>
      <c r="EI327" s="187">
        <f t="shared" ca="1" si="717"/>
        <v>50</v>
      </c>
      <c r="EJ327" s="188">
        <f t="shared" ca="1" si="618"/>
        <v>1</v>
      </c>
      <c r="EK327" s="187">
        <f t="shared" ca="1" si="717"/>
        <v>1</v>
      </c>
      <c r="EL327" s="187">
        <f t="shared" ca="1" si="717"/>
        <v>1</v>
      </c>
      <c r="EM327" s="187">
        <f t="shared" ca="1" si="620"/>
        <v>0</v>
      </c>
      <c r="EN327" s="187" t="str">
        <f t="shared" ca="1" si="706"/>
        <v>-</v>
      </c>
      <c r="EO327" s="187" t="str">
        <f t="shared" ca="1" si="706"/>
        <v>-</v>
      </c>
      <c r="EP327" s="187">
        <f t="shared" ca="1" si="706"/>
        <v>0</v>
      </c>
      <c r="EQ327" s="187">
        <f t="shared" ca="1" si="706"/>
        <v>0</v>
      </c>
      <c r="ER327" s="189">
        <v>0</v>
      </c>
    </row>
    <row r="328" spans="1:148" outlineLevel="1">
      <c r="A328" s="190">
        <f>ROW(A328)-5</f>
        <v>323</v>
      </c>
      <c r="B328" s="191">
        <f t="shared" ca="1" si="625"/>
        <v>322</v>
      </c>
      <c r="C328" s="192">
        <f>C312</f>
        <v>72</v>
      </c>
      <c r="D328" s="19" t="b">
        <f t="shared" ca="1" si="726"/>
        <v>1</v>
      </c>
      <c r="E328" s="19" t="b">
        <f t="shared" ca="1" si="726"/>
        <v>0</v>
      </c>
      <c r="F328" s="19" t="b">
        <f t="shared" ca="1" si="726"/>
        <v>1</v>
      </c>
      <c r="G328" s="19">
        <f ca="1">OFFSET(G328,-1,0)</f>
        <v>48</v>
      </c>
      <c r="H328" s="193" t="str">
        <f t="shared" ref="H328:H342" ca="1" si="727">TEXT($G328,"00")&amp;IF($BY328&lt;3," M-M"," Mat")&amp;IF($CD328=TRUE,"&amp;BBT","")&amp;IF($DV328&lt;&gt;0,"-mate EL","")&amp;IF($DK328," Aut","")&amp;IF($DL328," Win","")&amp;IF($DM328," Spr","")&amp;" "&amp;INDEX(i_CompName,$G328,1)</f>
        <v>48 M-M Spr Sell twice dry (wo LTW) Scan 1-REV create</v>
      </c>
      <c r="I328" s="194" t="str">
        <f ca="1">IF(MATCH(H328,H$5:H328,0)=(COUNTA(H$5:H328)),"-","Dup")</f>
        <v>-</v>
      </c>
      <c r="J328" s="195" t="str">
        <f t="shared" ref="J328:BM329" ca="1" si="728">OFFSET(J$5,$B328,0)</f>
        <v>-</v>
      </c>
      <c r="K328" s="195" t="b">
        <f t="shared" ca="1" si="728"/>
        <v>1</v>
      </c>
      <c r="L328" s="195" t="b">
        <f t="shared" ca="1" si="728"/>
        <v>1</v>
      </c>
      <c r="M328" s="195" t="b">
        <f t="shared" ca="1" si="728"/>
        <v>1</v>
      </c>
      <c r="N328" s="195" t="b">
        <f t="shared" ca="1" si="728"/>
        <v>1</v>
      </c>
      <c r="O328" s="195" t="b">
        <f t="shared" ca="1" si="728"/>
        <v>1</v>
      </c>
      <c r="P328" s="195">
        <f t="shared" ca="1" si="728"/>
        <v>0</v>
      </c>
      <c r="Q328" s="195">
        <f t="shared" ca="1" si="728"/>
        <v>0</v>
      </c>
      <c r="R328" s="195">
        <f t="shared" ca="1" si="728"/>
        <v>1</v>
      </c>
      <c r="S328" s="195">
        <f t="shared" ca="1" si="728"/>
        <v>1</v>
      </c>
      <c r="T328" s="195">
        <f t="shared" ca="1" si="728"/>
        <v>1</v>
      </c>
      <c r="U328" s="195">
        <f t="shared" ca="1" si="728"/>
        <v>1</v>
      </c>
      <c r="V328" s="195">
        <f t="shared" ca="1" si="728"/>
        <v>1</v>
      </c>
      <c r="W328" s="195">
        <f t="shared" ca="1" si="728"/>
        <v>1</v>
      </c>
      <c r="X328" s="195">
        <f t="shared" ca="1" si="728"/>
        <v>1</v>
      </c>
      <c r="Y328" s="195">
        <f t="shared" ca="1" si="728"/>
        <v>1</v>
      </c>
      <c r="Z328" s="195" t="str">
        <f t="shared" ca="1" si="728"/>
        <v>-</v>
      </c>
      <c r="AA328" s="193" t="b">
        <v>0</v>
      </c>
      <c r="AB328" s="195">
        <f t="shared" ca="1" si="728"/>
        <v>4</v>
      </c>
      <c r="AC328" s="195" t="b">
        <f t="shared" ca="1" si="728"/>
        <v>1</v>
      </c>
      <c r="AD328" s="195" t="b">
        <f t="shared" ca="1" si="728"/>
        <v>1</v>
      </c>
      <c r="AE328" s="195" t="str">
        <f t="shared" ca="1" si="728"/>
        <v>-</v>
      </c>
      <c r="AF328" s="195" t="str">
        <f t="shared" ca="1" si="728"/>
        <v>-</v>
      </c>
      <c r="AG328" s="195" t="b">
        <f t="shared" ca="1" si="728"/>
        <v>1</v>
      </c>
      <c r="AH328" s="195" t="b">
        <f t="shared" ca="1" si="728"/>
        <v>1</v>
      </c>
      <c r="AI328" s="195" t="b">
        <f t="shared" ca="1" si="728"/>
        <v>1</v>
      </c>
      <c r="AJ328" s="195" t="str">
        <f t="shared" ca="1" si="728"/>
        <v>-</v>
      </c>
      <c r="AK328" s="195" t="b">
        <f t="shared" ca="1" si="728"/>
        <v>1</v>
      </c>
      <c r="AL328" s="195" t="str">
        <f t="shared" ca="1" si="728"/>
        <v>-</v>
      </c>
      <c r="AM328" s="195" t="str">
        <f t="shared" ca="1" si="728"/>
        <v>-</v>
      </c>
      <c r="AN328" s="195" t="str">
        <f t="shared" ca="1" si="728"/>
        <v>-</v>
      </c>
      <c r="AO328" s="195" t="str">
        <f t="shared" ca="1" si="728"/>
        <v>-</v>
      </c>
      <c r="AP328" s="195" t="str">
        <f t="shared" ca="1" si="728"/>
        <v>-</v>
      </c>
      <c r="AQ328" s="195" t="str">
        <f t="shared" ca="1" si="728"/>
        <v>-</v>
      </c>
      <c r="AR328" s="195" t="str">
        <f t="shared" ca="1" si="728"/>
        <v>-</v>
      </c>
      <c r="AS328" s="195">
        <f t="shared" ca="1" si="728"/>
        <v>5</v>
      </c>
      <c r="AT328" s="195">
        <f t="shared" ca="1" si="728"/>
        <v>4</v>
      </c>
      <c r="AU328" s="195">
        <f t="shared" ca="1" si="728"/>
        <v>0</v>
      </c>
      <c r="AV328" s="195">
        <f t="shared" ca="1" si="728"/>
        <v>0.25</v>
      </c>
      <c r="AW328" s="195">
        <f t="shared" ca="1" si="728"/>
        <v>-0.25</v>
      </c>
      <c r="AX328" s="195">
        <f t="shared" ca="1" si="728"/>
        <v>0.5</v>
      </c>
      <c r="AY328" s="195">
        <f t="shared" ca="1" si="728"/>
        <v>-0.5</v>
      </c>
      <c r="AZ328" s="195">
        <f t="shared" ca="1" si="728"/>
        <v>-0.7</v>
      </c>
      <c r="BA328" s="195">
        <f t="shared" ca="1" si="728"/>
        <v>1</v>
      </c>
      <c r="BB328" s="195">
        <f t="shared" ca="1" si="728"/>
        <v>-1</v>
      </c>
      <c r="BC328" s="195">
        <f t="shared" ca="1" si="728"/>
        <v>0.3</v>
      </c>
      <c r="BD328" s="195">
        <f t="shared" ca="1" si="728"/>
        <v>0.7</v>
      </c>
      <c r="BE328" s="195">
        <f t="shared" ca="1" si="728"/>
        <v>-0.2</v>
      </c>
      <c r="BF328" s="195">
        <f t="shared" ca="1" si="728"/>
        <v>1.2</v>
      </c>
      <c r="BG328" s="195" t="str">
        <f t="shared" ca="1" si="728"/>
        <v>-</v>
      </c>
      <c r="BH328" s="195" t="str">
        <f t="shared" ca="1" si="728"/>
        <v>-</v>
      </c>
      <c r="BI328" s="195" t="e">
        <f t="shared" ca="1" si="728"/>
        <v>#REF!</v>
      </c>
      <c r="BJ328" s="195" t="e">
        <f t="shared" ca="1" si="728"/>
        <v>#REF!</v>
      </c>
      <c r="BK328" s="195" t="e">
        <f t="shared" ca="1" si="728"/>
        <v>#REF!</v>
      </c>
      <c r="BL328" s="195" t="e">
        <f t="shared" ca="1" si="728"/>
        <v>#REF!</v>
      </c>
      <c r="BM328" s="195" t="e">
        <f t="shared" ca="1" si="728"/>
        <v>#REF!</v>
      </c>
      <c r="BN328" s="195">
        <f t="shared" ref="BN328:CG329" ca="1" si="729">OFFSET(BN$5,$B328,0)</f>
        <v>0</v>
      </c>
      <c r="BO328" s="195">
        <f t="shared" ca="1" si="729"/>
        <v>0</v>
      </c>
      <c r="BP328" s="195" t="str">
        <f t="shared" ca="1" si="729"/>
        <v>-</v>
      </c>
      <c r="BQ328" s="195" t="str">
        <f t="shared" ca="1" si="729"/>
        <v>-</v>
      </c>
      <c r="BR328" s="195">
        <f t="shared" ca="1" si="729"/>
        <v>0</v>
      </c>
      <c r="BS328" s="195">
        <f t="shared" ca="1" si="729"/>
        <v>50</v>
      </c>
      <c r="BT328" s="195">
        <f t="shared" ca="1" si="729"/>
        <v>51</v>
      </c>
      <c r="BU328" s="195">
        <f t="shared" ca="1" si="729"/>
        <v>51</v>
      </c>
      <c r="BV328" s="195">
        <f t="shared" ca="1" si="729"/>
        <v>51</v>
      </c>
      <c r="BW328" s="195">
        <f t="shared" ca="1" si="729"/>
        <v>51</v>
      </c>
      <c r="BX328" s="195">
        <f t="shared" ca="1" si="729"/>
        <v>51</v>
      </c>
      <c r="BY328" s="195">
        <f t="shared" ca="1" si="729"/>
        <v>2</v>
      </c>
      <c r="BZ328" s="195" t="str">
        <f t="shared" ca="1" si="729"/>
        <v>-</v>
      </c>
      <c r="CA328" s="195" t="str">
        <f t="shared" ca="1" si="729"/>
        <v>-</v>
      </c>
      <c r="CB328" s="195" t="str">
        <f t="shared" ca="1" si="729"/>
        <v>-</v>
      </c>
      <c r="CC328" s="195" t="str">
        <f t="shared" ca="1" si="729"/>
        <v>-</v>
      </c>
      <c r="CD328" s="195" t="str">
        <f t="shared" ref="CD328:EO329" ca="1" si="730">OFFSET(CD$5,$B328,0)</f>
        <v>-</v>
      </c>
      <c r="CE328" s="195" t="str">
        <f t="shared" ca="1" si="730"/>
        <v>-</v>
      </c>
      <c r="CF328" s="195">
        <f t="shared" ca="1" si="730"/>
        <v>0</v>
      </c>
      <c r="CG328" s="195" t="str">
        <f t="shared" ca="1" si="730"/>
        <v>-</v>
      </c>
      <c r="CH328" s="195">
        <f t="shared" ca="1" si="730"/>
        <v>1</v>
      </c>
      <c r="CI328" s="195">
        <f t="shared" ca="1" si="730"/>
        <v>0</v>
      </c>
      <c r="CJ328" s="195">
        <f t="shared" ca="1" si="730"/>
        <v>1</v>
      </c>
      <c r="CK328" s="195">
        <f t="shared" ca="1" si="730"/>
        <v>1</v>
      </c>
      <c r="CL328" s="195">
        <f t="shared" ca="1" si="730"/>
        <v>1</v>
      </c>
      <c r="CM328" s="195">
        <f t="shared" ca="1" si="730"/>
        <v>0</v>
      </c>
      <c r="CN328" s="195">
        <f t="shared" ca="1" si="730"/>
        <v>0</v>
      </c>
      <c r="CO328" s="195">
        <f t="shared" ca="1" si="730"/>
        <v>0</v>
      </c>
      <c r="CP328" s="195">
        <f t="shared" ca="1" si="730"/>
        <v>0</v>
      </c>
      <c r="CQ328" s="195">
        <f t="shared" ca="1" si="730"/>
        <v>0.9</v>
      </c>
      <c r="CR328" s="195">
        <f t="shared" ca="1" si="730"/>
        <v>0.75</v>
      </c>
      <c r="CS328" s="195">
        <f t="shared" ca="1" si="730"/>
        <v>0.65</v>
      </c>
      <c r="CT328" s="195">
        <f t="shared" ca="1" si="730"/>
        <v>0.3</v>
      </c>
      <c r="CU328" s="195">
        <f t="shared" ca="1" si="730"/>
        <v>0</v>
      </c>
      <c r="CV328" s="195">
        <f t="shared" ca="1" si="730"/>
        <v>0</v>
      </c>
      <c r="CW328" s="195">
        <f t="shared" ca="1" si="730"/>
        <v>1</v>
      </c>
      <c r="CX328" s="195">
        <f t="shared" ca="1" si="730"/>
        <v>0.01</v>
      </c>
      <c r="CY328" s="195">
        <f t="shared" ca="1" si="730"/>
        <v>0</v>
      </c>
      <c r="CZ328" s="195">
        <f t="shared" ca="1" si="730"/>
        <v>0</v>
      </c>
      <c r="DA328" s="195">
        <f t="shared" ca="1" si="730"/>
        <v>0.05</v>
      </c>
      <c r="DB328" s="195">
        <f t="shared" ca="1" si="730"/>
        <v>0.05</v>
      </c>
      <c r="DC328" s="195">
        <f t="shared" ca="1" si="730"/>
        <v>0</v>
      </c>
      <c r="DD328" s="195">
        <f t="shared" ca="1" si="730"/>
        <v>0</v>
      </c>
      <c r="DE328" s="195" t="str">
        <f t="shared" ca="1" si="730"/>
        <v>-</v>
      </c>
      <c r="DF328" s="195" t="str">
        <f t="shared" ca="1" si="730"/>
        <v>-</v>
      </c>
      <c r="DG328" s="195" t="str">
        <f t="shared" ca="1" si="730"/>
        <v>-</v>
      </c>
      <c r="DH328" s="195" t="str">
        <f t="shared" ca="1" si="730"/>
        <v>-</v>
      </c>
      <c r="DI328" s="195" t="str">
        <f t="shared" ca="1" si="730"/>
        <v>-</v>
      </c>
      <c r="DJ328" s="195" t="str">
        <f t="shared" ca="1" si="730"/>
        <v>-</v>
      </c>
      <c r="DK328" s="195" t="b">
        <f t="shared" ca="1" si="730"/>
        <v>0</v>
      </c>
      <c r="DL328" s="195" t="b">
        <f t="shared" ca="1" si="730"/>
        <v>0</v>
      </c>
      <c r="DM328" s="195" t="b">
        <f t="shared" ca="1" si="730"/>
        <v>1</v>
      </c>
      <c r="DN328" s="195">
        <f t="shared" ca="1" si="730"/>
        <v>1</v>
      </c>
      <c r="DO328" s="195" t="str">
        <f t="shared" ca="1" si="730"/>
        <v>-</v>
      </c>
      <c r="DP328" s="195" t="str">
        <f t="shared" ca="1" si="730"/>
        <v>-</v>
      </c>
      <c r="DQ328" s="195" t="b">
        <f t="shared" ca="1" si="730"/>
        <v>1</v>
      </c>
      <c r="DR328" s="195" t="str">
        <f t="shared" ca="1" si="730"/>
        <v>-</v>
      </c>
      <c r="DS328" s="195" t="str">
        <f t="shared" ca="1" si="730"/>
        <v>-</v>
      </c>
      <c r="DT328" s="195" t="b">
        <f t="shared" ca="1" si="730"/>
        <v>1</v>
      </c>
      <c r="DU328" s="195" t="str">
        <f t="shared" ca="1" si="730"/>
        <v>-</v>
      </c>
      <c r="DV328" s="195">
        <f t="shared" ca="1" si="730"/>
        <v>0</v>
      </c>
      <c r="DW328" s="195">
        <f t="shared" ca="1" si="730"/>
        <v>1</v>
      </c>
      <c r="DX328" s="195" t="str">
        <f t="shared" ca="1" si="730"/>
        <v>-</v>
      </c>
      <c r="DY328" s="195">
        <f t="shared" ca="1" si="730"/>
        <v>500</v>
      </c>
      <c r="DZ328" s="195">
        <f t="shared" ca="1" si="730"/>
        <v>500</v>
      </c>
      <c r="EA328" s="195">
        <f t="shared" ca="1" si="730"/>
        <v>1</v>
      </c>
      <c r="EB328" s="195">
        <f t="shared" ca="1" si="730"/>
        <v>-0.25</v>
      </c>
      <c r="EC328" s="195">
        <f t="shared" ca="1" si="730"/>
        <v>1</v>
      </c>
      <c r="ED328" s="195">
        <f t="shared" ca="1" si="730"/>
        <v>1</v>
      </c>
      <c r="EE328" s="195">
        <f t="shared" ca="1" si="730"/>
        <v>62.5</v>
      </c>
      <c r="EF328" s="195">
        <f t="shared" ca="1" si="730"/>
        <v>70</v>
      </c>
      <c r="EG328" s="195">
        <f t="shared" ca="1" si="730"/>
        <v>50</v>
      </c>
      <c r="EH328" s="195">
        <f t="shared" ca="1" si="730"/>
        <v>70</v>
      </c>
      <c r="EI328" s="195">
        <f t="shared" ca="1" si="730"/>
        <v>50</v>
      </c>
      <c r="EJ328" s="195">
        <f t="shared" ca="1" si="730"/>
        <v>1</v>
      </c>
      <c r="EK328" s="195">
        <f t="shared" ca="1" si="730"/>
        <v>1</v>
      </c>
      <c r="EL328" s="195">
        <f t="shared" ca="1" si="730"/>
        <v>1</v>
      </c>
      <c r="EM328" s="195">
        <f t="shared" ca="1" si="730"/>
        <v>0</v>
      </c>
      <c r="EN328" s="195" t="str">
        <f t="shared" ca="1" si="730"/>
        <v>-</v>
      </c>
      <c r="EO328" s="195" t="str">
        <f t="shared" ca="1" si="730"/>
        <v>-</v>
      </c>
      <c r="EP328" s="195">
        <f t="shared" ca="1" si="706"/>
        <v>0</v>
      </c>
      <c r="EQ328" s="195">
        <f t="shared" ca="1" si="706"/>
        <v>0</v>
      </c>
      <c r="ER328" s="196"/>
    </row>
    <row r="329" spans="1:148" outlineLevel="3">
      <c r="A329" s="190">
        <f t="shared" si="624"/>
        <v>324</v>
      </c>
      <c r="B329" s="191">
        <f t="shared" ca="1" si="625"/>
        <v>323</v>
      </c>
      <c r="C329" s="19">
        <f t="shared" ref="C329:C342" ca="1" si="731">OFFSET(C329,-1,0)</f>
        <v>72</v>
      </c>
      <c r="D329" s="19" t="b">
        <f t="shared" ca="1" si="726"/>
        <v>1</v>
      </c>
      <c r="E329" s="19" t="b">
        <f t="shared" ca="1" si="726"/>
        <v>0</v>
      </c>
      <c r="F329" s="19" t="b">
        <f t="shared" ca="1" si="726"/>
        <v>1</v>
      </c>
      <c r="G329" s="197">
        <f t="shared" ca="1" si="636"/>
        <v>49</v>
      </c>
      <c r="H329" s="193" t="str">
        <f t="shared" ca="1" si="727"/>
        <v>49 M-M Spr Effect of LTW on Scan1 profile (twice dry)</v>
      </c>
      <c r="I329" s="194" t="str">
        <f ca="1">IF(MATCH(H329,H$5:H329,0)=(COUNTA(H$5:H329)),"-","Dup")</f>
        <v>-</v>
      </c>
      <c r="J329" s="195" t="s">
        <v>37</v>
      </c>
      <c r="K329" s="195" t="b">
        <f t="shared" ca="1" si="714"/>
        <v>1</v>
      </c>
      <c r="L329" s="195" t="b">
        <f t="shared" ca="1" si="714"/>
        <v>1</v>
      </c>
      <c r="M329" s="195" t="b">
        <f t="shared" ca="1" si="714"/>
        <v>1</v>
      </c>
      <c r="N329" s="195" t="b">
        <f t="shared" ca="1" si="714"/>
        <v>1</v>
      </c>
      <c r="O329" s="195" t="b">
        <f t="shared" ca="1" si="714"/>
        <v>1</v>
      </c>
      <c r="P329" s="198">
        <f t="shared" ca="1" si="694"/>
        <v>1</v>
      </c>
      <c r="Q329" s="198">
        <f t="shared" ca="1" si="694"/>
        <v>1</v>
      </c>
      <c r="R329" s="195">
        <f t="shared" ref="R329:Z342" ca="1" si="732">OFFSET(R$5,$B329,0)</f>
        <v>1</v>
      </c>
      <c r="S329" s="195">
        <f t="shared" ca="1" si="732"/>
        <v>1</v>
      </c>
      <c r="T329" s="195">
        <f t="shared" ca="1" si="732"/>
        <v>1</v>
      </c>
      <c r="U329" s="195">
        <f t="shared" ca="1" si="732"/>
        <v>1</v>
      </c>
      <c r="V329" s="195">
        <f t="shared" ca="1" si="732"/>
        <v>1</v>
      </c>
      <c r="W329" s="195">
        <f t="shared" ca="1" si="732"/>
        <v>1</v>
      </c>
      <c r="X329" s="195">
        <f t="shared" ca="1" si="732"/>
        <v>1</v>
      </c>
      <c r="Y329" s="195">
        <f t="shared" ca="1" si="732"/>
        <v>1</v>
      </c>
      <c r="Z329" s="195" t="str">
        <f t="shared" ca="1" si="732"/>
        <v>-</v>
      </c>
      <c r="AA329" s="198" t="b">
        <f t="shared" ca="1" si="695"/>
        <v>0</v>
      </c>
      <c r="AB329" s="198">
        <f t="shared" ca="1" si="695"/>
        <v>4</v>
      </c>
      <c r="AC329" s="198" t="str">
        <f t="shared" ca="1" si="695"/>
        <v>-</v>
      </c>
      <c r="AD329" s="198" t="str">
        <f t="shared" ca="1" si="695"/>
        <v>-</v>
      </c>
      <c r="AE329" s="195" t="str">
        <f t="shared" ref="AE329:AF342" ca="1" si="733">OFFSET(AE$5,$B329,0)</f>
        <v>-</v>
      </c>
      <c r="AF329" s="195" t="str">
        <f t="shared" ca="1" si="733"/>
        <v>-</v>
      </c>
      <c r="AG329" s="198" t="str">
        <f t="shared" ca="1" si="696"/>
        <v>-</v>
      </c>
      <c r="AH329" s="198" t="str">
        <f t="shared" ca="1" si="696"/>
        <v>-</v>
      </c>
      <c r="AI329" s="198" t="str">
        <f t="shared" ca="1" si="696"/>
        <v>-</v>
      </c>
      <c r="AJ329" s="195" t="str">
        <f t="shared" ca="1" si="728"/>
        <v>-</v>
      </c>
      <c r="AK329" s="195" t="b">
        <f t="shared" ca="1" si="728"/>
        <v>1</v>
      </c>
      <c r="AL329" s="195" t="str">
        <f t="shared" ca="1" si="691"/>
        <v>-</v>
      </c>
      <c r="AM329" s="195" t="str">
        <f t="shared" ca="1" si="728"/>
        <v>-</v>
      </c>
      <c r="AN329" s="195" t="str">
        <f t="shared" ca="1" si="728"/>
        <v>-</v>
      </c>
      <c r="AO329" s="195" t="str">
        <f t="shared" ca="1" si="728"/>
        <v>-</v>
      </c>
      <c r="AP329" s="195" t="str">
        <f t="shared" ca="1" si="728"/>
        <v>-</v>
      </c>
      <c r="AQ329" s="195" t="str">
        <f t="shared" ca="1" si="728"/>
        <v>-</v>
      </c>
      <c r="AR329" s="195" t="str">
        <f t="shared" ca="1" si="728"/>
        <v>-</v>
      </c>
      <c r="AS329" s="195">
        <f t="shared" ca="1" si="728"/>
        <v>5</v>
      </c>
      <c r="AT329" s="195">
        <f t="shared" ca="1" si="728"/>
        <v>4</v>
      </c>
      <c r="AU329" s="195">
        <f t="shared" ca="1" si="728"/>
        <v>0</v>
      </c>
      <c r="AV329" s="195">
        <f t="shared" ca="1" si="728"/>
        <v>0.25</v>
      </c>
      <c r="AW329" s="195">
        <f t="shared" ca="1" si="728"/>
        <v>-0.25</v>
      </c>
      <c r="AX329" s="195">
        <f t="shared" ca="1" si="728"/>
        <v>0.5</v>
      </c>
      <c r="AY329" s="195">
        <f t="shared" ca="1" si="728"/>
        <v>-0.5</v>
      </c>
      <c r="AZ329" s="195">
        <f t="shared" ca="1" si="728"/>
        <v>-0.7</v>
      </c>
      <c r="BA329" s="195">
        <f t="shared" ca="1" si="698"/>
        <v>1</v>
      </c>
      <c r="BB329" s="195">
        <f t="shared" ca="1" si="698"/>
        <v>-1</v>
      </c>
      <c r="BC329" s="195">
        <f t="shared" ca="1" si="698"/>
        <v>0.3</v>
      </c>
      <c r="BD329" s="195">
        <f t="shared" ca="1" si="698"/>
        <v>0.7</v>
      </c>
      <c r="BE329" s="195">
        <f t="shared" ca="1" si="698"/>
        <v>-0.2</v>
      </c>
      <c r="BF329" s="195">
        <f t="shared" ca="1" si="698"/>
        <v>1.2</v>
      </c>
      <c r="BG329" s="195" t="str">
        <f t="shared" ca="1" si="698"/>
        <v>-</v>
      </c>
      <c r="BH329" s="195" t="str">
        <f t="shared" ca="1" si="698"/>
        <v>-</v>
      </c>
      <c r="BI329" s="198" t="e">
        <f t="shared" ref="BI329:BM342" ca="1" si="734">IF(d.Flock=0,INDEX(i_Components,$G329,BI$276),0)</f>
        <v>#REF!</v>
      </c>
      <c r="BJ329" s="198" t="e">
        <f t="shared" ca="1" si="734"/>
        <v>#REF!</v>
      </c>
      <c r="BK329" s="198" t="e">
        <f t="shared" ca="1" si="734"/>
        <v>#REF!</v>
      </c>
      <c r="BL329" s="198" t="e">
        <f t="shared" ca="1" si="734"/>
        <v>#REF!</v>
      </c>
      <c r="BM329" s="198" t="e">
        <f t="shared" ca="1" si="734"/>
        <v>#REF!</v>
      </c>
      <c r="BN329" s="195">
        <f t="shared" ca="1" si="716"/>
        <v>0</v>
      </c>
      <c r="BO329" s="195">
        <f t="shared" ca="1" si="716"/>
        <v>0</v>
      </c>
      <c r="BP329" s="195" t="str">
        <f t="shared" ca="1" si="716"/>
        <v>-</v>
      </c>
      <c r="BQ329" s="195" t="str">
        <f t="shared" ca="1" si="716"/>
        <v>-</v>
      </c>
      <c r="BR329" s="198">
        <f t="shared" ca="1" si="722"/>
        <v>0</v>
      </c>
      <c r="BS329" s="198">
        <f t="shared" ca="1" si="722"/>
        <v>50</v>
      </c>
      <c r="BT329" s="198">
        <f t="shared" ca="1" si="722"/>
        <v>51</v>
      </c>
      <c r="BU329" s="198">
        <f t="shared" ca="1" si="722"/>
        <v>51</v>
      </c>
      <c r="BV329" s="198">
        <f t="shared" ca="1" si="722"/>
        <v>51</v>
      </c>
      <c r="BW329" s="198">
        <f t="shared" ca="1" si="722"/>
        <v>51</v>
      </c>
      <c r="BX329" s="198">
        <f t="shared" ca="1" si="722"/>
        <v>51</v>
      </c>
      <c r="BY329" s="195">
        <f t="shared" ca="1" si="729"/>
        <v>2</v>
      </c>
      <c r="BZ329" s="195" t="str">
        <f t="shared" ca="1" si="729"/>
        <v>-</v>
      </c>
      <c r="CA329" s="195" t="str">
        <f t="shared" ca="1" si="729"/>
        <v>-</v>
      </c>
      <c r="CB329" s="195" t="str">
        <f t="shared" ca="1" si="729"/>
        <v>-</v>
      </c>
      <c r="CC329" s="195" t="str">
        <f t="shared" ca="1" si="729"/>
        <v>-</v>
      </c>
      <c r="CD329" s="195" t="str">
        <f t="shared" ca="1" si="729"/>
        <v>-</v>
      </c>
      <c r="CE329" s="195" t="str">
        <f t="shared" ca="1" si="729"/>
        <v>-</v>
      </c>
      <c r="CF329" s="195">
        <f t="shared" ca="1" si="729"/>
        <v>0</v>
      </c>
      <c r="CG329" s="195" t="str">
        <f t="shared" ca="1" si="729"/>
        <v>-</v>
      </c>
      <c r="CH329" s="195">
        <f t="shared" ca="1" si="730"/>
        <v>1</v>
      </c>
      <c r="CI329" s="195">
        <f t="shared" ca="1" si="730"/>
        <v>0</v>
      </c>
      <c r="CJ329" s="195">
        <f t="shared" ca="1" si="730"/>
        <v>1</v>
      </c>
      <c r="CK329" s="195">
        <f t="shared" ca="1" si="730"/>
        <v>1</v>
      </c>
      <c r="CL329" s="195">
        <f t="shared" ca="1" si="730"/>
        <v>1</v>
      </c>
      <c r="CM329" s="195">
        <f t="shared" ca="1" si="730"/>
        <v>0</v>
      </c>
      <c r="CN329" s="195">
        <f t="shared" ca="1" si="701"/>
        <v>0</v>
      </c>
      <c r="CO329" s="195">
        <f t="shared" ca="1" si="701"/>
        <v>0</v>
      </c>
      <c r="CP329" s="195">
        <f t="shared" ca="1" si="701"/>
        <v>0</v>
      </c>
      <c r="CQ329" s="195">
        <f t="shared" ca="1" si="701"/>
        <v>0.9</v>
      </c>
      <c r="CR329" s="195">
        <f t="shared" ca="1" si="701"/>
        <v>0.75</v>
      </c>
      <c r="CS329" s="195">
        <f t="shared" ca="1" si="701"/>
        <v>0.65</v>
      </c>
      <c r="CT329" s="195">
        <f t="shared" ca="1" si="701"/>
        <v>0.3</v>
      </c>
      <c r="CU329" s="195">
        <f t="shared" ca="1" si="701"/>
        <v>0</v>
      </c>
      <c r="CV329" s="195">
        <f t="shared" ca="1" si="701"/>
        <v>0</v>
      </c>
      <c r="CW329" s="195">
        <f t="shared" ca="1" si="701"/>
        <v>1</v>
      </c>
      <c r="CX329" s="198">
        <f t="shared" ca="1" si="611"/>
        <v>0.01</v>
      </c>
      <c r="CY329" s="195">
        <f t="shared" ca="1" si="701"/>
        <v>0</v>
      </c>
      <c r="CZ329" s="198">
        <f t="shared" ca="1" si="702"/>
        <v>0</v>
      </c>
      <c r="DA329" s="198">
        <f t="shared" ca="1" si="702"/>
        <v>0.05</v>
      </c>
      <c r="DB329" s="198">
        <f t="shared" ca="1" si="702"/>
        <v>0.05</v>
      </c>
      <c r="DC329" s="198">
        <f t="shared" ca="1" si="702"/>
        <v>0</v>
      </c>
      <c r="DD329" s="198">
        <f t="shared" ca="1" si="702"/>
        <v>0</v>
      </c>
      <c r="DE329" s="195" t="str">
        <f t="shared" ca="1" si="703"/>
        <v>-</v>
      </c>
      <c r="DF329" s="195" t="str">
        <f t="shared" ca="1" si="703"/>
        <v>-</v>
      </c>
      <c r="DG329" s="195" t="str">
        <f t="shared" ca="1" si="703"/>
        <v>-</v>
      </c>
      <c r="DH329" s="195" t="str">
        <f t="shared" ca="1" si="703"/>
        <v>-</v>
      </c>
      <c r="DI329" s="195" t="str">
        <f t="shared" ca="1" si="703"/>
        <v>-</v>
      </c>
      <c r="DJ329" s="195" t="str">
        <f t="shared" ca="1" si="703"/>
        <v>-</v>
      </c>
      <c r="DK329" s="195" t="b">
        <f t="shared" ca="1" si="703"/>
        <v>0</v>
      </c>
      <c r="DL329" s="195" t="b">
        <f t="shared" ca="1" si="703"/>
        <v>0</v>
      </c>
      <c r="DM329" s="195" t="b">
        <f t="shared" ca="1" si="703"/>
        <v>1</v>
      </c>
      <c r="DN329" s="198">
        <f t="shared" ca="1" si="723"/>
        <v>1</v>
      </c>
      <c r="DO329" s="198" t="str">
        <f t="shared" ca="1" si="723"/>
        <v>-</v>
      </c>
      <c r="DP329" s="198" t="str">
        <f t="shared" ca="1" si="723"/>
        <v>-</v>
      </c>
      <c r="DQ329" s="198" t="b">
        <f t="shared" ca="1" si="723"/>
        <v>1</v>
      </c>
      <c r="DR329" s="198" t="str">
        <f t="shared" ca="1" si="723"/>
        <v>-</v>
      </c>
      <c r="DS329" s="195" t="str">
        <f t="shared" ca="1" si="703"/>
        <v>-</v>
      </c>
      <c r="DT329" s="195" t="b">
        <f t="shared" ca="1" si="703"/>
        <v>1</v>
      </c>
      <c r="DU329" s="195" t="str">
        <f t="shared" ca="1" si="703"/>
        <v>-</v>
      </c>
      <c r="DV329" s="195">
        <f t="shared" ca="1" si="717"/>
        <v>0</v>
      </c>
      <c r="DW329" s="195">
        <f t="shared" ca="1" si="717"/>
        <v>1</v>
      </c>
      <c r="DX329" s="198" t="str">
        <f t="shared" ca="1" si="615"/>
        <v>-</v>
      </c>
      <c r="DY329" s="195">
        <f t="shared" ca="1" si="717"/>
        <v>500</v>
      </c>
      <c r="DZ329" s="195">
        <f t="shared" ca="1" si="717"/>
        <v>500</v>
      </c>
      <c r="EA329" s="198">
        <f t="shared" ca="1" si="705"/>
        <v>1</v>
      </c>
      <c r="EB329" s="198">
        <f t="shared" ca="1" si="705"/>
        <v>-0.25</v>
      </c>
      <c r="EC329" s="198">
        <f t="shared" ca="1" si="705"/>
        <v>1</v>
      </c>
      <c r="ED329" s="198">
        <f t="shared" ca="1" si="705"/>
        <v>1</v>
      </c>
      <c r="EE329" s="198">
        <f t="shared" ca="1" si="705"/>
        <v>62.5</v>
      </c>
      <c r="EF329" s="195">
        <f t="shared" ca="1" si="717"/>
        <v>70</v>
      </c>
      <c r="EG329" s="195">
        <f t="shared" ca="1" si="717"/>
        <v>50</v>
      </c>
      <c r="EH329" s="195">
        <f t="shared" ca="1" si="717"/>
        <v>70</v>
      </c>
      <c r="EI329" s="195">
        <f t="shared" ca="1" si="717"/>
        <v>50</v>
      </c>
      <c r="EJ329" s="198">
        <f t="shared" ca="1" si="618"/>
        <v>1</v>
      </c>
      <c r="EK329" s="195">
        <f t="shared" ca="1" si="717"/>
        <v>1</v>
      </c>
      <c r="EL329" s="195">
        <f t="shared" ca="1" si="717"/>
        <v>1</v>
      </c>
      <c r="EM329" s="195">
        <f t="shared" ca="1" si="620"/>
        <v>0</v>
      </c>
      <c r="EN329" s="195" t="str">
        <f t="shared" ca="1" si="706"/>
        <v>-</v>
      </c>
      <c r="EO329" s="195" t="str">
        <f t="shared" ca="1" si="706"/>
        <v>-</v>
      </c>
      <c r="EP329" s="195">
        <f t="shared" ca="1" si="706"/>
        <v>0</v>
      </c>
      <c r="EQ329" s="195">
        <f t="shared" ca="1" si="706"/>
        <v>0</v>
      </c>
      <c r="ER329" s="196">
        <v>0</v>
      </c>
    </row>
    <row r="330" spans="1:148" outlineLevel="3">
      <c r="A330" s="190">
        <f t="shared" si="624"/>
        <v>325</v>
      </c>
      <c r="B330" s="191">
        <f t="shared" ca="1" si="625"/>
        <v>324</v>
      </c>
      <c r="C330" s="19">
        <f t="shared" ca="1" si="731"/>
        <v>72</v>
      </c>
      <c r="D330" s="19" t="b">
        <f t="shared" ca="1" si="726"/>
        <v>1</v>
      </c>
      <c r="E330" s="19" t="b">
        <f t="shared" ca="1" si="726"/>
        <v>0</v>
      </c>
      <c r="F330" s="19" t="b">
        <f t="shared" ca="1" si="726"/>
        <v>1</v>
      </c>
      <c r="G330" s="197">
        <f t="shared" ca="1" si="636"/>
        <v>50</v>
      </c>
      <c r="H330" s="193" t="str">
        <f t="shared" ca="1" si="727"/>
        <v>50 M-M Spr Scan 2-Optimising replacements - Sell twice dry (wo LTW)</v>
      </c>
      <c r="I330" s="194" t="str">
        <f ca="1">IF(MATCH(H330,H$5:H330,0)=(COUNTA(H$5:H330)),"-","Dup")</f>
        <v>-</v>
      </c>
      <c r="J330" s="195" t="s">
        <v>37</v>
      </c>
      <c r="K330" s="195" t="b">
        <f t="shared" ca="1" si="714"/>
        <v>1</v>
      </c>
      <c r="L330" s="195" t="b">
        <f t="shared" ca="1" si="714"/>
        <v>1</v>
      </c>
      <c r="M330" s="195" t="b">
        <f t="shared" ca="1" si="714"/>
        <v>1</v>
      </c>
      <c r="N330" s="195" t="b">
        <f t="shared" ca="1" si="714"/>
        <v>1</v>
      </c>
      <c r="O330" s="195" t="b">
        <f t="shared" ca="1" si="714"/>
        <v>1</v>
      </c>
      <c r="P330" s="198">
        <f t="shared" ca="1" si="694"/>
        <v>0</v>
      </c>
      <c r="Q330" s="198">
        <f t="shared" ca="1" si="694"/>
        <v>0</v>
      </c>
      <c r="R330" s="195">
        <f t="shared" ca="1" si="732"/>
        <v>1</v>
      </c>
      <c r="S330" s="195">
        <f t="shared" ca="1" si="732"/>
        <v>1</v>
      </c>
      <c r="T330" s="195">
        <f t="shared" ca="1" si="732"/>
        <v>1</v>
      </c>
      <c r="U330" s="195">
        <f t="shared" ca="1" si="732"/>
        <v>1</v>
      </c>
      <c r="V330" s="195">
        <f t="shared" ca="1" si="732"/>
        <v>1</v>
      </c>
      <c r="W330" s="195">
        <f t="shared" ca="1" si="732"/>
        <v>1</v>
      </c>
      <c r="X330" s="195">
        <f t="shared" ca="1" si="732"/>
        <v>1</v>
      </c>
      <c r="Y330" s="195">
        <f t="shared" ca="1" si="732"/>
        <v>1</v>
      </c>
      <c r="Z330" s="195" t="str">
        <f t="shared" ca="1" si="732"/>
        <v>-</v>
      </c>
      <c r="AA330" s="198" t="b">
        <f t="shared" ca="1" si="695"/>
        <v>0</v>
      </c>
      <c r="AB330" s="198">
        <f t="shared" ca="1" si="695"/>
        <v>4</v>
      </c>
      <c r="AC330" s="198" t="b">
        <f t="shared" ca="1" si="695"/>
        <v>1</v>
      </c>
      <c r="AD330" s="198" t="b">
        <f t="shared" ca="1" si="695"/>
        <v>1</v>
      </c>
      <c r="AE330" s="195" t="str">
        <f t="shared" ca="1" si="733"/>
        <v>-</v>
      </c>
      <c r="AF330" s="195" t="str">
        <f t="shared" ca="1" si="733"/>
        <v>-</v>
      </c>
      <c r="AG330" s="198" t="b">
        <f t="shared" ca="1" si="696"/>
        <v>1</v>
      </c>
      <c r="AH330" s="198" t="b">
        <f t="shared" ca="1" si="696"/>
        <v>1</v>
      </c>
      <c r="AI330" s="198" t="b">
        <f t="shared" ca="1" si="696"/>
        <v>1</v>
      </c>
      <c r="AJ330" s="195" t="str">
        <f t="shared" ca="1" si="707"/>
        <v>-</v>
      </c>
      <c r="AK330" s="195" t="b">
        <f t="shared" ca="1" si="707"/>
        <v>1</v>
      </c>
      <c r="AL330" s="195" t="str">
        <f t="shared" ca="1" si="691"/>
        <v>-</v>
      </c>
      <c r="AM330" s="195" t="str">
        <f t="shared" ca="1" si="707"/>
        <v>-</v>
      </c>
      <c r="AN330" s="195" t="str">
        <f t="shared" ca="1" si="707"/>
        <v>-</v>
      </c>
      <c r="AO330" s="195" t="str">
        <f t="shared" ca="1" si="707"/>
        <v>-</v>
      </c>
      <c r="AP330" s="195" t="str">
        <f t="shared" ca="1" si="707"/>
        <v>-</v>
      </c>
      <c r="AQ330" s="195" t="str">
        <f t="shared" ca="1" si="707"/>
        <v>-</v>
      </c>
      <c r="AR330" s="195" t="str">
        <f t="shared" ca="1" si="664"/>
        <v>-</v>
      </c>
      <c r="AS330" s="195">
        <f t="shared" ca="1" si="707"/>
        <v>5</v>
      </c>
      <c r="AT330" s="195">
        <f t="shared" ca="1" si="707"/>
        <v>4</v>
      </c>
      <c r="AU330" s="195">
        <f t="shared" ca="1" si="707"/>
        <v>0</v>
      </c>
      <c r="AV330" s="195">
        <f t="shared" ca="1" si="707"/>
        <v>0.25</v>
      </c>
      <c r="AW330" s="195">
        <f t="shared" ca="1" si="707"/>
        <v>-0.25</v>
      </c>
      <c r="AX330" s="195">
        <f t="shared" ca="1" si="707"/>
        <v>0.5</v>
      </c>
      <c r="AY330" s="195">
        <f t="shared" ca="1" si="707"/>
        <v>-0.5</v>
      </c>
      <c r="AZ330" s="195">
        <f t="shared" ca="1" si="707"/>
        <v>-0.7</v>
      </c>
      <c r="BA330" s="195">
        <f t="shared" ca="1" si="698"/>
        <v>1</v>
      </c>
      <c r="BB330" s="195">
        <f t="shared" ca="1" si="698"/>
        <v>-1</v>
      </c>
      <c r="BC330" s="195">
        <f t="shared" ca="1" si="698"/>
        <v>0.3</v>
      </c>
      <c r="BD330" s="195">
        <f t="shared" ca="1" si="698"/>
        <v>0.7</v>
      </c>
      <c r="BE330" s="195">
        <f t="shared" ca="1" si="698"/>
        <v>-0.2</v>
      </c>
      <c r="BF330" s="195">
        <f t="shared" ca="1" si="698"/>
        <v>1.2</v>
      </c>
      <c r="BG330" s="195" t="str">
        <f t="shared" ca="1" si="698"/>
        <v>-</v>
      </c>
      <c r="BH330" s="195" t="str">
        <f t="shared" ca="1" si="698"/>
        <v>-</v>
      </c>
      <c r="BI330" s="198" t="e">
        <f t="shared" ca="1" si="734"/>
        <v>#REF!</v>
      </c>
      <c r="BJ330" s="198" t="e">
        <f t="shared" ca="1" si="734"/>
        <v>#REF!</v>
      </c>
      <c r="BK330" s="198" t="e">
        <f t="shared" ca="1" si="734"/>
        <v>#REF!</v>
      </c>
      <c r="BL330" s="198" t="e">
        <f t="shared" ca="1" si="734"/>
        <v>#REF!</v>
      </c>
      <c r="BM330" s="198" t="e">
        <f t="shared" ca="1" si="734"/>
        <v>#REF!</v>
      </c>
      <c r="BN330" s="195">
        <f t="shared" ca="1" si="716"/>
        <v>0</v>
      </c>
      <c r="BO330" s="195">
        <f t="shared" ca="1" si="716"/>
        <v>0</v>
      </c>
      <c r="BP330" s="195" t="str">
        <f t="shared" ca="1" si="716"/>
        <v>-</v>
      </c>
      <c r="BQ330" s="195" t="str">
        <f t="shared" ca="1" si="716"/>
        <v>-</v>
      </c>
      <c r="BR330" s="198">
        <f t="shared" ca="1" si="722"/>
        <v>0</v>
      </c>
      <c r="BS330" s="198">
        <f t="shared" ca="1" si="722"/>
        <v>50</v>
      </c>
      <c r="BT330" s="198">
        <f t="shared" ca="1" si="722"/>
        <v>51</v>
      </c>
      <c r="BU330" s="198">
        <f t="shared" ca="1" si="722"/>
        <v>51</v>
      </c>
      <c r="BV330" s="198">
        <f t="shared" ca="1" si="722"/>
        <v>51</v>
      </c>
      <c r="BW330" s="198">
        <f t="shared" ca="1" si="722"/>
        <v>51</v>
      </c>
      <c r="BX330" s="198">
        <f t="shared" ca="1" si="722"/>
        <v>51</v>
      </c>
      <c r="BY330" s="195">
        <f t="shared" ca="1" si="708"/>
        <v>2</v>
      </c>
      <c r="BZ330" s="195" t="str">
        <f t="shared" ca="1" si="708"/>
        <v>-</v>
      </c>
      <c r="CA330" s="195" t="str">
        <f t="shared" ca="1" si="708"/>
        <v>-</v>
      </c>
      <c r="CB330" s="195" t="str">
        <f t="shared" ca="1" si="708"/>
        <v>-</v>
      </c>
      <c r="CC330" s="195" t="str">
        <f t="shared" ca="1" si="708"/>
        <v>-</v>
      </c>
      <c r="CD330" s="195" t="str">
        <f t="shared" ca="1" si="708"/>
        <v>-</v>
      </c>
      <c r="CE330" s="195" t="str">
        <f t="shared" ca="1" si="708"/>
        <v>-</v>
      </c>
      <c r="CF330" s="195">
        <f t="shared" ca="1" si="708"/>
        <v>0</v>
      </c>
      <c r="CG330" s="195" t="str">
        <f t="shared" ca="1" si="708"/>
        <v>-</v>
      </c>
      <c r="CH330" s="195">
        <f t="shared" ca="1" si="708"/>
        <v>1</v>
      </c>
      <c r="CI330" s="195">
        <f t="shared" ca="1" si="708"/>
        <v>0</v>
      </c>
      <c r="CJ330" s="195">
        <f t="shared" ca="1" si="708"/>
        <v>1</v>
      </c>
      <c r="CK330" s="195">
        <f t="shared" ca="1" si="708"/>
        <v>1</v>
      </c>
      <c r="CL330" s="195">
        <f t="shared" ca="1" si="708"/>
        <v>1</v>
      </c>
      <c r="CM330" s="195">
        <f t="shared" ca="1" si="708"/>
        <v>0</v>
      </c>
      <c r="CN330" s="195">
        <f t="shared" ca="1" si="701"/>
        <v>0</v>
      </c>
      <c r="CO330" s="195">
        <f t="shared" ca="1" si="701"/>
        <v>0</v>
      </c>
      <c r="CP330" s="195">
        <f t="shared" ca="1" si="701"/>
        <v>0</v>
      </c>
      <c r="CQ330" s="195">
        <f t="shared" ca="1" si="701"/>
        <v>0.9</v>
      </c>
      <c r="CR330" s="195">
        <f t="shared" ca="1" si="701"/>
        <v>0.75</v>
      </c>
      <c r="CS330" s="195">
        <f t="shared" ca="1" si="701"/>
        <v>0.65</v>
      </c>
      <c r="CT330" s="195">
        <f t="shared" ca="1" si="701"/>
        <v>0.3</v>
      </c>
      <c r="CU330" s="195">
        <f t="shared" ca="1" si="701"/>
        <v>0</v>
      </c>
      <c r="CV330" s="195">
        <f t="shared" ca="1" si="701"/>
        <v>0</v>
      </c>
      <c r="CW330" s="195">
        <f t="shared" ca="1" si="701"/>
        <v>1</v>
      </c>
      <c r="CX330" s="198">
        <f t="shared" ca="1" si="611"/>
        <v>0.01</v>
      </c>
      <c r="CY330" s="195">
        <f t="shared" ca="1" si="701"/>
        <v>0</v>
      </c>
      <c r="CZ330" s="198">
        <f t="shared" ca="1" si="702"/>
        <v>0</v>
      </c>
      <c r="DA330" s="198">
        <f t="shared" ca="1" si="702"/>
        <v>0.05</v>
      </c>
      <c r="DB330" s="198">
        <f t="shared" ca="1" si="702"/>
        <v>0.05</v>
      </c>
      <c r="DC330" s="198">
        <f t="shared" ca="1" si="702"/>
        <v>0</v>
      </c>
      <c r="DD330" s="198">
        <f t="shared" ca="1" si="702"/>
        <v>0</v>
      </c>
      <c r="DE330" s="195" t="str">
        <f t="shared" ca="1" si="703"/>
        <v>-</v>
      </c>
      <c r="DF330" s="195" t="str">
        <f t="shared" ca="1" si="703"/>
        <v>-</v>
      </c>
      <c r="DG330" s="195" t="str">
        <f t="shared" ca="1" si="703"/>
        <v>-</v>
      </c>
      <c r="DH330" s="195" t="str">
        <f t="shared" ca="1" si="703"/>
        <v>-</v>
      </c>
      <c r="DI330" s="195" t="str">
        <f t="shared" ca="1" si="703"/>
        <v>-</v>
      </c>
      <c r="DJ330" s="195" t="str">
        <f t="shared" ca="1" si="703"/>
        <v>-</v>
      </c>
      <c r="DK330" s="195" t="b">
        <f t="shared" ca="1" si="703"/>
        <v>0</v>
      </c>
      <c r="DL330" s="195" t="b">
        <f t="shared" ca="1" si="703"/>
        <v>0</v>
      </c>
      <c r="DM330" s="195" t="b">
        <f t="shared" ca="1" si="703"/>
        <v>1</v>
      </c>
      <c r="DN330" s="198">
        <f t="shared" ca="1" si="723"/>
        <v>2</v>
      </c>
      <c r="DO330" s="198" t="str">
        <f t="shared" ca="1" si="723"/>
        <v>-</v>
      </c>
      <c r="DP330" s="198" t="str">
        <f t="shared" ca="1" si="723"/>
        <v>-</v>
      </c>
      <c r="DQ330" s="198" t="b">
        <f t="shared" ca="1" si="723"/>
        <v>1</v>
      </c>
      <c r="DR330" s="198" t="str">
        <f t="shared" ca="1" si="723"/>
        <v>-</v>
      </c>
      <c r="DS330" s="195" t="str">
        <f t="shared" ca="1" si="703"/>
        <v>-</v>
      </c>
      <c r="DT330" s="195" t="b">
        <f t="shared" ca="1" si="703"/>
        <v>1</v>
      </c>
      <c r="DU330" s="195" t="str">
        <f t="shared" ca="1" si="703"/>
        <v>-</v>
      </c>
      <c r="DV330" s="195">
        <f t="shared" ca="1" si="717"/>
        <v>0</v>
      </c>
      <c r="DW330" s="195">
        <f t="shared" ca="1" si="717"/>
        <v>1</v>
      </c>
      <c r="DX330" s="198" t="str">
        <f t="shared" ca="1" si="615"/>
        <v>-</v>
      </c>
      <c r="DY330" s="195">
        <f t="shared" ca="1" si="717"/>
        <v>500</v>
      </c>
      <c r="DZ330" s="195">
        <f t="shared" ca="1" si="717"/>
        <v>500</v>
      </c>
      <c r="EA330" s="198">
        <f t="shared" ca="1" si="705"/>
        <v>1</v>
      </c>
      <c r="EB330" s="198">
        <f t="shared" ca="1" si="705"/>
        <v>-0.25</v>
      </c>
      <c r="EC330" s="198">
        <f t="shared" ca="1" si="705"/>
        <v>1</v>
      </c>
      <c r="ED330" s="198">
        <f t="shared" ca="1" si="705"/>
        <v>1</v>
      </c>
      <c r="EE330" s="198">
        <f t="shared" ca="1" si="705"/>
        <v>62.5</v>
      </c>
      <c r="EF330" s="195">
        <f t="shared" ca="1" si="717"/>
        <v>70</v>
      </c>
      <c r="EG330" s="195">
        <f t="shared" ca="1" si="717"/>
        <v>50</v>
      </c>
      <c r="EH330" s="195">
        <f t="shared" ca="1" si="717"/>
        <v>70</v>
      </c>
      <c r="EI330" s="195">
        <f t="shared" ca="1" si="717"/>
        <v>50</v>
      </c>
      <c r="EJ330" s="198">
        <f t="shared" ca="1" si="618"/>
        <v>1</v>
      </c>
      <c r="EK330" s="195">
        <f t="shared" ca="1" si="717"/>
        <v>1</v>
      </c>
      <c r="EL330" s="195">
        <f t="shared" ca="1" si="717"/>
        <v>1</v>
      </c>
      <c r="EM330" s="195">
        <f t="shared" ca="1" si="620"/>
        <v>0</v>
      </c>
      <c r="EN330" s="195" t="str">
        <f t="shared" ca="1" si="706"/>
        <v>-</v>
      </c>
      <c r="EO330" s="195" t="str">
        <f t="shared" ca="1" si="706"/>
        <v>-</v>
      </c>
      <c r="EP330" s="195">
        <f t="shared" ca="1" si="706"/>
        <v>0</v>
      </c>
      <c r="EQ330" s="195">
        <f t="shared" ca="1" si="706"/>
        <v>0</v>
      </c>
      <c r="ER330" s="196">
        <v>0</v>
      </c>
    </row>
    <row r="331" spans="1:148" outlineLevel="3">
      <c r="A331" s="190">
        <f t="shared" si="624"/>
        <v>326</v>
      </c>
      <c r="B331" s="191">
        <f t="shared" ca="1" si="625"/>
        <v>325</v>
      </c>
      <c r="C331" s="19">
        <f t="shared" ca="1" si="731"/>
        <v>72</v>
      </c>
      <c r="D331" s="19" t="b">
        <f t="shared" ca="1" si="726"/>
        <v>1</v>
      </c>
      <c r="E331" s="19" t="b">
        <f t="shared" ca="1" si="726"/>
        <v>0</v>
      </c>
      <c r="F331" s="19" t="b">
        <f t="shared" ca="1" si="726"/>
        <v>1</v>
      </c>
      <c r="G331" s="197">
        <f t="shared" ca="1" si="636"/>
        <v>51</v>
      </c>
      <c r="H331" s="193" t="str">
        <f t="shared" ca="1" si="727"/>
        <v>51 M-M Spr Add contract cost</v>
      </c>
      <c r="I331" s="194" t="str">
        <f ca="1">IF(MATCH(H331,H$5:H331,0)=(COUNTA(H$5:H331)),"-","Dup")</f>
        <v>-</v>
      </c>
      <c r="J331" s="195" t="s">
        <v>37</v>
      </c>
      <c r="K331" s="195" t="b">
        <f t="shared" ca="1" si="714"/>
        <v>1</v>
      </c>
      <c r="L331" s="195" t="b">
        <f t="shared" ca="1" si="714"/>
        <v>1</v>
      </c>
      <c r="M331" s="195" t="b">
        <f t="shared" ca="1" si="714"/>
        <v>1</v>
      </c>
      <c r="N331" s="195" t="b">
        <f t="shared" ca="1" si="714"/>
        <v>1</v>
      </c>
      <c r="O331" s="195" t="b">
        <f t="shared" ca="1" si="714"/>
        <v>1</v>
      </c>
      <c r="P331" s="198">
        <f t="shared" ca="1" si="694"/>
        <v>0</v>
      </c>
      <c r="Q331" s="198">
        <f t="shared" ca="1" si="694"/>
        <v>0</v>
      </c>
      <c r="R331" s="195">
        <f t="shared" ca="1" si="732"/>
        <v>1</v>
      </c>
      <c r="S331" s="195">
        <f t="shared" ca="1" si="732"/>
        <v>1</v>
      </c>
      <c r="T331" s="195">
        <f t="shared" ca="1" si="732"/>
        <v>1</v>
      </c>
      <c r="U331" s="195">
        <f t="shared" ca="1" si="732"/>
        <v>1</v>
      </c>
      <c r="V331" s="195">
        <f t="shared" ca="1" si="732"/>
        <v>1</v>
      </c>
      <c r="W331" s="195">
        <f t="shared" ca="1" si="732"/>
        <v>1</v>
      </c>
      <c r="X331" s="195">
        <f t="shared" ca="1" si="732"/>
        <v>1</v>
      </c>
      <c r="Y331" s="195">
        <f t="shared" ca="1" si="732"/>
        <v>1</v>
      </c>
      <c r="Z331" s="195" t="str">
        <f t="shared" ca="1" si="732"/>
        <v>-</v>
      </c>
      <c r="AA331" s="198" t="b">
        <f t="shared" ca="1" si="695"/>
        <v>0</v>
      </c>
      <c r="AB331" s="198">
        <f t="shared" ca="1" si="695"/>
        <v>4</v>
      </c>
      <c r="AC331" s="198" t="b">
        <f t="shared" ca="1" si="695"/>
        <v>1</v>
      </c>
      <c r="AD331" s="198" t="b">
        <f t="shared" ca="1" si="695"/>
        <v>1</v>
      </c>
      <c r="AE331" s="195" t="str">
        <f t="shared" ca="1" si="733"/>
        <v>-</v>
      </c>
      <c r="AF331" s="195" t="str">
        <f t="shared" ca="1" si="733"/>
        <v>-</v>
      </c>
      <c r="AG331" s="198" t="b">
        <f t="shared" ca="1" si="696"/>
        <v>1</v>
      </c>
      <c r="AH331" s="198" t="b">
        <f t="shared" ca="1" si="696"/>
        <v>1</v>
      </c>
      <c r="AI331" s="198" t="b">
        <f t="shared" ca="1" si="696"/>
        <v>1</v>
      </c>
      <c r="AJ331" s="195" t="str">
        <f t="shared" ca="1" si="707"/>
        <v>-</v>
      </c>
      <c r="AK331" s="195" t="b">
        <f t="shared" ca="1" si="707"/>
        <v>1</v>
      </c>
      <c r="AL331" s="195" t="str">
        <f t="shared" ca="1" si="691"/>
        <v>-</v>
      </c>
      <c r="AM331" s="195" t="str">
        <f t="shared" ca="1" si="707"/>
        <v>-</v>
      </c>
      <c r="AN331" s="195" t="str">
        <f t="shared" ca="1" si="707"/>
        <v>-</v>
      </c>
      <c r="AO331" s="195" t="str">
        <f t="shared" ca="1" si="707"/>
        <v>-</v>
      </c>
      <c r="AP331" s="195" t="str">
        <f t="shared" ca="1" si="707"/>
        <v>-</v>
      </c>
      <c r="AQ331" s="195" t="str">
        <f t="shared" ca="1" si="707"/>
        <v>-</v>
      </c>
      <c r="AR331" s="195" t="str">
        <f t="shared" ca="1" si="664"/>
        <v>-</v>
      </c>
      <c r="AS331" s="195">
        <f t="shared" ca="1" si="707"/>
        <v>5</v>
      </c>
      <c r="AT331" s="195">
        <f t="shared" ca="1" si="707"/>
        <v>4</v>
      </c>
      <c r="AU331" s="195">
        <f t="shared" ca="1" si="707"/>
        <v>0</v>
      </c>
      <c r="AV331" s="195">
        <f t="shared" ca="1" si="707"/>
        <v>0.25</v>
      </c>
      <c r="AW331" s="195">
        <f t="shared" ca="1" si="707"/>
        <v>-0.25</v>
      </c>
      <c r="AX331" s="195">
        <f t="shared" ca="1" si="707"/>
        <v>0.5</v>
      </c>
      <c r="AY331" s="195">
        <f t="shared" ca="1" si="707"/>
        <v>-0.5</v>
      </c>
      <c r="AZ331" s="195">
        <f t="shared" ca="1" si="707"/>
        <v>-0.7</v>
      </c>
      <c r="BA331" s="195">
        <f t="shared" ca="1" si="698"/>
        <v>1</v>
      </c>
      <c r="BB331" s="195">
        <f t="shared" ca="1" si="698"/>
        <v>-1</v>
      </c>
      <c r="BC331" s="195">
        <f t="shared" ca="1" si="698"/>
        <v>0.3</v>
      </c>
      <c r="BD331" s="195">
        <f t="shared" ca="1" si="698"/>
        <v>0.7</v>
      </c>
      <c r="BE331" s="195">
        <f t="shared" ca="1" si="698"/>
        <v>-0.2</v>
      </c>
      <c r="BF331" s="195">
        <f t="shared" ca="1" si="698"/>
        <v>1.2</v>
      </c>
      <c r="BG331" s="195" t="str">
        <f t="shared" ca="1" si="698"/>
        <v>-</v>
      </c>
      <c r="BH331" s="195" t="str">
        <f t="shared" ca="1" si="698"/>
        <v>-</v>
      </c>
      <c r="BI331" s="198" t="e">
        <f t="shared" ca="1" si="734"/>
        <v>#REF!</v>
      </c>
      <c r="BJ331" s="198" t="e">
        <f t="shared" ca="1" si="734"/>
        <v>#REF!</v>
      </c>
      <c r="BK331" s="198" t="e">
        <f t="shared" ca="1" si="734"/>
        <v>#REF!</v>
      </c>
      <c r="BL331" s="198" t="e">
        <f t="shared" ca="1" si="734"/>
        <v>#REF!</v>
      </c>
      <c r="BM331" s="198" t="e">
        <f t="shared" ca="1" si="734"/>
        <v>#REF!</v>
      </c>
      <c r="BN331" s="195">
        <f t="shared" ca="1" si="716"/>
        <v>0</v>
      </c>
      <c r="BO331" s="195">
        <f t="shared" ca="1" si="716"/>
        <v>0</v>
      </c>
      <c r="BP331" s="195" t="str">
        <f t="shared" ca="1" si="716"/>
        <v>-</v>
      </c>
      <c r="BQ331" s="195" t="str">
        <f t="shared" ca="1" si="716"/>
        <v>-</v>
      </c>
      <c r="BR331" s="198">
        <f t="shared" ca="1" si="722"/>
        <v>0</v>
      </c>
      <c r="BS331" s="198">
        <f t="shared" ca="1" si="722"/>
        <v>50</v>
      </c>
      <c r="BT331" s="198">
        <f t="shared" ca="1" si="722"/>
        <v>51</v>
      </c>
      <c r="BU331" s="198">
        <f t="shared" ca="1" si="722"/>
        <v>51</v>
      </c>
      <c r="BV331" s="198">
        <f t="shared" ca="1" si="722"/>
        <v>51</v>
      </c>
      <c r="BW331" s="198">
        <f t="shared" ca="1" si="722"/>
        <v>51</v>
      </c>
      <c r="BX331" s="198">
        <f t="shared" ca="1" si="722"/>
        <v>51</v>
      </c>
      <c r="BY331" s="195">
        <f t="shared" ca="1" si="708"/>
        <v>2</v>
      </c>
      <c r="BZ331" s="195" t="str">
        <f t="shared" ca="1" si="708"/>
        <v>-</v>
      </c>
      <c r="CA331" s="195" t="str">
        <f t="shared" ca="1" si="708"/>
        <v>-</v>
      </c>
      <c r="CB331" s="195" t="str">
        <f t="shared" ca="1" si="708"/>
        <v>-</v>
      </c>
      <c r="CC331" s="195" t="str">
        <f t="shared" ca="1" si="708"/>
        <v>-</v>
      </c>
      <c r="CD331" s="195" t="str">
        <f t="shared" ca="1" si="708"/>
        <v>-</v>
      </c>
      <c r="CE331" s="195" t="str">
        <f t="shared" ca="1" si="708"/>
        <v>-</v>
      </c>
      <c r="CF331" s="195">
        <f t="shared" ca="1" si="708"/>
        <v>0</v>
      </c>
      <c r="CG331" s="195" t="str">
        <f t="shared" ca="1" si="708"/>
        <v>-</v>
      </c>
      <c r="CH331" s="195">
        <f t="shared" ca="1" si="708"/>
        <v>1</v>
      </c>
      <c r="CI331" s="195">
        <f t="shared" ca="1" si="708"/>
        <v>0</v>
      </c>
      <c r="CJ331" s="195">
        <f t="shared" ca="1" si="708"/>
        <v>1</v>
      </c>
      <c r="CK331" s="195">
        <f t="shared" ca="1" si="708"/>
        <v>1</v>
      </c>
      <c r="CL331" s="195">
        <f t="shared" ca="1" si="708"/>
        <v>1</v>
      </c>
      <c r="CM331" s="195">
        <f t="shared" ca="1" si="708"/>
        <v>0</v>
      </c>
      <c r="CN331" s="195">
        <f t="shared" ca="1" si="701"/>
        <v>0</v>
      </c>
      <c r="CO331" s="195">
        <f t="shared" ca="1" si="701"/>
        <v>0</v>
      </c>
      <c r="CP331" s="195">
        <f t="shared" ca="1" si="701"/>
        <v>0</v>
      </c>
      <c r="CQ331" s="195">
        <f t="shared" ca="1" si="701"/>
        <v>0.9</v>
      </c>
      <c r="CR331" s="195">
        <f t="shared" ca="1" si="701"/>
        <v>0.75</v>
      </c>
      <c r="CS331" s="195">
        <f t="shared" ca="1" si="701"/>
        <v>0.65</v>
      </c>
      <c r="CT331" s="195">
        <f t="shared" ca="1" si="701"/>
        <v>0.3</v>
      </c>
      <c r="CU331" s="195">
        <f t="shared" ca="1" si="701"/>
        <v>0</v>
      </c>
      <c r="CV331" s="195">
        <f t="shared" ca="1" si="701"/>
        <v>0</v>
      </c>
      <c r="CW331" s="195">
        <f t="shared" ca="1" si="701"/>
        <v>1</v>
      </c>
      <c r="CX331" s="198">
        <f t="shared" ca="1" si="611"/>
        <v>0.01</v>
      </c>
      <c r="CY331" s="195">
        <f t="shared" ca="1" si="701"/>
        <v>0</v>
      </c>
      <c r="CZ331" s="198">
        <f t="shared" ca="1" si="702"/>
        <v>0</v>
      </c>
      <c r="DA331" s="198">
        <f t="shared" ca="1" si="702"/>
        <v>0.05</v>
      </c>
      <c r="DB331" s="198">
        <f t="shared" ca="1" si="702"/>
        <v>0.05</v>
      </c>
      <c r="DC331" s="198">
        <f t="shared" ca="1" si="702"/>
        <v>0</v>
      </c>
      <c r="DD331" s="198">
        <f t="shared" ca="1" si="702"/>
        <v>0</v>
      </c>
      <c r="DE331" s="195" t="str">
        <f t="shared" ca="1" si="703"/>
        <v>-</v>
      </c>
      <c r="DF331" s="195" t="str">
        <f t="shared" ca="1" si="703"/>
        <v>-</v>
      </c>
      <c r="DG331" s="195" t="str">
        <f t="shared" ca="1" si="703"/>
        <v>-</v>
      </c>
      <c r="DH331" s="195" t="str">
        <f t="shared" ca="1" si="703"/>
        <v>-</v>
      </c>
      <c r="DI331" s="195" t="str">
        <f t="shared" ca="1" si="703"/>
        <v>-</v>
      </c>
      <c r="DJ331" s="195" t="str">
        <f t="shared" ca="1" si="703"/>
        <v>-</v>
      </c>
      <c r="DK331" s="195" t="b">
        <f t="shared" ca="1" si="703"/>
        <v>0</v>
      </c>
      <c r="DL331" s="195" t="b">
        <f t="shared" ca="1" si="703"/>
        <v>0</v>
      </c>
      <c r="DM331" s="195" t="b">
        <f t="shared" ca="1" si="703"/>
        <v>1</v>
      </c>
      <c r="DN331" s="198">
        <f t="shared" ca="1" si="723"/>
        <v>2</v>
      </c>
      <c r="DO331" s="198" t="str">
        <f t="shared" ca="1" si="723"/>
        <v>-</v>
      </c>
      <c r="DP331" s="198" t="str">
        <f t="shared" ca="1" si="723"/>
        <v>-</v>
      </c>
      <c r="DQ331" s="198" t="b">
        <f t="shared" ca="1" si="723"/>
        <v>1</v>
      </c>
      <c r="DR331" s="198" t="str">
        <f t="shared" ca="1" si="723"/>
        <v>-</v>
      </c>
      <c r="DS331" s="195" t="str">
        <f t="shared" ca="1" si="703"/>
        <v>-</v>
      </c>
      <c r="DT331" s="195" t="b">
        <f t="shared" ca="1" si="703"/>
        <v>1</v>
      </c>
      <c r="DU331" s="195" t="str">
        <f t="shared" ca="1" si="703"/>
        <v>-</v>
      </c>
      <c r="DV331" s="195">
        <f t="shared" ca="1" si="717"/>
        <v>0</v>
      </c>
      <c r="DW331" s="195">
        <f t="shared" ca="1" si="717"/>
        <v>1</v>
      </c>
      <c r="DX331" s="198" t="str">
        <f t="shared" ca="1" si="615"/>
        <v>-</v>
      </c>
      <c r="DY331" s="195">
        <f t="shared" ca="1" si="717"/>
        <v>500</v>
      </c>
      <c r="DZ331" s="195">
        <f t="shared" ca="1" si="717"/>
        <v>500</v>
      </c>
      <c r="EA331" s="198">
        <f t="shared" ca="1" si="705"/>
        <v>1</v>
      </c>
      <c r="EB331" s="198">
        <f t="shared" ca="1" si="705"/>
        <v>0</v>
      </c>
      <c r="EC331" s="198">
        <f t="shared" ca="1" si="705"/>
        <v>1</v>
      </c>
      <c r="ED331" s="198">
        <f t="shared" ca="1" si="705"/>
        <v>1</v>
      </c>
      <c r="EE331" s="198">
        <f t="shared" ca="1" si="705"/>
        <v>62.5</v>
      </c>
      <c r="EF331" s="195">
        <f t="shared" ca="1" si="717"/>
        <v>70</v>
      </c>
      <c r="EG331" s="195">
        <f t="shared" ca="1" si="717"/>
        <v>50</v>
      </c>
      <c r="EH331" s="195">
        <f t="shared" ca="1" si="717"/>
        <v>70</v>
      </c>
      <c r="EI331" s="195">
        <f t="shared" ca="1" si="717"/>
        <v>50</v>
      </c>
      <c r="EJ331" s="198">
        <f t="shared" ca="1" si="618"/>
        <v>1</v>
      </c>
      <c r="EK331" s="195">
        <f t="shared" ca="1" si="717"/>
        <v>1</v>
      </c>
      <c r="EL331" s="195">
        <f t="shared" ca="1" si="717"/>
        <v>1</v>
      </c>
      <c r="EM331" s="195">
        <f t="shared" ca="1" si="620"/>
        <v>0</v>
      </c>
      <c r="EN331" s="195" t="str">
        <f t="shared" ca="1" si="706"/>
        <v>-</v>
      </c>
      <c r="EO331" s="195" t="str">
        <f t="shared" ca="1" si="706"/>
        <v>-</v>
      </c>
      <c r="EP331" s="195">
        <f t="shared" ca="1" si="706"/>
        <v>0</v>
      </c>
      <c r="EQ331" s="195">
        <f t="shared" ca="1" si="706"/>
        <v>0</v>
      </c>
      <c r="ER331" s="196">
        <v>0</v>
      </c>
    </row>
    <row r="332" spans="1:148" outlineLevel="3">
      <c r="A332" s="190">
        <f t="shared" si="624"/>
        <v>327</v>
      </c>
      <c r="B332" s="191">
        <f t="shared" ca="1" si="625"/>
        <v>326</v>
      </c>
      <c r="C332" s="19">
        <f t="shared" ca="1" si="731"/>
        <v>72</v>
      </c>
      <c r="D332" s="19" t="b">
        <f t="shared" ca="1" si="726"/>
        <v>1</v>
      </c>
      <c r="E332" s="19" t="b">
        <f t="shared" ca="1" si="726"/>
        <v>0</v>
      </c>
      <c r="F332" s="19" t="b">
        <f t="shared" ca="1" si="726"/>
        <v>1</v>
      </c>
      <c r="G332" s="197">
        <f t="shared" ca="1" si="636"/>
        <v>52</v>
      </c>
      <c r="H332" s="193" t="str">
        <f t="shared" ca="1" si="727"/>
        <v>52 M-M Spr Add extra labour in yards</v>
      </c>
      <c r="I332" s="194" t="str">
        <f ca="1">IF(MATCH(H332,H$5:H332,0)=(COUNTA(H$5:H332)),"-","Dup")</f>
        <v>-</v>
      </c>
      <c r="J332" s="195" t="s">
        <v>37</v>
      </c>
      <c r="K332" s="195" t="b">
        <f t="shared" ca="1" si="714"/>
        <v>1</v>
      </c>
      <c r="L332" s="195" t="b">
        <f t="shared" ca="1" si="714"/>
        <v>1</v>
      </c>
      <c r="M332" s="195" t="b">
        <f t="shared" ca="1" si="714"/>
        <v>1</v>
      </c>
      <c r="N332" s="195" t="b">
        <f t="shared" ca="1" si="714"/>
        <v>1</v>
      </c>
      <c r="O332" s="195" t="b">
        <f t="shared" ca="1" si="714"/>
        <v>1</v>
      </c>
      <c r="P332" s="198">
        <f t="shared" ca="1" si="694"/>
        <v>0</v>
      </c>
      <c r="Q332" s="198">
        <f t="shared" ca="1" si="694"/>
        <v>0</v>
      </c>
      <c r="R332" s="195">
        <f t="shared" ca="1" si="732"/>
        <v>1</v>
      </c>
      <c r="S332" s="195">
        <f t="shared" ca="1" si="732"/>
        <v>1</v>
      </c>
      <c r="T332" s="195">
        <f t="shared" ca="1" si="732"/>
        <v>1</v>
      </c>
      <c r="U332" s="195">
        <f t="shared" ca="1" si="732"/>
        <v>1</v>
      </c>
      <c r="V332" s="195">
        <f t="shared" ca="1" si="732"/>
        <v>1</v>
      </c>
      <c r="W332" s="195">
        <f t="shared" ca="1" si="732"/>
        <v>1</v>
      </c>
      <c r="X332" s="195">
        <f t="shared" ca="1" si="732"/>
        <v>1</v>
      </c>
      <c r="Y332" s="195">
        <f t="shared" ca="1" si="732"/>
        <v>1</v>
      </c>
      <c r="Z332" s="195" t="str">
        <f t="shared" ca="1" si="732"/>
        <v>-</v>
      </c>
      <c r="AA332" s="198" t="b">
        <f t="shared" ca="1" si="695"/>
        <v>0</v>
      </c>
      <c r="AB332" s="198">
        <f t="shared" ca="1" si="695"/>
        <v>4</v>
      </c>
      <c r="AC332" s="198" t="b">
        <f t="shared" ca="1" si="695"/>
        <v>1</v>
      </c>
      <c r="AD332" s="198" t="b">
        <f t="shared" ca="1" si="695"/>
        <v>1</v>
      </c>
      <c r="AE332" s="195" t="str">
        <f t="shared" ca="1" si="733"/>
        <v>-</v>
      </c>
      <c r="AF332" s="195" t="str">
        <f t="shared" ca="1" si="733"/>
        <v>-</v>
      </c>
      <c r="AG332" s="198" t="b">
        <f t="shared" ca="1" si="696"/>
        <v>1</v>
      </c>
      <c r="AH332" s="198" t="b">
        <f t="shared" ca="1" si="696"/>
        <v>1</v>
      </c>
      <c r="AI332" s="198" t="b">
        <f t="shared" ca="1" si="696"/>
        <v>1</v>
      </c>
      <c r="AJ332" s="195" t="str">
        <f t="shared" ca="1" si="707"/>
        <v>-</v>
      </c>
      <c r="AK332" s="195" t="b">
        <f t="shared" ca="1" si="707"/>
        <v>1</v>
      </c>
      <c r="AL332" s="195" t="str">
        <f t="shared" ca="1" si="691"/>
        <v>-</v>
      </c>
      <c r="AM332" s="195" t="str">
        <f t="shared" ca="1" si="707"/>
        <v>-</v>
      </c>
      <c r="AN332" s="195" t="str">
        <f t="shared" ca="1" si="707"/>
        <v>-</v>
      </c>
      <c r="AO332" s="195" t="str">
        <f t="shared" ca="1" si="707"/>
        <v>-</v>
      </c>
      <c r="AP332" s="195" t="str">
        <f t="shared" ca="1" si="707"/>
        <v>-</v>
      </c>
      <c r="AQ332" s="195" t="str">
        <f t="shared" ca="1" si="707"/>
        <v>-</v>
      </c>
      <c r="AR332" s="195" t="str">
        <f t="shared" ca="1" si="664"/>
        <v>-</v>
      </c>
      <c r="AS332" s="195">
        <f t="shared" ca="1" si="707"/>
        <v>5</v>
      </c>
      <c r="AT332" s="195">
        <f t="shared" ca="1" si="707"/>
        <v>4</v>
      </c>
      <c r="AU332" s="195">
        <f t="shared" ca="1" si="707"/>
        <v>0</v>
      </c>
      <c r="AV332" s="195">
        <f t="shared" ca="1" si="707"/>
        <v>0.25</v>
      </c>
      <c r="AW332" s="195">
        <f t="shared" ca="1" si="707"/>
        <v>-0.25</v>
      </c>
      <c r="AX332" s="195">
        <f t="shared" ca="1" si="707"/>
        <v>0.5</v>
      </c>
      <c r="AY332" s="195">
        <f t="shared" ca="1" si="707"/>
        <v>-0.5</v>
      </c>
      <c r="AZ332" s="195">
        <f t="shared" ca="1" si="707"/>
        <v>-0.7</v>
      </c>
      <c r="BA332" s="195">
        <f t="shared" ca="1" si="698"/>
        <v>1</v>
      </c>
      <c r="BB332" s="195">
        <f t="shared" ca="1" si="698"/>
        <v>-1</v>
      </c>
      <c r="BC332" s="195">
        <f t="shared" ca="1" si="698"/>
        <v>0.3</v>
      </c>
      <c r="BD332" s="195">
        <f t="shared" ca="1" si="698"/>
        <v>0.7</v>
      </c>
      <c r="BE332" s="195">
        <f t="shared" ca="1" si="698"/>
        <v>-0.2</v>
      </c>
      <c r="BF332" s="195">
        <f t="shared" ca="1" si="698"/>
        <v>1.2</v>
      </c>
      <c r="BG332" s="195" t="str">
        <f t="shared" ca="1" si="698"/>
        <v>-</v>
      </c>
      <c r="BH332" s="195" t="str">
        <f t="shared" ca="1" si="698"/>
        <v>-</v>
      </c>
      <c r="BI332" s="198" t="e">
        <f t="shared" ca="1" si="734"/>
        <v>#REF!</v>
      </c>
      <c r="BJ332" s="198" t="e">
        <f t="shared" ca="1" si="734"/>
        <v>#REF!</v>
      </c>
      <c r="BK332" s="198" t="e">
        <f t="shared" ca="1" si="734"/>
        <v>#REF!</v>
      </c>
      <c r="BL332" s="198" t="e">
        <f t="shared" ca="1" si="734"/>
        <v>#REF!</v>
      </c>
      <c r="BM332" s="198" t="e">
        <f t="shared" ca="1" si="734"/>
        <v>#REF!</v>
      </c>
      <c r="BN332" s="195">
        <f t="shared" ca="1" si="716"/>
        <v>0</v>
      </c>
      <c r="BO332" s="195">
        <f t="shared" ca="1" si="716"/>
        <v>0</v>
      </c>
      <c r="BP332" s="195" t="str">
        <f t="shared" ca="1" si="716"/>
        <v>-</v>
      </c>
      <c r="BQ332" s="195" t="str">
        <f t="shared" ca="1" si="716"/>
        <v>-</v>
      </c>
      <c r="BR332" s="198">
        <f t="shared" ca="1" si="722"/>
        <v>0</v>
      </c>
      <c r="BS332" s="198">
        <f t="shared" ca="1" si="722"/>
        <v>50</v>
      </c>
      <c r="BT332" s="198">
        <f t="shared" ca="1" si="722"/>
        <v>51</v>
      </c>
      <c r="BU332" s="198">
        <f t="shared" ca="1" si="722"/>
        <v>51</v>
      </c>
      <c r="BV332" s="198">
        <f t="shared" ca="1" si="722"/>
        <v>51</v>
      </c>
      <c r="BW332" s="198">
        <f t="shared" ca="1" si="722"/>
        <v>51</v>
      </c>
      <c r="BX332" s="198">
        <f t="shared" ca="1" si="722"/>
        <v>51</v>
      </c>
      <c r="BY332" s="195">
        <f t="shared" ca="1" si="708"/>
        <v>2</v>
      </c>
      <c r="BZ332" s="195" t="str">
        <f t="shared" ca="1" si="708"/>
        <v>-</v>
      </c>
      <c r="CA332" s="195" t="str">
        <f t="shared" ca="1" si="708"/>
        <v>-</v>
      </c>
      <c r="CB332" s="195" t="str">
        <f t="shared" ca="1" si="708"/>
        <v>-</v>
      </c>
      <c r="CC332" s="195" t="str">
        <f t="shared" ca="1" si="708"/>
        <v>-</v>
      </c>
      <c r="CD332" s="195" t="str">
        <f t="shared" ca="1" si="708"/>
        <v>-</v>
      </c>
      <c r="CE332" s="195" t="str">
        <f t="shared" ca="1" si="708"/>
        <v>-</v>
      </c>
      <c r="CF332" s="195">
        <f t="shared" ca="1" si="708"/>
        <v>0</v>
      </c>
      <c r="CG332" s="195" t="str">
        <f t="shared" ca="1" si="708"/>
        <v>-</v>
      </c>
      <c r="CH332" s="195">
        <f t="shared" ca="1" si="708"/>
        <v>1</v>
      </c>
      <c r="CI332" s="195">
        <f t="shared" ca="1" si="708"/>
        <v>0</v>
      </c>
      <c r="CJ332" s="195">
        <f t="shared" ca="1" si="708"/>
        <v>1</v>
      </c>
      <c r="CK332" s="195">
        <f t="shared" ca="1" si="708"/>
        <v>1</v>
      </c>
      <c r="CL332" s="195">
        <f t="shared" ca="1" si="708"/>
        <v>1</v>
      </c>
      <c r="CM332" s="195">
        <f t="shared" ca="1" si="708"/>
        <v>0</v>
      </c>
      <c r="CN332" s="195">
        <f t="shared" ca="1" si="701"/>
        <v>0</v>
      </c>
      <c r="CO332" s="195">
        <f t="shared" ca="1" si="701"/>
        <v>0</v>
      </c>
      <c r="CP332" s="195">
        <f t="shared" ca="1" si="701"/>
        <v>0</v>
      </c>
      <c r="CQ332" s="195">
        <f t="shared" ca="1" si="701"/>
        <v>0.9</v>
      </c>
      <c r="CR332" s="195">
        <f t="shared" ca="1" si="701"/>
        <v>0.75</v>
      </c>
      <c r="CS332" s="195">
        <f t="shared" ca="1" si="701"/>
        <v>0.65</v>
      </c>
      <c r="CT332" s="195">
        <f t="shared" ca="1" si="701"/>
        <v>0.3</v>
      </c>
      <c r="CU332" s="195">
        <f t="shared" ca="1" si="701"/>
        <v>0</v>
      </c>
      <c r="CV332" s="195">
        <f t="shared" ca="1" si="701"/>
        <v>0</v>
      </c>
      <c r="CW332" s="195">
        <f t="shared" ca="1" si="701"/>
        <v>1</v>
      </c>
      <c r="CX332" s="198">
        <f t="shared" ca="1" si="611"/>
        <v>0.01</v>
      </c>
      <c r="CY332" s="195">
        <f t="shared" ca="1" si="701"/>
        <v>0</v>
      </c>
      <c r="CZ332" s="198">
        <f t="shared" ca="1" si="702"/>
        <v>0</v>
      </c>
      <c r="DA332" s="198">
        <f t="shared" ca="1" si="702"/>
        <v>0.05</v>
      </c>
      <c r="DB332" s="198">
        <f t="shared" ca="1" si="702"/>
        <v>0.05</v>
      </c>
      <c r="DC332" s="198">
        <f t="shared" ca="1" si="702"/>
        <v>0</v>
      </c>
      <c r="DD332" s="198">
        <f t="shared" ca="1" si="702"/>
        <v>0</v>
      </c>
      <c r="DE332" s="195" t="str">
        <f t="shared" ca="1" si="703"/>
        <v>-</v>
      </c>
      <c r="DF332" s="195" t="str">
        <f t="shared" ca="1" si="703"/>
        <v>-</v>
      </c>
      <c r="DG332" s="195" t="str">
        <f t="shared" ca="1" si="703"/>
        <v>-</v>
      </c>
      <c r="DH332" s="195" t="str">
        <f t="shared" ca="1" si="703"/>
        <v>-</v>
      </c>
      <c r="DI332" s="195" t="str">
        <f t="shared" ca="1" si="703"/>
        <v>-</v>
      </c>
      <c r="DJ332" s="195" t="str">
        <f t="shared" ca="1" si="703"/>
        <v>-</v>
      </c>
      <c r="DK332" s="195" t="b">
        <f t="shared" ca="1" si="703"/>
        <v>0</v>
      </c>
      <c r="DL332" s="195" t="b">
        <f t="shared" ca="1" si="703"/>
        <v>0</v>
      </c>
      <c r="DM332" s="195" t="b">
        <f t="shared" ca="1" si="703"/>
        <v>1</v>
      </c>
      <c r="DN332" s="198">
        <f t="shared" ca="1" si="723"/>
        <v>2</v>
      </c>
      <c r="DO332" s="198" t="str">
        <f t="shared" ca="1" si="723"/>
        <v>-</v>
      </c>
      <c r="DP332" s="198" t="str">
        <f t="shared" ca="1" si="723"/>
        <v>-</v>
      </c>
      <c r="DQ332" s="198" t="b">
        <f t="shared" ca="1" si="723"/>
        <v>1</v>
      </c>
      <c r="DR332" s="198" t="str">
        <f t="shared" ca="1" si="723"/>
        <v>-</v>
      </c>
      <c r="DS332" s="195" t="str">
        <f t="shared" ca="1" si="703"/>
        <v>-</v>
      </c>
      <c r="DT332" s="195" t="b">
        <f t="shared" ca="1" si="703"/>
        <v>1</v>
      </c>
      <c r="DU332" s="195" t="str">
        <f t="shared" ca="1" si="703"/>
        <v>-</v>
      </c>
      <c r="DV332" s="195">
        <f t="shared" ca="1" si="717"/>
        <v>0</v>
      </c>
      <c r="DW332" s="195">
        <f t="shared" ca="1" si="717"/>
        <v>1</v>
      </c>
      <c r="DX332" s="198" t="str">
        <f t="shared" ca="1" si="615"/>
        <v>-</v>
      </c>
      <c r="DY332" s="195">
        <f t="shared" ca="1" si="717"/>
        <v>500</v>
      </c>
      <c r="DZ332" s="195">
        <f t="shared" ca="1" si="717"/>
        <v>500</v>
      </c>
      <c r="EA332" s="198">
        <f t="shared" ca="1" si="705"/>
        <v>1</v>
      </c>
      <c r="EB332" s="198">
        <f t="shared" ca="1" si="705"/>
        <v>0</v>
      </c>
      <c r="EC332" s="198">
        <f t="shared" ca="1" si="705"/>
        <v>1</v>
      </c>
      <c r="ED332" s="198">
        <f t="shared" ca="1" si="705"/>
        <v>1</v>
      </c>
      <c r="EE332" s="198">
        <f t="shared" ca="1" si="705"/>
        <v>0</v>
      </c>
      <c r="EF332" s="195">
        <f t="shared" ca="1" si="717"/>
        <v>70</v>
      </c>
      <c r="EG332" s="195">
        <f t="shared" ca="1" si="717"/>
        <v>50</v>
      </c>
      <c r="EH332" s="195">
        <f t="shared" ca="1" si="717"/>
        <v>70</v>
      </c>
      <c r="EI332" s="195">
        <f t="shared" ca="1" si="717"/>
        <v>50</v>
      </c>
      <c r="EJ332" s="198">
        <f t="shared" ca="1" si="618"/>
        <v>1</v>
      </c>
      <c r="EK332" s="195">
        <f t="shared" ca="1" si="717"/>
        <v>1</v>
      </c>
      <c r="EL332" s="195">
        <f t="shared" ca="1" si="717"/>
        <v>1</v>
      </c>
      <c r="EM332" s="195">
        <f t="shared" ca="1" si="620"/>
        <v>0</v>
      </c>
      <c r="EN332" s="195" t="str">
        <f t="shared" ca="1" si="706"/>
        <v>-</v>
      </c>
      <c r="EO332" s="195" t="str">
        <f t="shared" ca="1" si="706"/>
        <v>-</v>
      </c>
      <c r="EP332" s="195">
        <f t="shared" ca="1" si="706"/>
        <v>0</v>
      </c>
      <c r="EQ332" s="195">
        <f t="shared" ca="1" si="706"/>
        <v>0</v>
      </c>
      <c r="ER332" s="196">
        <v>0</v>
      </c>
    </row>
    <row r="333" spans="1:148" outlineLevel="3">
      <c r="A333" s="190">
        <f t="shared" si="624"/>
        <v>328</v>
      </c>
      <c r="B333" s="191">
        <f t="shared" ca="1" si="625"/>
        <v>327</v>
      </c>
      <c r="C333" s="19">
        <f t="shared" ca="1" si="731"/>
        <v>72</v>
      </c>
      <c r="D333" s="19" t="b">
        <f t="shared" ca="1" si="726"/>
        <v>1</v>
      </c>
      <c r="E333" s="19" t="b">
        <f t="shared" ca="1" si="726"/>
        <v>0</v>
      </c>
      <c r="F333" s="19" t="b">
        <f t="shared" ca="1" si="726"/>
        <v>1</v>
      </c>
      <c r="G333" s="197">
        <f t="shared" ca="1" si="636"/>
        <v>53</v>
      </c>
      <c r="H333" s="193" t="str">
        <f t="shared" ca="1" si="727"/>
        <v>53 M-M Spr Change feed supply (SR)</v>
      </c>
      <c r="I333" s="194" t="str">
        <f ca="1">IF(MATCH(H333,H$5:H333,0)=(COUNTA(H$5:H333)),"-","Dup")</f>
        <v>-</v>
      </c>
      <c r="J333" s="195" t="s">
        <v>37</v>
      </c>
      <c r="K333" s="195" t="b">
        <f t="shared" ca="1" si="714"/>
        <v>1</v>
      </c>
      <c r="L333" s="195" t="b">
        <f t="shared" ca="1" si="714"/>
        <v>1</v>
      </c>
      <c r="M333" s="195" t="b">
        <f t="shared" ca="1" si="714"/>
        <v>1</v>
      </c>
      <c r="N333" s="195" t="b">
        <f t="shared" ca="1" si="714"/>
        <v>1</v>
      </c>
      <c r="O333" s="195" t="b">
        <f t="shared" ca="1" si="714"/>
        <v>1</v>
      </c>
      <c r="P333" s="198">
        <f t="shared" ca="1" si="694"/>
        <v>0</v>
      </c>
      <c r="Q333" s="198">
        <f t="shared" ca="1" si="694"/>
        <v>0</v>
      </c>
      <c r="R333" s="195">
        <f t="shared" ca="1" si="732"/>
        <v>1</v>
      </c>
      <c r="S333" s="195">
        <f t="shared" ca="1" si="732"/>
        <v>1</v>
      </c>
      <c r="T333" s="195">
        <f t="shared" ca="1" si="732"/>
        <v>1</v>
      </c>
      <c r="U333" s="195">
        <f t="shared" ca="1" si="732"/>
        <v>1</v>
      </c>
      <c r="V333" s="195">
        <f t="shared" ca="1" si="732"/>
        <v>1</v>
      </c>
      <c r="W333" s="195">
        <f t="shared" ca="1" si="732"/>
        <v>1</v>
      </c>
      <c r="X333" s="195">
        <f t="shared" ca="1" si="732"/>
        <v>1</v>
      </c>
      <c r="Y333" s="195">
        <f t="shared" ca="1" si="732"/>
        <v>1</v>
      </c>
      <c r="Z333" s="195" t="str">
        <f t="shared" ca="1" si="732"/>
        <v>-</v>
      </c>
      <c r="AA333" s="198" t="b">
        <f t="shared" ca="1" si="695"/>
        <v>0</v>
      </c>
      <c r="AB333" s="198">
        <f t="shared" ca="1" si="695"/>
        <v>4</v>
      </c>
      <c r="AC333" s="198" t="b">
        <f t="shared" ca="1" si="695"/>
        <v>1</v>
      </c>
      <c r="AD333" s="198" t="b">
        <f t="shared" ca="1" si="695"/>
        <v>1</v>
      </c>
      <c r="AE333" s="195" t="str">
        <f t="shared" ca="1" si="733"/>
        <v>-</v>
      </c>
      <c r="AF333" s="195" t="str">
        <f t="shared" ca="1" si="733"/>
        <v>-</v>
      </c>
      <c r="AG333" s="198" t="b">
        <f t="shared" ca="1" si="696"/>
        <v>1</v>
      </c>
      <c r="AH333" s="198" t="b">
        <f t="shared" ca="1" si="696"/>
        <v>1</v>
      </c>
      <c r="AI333" s="198" t="b">
        <f t="shared" ca="1" si="696"/>
        <v>1</v>
      </c>
      <c r="AJ333" s="195" t="str">
        <f t="shared" ca="1" si="707"/>
        <v>-</v>
      </c>
      <c r="AK333" s="195" t="b">
        <f t="shared" ca="1" si="707"/>
        <v>1</v>
      </c>
      <c r="AL333" s="195" t="str">
        <f t="shared" ca="1" si="691"/>
        <v>-</v>
      </c>
      <c r="AM333" s="195" t="str">
        <f t="shared" ca="1" si="707"/>
        <v>-</v>
      </c>
      <c r="AN333" s="195" t="str">
        <f t="shared" ca="1" si="707"/>
        <v>-</v>
      </c>
      <c r="AO333" s="195" t="str">
        <f t="shared" ca="1" si="707"/>
        <v>-</v>
      </c>
      <c r="AP333" s="195" t="str">
        <f t="shared" ca="1" si="707"/>
        <v>-</v>
      </c>
      <c r="AQ333" s="195" t="str">
        <f t="shared" ca="1" si="707"/>
        <v>-</v>
      </c>
      <c r="AR333" s="195" t="str">
        <f t="shared" ca="1" si="664"/>
        <v>-</v>
      </c>
      <c r="AS333" s="195">
        <f t="shared" ca="1" si="707"/>
        <v>5</v>
      </c>
      <c r="AT333" s="195">
        <f t="shared" ca="1" si="707"/>
        <v>4</v>
      </c>
      <c r="AU333" s="195">
        <f t="shared" ca="1" si="707"/>
        <v>0</v>
      </c>
      <c r="AV333" s="195">
        <f t="shared" ca="1" si="707"/>
        <v>0.25</v>
      </c>
      <c r="AW333" s="195">
        <f t="shared" ca="1" si="707"/>
        <v>-0.25</v>
      </c>
      <c r="AX333" s="195">
        <f t="shared" ca="1" si="707"/>
        <v>0.5</v>
      </c>
      <c r="AY333" s="195">
        <f t="shared" ca="1" si="707"/>
        <v>-0.5</v>
      </c>
      <c r="AZ333" s="195">
        <f t="shared" ca="1" si="707"/>
        <v>-0.7</v>
      </c>
      <c r="BA333" s="195">
        <f t="shared" ca="1" si="707"/>
        <v>1</v>
      </c>
      <c r="BB333" s="195">
        <f t="shared" ref="BB333:BH342" ca="1" si="735">OFFSET(BB$5,$B333,0)</f>
        <v>-1</v>
      </c>
      <c r="BC333" s="195">
        <f t="shared" ca="1" si="735"/>
        <v>0.3</v>
      </c>
      <c r="BD333" s="195">
        <f t="shared" ca="1" si="735"/>
        <v>0.7</v>
      </c>
      <c r="BE333" s="195">
        <f t="shared" ca="1" si="735"/>
        <v>-0.2</v>
      </c>
      <c r="BF333" s="195">
        <f t="shared" ca="1" si="735"/>
        <v>1.2</v>
      </c>
      <c r="BG333" s="195" t="str">
        <f t="shared" ca="1" si="735"/>
        <v>-</v>
      </c>
      <c r="BH333" s="195" t="str">
        <f t="shared" ca="1" si="735"/>
        <v>-</v>
      </c>
      <c r="BI333" s="198" t="e">
        <f t="shared" ca="1" si="734"/>
        <v>#REF!</v>
      </c>
      <c r="BJ333" s="198" t="e">
        <f t="shared" ca="1" si="734"/>
        <v>#REF!</v>
      </c>
      <c r="BK333" s="198" t="e">
        <f t="shared" ca="1" si="734"/>
        <v>#REF!</v>
      </c>
      <c r="BL333" s="198" t="e">
        <f t="shared" ca="1" si="734"/>
        <v>#REF!</v>
      </c>
      <c r="BM333" s="198" t="e">
        <f t="shared" ca="1" si="734"/>
        <v>#REF!</v>
      </c>
      <c r="BN333" s="195">
        <f t="shared" ref="BN333:BQ342" ca="1" si="736">OFFSET(BN$5,$B333,0)</f>
        <v>0</v>
      </c>
      <c r="BO333" s="195">
        <f t="shared" ca="1" si="736"/>
        <v>0</v>
      </c>
      <c r="BP333" s="195" t="str">
        <f t="shared" ca="1" si="736"/>
        <v>-</v>
      </c>
      <c r="BQ333" s="195" t="str">
        <f t="shared" ca="1" si="736"/>
        <v>-</v>
      </c>
      <c r="BR333" s="198">
        <f t="shared" ca="1" si="722"/>
        <v>0</v>
      </c>
      <c r="BS333" s="198">
        <f t="shared" ca="1" si="722"/>
        <v>52</v>
      </c>
      <c r="BT333" s="198">
        <f t="shared" ca="1" si="722"/>
        <v>53</v>
      </c>
      <c r="BU333" s="198">
        <f t="shared" ca="1" si="722"/>
        <v>52</v>
      </c>
      <c r="BV333" s="198">
        <f t="shared" ca="1" si="722"/>
        <v>53</v>
      </c>
      <c r="BW333" s="198">
        <f t="shared" ca="1" si="722"/>
        <v>54</v>
      </c>
      <c r="BX333" s="198">
        <f t="shared" ca="1" si="722"/>
        <v>52</v>
      </c>
      <c r="BY333" s="195">
        <f t="shared" ca="1" si="708"/>
        <v>2</v>
      </c>
      <c r="BZ333" s="195" t="str">
        <f t="shared" ca="1" si="708"/>
        <v>-</v>
      </c>
      <c r="CA333" s="195" t="str">
        <f t="shared" ca="1" si="708"/>
        <v>-</v>
      </c>
      <c r="CB333" s="195" t="str">
        <f t="shared" ca="1" si="708"/>
        <v>-</v>
      </c>
      <c r="CC333" s="195" t="str">
        <f t="shared" ca="1" si="708"/>
        <v>-</v>
      </c>
      <c r="CD333" s="195" t="str">
        <f t="shared" ca="1" si="708"/>
        <v>-</v>
      </c>
      <c r="CE333" s="195" t="str">
        <f t="shared" ca="1" si="708"/>
        <v>-</v>
      </c>
      <c r="CF333" s="195">
        <f t="shared" ca="1" si="708"/>
        <v>0</v>
      </c>
      <c r="CG333" s="195" t="str">
        <f t="shared" ca="1" si="708"/>
        <v>-</v>
      </c>
      <c r="CH333" s="195">
        <f t="shared" ca="1" si="708"/>
        <v>1</v>
      </c>
      <c r="CI333" s="195">
        <f t="shared" ca="1" si="708"/>
        <v>0</v>
      </c>
      <c r="CJ333" s="195">
        <f t="shared" ca="1" si="708"/>
        <v>1</v>
      </c>
      <c r="CK333" s="195">
        <f t="shared" ca="1" si="708"/>
        <v>1</v>
      </c>
      <c r="CL333" s="195">
        <f t="shared" ca="1" si="708"/>
        <v>1</v>
      </c>
      <c r="CM333" s="195">
        <f t="shared" ca="1" si="708"/>
        <v>0</v>
      </c>
      <c r="CN333" s="195">
        <f t="shared" ca="1" si="708"/>
        <v>0</v>
      </c>
      <c r="CO333" s="195">
        <f t="shared" ref="CO333:CY342" ca="1" si="737">OFFSET(CO$5,$B333,0)</f>
        <v>0</v>
      </c>
      <c r="CP333" s="195">
        <f t="shared" ca="1" si="737"/>
        <v>0</v>
      </c>
      <c r="CQ333" s="195">
        <f t="shared" ca="1" si="737"/>
        <v>0.9</v>
      </c>
      <c r="CR333" s="195">
        <f t="shared" ca="1" si="737"/>
        <v>0.75</v>
      </c>
      <c r="CS333" s="195">
        <f t="shared" ca="1" si="737"/>
        <v>0.65</v>
      </c>
      <c r="CT333" s="195">
        <f t="shared" ca="1" si="737"/>
        <v>0.3</v>
      </c>
      <c r="CU333" s="195">
        <f t="shared" ca="1" si="737"/>
        <v>0</v>
      </c>
      <c r="CV333" s="195">
        <f t="shared" ca="1" si="737"/>
        <v>0</v>
      </c>
      <c r="CW333" s="195">
        <f t="shared" ca="1" si="737"/>
        <v>1</v>
      </c>
      <c r="CX333" s="198">
        <f t="shared" ca="1" si="611"/>
        <v>0.01</v>
      </c>
      <c r="CY333" s="195">
        <f t="shared" ca="1" si="737"/>
        <v>0</v>
      </c>
      <c r="CZ333" s="198">
        <f t="shared" ca="1" si="702"/>
        <v>0</v>
      </c>
      <c r="DA333" s="198">
        <f t="shared" ca="1" si="702"/>
        <v>0.05</v>
      </c>
      <c r="DB333" s="198">
        <f t="shared" ca="1" si="702"/>
        <v>0.05</v>
      </c>
      <c r="DC333" s="198">
        <f t="shared" ca="1" si="702"/>
        <v>0</v>
      </c>
      <c r="DD333" s="198">
        <f t="shared" ca="1" si="702"/>
        <v>0</v>
      </c>
      <c r="DE333" s="195" t="str">
        <f t="shared" ref="DE333:DU342" ca="1" si="738">OFFSET(DE$5,$B333,0)</f>
        <v>-</v>
      </c>
      <c r="DF333" s="195" t="str">
        <f t="shared" ca="1" si="738"/>
        <v>-</v>
      </c>
      <c r="DG333" s="195" t="str">
        <f t="shared" ca="1" si="738"/>
        <v>-</v>
      </c>
      <c r="DH333" s="195" t="str">
        <f t="shared" ca="1" si="738"/>
        <v>-</v>
      </c>
      <c r="DI333" s="195" t="str">
        <f t="shared" ca="1" si="738"/>
        <v>-</v>
      </c>
      <c r="DJ333" s="195" t="str">
        <f t="shared" ca="1" si="738"/>
        <v>-</v>
      </c>
      <c r="DK333" s="195" t="b">
        <f t="shared" ca="1" si="738"/>
        <v>0</v>
      </c>
      <c r="DL333" s="195" t="b">
        <f t="shared" ca="1" si="738"/>
        <v>0</v>
      </c>
      <c r="DM333" s="195" t="b">
        <f t="shared" ca="1" si="738"/>
        <v>1</v>
      </c>
      <c r="DN333" s="198">
        <f t="shared" ca="1" si="723"/>
        <v>2</v>
      </c>
      <c r="DO333" s="198" t="str">
        <f t="shared" ca="1" si="723"/>
        <v>-</v>
      </c>
      <c r="DP333" s="198" t="str">
        <f t="shared" ca="1" si="723"/>
        <v>-</v>
      </c>
      <c r="DQ333" s="198" t="b">
        <f t="shared" ca="1" si="723"/>
        <v>1</v>
      </c>
      <c r="DR333" s="198" t="str">
        <f t="shared" ca="1" si="723"/>
        <v>-</v>
      </c>
      <c r="DS333" s="195" t="str">
        <f t="shared" ca="1" si="738"/>
        <v>-</v>
      </c>
      <c r="DT333" s="195" t="b">
        <f t="shared" ca="1" si="738"/>
        <v>1</v>
      </c>
      <c r="DU333" s="195" t="str">
        <f t="shared" ca="1" si="738"/>
        <v>-</v>
      </c>
      <c r="DV333" s="195">
        <f t="shared" ref="DV333:EL342" ca="1" si="739">OFFSET(DV$5,$B333,0)</f>
        <v>0</v>
      </c>
      <c r="DW333" s="195">
        <f t="shared" ca="1" si="739"/>
        <v>1</v>
      </c>
      <c r="DX333" s="198" t="str">
        <f t="shared" ca="1" si="615"/>
        <v>-</v>
      </c>
      <c r="DY333" s="195">
        <f t="shared" ca="1" si="739"/>
        <v>500</v>
      </c>
      <c r="DZ333" s="195">
        <f t="shared" ca="1" si="739"/>
        <v>500</v>
      </c>
      <c r="EA333" s="198">
        <f t="shared" ca="1" si="705"/>
        <v>1</v>
      </c>
      <c r="EB333" s="198">
        <f t="shared" ca="1" si="705"/>
        <v>0</v>
      </c>
      <c r="EC333" s="198">
        <f t="shared" ca="1" si="705"/>
        <v>1</v>
      </c>
      <c r="ED333" s="198">
        <f t="shared" ca="1" si="705"/>
        <v>1</v>
      </c>
      <c r="EE333" s="198">
        <f t="shared" ca="1" si="705"/>
        <v>0</v>
      </c>
      <c r="EF333" s="195">
        <f t="shared" ca="1" si="739"/>
        <v>70</v>
      </c>
      <c r="EG333" s="195">
        <f t="shared" ca="1" si="739"/>
        <v>50</v>
      </c>
      <c r="EH333" s="195">
        <f t="shared" ca="1" si="739"/>
        <v>70</v>
      </c>
      <c r="EI333" s="195">
        <f t="shared" ca="1" si="739"/>
        <v>50</v>
      </c>
      <c r="EJ333" s="198">
        <f t="shared" ca="1" si="618"/>
        <v>1</v>
      </c>
      <c r="EK333" s="195">
        <f t="shared" ca="1" si="739"/>
        <v>1</v>
      </c>
      <c r="EL333" s="195">
        <f t="shared" ca="1" si="739"/>
        <v>1</v>
      </c>
      <c r="EM333" s="195">
        <f t="shared" ca="1" si="620"/>
        <v>0</v>
      </c>
      <c r="EN333" s="195" t="str">
        <f t="shared" ref="EN333:EQ342" ca="1" si="740">OFFSET(EN$5,$B333,0)</f>
        <v>-</v>
      </c>
      <c r="EO333" s="195" t="str">
        <f t="shared" ca="1" si="740"/>
        <v>-</v>
      </c>
      <c r="EP333" s="195">
        <f t="shared" ca="1" si="740"/>
        <v>0</v>
      </c>
      <c r="EQ333" s="195">
        <f t="shared" ca="1" si="740"/>
        <v>0</v>
      </c>
      <c r="ER333" s="196">
        <v>0</v>
      </c>
    </row>
    <row r="334" spans="1:148" outlineLevel="3">
      <c r="A334" s="190">
        <f t="shared" si="624"/>
        <v>329</v>
      </c>
      <c r="B334" s="191">
        <f t="shared" ca="1" si="625"/>
        <v>328</v>
      </c>
      <c r="C334" s="19">
        <f t="shared" ca="1" si="731"/>
        <v>72</v>
      </c>
      <c r="D334" s="19" t="b">
        <f t="shared" ca="1" si="726"/>
        <v>1</v>
      </c>
      <c r="E334" s="19" t="b">
        <f t="shared" ca="1" si="726"/>
        <v>0</v>
      </c>
      <c r="F334" s="19" t="b">
        <f t="shared" ca="1" si="726"/>
        <v>1</v>
      </c>
      <c r="G334" s="197">
        <f t="shared" ca="1" si="636"/>
        <v>54</v>
      </c>
      <c r="H334" s="193" t="str">
        <f t="shared" ca="1" si="727"/>
        <v>54 M-M Spr Change LTW feed supply (SR)</v>
      </c>
      <c r="I334" s="194" t="str">
        <f ca="1">IF(MATCH(H334,H$5:H334,0)=(COUNTA(H$5:H334)),"-","Dup")</f>
        <v>-</v>
      </c>
      <c r="J334" s="195" t="s">
        <v>37</v>
      </c>
      <c r="K334" s="195" t="b">
        <f t="shared" ca="1" si="714"/>
        <v>1</v>
      </c>
      <c r="L334" s="195" t="b">
        <f t="shared" ca="1" si="714"/>
        <v>1</v>
      </c>
      <c r="M334" s="195" t="b">
        <f t="shared" ca="1" si="714"/>
        <v>1</v>
      </c>
      <c r="N334" s="195" t="b">
        <f t="shared" ca="1" si="714"/>
        <v>1</v>
      </c>
      <c r="O334" s="195" t="b">
        <f t="shared" ca="1" si="714"/>
        <v>1</v>
      </c>
      <c r="P334" s="198">
        <f t="shared" ca="1" si="694"/>
        <v>0</v>
      </c>
      <c r="Q334" s="198">
        <f t="shared" ca="1" si="694"/>
        <v>0</v>
      </c>
      <c r="R334" s="195">
        <f t="shared" ca="1" si="732"/>
        <v>1</v>
      </c>
      <c r="S334" s="195">
        <f t="shared" ca="1" si="732"/>
        <v>1</v>
      </c>
      <c r="T334" s="195">
        <f t="shared" ca="1" si="732"/>
        <v>1</v>
      </c>
      <c r="U334" s="195">
        <f t="shared" ca="1" si="732"/>
        <v>1</v>
      </c>
      <c r="V334" s="195">
        <f t="shared" ca="1" si="732"/>
        <v>1</v>
      </c>
      <c r="W334" s="195">
        <f t="shared" ca="1" si="732"/>
        <v>1</v>
      </c>
      <c r="X334" s="195">
        <f t="shared" ca="1" si="732"/>
        <v>1</v>
      </c>
      <c r="Y334" s="195">
        <f t="shared" ca="1" si="732"/>
        <v>1</v>
      </c>
      <c r="Z334" s="195" t="str">
        <f t="shared" ca="1" si="732"/>
        <v>-</v>
      </c>
      <c r="AA334" s="198" t="b">
        <f t="shared" ca="1" si="695"/>
        <v>0</v>
      </c>
      <c r="AB334" s="198">
        <f t="shared" ca="1" si="695"/>
        <v>4</v>
      </c>
      <c r="AC334" s="198" t="b">
        <f t="shared" ca="1" si="695"/>
        <v>1</v>
      </c>
      <c r="AD334" s="198" t="b">
        <f t="shared" ca="1" si="695"/>
        <v>1</v>
      </c>
      <c r="AE334" s="195" t="str">
        <f t="shared" ca="1" si="733"/>
        <v>-</v>
      </c>
      <c r="AF334" s="195" t="str">
        <f t="shared" ca="1" si="733"/>
        <v>-</v>
      </c>
      <c r="AG334" s="198" t="b">
        <f t="shared" ca="1" si="696"/>
        <v>1</v>
      </c>
      <c r="AH334" s="198" t="b">
        <f t="shared" ca="1" si="696"/>
        <v>1</v>
      </c>
      <c r="AI334" s="198" t="b">
        <f t="shared" ca="1" si="696"/>
        <v>1</v>
      </c>
      <c r="AJ334" s="195" t="str">
        <f t="shared" ref="AJ334:AY334" ca="1" si="741">OFFSET(AJ$5,$B334,0)</f>
        <v>-</v>
      </c>
      <c r="AK334" s="195" t="b">
        <f t="shared" ca="1" si="741"/>
        <v>1</v>
      </c>
      <c r="AL334" s="195" t="str">
        <f t="shared" ca="1" si="691"/>
        <v>-</v>
      </c>
      <c r="AM334" s="195" t="str">
        <f t="shared" ca="1" si="741"/>
        <v>-</v>
      </c>
      <c r="AN334" s="195" t="str">
        <f t="shared" ca="1" si="741"/>
        <v>-</v>
      </c>
      <c r="AO334" s="195" t="str">
        <f t="shared" ca="1" si="741"/>
        <v>-</v>
      </c>
      <c r="AP334" s="195" t="str">
        <f t="shared" ca="1" si="741"/>
        <v>-</v>
      </c>
      <c r="AQ334" s="195" t="str">
        <f t="shared" ca="1" si="741"/>
        <v>-</v>
      </c>
      <c r="AR334" s="195" t="str">
        <f t="shared" ca="1" si="741"/>
        <v>-</v>
      </c>
      <c r="AS334" s="195">
        <f t="shared" ca="1" si="741"/>
        <v>5</v>
      </c>
      <c r="AT334" s="195">
        <f t="shared" ca="1" si="741"/>
        <v>4</v>
      </c>
      <c r="AU334" s="195">
        <f t="shared" ca="1" si="741"/>
        <v>0</v>
      </c>
      <c r="AV334" s="195">
        <f t="shared" ca="1" si="741"/>
        <v>0.25</v>
      </c>
      <c r="AW334" s="195">
        <f t="shared" ca="1" si="741"/>
        <v>-0.25</v>
      </c>
      <c r="AX334" s="195">
        <f t="shared" ca="1" si="741"/>
        <v>0.5</v>
      </c>
      <c r="AY334" s="195">
        <f t="shared" ca="1" si="741"/>
        <v>-0.5</v>
      </c>
      <c r="AZ334" s="195">
        <f t="shared" ref="AJ334:BA342" ca="1" si="742">OFFSET(AZ$5,$B334,0)</f>
        <v>-0.7</v>
      </c>
      <c r="BA334" s="195">
        <f t="shared" ca="1" si="742"/>
        <v>1</v>
      </c>
      <c r="BB334" s="195">
        <f t="shared" ca="1" si="735"/>
        <v>-1</v>
      </c>
      <c r="BC334" s="195">
        <f t="shared" ca="1" si="735"/>
        <v>0.3</v>
      </c>
      <c r="BD334" s="195">
        <f t="shared" ca="1" si="735"/>
        <v>0.7</v>
      </c>
      <c r="BE334" s="195">
        <f t="shared" ca="1" si="735"/>
        <v>-0.2</v>
      </c>
      <c r="BF334" s="195">
        <f t="shared" ca="1" si="735"/>
        <v>1.2</v>
      </c>
      <c r="BG334" s="195" t="str">
        <f t="shared" ca="1" si="735"/>
        <v>-</v>
      </c>
      <c r="BH334" s="195" t="str">
        <f t="shared" ca="1" si="735"/>
        <v>-</v>
      </c>
      <c r="BI334" s="198" t="e">
        <f t="shared" ca="1" si="734"/>
        <v>#REF!</v>
      </c>
      <c r="BJ334" s="198" t="e">
        <f t="shared" ca="1" si="734"/>
        <v>#REF!</v>
      </c>
      <c r="BK334" s="198" t="e">
        <f t="shared" ca="1" si="734"/>
        <v>#REF!</v>
      </c>
      <c r="BL334" s="198" t="e">
        <f t="shared" ca="1" si="734"/>
        <v>#REF!</v>
      </c>
      <c r="BM334" s="198" t="e">
        <f t="shared" ca="1" si="734"/>
        <v>#REF!</v>
      </c>
      <c r="BN334" s="195">
        <f t="shared" ca="1" si="736"/>
        <v>0</v>
      </c>
      <c r="BO334" s="195">
        <f t="shared" ca="1" si="736"/>
        <v>0</v>
      </c>
      <c r="BP334" s="195" t="str">
        <f t="shared" ca="1" si="736"/>
        <v>-</v>
      </c>
      <c r="BQ334" s="195" t="str">
        <f t="shared" ca="1" si="736"/>
        <v>-</v>
      </c>
      <c r="BR334" s="198">
        <f t="shared" ca="1" si="722"/>
        <v>0</v>
      </c>
      <c r="BS334" s="198">
        <f t="shared" ca="1" si="722"/>
        <v>52</v>
      </c>
      <c r="BT334" s="198">
        <f t="shared" ca="1" si="722"/>
        <v>53</v>
      </c>
      <c r="BU334" s="198">
        <f t="shared" ca="1" si="722"/>
        <v>52</v>
      </c>
      <c r="BV334" s="198">
        <f t="shared" ca="1" si="722"/>
        <v>53</v>
      </c>
      <c r="BW334" s="198">
        <f t="shared" ca="1" si="722"/>
        <v>54</v>
      </c>
      <c r="BX334" s="198">
        <f t="shared" ca="1" si="722"/>
        <v>52</v>
      </c>
      <c r="BY334" s="195">
        <f t="shared" ref="BY334:CL334" ca="1" si="743">OFFSET(BY$5,$B334,0)</f>
        <v>2</v>
      </c>
      <c r="BZ334" s="195" t="str">
        <f t="shared" ca="1" si="743"/>
        <v>-</v>
      </c>
      <c r="CA334" s="195" t="str">
        <f t="shared" ca="1" si="743"/>
        <v>-</v>
      </c>
      <c r="CB334" s="195" t="str">
        <f t="shared" ca="1" si="743"/>
        <v>-</v>
      </c>
      <c r="CC334" s="195" t="str">
        <f t="shared" ca="1" si="743"/>
        <v>-</v>
      </c>
      <c r="CD334" s="195" t="str">
        <f t="shared" ca="1" si="743"/>
        <v>-</v>
      </c>
      <c r="CE334" s="195" t="str">
        <f t="shared" ca="1" si="743"/>
        <v>-</v>
      </c>
      <c r="CF334" s="195">
        <f t="shared" ca="1" si="743"/>
        <v>0</v>
      </c>
      <c r="CG334" s="195" t="str">
        <f t="shared" ca="1" si="743"/>
        <v>-</v>
      </c>
      <c r="CH334" s="195">
        <f t="shared" ca="1" si="743"/>
        <v>1</v>
      </c>
      <c r="CI334" s="195">
        <f t="shared" ca="1" si="743"/>
        <v>0</v>
      </c>
      <c r="CJ334" s="195">
        <f t="shared" ca="1" si="743"/>
        <v>1</v>
      </c>
      <c r="CK334" s="195">
        <f t="shared" ca="1" si="743"/>
        <v>1</v>
      </c>
      <c r="CL334" s="195">
        <f t="shared" ca="1" si="743"/>
        <v>1</v>
      </c>
      <c r="CM334" s="195">
        <f t="shared" ref="BY334:CN342" ca="1" si="744">OFFSET(CM$5,$B334,0)</f>
        <v>0</v>
      </c>
      <c r="CN334" s="195">
        <f t="shared" ca="1" si="744"/>
        <v>0</v>
      </c>
      <c r="CO334" s="195">
        <f t="shared" ca="1" si="737"/>
        <v>0</v>
      </c>
      <c r="CP334" s="195">
        <f t="shared" ca="1" si="737"/>
        <v>0</v>
      </c>
      <c r="CQ334" s="195">
        <f t="shared" ca="1" si="737"/>
        <v>0.9</v>
      </c>
      <c r="CR334" s="195">
        <f t="shared" ca="1" si="737"/>
        <v>0.75</v>
      </c>
      <c r="CS334" s="195">
        <f t="shared" ca="1" si="737"/>
        <v>0.65</v>
      </c>
      <c r="CT334" s="195">
        <f t="shared" ca="1" si="737"/>
        <v>0.3</v>
      </c>
      <c r="CU334" s="195">
        <f t="shared" ca="1" si="737"/>
        <v>0</v>
      </c>
      <c r="CV334" s="195">
        <f t="shared" ca="1" si="737"/>
        <v>0</v>
      </c>
      <c r="CW334" s="195">
        <f t="shared" ca="1" si="737"/>
        <v>1</v>
      </c>
      <c r="CX334" s="198">
        <f t="shared" ca="1" si="611"/>
        <v>0.01</v>
      </c>
      <c r="CY334" s="195">
        <f t="shared" ca="1" si="737"/>
        <v>0</v>
      </c>
      <c r="CZ334" s="198">
        <f t="shared" ca="1" si="702"/>
        <v>0</v>
      </c>
      <c r="DA334" s="198">
        <f t="shared" ca="1" si="702"/>
        <v>0.05</v>
      </c>
      <c r="DB334" s="198">
        <f t="shared" ca="1" si="702"/>
        <v>0.05</v>
      </c>
      <c r="DC334" s="198">
        <f t="shared" ca="1" si="702"/>
        <v>0</v>
      </c>
      <c r="DD334" s="198">
        <f t="shared" ca="1" si="702"/>
        <v>0</v>
      </c>
      <c r="DE334" s="195" t="str">
        <f t="shared" ca="1" si="738"/>
        <v>-</v>
      </c>
      <c r="DF334" s="195" t="str">
        <f t="shared" ca="1" si="738"/>
        <v>-</v>
      </c>
      <c r="DG334" s="195" t="str">
        <f t="shared" ca="1" si="738"/>
        <v>-</v>
      </c>
      <c r="DH334" s="195" t="str">
        <f t="shared" ca="1" si="738"/>
        <v>-</v>
      </c>
      <c r="DI334" s="195" t="str">
        <f t="shared" ca="1" si="738"/>
        <v>-</v>
      </c>
      <c r="DJ334" s="195" t="str">
        <f t="shared" ca="1" si="738"/>
        <v>-</v>
      </c>
      <c r="DK334" s="195" t="b">
        <f t="shared" ca="1" si="738"/>
        <v>0</v>
      </c>
      <c r="DL334" s="195" t="b">
        <f t="shared" ca="1" si="738"/>
        <v>0</v>
      </c>
      <c r="DM334" s="195" t="b">
        <f t="shared" ca="1" si="738"/>
        <v>1</v>
      </c>
      <c r="DN334" s="198">
        <f t="shared" ca="1" si="723"/>
        <v>2</v>
      </c>
      <c r="DO334" s="198" t="str">
        <f t="shared" ca="1" si="723"/>
        <v>-</v>
      </c>
      <c r="DP334" s="198" t="str">
        <f t="shared" ca="1" si="723"/>
        <v>-</v>
      </c>
      <c r="DQ334" s="198" t="b">
        <f t="shared" ca="1" si="723"/>
        <v>1</v>
      </c>
      <c r="DR334" s="198" t="str">
        <f t="shared" ca="1" si="723"/>
        <v>-</v>
      </c>
      <c r="DS334" s="195" t="str">
        <f t="shared" ca="1" si="738"/>
        <v>-</v>
      </c>
      <c r="DT334" s="195" t="b">
        <f t="shared" ca="1" si="738"/>
        <v>1</v>
      </c>
      <c r="DU334" s="195" t="str">
        <f t="shared" ca="1" si="738"/>
        <v>-</v>
      </c>
      <c r="DV334" s="195">
        <f t="shared" ca="1" si="739"/>
        <v>0</v>
      </c>
      <c r="DW334" s="195">
        <f t="shared" ca="1" si="739"/>
        <v>1</v>
      </c>
      <c r="DX334" s="198" t="str">
        <f t="shared" ca="1" si="615"/>
        <v>-</v>
      </c>
      <c r="DY334" s="195">
        <f t="shared" ca="1" si="739"/>
        <v>500</v>
      </c>
      <c r="DZ334" s="195">
        <f t="shared" ca="1" si="739"/>
        <v>500</v>
      </c>
      <c r="EA334" s="198">
        <f t="shared" ca="1" si="705"/>
        <v>1</v>
      </c>
      <c r="EB334" s="198">
        <f t="shared" ca="1" si="705"/>
        <v>0</v>
      </c>
      <c r="EC334" s="198">
        <f t="shared" ca="1" si="705"/>
        <v>1</v>
      </c>
      <c r="ED334" s="198">
        <f t="shared" ca="1" si="705"/>
        <v>1</v>
      </c>
      <c r="EE334" s="198">
        <f t="shared" ca="1" si="705"/>
        <v>0</v>
      </c>
      <c r="EF334" s="195">
        <f t="shared" ca="1" si="739"/>
        <v>70</v>
      </c>
      <c r="EG334" s="195">
        <f t="shared" ca="1" si="739"/>
        <v>50</v>
      </c>
      <c r="EH334" s="195">
        <f t="shared" ca="1" si="739"/>
        <v>70</v>
      </c>
      <c r="EI334" s="195">
        <f t="shared" ca="1" si="739"/>
        <v>50</v>
      </c>
      <c r="EJ334" s="198">
        <f t="shared" ca="1" si="618"/>
        <v>1</v>
      </c>
      <c r="EK334" s="195">
        <f t="shared" ca="1" si="739"/>
        <v>1</v>
      </c>
      <c r="EL334" s="195">
        <f t="shared" ca="1" si="739"/>
        <v>1</v>
      </c>
      <c r="EM334" s="195">
        <f t="shared" ca="1" si="620"/>
        <v>0</v>
      </c>
      <c r="EN334" s="195" t="str">
        <f t="shared" ca="1" si="740"/>
        <v>-</v>
      </c>
      <c r="EO334" s="195" t="str">
        <f t="shared" ca="1" si="740"/>
        <v>-</v>
      </c>
      <c r="EP334" s="195">
        <f t="shared" ca="1" si="740"/>
        <v>0</v>
      </c>
      <c r="EQ334" s="195">
        <f t="shared" ca="1" si="740"/>
        <v>0</v>
      </c>
      <c r="ER334" s="196">
        <v>0</v>
      </c>
    </row>
    <row r="335" spans="1:148" outlineLevel="3">
      <c r="A335" s="190">
        <f t="shared" si="624"/>
        <v>330</v>
      </c>
      <c r="B335" s="191">
        <f t="shared" ca="1" si="625"/>
        <v>329</v>
      </c>
      <c r="C335" s="19">
        <f t="shared" ca="1" si="731"/>
        <v>72</v>
      </c>
      <c r="D335" s="19" t="b">
        <f t="shared" ca="1" si="726"/>
        <v>1</v>
      </c>
      <c r="E335" s="19" t="b">
        <f t="shared" ca="1" si="726"/>
        <v>0</v>
      </c>
      <c r="F335" s="19" t="b">
        <f t="shared" ca="1" si="726"/>
        <v>1</v>
      </c>
      <c r="G335" s="197">
        <f t="shared" ca="1" si="636"/>
        <v>55</v>
      </c>
      <c r="H335" s="193" t="str">
        <f t="shared" ca="1" si="727"/>
        <v>55 M-M Spr Change LW profiles &amp; sale values</v>
      </c>
      <c r="I335" s="194" t="str">
        <f ca="1">IF(MATCH(H335,H$5:H335,0)=(COUNTA(H$5:H335)),"-","Dup")</f>
        <v>-</v>
      </c>
      <c r="J335" s="195" t="s">
        <v>37</v>
      </c>
      <c r="K335" s="195" t="b">
        <f t="shared" ca="1" si="714"/>
        <v>1</v>
      </c>
      <c r="L335" s="195" t="b">
        <f t="shared" ca="1" si="714"/>
        <v>1</v>
      </c>
      <c r="M335" s="195" t="b">
        <f t="shared" ca="1" si="714"/>
        <v>1</v>
      </c>
      <c r="N335" s="195" t="b">
        <f t="shared" ca="1" si="714"/>
        <v>1</v>
      </c>
      <c r="O335" s="195" t="b">
        <f t="shared" ca="1" si="714"/>
        <v>1</v>
      </c>
      <c r="P335" s="198">
        <f t="shared" ca="1" si="694"/>
        <v>0</v>
      </c>
      <c r="Q335" s="198">
        <f t="shared" ca="1" si="694"/>
        <v>0</v>
      </c>
      <c r="R335" s="195">
        <f t="shared" ca="1" si="732"/>
        <v>1</v>
      </c>
      <c r="S335" s="195">
        <f t="shared" ca="1" si="732"/>
        <v>1</v>
      </c>
      <c r="T335" s="195">
        <f t="shared" ca="1" si="732"/>
        <v>1</v>
      </c>
      <c r="U335" s="195">
        <f t="shared" ca="1" si="732"/>
        <v>1</v>
      </c>
      <c r="V335" s="195">
        <f t="shared" ca="1" si="732"/>
        <v>1</v>
      </c>
      <c r="W335" s="195">
        <f t="shared" ca="1" si="732"/>
        <v>1</v>
      </c>
      <c r="X335" s="195">
        <f t="shared" ca="1" si="732"/>
        <v>1</v>
      </c>
      <c r="Y335" s="195">
        <f t="shared" ca="1" si="732"/>
        <v>1</v>
      </c>
      <c r="Z335" s="195" t="str">
        <f t="shared" ca="1" si="732"/>
        <v>-</v>
      </c>
      <c r="AA335" s="198" t="b">
        <f t="shared" ca="1" si="695"/>
        <v>0</v>
      </c>
      <c r="AB335" s="198">
        <f t="shared" ca="1" si="695"/>
        <v>4</v>
      </c>
      <c r="AC335" s="198" t="b">
        <f t="shared" ca="1" si="695"/>
        <v>1</v>
      </c>
      <c r="AD335" s="198" t="b">
        <f t="shared" ca="1" si="695"/>
        <v>1</v>
      </c>
      <c r="AE335" s="195" t="str">
        <f t="shared" ca="1" si="733"/>
        <v>-</v>
      </c>
      <c r="AF335" s="195" t="str">
        <f t="shared" ca="1" si="733"/>
        <v>-</v>
      </c>
      <c r="AG335" s="198" t="b">
        <f t="shared" ca="1" si="696"/>
        <v>1</v>
      </c>
      <c r="AH335" s="198" t="b">
        <f t="shared" ca="1" si="696"/>
        <v>1</v>
      </c>
      <c r="AI335" s="198" t="str">
        <f t="shared" ca="1" si="696"/>
        <v>-</v>
      </c>
      <c r="AJ335" s="195" t="str">
        <f t="shared" ca="1" si="707"/>
        <v>-</v>
      </c>
      <c r="AK335" s="195" t="b">
        <f t="shared" ca="1" si="707"/>
        <v>1</v>
      </c>
      <c r="AL335" s="195" t="str">
        <f t="shared" ca="1" si="691"/>
        <v>-</v>
      </c>
      <c r="AM335" s="195" t="str">
        <f t="shared" ca="1" si="707"/>
        <v>-</v>
      </c>
      <c r="AN335" s="195" t="str">
        <f t="shared" ca="1" si="707"/>
        <v>-</v>
      </c>
      <c r="AO335" s="195" t="str">
        <f t="shared" ca="1" si="707"/>
        <v>-</v>
      </c>
      <c r="AP335" s="195" t="str">
        <f t="shared" ca="1" si="707"/>
        <v>-</v>
      </c>
      <c r="AQ335" s="195" t="str">
        <f t="shared" ca="1" si="707"/>
        <v>-</v>
      </c>
      <c r="AR335" s="195" t="str">
        <f t="shared" ca="1" si="664"/>
        <v>-</v>
      </c>
      <c r="AS335" s="195">
        <f t="shared" ca="1" si="707"/>
        <v>5</v>
      </c>
      <c r="AT335" s="195">
        <f t="shared" ca="1" si="707"/>
        <v>4</v>
      </c>
      <c r="AU335" s="195">
        <f t="shared" ca="1" si="707"/>
        <v>0</v>
      </c>
      <c r="AV335" s="195">
        <f t="shared" ca="1" si="707"/>
        <v>0.25</v>
      </c>
      <c r="AW335" s="195">
        <f t="shared" ca="1" si="707"/>
        <v>-0.25</v>
      </c>
      <c r="AX335" s="195">
        <f t="shared" ca="1" si="707"/>
        <v>0.5</v>
      </c>
      <c r="AY335" s="195">
        <f t="shared" ca="1" si="707"/>
        <v>-0.5</v>
      </c>
      <c r="AZ335" s="195">
        <f t="shared" ca="1" si="742"/>
        <v>-0.7</v>
      </c>
      <c r="BA335" s="195">
        <f t="shared" ca="1" si="742"/>
        <v>1</v>
      </c>
      <c r="BB335" s="195">
        <f t="shared" ca="1" si="735"/>
        <v>-1</v>
      </c>
      <c r="BC335" s="195">
        <f t="shared" ca="1" si="735"/>
        <v>0.3</v>
      </c>
      <c r="BD335" s="195">
        <f t="shared" ca="1" si="735"/>
        <v>0.7</v>
      </c>
      <c r="BE335" s="195">
        <f t="shared" ca="1" si="735"/>
        <v>-0.2</v>
      </c>
      <c r="BF335" s="195">
        <f t="shared" ca="1" si="735"/>
        <v>1.2</v>
      </c>
      <c r="BG335" s="195" t="str">
        <f t="shared" ca="1" si="735"/>
        <v>-</v>
      </c>
      <c r="BH335" s="195" t="str">
        <f t="shared" ca="1" si="735"/>
        <v>-</v>
      </c>
      <c r="BI335" s="198" t="e">
        <f t="shared" ca="1" si="734"/>
        <v>#REF!</v>
      </c>
      <c r="BJ335" s="198" t="e">
        <f t="shared" ca="1" si="734"/>
        <v>#REF!</v>
      </c>
      <c r="BK335" s="198" t="e">
        <f t="shared" ca="1" si="734"/>
        <v>#REF!</v>
      </c>
      <c r="BL335" s="198" t="e">
        <f t="shared" ca="1" si="734"/>
        <v>#REF!</v>
      </c>
      <c r="BM335" s="198" t="e">
        <f t="shared" ca="1" si="734"/>
        <v>#REF!</v>
      </c>
      <c r="BN335" s="195">
        <f t="shared" ca="1" si="736"/>
        <v>0</v>
      </c>
      <c r="BO335" s="195">
        <f t="shared" ca="1" si="736"/>
        <v>0</v>
      </c>
      <c r="BP335" s="195" t="str">
        <f t="shared" ca="1" si="736"/>
        <v>-</v>
      </c>
      <c r="BQ335" s="195" t="str">
        <f t="shared" ca="1" si="736"/>
        <v>-</v>
      </c>
      <c r="BR335" s="198">
        <f t="shared" ca="1" si="722"/>
        <v>0</v>
      </c>
      <c r="BS335" s="198">
        <f t="shared" ca="1" si="722"/>
        <v>52</v>
      </c>
      <c r="BT335" s="198">
        <f t="shared" ca="1" si="722"/>
        <v>53</v>
      </c>
      <c r="BU335" s="198">
        <f t="shared" ca="1" si="722"/>
        <v>52</v>
      </c>
      <c r="BV335" s="198">
        <f t="shared" ca="1" si="722"/>
        <v>53</v>
      </c>
      <c r="BW335" s="198">
        <f t="shared" ca="1" si="722"/>
        <v>54</v>
      </c>
      <c r="BX335" s="198">
        <f t="shared" ca="1" si="722"/>
        <v>52</v>
      </c>
      <c r="BY335" s="195">
        <f t="shared" ca="1" si="708"/>
        <v>2</v>
      </c>
      <c r="BZ335" s="195" t="str">
        <f t="shared" ca="1" si="708"/>
        <v>-</v>
      </c>
      <c r="CA335" s="195" t="str">
        <f t="shared" ca="1" si="708"/>
        <v>-</v>
      </c>
      <c r="CB335" s="195" t="str">
        <f t="shared" ca="1" si="708"/>
        <v>-</v>
      </c>
      <c r="CC335" s="195" t="str">
        <f t="shared" ca="1" si="708"/>
        <v>-</v>
      </c>
      <c r="CD335" s="195" t="str">
        <f t="shared" ca="1" si="708"/>
        <v>-</v>
      </c>
      <c r="CE335" s="195" t="str">
        <f t="shared" ca="1" si="708"/>
        <v>-</v>
      </c>
      <c r="CF335" s="195">
        <f t="shared" ca="1" si="708"/>
        <v>0</v>
      </c>
      <c r="CG335" s="195" t="str">
        <f t="shared" ca="1" si="708"/>
        <v>-</v>
      </c>
      <c r="CH335" s="195">
        <f t="shared" ca="1" si="708"/>
        <v>1</v>
      </c>
      <c r="CI335" s="195">
        <f t="shared" ca="1" si="708"/>
        <v>0</v>
      </c>
      <c r="CJ335" s="195">
        <f t="shared" ca="1" si="708"/>
        <v>1</v>
      </c>
      <c r="CK335" s="195">
        <f t="shared" ca="1" si="708"/>
        <v>1</v>
      </c>
      <c r="CL335" s="195">
        <f t="shared" ca="1" si="708"/>
        <v>1</v>
      </c>
      <c r="CM335" s="195">
        <f t="shared" ca="1" si="744"/>
        <v>0</v>
      </c>
      <c r="CN335" s="195">
        <f t="shared" ca="1" si="744"/>
        <v>0</v>
      </c>
      <c r="CO335" s="195">
        <f t="shared" ca="1" si="737"/>
        <v>0</v>
      </c>
      <c r="CP335" s="195">
        <f t="shared" ca="1" si="737"/>
        <v>0</v>
      </c>
      <c r="CQ335" s="195">
        <f t="shared" ca="1" si="737"/>
        <v>0.9</v>
      </c>
      <c r="CR335" s="195">
        <f t="shared" ca="1" si="737"/>
        <v>0.75</v>
      </c>
      <c r="CS335" s="195">
        <f t="shared" ca="1" si="737"/>
        <v>0.65</v>
      </c>
      <c r="CT335" s="195">
        <f t="shared" ca="1" si="737"/>
        <v>0.3</v>
      </c>
      <c r="CU335" s="195">
        <f t="shared" ca="1" si="737"/>
        <v>0</v>
      </c>
      <c r="CV335" s="195">
        <f t="shared" ca="1" si="737"/>
        <v>0</v>
      </c>
      <c r="CW335" s="195">
        <f t="shared" ca="1" si="737"/>
        <v>1</v>
      </c>
      <c r="CX335" s="198">
        <f t="shared" ca="1" si="611"/>
        <v>0.01</v>
      </c>
      <c r="CY335" s="195">
        <f t="shared" ca="1" si="737"/>
        <v>0</v>
      </c>
      <c r="CZ335" s="198">
        <f t="shared" ca="1" si="702"/>
        <v>0</v>
      </c>
      <c r="DA335" s="198">
        <f t="shared" ca="1" si="702"/>
        <v>0.05</v>
      </c>
      <c r="DB335" s="198">
        <f t="shared" ca="1" si="702"/>
        <v>0.05</v>
      </c>
      <c r="DC335" s="198">
        <f t="shared" ca="1" si="702"/>
        <v>0</v>
      </c>
      <c r="DD335" s="198">
        <f t="shared" ca="1" si="702"/>
        <v>0</v>
      </c>
      <c r="DE335" s="195" t="str">
        <f t="shared" ca="1" si="738"/>
        <v>-</v>
      </c>
      <c r="DF335" s="195" t="str">
        <f t="shared" ca="1" si="738"/>
        <v>-</v>
      </c>
      <c r="DG335" s="195" t="str">
        <f t="shared" ca="1" si="738"/>
        <v>-</v>
      </c>
      <c r="DH335" s="195" t="str">
        <f t="shared" ca="1" si="738"/>
        <v>-</v>
      </c>
      <c r="DI335" s="195" t="str">
        <f t="shared" ca="1" si="738"/>
        <v>-</v>
      </c>
      <c r="DJ335" s="195" t="str">
        <f t="shared" ca="1" si="738"/>
        <v>-</v>
      </c>
      <c r="DK335" s="195" t="b">
        <f t="shared" ca="1" si="738"/>
        <v>0</v>
      </c>
      <c r="DL335" s="195" t="b">
        <f t="shared" ca="1" si="738"/>
        <v>0</v>
      </c>
      <c r="DM335" s="195" t="b">
        <f t="shared" ca="1" si="738"/>
        <v>1</v>
      </c>
      <c r="DN335" s="198">
        <f t="shared" ca="1" si="723"/>
        <v>2</v>
      </c>
      <c r="DO335" s="198" t="str">
        <f t="shared" ca="1" si="723"/>
        <v>-</v>
      </c>
      <c r="DP335" s="198" t="str">
        <f t="shared" ca="1" si="723"/>
        <v>-</v>
      </c>
      <c r="DQ335" s="198" t="b">
        <f t="shared" ca="1" si="723"/>
        <v>1</v>
      </c>
      <c r="DR335" s="198" t="str">
        <f t="shared" ca="1" si="723"/>
        <v>-</v>
      </c>
      <c r="DS335" s="195" t="str">
        <f t="shared" ca="1" si="738"/>
        <v>-</v>
      </c>
      <c r="DT335" s="195" t="b">
        <f t="shared" ca="1" si="738"/>
        <v>1</v>
      </c>
      <c r="DU335" s="195" t="str">
        <f t="shared" ca="1" si="738"/>
        <v>-</v>
      </c>
      <c r="DV335" s="195">
        <f t="shared" ca="1" si="739"/>
        <v>0</v>
      </c>
      <c r="DW335" s="195">
        <f t="shared" ca="1" si="739"/>
        <v>1</v>
      </c>
      <c r="DX335" s="198" t="str">
        <f t="shared" ca="1" si="615"/>
        <v>-</v>
      </c>
      <c r="DY335" s="195">
        <f t="shared" ca="1" si="739"/>
        <v>500</v>
      </c>
      <c r="DZ335" s="195">
        <f t="shared" ca="1" si="739"/>
        <v>500</v>
      </c>
      <c r="EA335" s="198">
        <f t="shared" ca="1" si="705"/>
        <v>1</v>
      </c>
      <c r="EB335" s="198">
        <f t="shared" ca="1" si="705"/>
        <v>0</v>
      </c>
      <c r="EC335" s="198">
        <f t="shared" ca="1" si="705"/>
        <v>1</v>
      </c>
      <c r="ED335" s="198">
        <f t="shared" ca="1" si="705"/>
        <v>1</v>
      </c>
      <c r="EE335" s="198">
        <f t="shared" ca="1" si="705"/>
        <v>0</v>
      </c>
      <c r="EF335" s="195">
        <f t="shared" ca="1" si="739"/>
        <v>70</v>
      </c>
      <c r="EG335" s="195">
        <f t="shared" ca="1" si="739"/>
        <v>50</v>
      </c>
      <c r="EH335" s="195">
        <f t="shared" ca="1" si="739"/>
        <v>70</v>
      </c>
      <c r="EI335" s="195">
        <f t="shared" ca="1" si="739"/>
        <v>50</v>
      </c>
      <c r="EJ335" s="198">
        <f t="shared" ca="1" si="618"/>
        <v>1</v>
      </c>
      <c r="EK335" s="195">
        <f t="shared" ca="1" si="739"/>
        <v>1</v>
      </c>
      <c r="EL335" s="195">
        <f t="shared" ca="1" si="739"/>
        <v>1</v>
      </c>
      <c r="EM335" s="195">
        <f t="shared" ca="1" si="620"/>
        <v>0</v>
      </c>
      <c r="EN335" s="195" t="str">
        <f t="shared" ca="1" si="740"/>
        <v>-</v>
      </c>
      <c r="EO335" s="195" t="str">
        <f t="shared" ca="1" si="740"/>
        <v>-</v>
      </c>
      <c r="EP335" s="195">
        <f t="shared" ca="1" si="740"/>
        <v>0</v>
      </c>
      <c r="EQ335" s="195">
        <f t="shared" ca="1" si="740"/>
        <v>0</v>
      </c>
      <c r="ER335" s="196">
        <v>0</v>
      </c>
    </row>
    <row r="336" spans="1:148" outlineLevel="3">
      <c r="A336" s="190">
        <f t="shared" si="624"/>
        <v>331</v>
      </c>
      <c r="B336" s="191">
        <f t="shared" ca="1" si="625"/>
        <v>330</v>
      </c>
      <c r="C336" s="19">
        <f t="shared" ca="1" si="731"/>
        <v>72</v>
      </c>
      <c r="D336" s="19" t="b">
        <f t="shared" ca="1" si="726"/>
        <v>1</v>
      </c>
      <c r="E336" s="19" t="b">
        <f t="shared" ca="1" si="726"/>
        <v>0</v>
      </c>
      <c r="F336" s="19" t="b">
        <f t="shared" ca="1" si="726"/>
        <v>1</v>
      </c>
      <c r="G336" s="197">
        <f t="shared" ca="1" si="636"/>
        <v>56</v>
      </c>
      <c r="H336" s="193" t="str">
        <f t="shared" ca="1" si="727"/>
        <v>56 M-M Spr Change CFW &amp; FD</v>
      </c>
      <c r="I336" s="194" t="str">
        <f ca="1">IF(MATCH(H336,H$5:H336,0)=(COUNTA(H$5:H336)),"-","Dup")</f>
        <v>-</v>
      </c>
      <c r="J336" s="195" t="s">
        <v>37</v>
      </c>
      <c r="K336" s="195" t="b">
        <f t="shared" ca="1" si="714"/>
        <v>1</v>
      </c>
      <c r="L336" s="195" t="b">
        <f t="shared" ca="1" si="714"/>
        <v>1</v>
      </c>
      <c r="M336" s="195" t="b">
        <f t="shared" ca="1" si="714"/>
        <v>1</v>
      </c>
      <c r="N336" s="195" t="b">
        <f t="shared" ca="1" si="714"/>
        <v>1</v>
      </c>
      <c r="O336" s="195" t="b">
        <f t="shared" ca="1" si="714"/>
        <v>1</v>
      </c>
      <c r="P336" s="198">
        <f t="shared" ca="1" si="694"/>
        <v>0</v>
      </c>
      <c r="Q336" s="198">
        <f t="shared" ca="1" si="694"/>
        <v>0</v>
      </c>
      <c r="R336" s="195">
        <f t="shared" ca="1" si="732"/>
        <v>1</v>
      </c>
      <c r="S336" s="195">
        <f t="shared" ca="1" si="732"/>
        <v>1</v>
      </c>
      <c r="T336" s="195">
        <f t="shared" ca="1" si="732"/>
        <v>1</v>
      </c>
      <c r="U336" s="195">
        <f t="shared" ca="1" si="732"/>
        <v>1</v>
      </c>
      <c r="V336" s="195">
        <f t="shared" ca="1" si="732"/>
        <v>1</v>
      </c>
      <c r="W336" s="195">
        <f t="shared" ca="1" si="732"/>
        <v>1</v>
      </c>
      <c r="X336" s="195">
        <f t="shared" ca="1" si="732"/>
        <v>1</v>
      </c>
      <c r="Y336" s="195">
        <f t="shared" ca="1" si="732"/>
        <v>1</v>
      </c>
      <c r="Z336" s="195" t="str">
        <f t="shared" ca="1" si="732"/>
        <v>-</v>
      </c>
      <c r="AA336" s="198" t="b">
        <f t="shared" ca="1" si="695"/>
        <v>0</v>
      </c>
      <c r="AB336" s="198">
        <f t="shared" ca="1" si="695"/>
        <v>4</v>
      </c>
      <c r="AC336" s="198" t="str">
        <f t="shared" ca="1" si="695"/>
        <v>-</v>
      </c>
      <c r="AD336" s="198" t="str">
        <f t="shared" ca="1" si="695"/>
        <v>-</v>
      </c>
      <c r="AE336" s="195" t="str">
        <f t="shared" ca="1" si="733"/>
        <v>-</v>
      </c>
      <c r="AF336" s="195" t="str">
        <f t="shared" ca="1" si="733"/>
        <v>-</v>
      </c>
      <c r="AG336" s="198" t="b">
        <f t="shared" ca="1" si="696"/>
        <v>1</v>
      </c>
      <c r="AH336" s="198" t="b">
        <f t="shared" ca="1" si="696"/>
        <v>1</v>
      </c>
      <c r="AI336" s="198" t="str">
        <f t="shared" ca="1" si="696"/>
        <v>-</v>
      </c>
      <c r="AJ336" s="195" t="str">
        <f t="shared" ca="1" si="742"/>
        <v>-</v>
      </c>
      <c r="AK336" s="195" t="b">
        <f t="shared" ca="1" si="742"/>
        <v>1</v>
      </c>
      <c r="AL336" s="195" t="str">
        <f t="shared" ca="1" si="742"/>
        <v>-</v>
      </c>
      <c r="AM336" s="195" t="str">
        <f t="shared" ca="1" si="742"/>
        <v>-</v>
      </c>
      <c r="AN336" s="195" t="str">
        <f t="shared" ca="1" si="742"/>
        <v>-</v>
      </c>
      <c r="AO336" s="195" t="str">
        <f t="shared" ca="1" si="742"/>
        <v>-</v>
      </c>
      <c r="AP336" s="195" t="str">
        <f t="shared" ca="1" si="742"/>
        <v>-</v>
      </c>
      <c r="AQ336" s="195" t="str">
        <f t="shared" ca="1" si="742"/>
        <v>-</v>
      </c>
      <c r="AR336" s="195" t="str">
        <f t="shared" ca="1" si="742"/>
        <v>-</v>
      </c>
      <c r="AS336" s="195">
        <f t="shared" ca="1" si="742"/>
        <v>5</v>
      </c>
      <c r="AT336" s="195">
        <f t="shared" ca="1" si="742"/>
        <v>4</v>
      </c>
      <c r="AU336" s="195">
        <f t="shared" ca="1" si="742"/>
        <v>0</v>
      </c>
      <c r="AV336" s="195">
        <f t="shared" ca="1" si="742"/>
        <v>0.25</v>
      </c>
      <c r="AW336" s="195">
        <f t="shared" ca="1" si="742"/>
        <v>-0.25</v>
      </c>
      <c r="AX336" s="195">
        <f t="shared" ca="1" si="742"/>
        <v>0.5</v>
      </c>
      <c r="AY336" s="195">
        <f t="shared" ca="1" si="742"/>
        <v>-0.5</v>
      </c>
      <c r="AZ336" s="195">
        <f t="shared" ca="1" si="742"/>
        <v>-0.7</v>
      </c>
      <c r="BA336" s="195">
        <f t="shared" ca="1" si="742"/>
        <v>1</v>
      </c>
      <c r="BB336" s="195">
        <f t="shared" ca="1" si="735"/>
        <v>-1</v>
      </c>
      <c r="BC336" s="195">
        <f t="shared" ca="1" si="735"/>
        <v>0.3</v>
      </c>
      <c r="BD336" s="195">
        <f t="shared" ca="1" si="735"/>
        <v>0.7</v>
      </c>
      <c r="BE336" s="195">
        <f t="shared" ca="1" si="735"/>
        <v>-0.2</v>
      </c>
      <c r="BF336" s="195">
        <f t="shared" ca="1" si="735"/>
        <v>1.2</v>
      </c>
      <c r="BG336" s="195" t="str">
        <f t="shared" ca="1" si="735"/>
        <v>-</v>
      </c>
      <c r="BH336" s="195" t="str">
        <f t="shared" ca="1" si="735"/>
        <v>-</v>
      </c>
      <c r="BI336" s="198" t="e">
        <f t="shared" ca="1" si="734"/>
        <v>#REF!</v>
      </c>
      <c r="BJ336" s="198" t="e">
        <f t="shared" ca="1" si="734"/>
        <v>#REF!</v>
      </c>
      <c r="BK336" s="198" t="e">
        <f t="shared" ca="1" si="734"/>
        <v>#REF!</v>
      </c>
      <c r="BL336" s="198" t="e">
        <f t="shared" ca="1" si="734"/>
        <v>#REF!</v>
      </c>
      <c r="BM336" s="198" t="e">
        <f t="shared" ca="1" si="734"/>
        <v>#REF!</v>
      </c>
      <c r="BN336" s="195">
        <f t="shared" ca="1" si="736"/>
        <v>0</v>
      </c>
      <c r="BO336" s="195">
        <f t="shared" ca="1" si="736"/>
        <v>0</v>
      </c>
      <c r="BP336" s="195" t="str">
        <f t="shared" ca="1" si="736"/>
        <v>-</v>
      </c>
      <c r="BQ336" s="195" t="str">
        <f t="shared" ca="1" si="736"/>
        <v>-</v>
      </c>
      <c r="BR336" s="198">
        <f t="shared" ca="1" si="722"/>
        <v>0</v>
      </c>
      <c r="BS336" s="198">
        <f t="shared" ca="1" si="722"/>
        <v>52</v>
      </c>
      <c r="BT336" s="198">
        <f t="shared" ca="1" si="722"/>
        <v>53</v>
      </c>
      <c r="BU336" s="198">
        <f t="shared" ca="1" si="722"/>
        <v>52</v>
      </c>
      <c r="BV336" s="198">
        <f t="shared" ca="1" si="722"/>
        <v>53</v>
      </c>
      <c r="BW336" s="198">
        <f t="shared" ca="1" si="722"/>
        <v>54</v>
      </c>
      <c r="BX336" s="198">
        <f t="shared" ca="1" si="722"/>
        <v>52</v>
      </c>
      <c r="BY336" s="195">
        <f t="shared" ca="1" si="744"/>
        <v>2</v>
      </c>
      <c r="BZ336" s="195" t="str">
        <f t="shared" ca="1" si="744"/>
        <v>-</v>
      </c>
      <c r="CA336" s="195" t="str">
        <f t="shared" ca="1" si="744"/>
        <v>-</v>
      </c>
      <c r="CB336" s="195" t="str">
        <f t="shared" ca="1" si="744"/>
        <v>-</v>
      </c>
      <c r="CC336" s="195" t="str">
        <f t="shared" ca="1" si="744"/>
        <v>-</v>
      </c>
      <c r="CD336" s="195" t="str">
        <f t="shared" ca="1" si="744"/>
        <v>-</v>
      </c>
      <c r="CE336" s="195" t="str">
        <f t="shared" ca="1" si="744"/>
        <v>-</v>
      </c>
      <c r="CF336" s="195">
        <f t="shared" ca="1" si="744"/>
        <v>0</v>
      </c>
      <c r="CG336" s="195" t="str">
        <f t="shared" ca="1" si="744"/>
        <v>-</v>
      </c>
      <c r="CH336" s="195">
        <f t="shared" ca="1" si="744"/>
        <v>1</v>
      </c>
      <c r="CI336" s="195">
        <f t="shared" ca="1" si="744"/>
        <v>0</v>
      </c>
      <c r="CJ336" s="195">
        <f t="shared" ca="1" si="744"/>
        <v>1</v>
      </c>
      <c r="CK336" s="195">
        <f t="shared" ca="1" si="744"/>
        <v>1</v>
      </c>
      <c r="CL336" s="195">
        <f t="shared" ca="1" si="744"/>
        <v>1</v>
      </c>
      <c r="CM336" s="195">
        <f t="shared" ca="1" si="744"/>
        <v>0</v>
      </c>
      <c r="CN336" s="195">
        <f t="shared" ca="1" si="744"/>
        <v>0</v>
      </c>
      <c r="CO336" s="195">
        <f t="shared" ca="1" si="737"/>
        <v>0</v>
      </c>
      <c r="CP336" s="195">
        <f t="shared" ca="1" si="737"/>
        <v>0</v>
      </c>
      <c r="CQ336" s="195">
        <f t="shared" ca="1" si="737"/>
        <v>0.9</v>
      </c>
      <c r="CR336" s="195">
        <f t="shared" ca="1" si="737"/>
        <v>0.75</v>
      </c>
      <c r="CS336" s="195">
        <f t="shared" ca="1" si="737"/>
        <v>0.65</v>
      </c>
      <c r="CT336" s="195">
        <f t="shared" ca="1" si="737"/>
        <v>0.3</v>
      </c>
      <c r="CU336" s="195">
        <f t="shared" ca="1" si="737"/>
        <v>0</v>
      </c>
      <c r="CV336" s="195">
        <f t="shared" ca="1" si="737"/>
        <v>0</v>
      </c>
      <c r="CW336" s="195">
        <f t="shared" ca="1" si="737"/>
        <v>1</v>
      </c>
      <c r="CX336" s="198">
        <f t="shared" ca="1" si="611"/>
        <v>0.01</v>
      </c>
      <c r="CY336" s="195">
        <f t="shared" ca="1" si="737"/>
        <v>0</v>
      </c>
      <c r="CZ336" s="198">
        <f t="shared" ca="1" si="702"/>
        <v>0</v>
      </c>
      <c r="DA336" s="198">
        <f t="shared" ca="1" si="702"/>
        <v>0.05</v>
      </c>
      <c r="DB336" s="198">
        <f t="shared" ca="1" si="702"/>
        <v>0.05</v>
      </c>
      <c r="DC336" s="198">
        <f t="shared" ca="1" si="702"/>
        <v>0</v>
      </c>
      <c r="DD336" s="198">
        <f t="shared" ca="1" si="702"/>
        <v>0</v>
      </c>
      <c r="DE336" s="195" t="str">
        <f t="shared" ca="1" si="738"/>
        <v>-</v>
      </c>
      <c r="DF336" s="195" t="str">
        <f t="shared" ca="1" si="738"/>
        <v>-</v>
      </c>
      <c r="DG336" s="195" t="str">
        <f t="shared" ca="1" si="738"/>
        <v>-</v>
      </c>
      <c r="DH336" s="195" t="str">
        <f t="shared" ca="1" si="738"/>
        <v>-</v>
      </c>
      <c r="DI336" s="195" t="str">
        <f t="shared" ca="1" si="738"/>
        <v>-</v>
      </c>
      <c r="DJ336" s="195" t="str">
        <f t="shared" ca="1" si="738"/>
        <v>-</v>
      </c>
      <c r="DK336" s="195" t="b">
        <f t="shared" ca="1" si="738"/>
        <v>0</v>
      </c>
      <c r="DL336" s="195" t="b">
        <f t="shared" ca="1" si="738"/>
        <v>0</v>
      </c>
      <c r="DM336" s="195" t="b">
        <f t="shared" ca="1" si="738"/>
        <v>1</v>
      </c>
      <c r="DN336" s="198">
        <f t="shared" ca="1" si="723"/>
        <v>2</v>
      </c>
      <c r="DO336" s="198" t="str">
        <f t="shared" ca="1" si="723"/>
        <v>-</v>
      </c>
      <c r="DP336" s="198" t="str">
        <f t="shared" ca="1" si="723"/>
        <v>-</v>
      </c>
      <c r="DQ336" s="198" t="b">
        <f t="shared" ca="1" si="723"/>
        <v>1</v>
      </c>
      <c r="DR336" s="198" t="str">
        <f t="shared" ca="1" si="723"/>
        <v>-</v>
      </c>
      <c r="DS336" s="195" t="str">
        <f t="shared" ca="1" si="738"/>
        <v>-</v>
      </c>
      <c r="DT336" s="195" t="b">
        <f t="shared" ca="1" si="738"/>
        <v>1</v>
      </c>
      <c r="DU336" s="195" t="str">
        <f t="shared" ca="1" si="738"/>
        <v>-</v>
      </c>
      <c r="DV336" s="195">
        <f t="shared" ca="1" si="739"/>
        <v>0</v>
      </c>
      <c r="DW336" s="195">
        <f t="shared" ca="1" si="739"/>
        <v>1</v>
      </c>
      <c r="DX336" s="198" t="str">
        <f t="shared" ca="1" si="615"/>
        <v>-</v>
      </c>
      <c r="DY336" s="195">
        <f t="shared" ca="1" si="739"/>
        <v>500</v>
      </c>
      <c r="DZ336" s="195">
        <f t="shared" ca="1" si="739"/>
        <v>500</v>
      </c>
      <c r="EA336" s="198">
        <f t="shared" ca="1" si="705"/>
        <v>1</v>
      </c>
      <c r="EB336" s="198">
        <f t="shared" ca="1" si="705"/>
        <v>0</v>
      </c>
      <c r="EC336" s="198">
        <f t="shared" ca="1" si="705"/>
        <v>1</v>
      </c>
      <c r="ED336" s="198">
        <f t="shared" ca="1" si="705"/>
        <v>1</v>
      </c>
      <c r="EE336" s="198">
        <f t="shared" ca="1" si="705"/>
        <v>0</v>
      </c>
      <c r="EF336" s="195">
        <f t="shared" ca="1" si="739"/>
        <v>70</v>
      </c>
      <c r="EG336" s="195">
        <f t="shared" ca="1" si="739"/>
        <v>50</v>
      </c>
      <c r="EH336" s="195">
        <f t="shared" ca="1" si="739"/>
        <v>70</v>
      </c>
      <c r="EI336" s="195">
        <f t="shared" ca="1" si="739"/>
        <v>50</v>
      </c>
      <c r="EJ336" s="198">
        <f t="shared" ca="1" si="618"/>
        <v>1</v>
      </c>
      <c r="EK336" s="195">
        <f t="shared" ca="1" si="739"/>
        <v>1</v>
      </c>
      <c r="EL336" s="195">
        <f t="shared" ca="1" si="739"/>
        <v>1</v>
      </c>
      <c r="EM336" s="195">
        <f t="shared" ca="1" si="620"/>
        <v>0</v>
      </c>
      <c r="EN336" s="195" t="str">
        <f t="shared" ca="1" si="740"/>
        <v>-</v>
      </c>
      <c r="EO336" s="195" t="str">
        <f t="shared" ca="1" si="740"/>
        <v>-</v>
      </c>
      <c r="EP336" s="195">
        <f t="shared" ca="1" si="740"/>
        <v>0</v>
      </c>
      <c r="EQ336" s="195">
        <f t="shared" ca="1" si="740"/>
        <v>0</v>
      </c>
      <c r="ER336" s="196">
        <v>0</v>
      </c>
    </row>
    <row r="337" spans="1:148" outlineLevel="3">
      <c r="A337" s="190">
        <f t="shared" si="624"/>
        <v>332</v>
      </c>
      <c r="B337" s="191">
        <f t="shared" ca="1" si="625"/>
        <v>331</v>
      </c>
      <c r="C337" s="19">
        <f t="shared" ca="1" si="731"/>
        <v>72</v>
      </c>
      <c r="D337" s="19" t="b">
        <f t="shared" ca="1" si="726"/>
        <v>1</v>
      </c>
      <c r="E337" s="19" t="b">
        <f t="shared" ca="1" si="726"/>
        <v>0</v>
      </c>
      <c r="F337" s="19" t="b">
        <f t="shared" ca="1" si="726"/>
        <v>1</v>
      </c>
      <c r="G337" s="197">
        <f t="shared" ca="1" si="636"/>
        <v>57</v>
      </c>
      <c r="H337" s="193" t="str">
        <f t="shared" ca="1" si="727"/>
        <v>57 M-M Spr Add base mortality (dam &amp; weaner)</v>
      </c>
      <c r="I337" s="194" t="str">
        <f ca="1">IF(MATCH(H337,H$5:H337,0)=(COUNTA(H$5:H337)),"-","Dup")</f>
        <v>-</v>
      </c>
      <c r="J337" s="195" t="s">
        <v>37</v>
      </c>
      <c r="K337" s="195" t="b">
        <f t="shared" ca="1" si="714"/>
        <v>1</v>
      </c>
      <c r="L337" s="195" t="b">
        <f t="shared" ca="1" si="714"/>
        <v>1</v>
      </c>
      <c r="M337" s="195" t="b">
        <f t="shared" ca="1" si="714"/>
        <v>1</v>
      </c>
      <c r="N337" s="195" t="b">
        <f t="shared" ca="1" si="714"/>
        <v>1</v>
      </c>
      <c r="O337" s="195" t="b">
        <f t="shared" ca="1" si="714"/>
        <v>1</v>
      </c>
      <c r="P337" s="198">
        <f t="shared" ca="1" si="694"/>
        <v>0</v>
      </c>
      <c r="Q337" s="198">
        <f t="shared" ca="1" si="694"/>
        <v>0</v>
      </c>
      <c r="R337" s="195">
        <f t="shared" ca="1" si="732"/>
        <v>1</v>
      </c>
      <c r="S337" s="195">
        <f t="shared" ca="1" si="732"/>
        <v>1</v>
      </c>
      <c r="T337" s="195">
        <f t="shared" ca="1" si="732"/>
        <v>1</v>
      </c>
      <c r="U337" s="195">
        <f t="shared" ca="1" si="732"/>
        <v>1</v>
      </c>
      <c r="V337" s="195">
        <f t="shared" ca="1" si="732"/>
        <v>1</v>
      </c>
      <c r="W337" s="195">
        <f t="shared" ca="1" si="732"/>
        <v>1</v>
      </c>
      <c r="X337" s="195">
        <f t="shared" ca="1" si="732"/>
        <v>1</v>
      </c>
      <c r="Y337" s="195">
        <f t="shared" ca="1" si="732"/>
        <v>1</v>
      </c>
      <c r="Z337" s="195" t="str">
        <f t="shared" ca="1" si="732"/>
        <v>-</v>
      </c>
      <c r="AA337" s="198" t="b">
        <f t="shared" ca="1" si="695"/>
        <v>0</v>
      </c>
      <c r="AB337" s="198">
        <f t="shared" ca="1" si="695"/>
        <v>4</v>
      </c>
      <c r="AC337" s="198" t="str">
        <f t="shared" ca="1" si="695"/>
        <v>-</v>
      </c>
      <c r="AD337" s="198" t="str">
        <f t="shared" ca="1" si="695"/>
        <v>-</v>
      </c>
      <c r="AE337" s="195" t="str">
        <f t="shared" ca="1" si="733"/>
        <v>-</v>
      </c>
      <c r="AF337" s="195" t="str">
        <f t="shared" ca="1" si="733"/>
        <v>-</v>
      </c>
      <c r="AG337" s="198" t="b">
        <f t="shared" ca="1" si="696"/>
        <v>1</v>
      </c>
      <c r="AH337" s="198" t="str">
        <f t="shared" ca="1" si="696"/>
        <v>-</v>
      </c>
      <c r="AI337" s="198" t="str">
        <f t="shared" ca="1" si="696"/>
        <v>-</v>
      </c>
      <c r="AJ337" s="195" t="str">
        <f t="shared" ca="1" si="742"/>
        <v>-</v>
      </c>
      <c r="AK337" s="195" t="b">
        <f t="shared" ca="1" si="742"/>
        <v>1</v>
      </c>
      <c r="AL337" s="195" t="str">
        <f t="shared" ca="1" si="742"/>
        <v>-</v>
      </c>
      <c r="AM337" s="195" t="str">
        <f t="shared" ca="1" si="742"/>
        <v>-</v>
      </c>
      <c r="AN337" s="195" t="str">
        <f t="shared" ca="1" si="742"/>
        <v>-</v>
      </c>
      <c r="AO337" s="195" t="str">
        <f t="shared" ca="1" si="742"/>
        <v>-</v>
      </c>
      <c r="AP337" s="195" t="str">
        <f t="shared" ca="1" si="742"/>
        <v>-</v>
      </c>
      <c r="AQ337" s="195" t="str">
        <f t="shared" ca="1" si="742"/>
        <v>-</v>
      </c>
      <c r="AR337" s="195" t="str">
        <f t="shared" ca="1" si="742"/>
        <v>-</v>
      </c>
      <c r="AS337" s="195">
        <f t="shared" ca="1" si="742"/>
        <v>5</v>
      </c>
      <c r="AT337" s="195">
        <f t="shared" ca="1" si="742"/>
        <v>4</v>
      </c>
      <c r="AU337" s="195">
        <f t="shared" ca="1" si="742"/>
        <v>0</v>
      </c>
      <c r="AV337" s="195">
        <f t="shared" ca="1" si="742"/>
        <v>0.25</v>
      </c>
      <c r="AW337" s="195">
        <f t="shared" ca="1" si="742"/>
        <v>-0.25</v>
      </c>
      <c r="AX337" s="195">
        <f t="shared" ca="1" si="742"/>
        <v>0.5</v>
      </c>
      <c r="AY337" s="195">
        <f t="shared" ca="1" si="742"/>
        <v>-0.5</v>
      </c>
      <c r="AZ337" s="195">
        <f t="shared" ca="1" si="742"/>
        <v>-0.7</v>
      </c>
      <c r="BA337" s="195">
        <f t="shared" ca="1" si="742"/>
        <v>1</v>
      </c>
      <c r="BB337" s="195">
        <f t="shared" ca="1" si="735"/>
        <v>-1</v>
      </c>
      <c r="BC337" s="195">
        <f t="shared" ca="1" si="735"/>
        <v>0.3</v>
      </c>
      <c r="BD337" s="195">
        <f t="shared" ca="1" si="735"/>
        <v>0.7</v>
      </c>
      <c r="BE337" s="195">
        <f t="shared" ca="1" si="735"/>
        <v>-0.2</v>
      </c>
      <c r="BF337" s="195">
        <f t="shared" ca="1" si="735"/>
        <v>1.2</v>
      </c>
      <c r="BG337" s="195" t="str">
        <f t="shared" ca="1" si="735"/>
        <v>-</v>
      </c>
      <c r="BH337" s="195" t="str">
        <f t="shared" ca="1" si="735"/>
        <v>-</v>
      </c>
      <c r="BI337" s="198" t="e">
        <f t="shared" ca="1" si="734"/>
        <v>#REF!</v>
      </c>
      <c r="BJ337" s="198" t="e">
        <f t="shared" ca="1" si="734"/>
        <v>#REF!</v>
      </c>
      <c r="BK337" s="198" t="e">
        <f t="shared" ca="1" si="734"/>
        <v>#REF!</v>
      </c>
      <c r="BL337" s="198" t="e">
        <f t="shared" ca="1" si="734"/>
        <v>#REF!</v>
      </c>
      <c r="BM337" s="198" t="e">
        <f t="shared" ca="1" si="734"/>
        <v>#REF!</v>
      </c>
      <c r="BN337" s="195">
        <f t="shared" ca="1" si="736"/>
        <v>0</v>
      </c>
      <c r="BO337" s="195">
        <f t="shared" ca="1" si="736"/>
        <v>0</v>
      </c>
      <c r="BP337" s="195" t="str">
        <f t="shared" ca="1" si="736"/>
        <v>-</v>
      </c>
      <c r="BQ337" s="195" t="str">
        <f t="shared" ca="1" si="736"/>
        <v>-</v>
      </c>
      <c r="BR337" s="198">
        <f t="shared" ca="1" si="722"/>
        <v>0</v>
      </c>
      <c r="BS337" s="198">
        <f t="shared" ca="1" si="722"/>
        <v>52</v>
      </c>
      <c r="BT337" s="198">
        <f t="shared" ca="1" si="722"/>
        <v>53</v>
      </c>
      <c r="BU337" s="198">
        <f t="shared" ca="1" si="722"/>
        <v>52</v>
      </c>
      <c r="BV337" s="198">
        <f t="shared" ca="1" si="722"/>
        <v>53</v>
      </c>
      <c r="BW337" s="198">
        <f t="shared" ca="1" si="722"/>
        <v>54</v>
      </c>
      <c r="BX337" s="198">
        <f t="shared" ca="1" si="722"/>
        <v>52</v>
      </c>
      <c r="BY337" s="195">
        <f t="shared" ca="1" si="744"/>
        <v>2</v>
      </c>
      <c r="BZ337" s="195" t="str">
        <f t="shared" ca="1" si="744"/>
        <v>-</v>
      </c>
      <c r="CA337" s="195" t="str">
        <f t="shared" ca="1" si="744"/>
        <v>-</v>
      </c>
      <c r="CB337" s="195" t="str">
        <f t="shared" ca="1" si="744"/>
        <v>-</v>
      </c>
      <c r="CC337" s="195" t="str">
        <f t="shared" ca="1" si="744"/>
        <v>-</v>
      </c>
      <c r="CD337" s="195" t="str">
        <f t="shared" ca="1" si="744"/>
        <v>-</v>
      </c>
      <c r="CE337" s="195" t="str">
        <f t="shared" ca="1" si="744"/>
        <v>-</v>
      </c>
      <c r="CF337" s="195">
        <f t="shared" ca="1" si="744"/>
        <v>0</v>
      </c>
      <c r="CG337" s="195" t="str">
        <f t="shared" ca="1" si="744"/>
        <v>-</v>
      </c>
      <c r="CH337" s="195">
        <f t="shared" ca="1" si="744"/>
        <v>1</v>
      </c>
      <c r="CI337" s="195">
        <f t="shared" ca="1" si="744"/>
        <v>0</v>
      </c>
      <c r="CJ337" s="195">
        <f t="shared" ca="1" si="744"/>
        <v>1</v>
      </c>
      <c r="CK337" s="195">
        <f t="shared" ca="1" si="744"/>
        <v>1</v>
      </c>
      <c r="CL337" s="195">
        <f t="shared" ca="1" si="744"/>
        <v>1</v>
      </c>
      <c r="CM337" s="195">
        <f t="shared" ca="1" si="744"/>
        <v>0</v>
      </c>
      <c r="CN337" s="195">
        <f t="shared" ca="1" si="744"/>
        <v>0</v>
      </c>
      <c r="CO337" s="195">
        <f t="shared" ca="1" si="737"/>
        <v>0</v>
      </c>
      <c r="CP337" s="195">
        <f t="shared" ca="1" si="737"/>
        <v>0</v>
      </c>
      <c r="CQ337" s="195">
        <f t="shared" ca="1" si="737"/>
        <v>0.9</v>
      </c>
      <c r="CR337" s="195">
        <f t="shared" ca="1" si="737"/>
        <v>0.75</v>
      </c>
      <c r="CS337" s="195">
        <f t="shared" ca="1" si="737"/>
        <v>0.65</v>
      </c>
      <c r="CT337" s="195">
        <f t="shared" ca="1" si="737"/>
        <v>0.3</v>
      </c>
      <c r="CU337" s="195">
        <f t="shared" ca="1" si="737"/>
        <v>0</v>
      </c>
      <c r="CV337" s="195">
        <f t="shared" ca="1" si="737"/>
        <v>0</v>
      </c>
      <c r="CW337" s="195">
        <f t="shared" ca="1" si="737"/>
        <v>1</v>
      </c>
      <c r="CX337" s="198">
        <f t="shared" ca="1" si="611"/>
        <v>0.01</v>
      </c>
      <c r="CY337" s="195">
        <f t="shared" ca="1" si="737"/>
        <v>0</v>
      </c>
      <c r="CZ337" s="198">
        <f t="shared" ca="1" si="702"/>
        <v>0</v>
      </c>
      <c r="DA337" s="198">
        <f t="shared" ca="1" si="702"/>
        <v>0.05</v>
      </c>
      <c r="DB337" s="198">
        <f t="shared" ca="1" si="702"/>
        <v>0.05</v>
      </c>
      <c r="DC337" s="198">
        <f t="shared" ca="1" si="702"/>
        <v>0</v>
      </c>
      <c r="DD337" s="198">
        <f t="shared" ca="1" si="702"/>
        <v>0</v>
      </c>
      <c r="DE337" s="195" t="str">
        <f t="shared" ca="1" si="738"/>
        <v>-</v>
      </c>
      <c r="DF337" s="195" t="str">
        <f t="shared" ca="1" si="738"/>
        <v>-</v>
      </c>
      <c r="DG337" s="195" t="str">
        <f t="shared" ca="1" si="738"/>
        <v>-</v>
      </c>
      <c r="DH337" s="195" t="str">
        <f t="shared" ca="1" si="738"/>
        <v>-</v>
      </c>
      <c r="DI337" s="195" t="str">
        <f t="shared" ca="1" si="738"/>
        <v>-</v>
      </c>
      <c r="DJ337" s="195" t="str">
        <f t="shared" ca="1" si="738"/>
        <v>-</v>
      </c>
      <c r="DK337" s="195" t="b">
        <f t="shared" ca="1" si="738"/>
        <v>0</v>
      </c>
      <c r="DL337" s="195" t="b">
        <f t="shared" ca="1" si="738"/>
        <v>0</v>
      </c>
      <c r="DM337" s="195" t="b">
        <f t="shared" ca="1" si="738"/>
        <v>1</v>
      </c>
      <c r="DN337" s="198">
        <f t="shared" ca="1" si="723"/>
        <v>2</v>
      </c>
      <c r="DO337" s="198" t="str">
        <f t="shared" ca="1" si="723"/>
        <v>-</v>
      </c>
      <c r="DP337" s="198" t="str">
        <f t="shared" ca="1" si="723"/>
        <v>-</v>
      </c>
      <c r="DQ337" s="198" t="b">
        <f t="shared" ca="1" si="723"/>
        <v>1</v>
      </c>
      <c r="DR337" s="198" t="str">
        <f t="shared" ca="1" si="723"/>
        <v>-</v>
      </c>
      <c r="DS337" s="195" t="str">
        <f t="shared" ca="1" si="738"/>
        <v>-</v>
      </c>
      <c r="DT337" s="195" t="b">
        <f t="shared" ca="1" si="738"/>
        <v>1</v>
      </c>
      <c r="DU337" s="195" t="str">
        <f t="shared" ca="1" si="738"/>
        <v>-</v>
      </c>
      <c r="DV337" s="195">
        <f t="shared" ca="1" si="739"/>
        <v>0</v>
      </c>
      <c r="DW337" s="195">
        <f t="shared" ca="1" si="739"/>
        <v>1</v>
      </c>
      <c r="DX337" s="198" t="str">
        <f t="shared" ca="1" si="615"/>
        <v>-</v>
      </c>
      <c r="DY337" s="195">
        <f t="shared" ca="1" si="739"/>
        <v>500</v>
      </c>
      <c r="DZ337" s="195">
        <f t="shared" ca="1" si="739"/>
        <v>500</v>
      </c>
      <c r="EA337" s="198">
        <f t="shared" ca="1" si="705"/>
        <v>1</v>
      </c>
      <c r="EB337" s="198">
        <f t="shared" ca="1" si="705"/>
        <v>0</v>
      </c>
      <c r="EC337" s="198">
        <f t="shared" ca="1" si="705"/>
        <v>1</v>
      </c>
      <c r="ED337" s="198">
        <f t="shared" ca="1" si="705"/>
        <v>1</v>
      </c>
      <c r="EE337" s="198">
        <f t="shared" ca="1" si="705"/>
        <v>0</v>
      </c>
      <c r="EF337" s="195">
        <f t="shared" ca="1" si="739"/>
        <v>70</v>
      </c>
      <c r="EG337" s="195">
        <f t="shared" ca="1" si="739"/>
        <v>50</v>
      </c>
      <c r="EH337" s="195">
        <f t="shared" ca="1" si="739"/>
        <v>70</v>
      </c>
      <c r="EI337" s="195">
        <f t="shared" ca="1" si="739"/>
        <v>50</v>
      </c>
      <c r="EJ337" s="198">
        <f t="shared" ca="1" si="618"/>
        <v>1</v>
      </c>
      <c r="EK337" s="195">
        <f t="shared" ca="1" si="739"/>
        <v>1</v>
      </c>
      <c r="EL337" s="195">
        <f t="shared" ca="1" si="739"/>
        <v>1</v>
      </c>
      <c r="EM337" s="195">
        <f t="shared" ca="1" si="620"/>
        <v>0</v>
      </c>
      <c r="EN337" s="195" t="str">
        <f t="shared" ca="1" si="740"/>
        <v>-</v>
      </c>
      <c r="EO337" s="195" t="str">
        <f t="shared" ca="1" si="740"/>
        <v>-</v>
      </c>
      <c r="EP337" s="195">
        <f t="shared" ca="1" si="740"/>
        <v>0</v>
      </c>
      <c r="EQ337" s="195">
        <f t="shared" ca="1" si="740"/>
        <v>0</v>
      </c>
      <c r="ER337" s="196">
        <v>0</v>
      </c>
    </row>
    <row r="338" spans="1:148" outlineLevel="3">
      <c r="A338" s="190">
        <f t="shared" si="624"/>
        <v>333</v>
      </c>
      <c r="B338" s="191">
        <f t="shared" ca="1" si="625"/>
        <v>332</v>
      </c>
      <c r="C338" s="19">
        <f t="shared" ca="1" si="731"/>
        <v>72</v>
      </c>
      <c r="D338" s="19" t="b">
        <f t="shared" ca="1" si="726"/>
        <v>1</v>
      </c>
      <c r="E338" s="19" t="b">
        <f t="shared" ca="1" si="726"/>
        <v>0</v>
      </c>
      <c r="F338" s="19" t="b">
        <f t="shared" ca="1" si="726"/>
        <v>1</v>
      </c>
      <c r="G338" s="197">
        <f t="shared" ca="1" si="636"/>
        <v>58</v>
      </c>
      <c r="H338" s="193" t="str">
        <f t="shared" ca="1" si="727"/>
        <v>58 M-M Spr Add lamb survival (nutrition)</v>
      </c>
      <c r="I338" s="194" t="str">
        <f ca="1">IF(MATCH(H338,H$5:H338,0)=(COUNTA(H$5:H338)),"-","Dup")</f>
        <v>-</v>
      </c>
      <c r="J338" s="195" t="s">
        <v>37</v>
      </c>
      <c r="K338" s="195" t="b">
        <f t="shared" ca="1" si="714"/>
        <v>1</v>
      </c>
      <c r="L338" s="195" t="b">
        <f t="shared" ca="1" si="714"/>
        <v>1</v>
      </c>
      <c r="M338" s="195" t="b">
        <f t="shared" ca="1" si="714"/>
        <v>1</v>
      </c>
      <c r="N338" s="195" t="b">
        <f t="shared" ca="1" si="714"/>
        <v>1</v>
      </c>
      <c r="O338" s="195" t="b">
        <f t="shared" ca="1" si="714"/>
        <v>1</v>
      </c>
      <c r="P338" s="198">
        <f t="shared" ca="1" si="694"/>
        <v>0</v>
      </c>
      <c r="Q338" s="198">
        <f t="shared" ca="1" si="694"/>
        <v>0</v>
      </c>
      <c r="R338" s="195">
        <f t="shared" ca="1" si="732"/>
        <v>1</v>
      </c>
      <c r="S338" s="195">
        <f t="shared" ca="1" si="732"/>
        <v>1</v>
      </c>
      <c r="T338" s="195">
        <f t="shared" ca="1" si="732"/>
        <v>1</v>
      </c>
      <c r="U338" s="195">
        <f t="shared" ca="1" si="732"/>
        <v>1</v>
      </c>
      <c r="V338" s="195">
        <f t="shared" ca="1" si="732"/>
        <v>1</v>
      </c>
      <c r="W338" s="195">
        <f t="shared" ca="1" si="732"/>
        <v>1</v>
      </c>
      <c r="X338" s="195">
        <f t="shared" ca="1" si="732"/>
        <v>1</v>
      </c>
      <c r="Y338" s="195">
        <f t="shared" ca="1" si="732"/>
        <v>1</v>
      </c>
      <c r="Z338" s="195" t="str">
        <f t="shared" ca="1" si="732"/>
        <v>-</v>
      </c>
      <c r="AA338" s="198" t="b">
        <f t="shared" ca="1" si="695"/>
        <v>0</v>
      </c>
      <c r="AB338" s="198">
        <f t="shared" ca="1" si="695"/>
        <v>4</v>
      </c>
      <c r="AC338" s="198" t="str">
        <f t="shared" ca="1" si="695"/>
        <v>-</v>
      </c>
      <c r="AD338" s="198" t="str">
        <f t="shared" ca="1" si="695"/>
        <v>-</v>
      </c>
      <c r="AE338" s="195" t="str">
        <f t="shared" ca="1" si="733"/>
        <v>-</v>
      </c>
      <c r="AF338" s="195" t="str">
        <f t="shared" ca="1" si="733"/>
        <v>-</v>
      </c>
      <c r="AG338" s="198" t="str">
        <f t="shared" ca="1" si="696"/>
        <v>-</v>
      </c>
      <c r="AH338" s="198" t="str">
        <f t="shared" ca="1" si="696"/>
        <v>-</v>
      </c>
      <c r="AI338" s="198" t="str">
        <f t="shared" ca="1" si="696"/>
        <v>-</v>
      </c>
      <c r="AJ338" s="195" t="str">
        <f t="shared" ca="1" si="742"/>
        <v>-</v>
      </c>
      <c r="AK338" s="195" t="b">
        <f t="shared" ca="1" si="742"/>
        <v>1</v>
      </c>
      <c r="AL338" s="195" t="str">
        <f t="shared" ca="1" si="742"/>
        <v>-</v>
      </c>
      <c r="AM338" s="195" t="str">
        <f t="shared" ca="1" si="742"/>
        <v>-</v>
      </c>
      <c r="AN338" s="195" t="str">
        <f t="shared" ca="1" si="742"/>
        <v>-</v>
      </c>
      <c r="AO338" s="195" t="str">
        <f t="shared" ca="1" si="742"/>
        <v>-</v>
      </c>
      <c r="AP338" s="195" t="str">
        <f t="shared" ca="1" si="742"/>
        <v>-</v>
      </c>
      <c r="AQ338" s="195" t="str">
        <f t="shared" ca="1" si="742"/>
        <v>-</v>
      </c>
      <c r="AR338" s="195" t="str">
        <f t="shared" ca="1" si="742"/>
        <v>-</v>
      </c>
      <c r="AS338" s="195">
        <f t="shared" ca="1" si="742"/>
        <v>5</v>
      </c>
      <c r="AT338" s="195">
        <f t="shared" ca="1" si="742"/>
        <v>4</v>
      </c>
      <c r="AU338" s="195">
        <f t="shared" ca="1" si="742"/>
        <v>0</v>
      </c>
      <c r="AV338" s="195">
        <f t="shared" ca="1" si="742"/>
        <v>0.25</v>
      </c>
      <c r="AW338" s="195">
        <f t="shared" ca="1" si="742"/>
        <v>-0.25</v>
      </c>
      <c r="AX338" s="195">
        <f t="shared" ca="1" si="742"/>
        <v>0.5</v>
      </c>
      <c r="AY338" s="195">
        <f t="shared" ca="1" si="742"/>
        <v>-0.5</v>
      </c>
      <c r="AZ338" s="195">
        <f t="shared" ca="1" si="742"/>
        <v>-0.7</v>
      </c>
      <c r="BA338" s="195">
        <f t="shared" ca="1" si="742"/>
        <v>1</v>
      </c>
      <c r="BB338" s="195">
        <f t="shared" ca="1" si="735"/>
        <v>-1</v>
      </c>
      <c r="BC338" s="195">
        <f t="shared" ca="1" si="735"/>
        <v>0.3</v>
      </c>
      <c r="BD338" s="195">
        <f t="shared" ca="1" si="735"/>
        <v>0.7</v>
      </c>
      <c r="BE338" s="195">
        <f t="shared" ca="1" si="735"/>
        <v>-0.2</v>
      </c>
      <c r="BF338" s="195">
        <f t="shared" ca="1" si="735"/>
        <v>1.2</v>
      </c>
      <c r="BG338" s="195" t="str">
        <f t="shared" ca="1" si="735"/>
        <v>-</v>
      </c>
      <c r="BH338" s="195" t="str">
        <f t="shared" ca="1" si="735"/>
        <v>-</v>
      </c>
      <c r="BI338" s="198" t="e">
        <f t="shared" ca="1" si="734"/>
        <v>#REF!</v>
      </c>
      <c r="BJ338" s="198" t="e">
        <f t="shared" ca="1" si="734"/>
        <v>#REF!</v>
      </c>
      <c r="BK338" s="198" t="e">
        <f t="shared" ca="1" si="734"/>
        <v>#REF!</v>
      </c>
      <c r="BL338" s="198" t="e">
        <f t="shared" ca="1" si="734"/>
        <v>#REF!</v>
      </c>
      <c r="BM338" s="198" t="e">
        <f t="shared" ca="1" si="734"/>
        <v>#REF!</v>
      </c>
      <c r="BN338" s="195">
        <f t="shared" ca="1" si="736"/>
        <v>0</v>
      </c>
      <c r="BO338" s="195">
        <f t="shared" ca="1" si="736"/>
        <v>0</v>
      </c>
      <c r="BP338" s="195" t="str">
        <f t="shared" ca="1" si="736"/>
        <v>-</v>
      </c>
      <c r="BQ338" s="195" t="str">
        <f t="shared" ca="1" si="736"/>
        <v>-</v>
      </c>
      <c r="BR338" s="198">
        <f t="shared" ca="1" si="722"/>
        <v>0</v>
      </c>
      <c r="BS338" s="198">
        <f t="shared" ca="1" si="722"/>
        <v>52</v>
      </c>
      <c r="BT338" s="198">
        <f t="shared" ca="1" si="722"/>
        <v>53</v>
      </c>
      <c r="BU338" s="198">
        <f t="shared" ca="1" si="722"/>
        <v>52</v>
      </c>
      <c r="BV338" s="198">
        <f t="shared" ca="1" si="722"/>
        <v>53</v>
      </c>
      <c r="BW338" s="198">
        <f t="shared" ca="1" si="722"/>
        <v>54</v>
      </c>
      <c r="BX338" s="198">
        <f t="shared" ca="1" si="722"/>
        <v>52</v>
      </c>
      <c r="BY338" s="195">
        <f t="shared" ca="1" si="744"/>
        <v>2</v>
      </c>
      <c r="BZ338" s="195" t="str">
        <f t="shared" ca="1" si="744"/>
        <v>-</v>
      </c>
      <c r="CA338" s="195" t="str">
        <f t="shared" ca="1" si="744"/>
        <v>-</v>
      </c>
      <c r="CB338" s="195" t="str">
        <f t="shared" ca="1" si="744"/>
        <v>-</v>
      </c>
      <c r="CC338" s="195" t="str">
        <f t="shared" ca="1" si="744"/>
        <v>-</v>
      </c>
      <c r="CD338" s="195" t="str">
        <f t="shared" ca="1" si="744"/>
        <v>-</v>
      </c>
      <c r="CE338" s="195" t="str">
        <f t="shared" ca="1" si="744"/>
        <v>-</v>
      </c>
      <c r="CF338" s="195">
        <f t="shared" ca="1" si="744"/>
        <v>0</v>
      </c>
      <c r="CG338" s="195" t="str">
        <f t="shared" ca="1" si="744"/>
        <v>-</v>
      </c>
      <c r="CH338" s="195">
        <f t="shared" ca="1" si="744"/>
        <v>1</v>
      </c>
      <c r="CI338" s="195">
        <f t="shared" ca="1" si="744"/>
        <v>0</v>
      </c>
      <c r="CJ338" s="195">
        <f t="shared" ca="1" si="744"/>
        <v>1</v>
      </c>
      <c r="CK338" s="195">
        <f t="shared" ca="1" si="744"/>
        <v>1</v>
      </c>
      <c r="CL338" s="195">
        <f t="shared" ca="1" si="744"/>
        <v>1</v>
      </c>
      <c r="CM338" s="195">
        <f t="shared" ca="1" si="744"/>
        <v>0</v>
      </c>
      <c r="CN338" s="195">
        <f t="shared" ca="1" si="744"/>
        <v>0</v>
      </c>
      <c r="CO338" s="195">
        <f t="shared" ca="1" si="737"/>
        <v>0</v>
      </c>
      <c r="CP338" s="195">
        <f t="shared" ca="1" si="737"/>
        <v>0</v>
      </c>
      <c r="CQ338" s="195">
        <f t="shared" ca="1" si="737"/>
        <v>0.9</v>
      </c>
      <c r="CR338" s="195">
        <f t="shared" ca="1" si="737"/>
        <v>0.75</v>
      </c>
      <c r="CS338" s="195">
        <f t="shared" ca="1" si="737"/>
        <v>0.65</v>
      </c>
      <c r="CT338" s="195">
        <f t="shared" ca="1" si="737"/>
        <v>0.3</v>
      </c>
      <c r="CU338" s="195">
        <f t="shared" ca="1" si="737"/>
        <v>0</v>
      </c>
      <c r="CV338" s="195">
        <f t="shared" ca="1" si="737"/>
        <v>0</v>
      </c>
      <c r="CW338" s="195">
        <f t="shared" ca="1" si="737"/>
        <v>1</v>
      </c>
      <c r="CX338" s="198">
        <f t="shared" ca="1" si="611"/>
        <v>0.01</v>
      </c>
      <c r="CY338" s="195">
        <f t="shared" ca="1" si="737"/>
        <v>0</v>
      </c>
      <c r="CZ338" s="198">
        <f t="shared" ca="1" si="702"/>
        <v>0</v>
      </c>
      <c r="DA338" s="198">
        <f t="shared" ca="1" si="702"/>
        <v>0.05</v>
      </c>
      <c r="DB338" s="198">
        <f t="shared" ca="1" si="702"/>
        <v>0.05</v>
      </c>
      <c r="DC338" s="198">
        <f t="shared" ca="1" si="702"/>
        <v>0</v>
      </c>
      <c r="DD338" s="198">
        <f t="shared" ca="1" si="702"/>
        <v>0</v>
      </c>
      <c r="DE338" s="195" t="str">
        <f t="shared" ca="1" si="738"/>
        <v>-</v>
      </c>
      <c r="DF338" s="195" t="str">
        <f t="shared" ca="1" si="738"/>
        <v>-</v>
      </c>
      <c r="DG338" s="195" t="str">
        <f t="shared" ca="1" si="738"/>
        <v>-</v>
      </c>
      <c r="DH338" s="195" t="str">
        <f t="shared" ca="1" si="738"/>
        <v>-</v>
      </c>
      <c r="DI338" s="195" t="str">
        <f t="shared" ca="1" si="738"/>
        <v>-</v>
      </c>
      <c r="DJ338" s="195" t="str">
        <f t="shared" ca="1" si="738"/>
        <v>-</v>
      </c>
      <c r="DK338" s="195" t="b">
        <f t="shared" ca="1" si="738"/>
        <v>0</v>
      </c>
      <c r="DL338" s="195" t="b">
        <f t="shared" ca="1" si="738"/>
        <v>0</v>
      </c>
      <c r="DM338" s="195" t="b">
        <f t="shared" ca="1" si="738"/>
        <v>1</v>
      </c>
      <c r="DN338" s="198">
        <f t="shared" ca="1" si="723"/>
        <v>2</v>
      </c>
      <c r="DO338" s="198" t="str">
        <f t="shared" ca="1" si="723"/>
        <v>-</v>
      </c>
      <c r="DP338" s="198" t="str">
        <f t="shared" ca="1" si="723"/>
        <v>-</v>
      </c>
      <c r="DQ338" s="198" t="b">
        <f t="shared" ca="1" si="723"/>
        <v>1</v>
      </c>
      <c r="DR338" s="198" t="str">
        <f t="shared" ca="1" si="723"/>
        <v>-</v>
      </c>
      <c r="DS338" s="195" t="str">
        <f t="shared" ca="1" si="738"/>
        <v>-</v>
      </c>
      <c r="DT338" s="195" t="b">
        <f t="shared" ca="1" si="738"/>
        <v>1</v>
      </c>
      <c r="DU338" s="195" t="str">
        <f t="shared" ca="1" si="738"/>
        <v>-</v>
      </c>
      <c r="DV338" s="195">
        <f t="shared" ca="1" si="739"/>
        <v>0</v>
      </c>
      <c r="DW338" s="195">
        <f t="shared" ca="1" si="739"/>
        <v>1</v>
      </c>
      <c r="DX338" s="198" t="str">
        <f t="shared" ca="1" si="615"/>
        <v>-</v>
      </c>
      <c r="DY338" s="195">
        <f t="shared" ca="1" si="739"/>
        <v>500</v>
      </c>
      <c r="DZ338" s="195">
        <f t="shared" ca="1" si="739"/>
        <v>500</v>
      </c>
      <c r="EA338" s="198">
        <f t="shared" ca="1" si="705"/>
        <v>1</v>
      </c>
      <c r="EB338" s="198">
        <f t="shared" ca="1" si="705"/>
        <v>0</v>
      </c>
      <c r="EC338" s="198">
        <f t="shared" ca="1" si="705"/>
        <v>1</v>
      </c>
      <c r="ED338" s="198">
        <f t="shared" ca="1" si="705"/>
        <v>1</v>
      </c>
      <c r="EE338" s="198">
        <f t="shared" ca="1" si="705"/>
        <v>0</v>
      </c>
      <c r="EF338" s="195">
        <f t="shared" ca="1" si="739"/>
        <v>70</v>
      </c>
      <c r="EG338" s="195">
        <f t="shared" ca="1" si="739"/>
        <v>50</v>
      </c>
      <c r="EH338" s="195">
        <f t="shared" ca="1" si="739"/>
        <v>70</v>
      </c>
      <c r="EI338" s="195">
        <f t="shared" ca="1" si="739"/>
        <v>50</v>
      </c>
      <c r="EJ338" s="198">
        <f t="shared" ca="1" si="618"/>
        <v>1</v>
      </c>
      <c r="EK338" s="195">
        <f t="shared" ca="1" si="739"/>
        <v>1</v>
      </c>
      <c r="EL338" s="195">
        <f t="shared" ca="1" si="739"/>
        <v>1</v>
      </c>
      <c r="EM338" s="195">
        <f t="shared" ca="1" si="620"/>
        <v>0</v>
      </c>
      <c r="EN338" s="195" t="str">
        <f t="shared" ca="1" si="740"/>
        <v>-</v>
      </c>
      <c r="EO338" s="195" t="str">
        <f t="shared" ca="1" si="740"/>
        <v>-</v>
      </c>
      <c r="EP338" s="195">
        <f t="shared" ca="1" si="740"/>
        <v>0</v>
      </c>
      <c r="EQ338" s="195">
        <f t="shared" ca="1" si="740"/>
        <v>0</v>
      </c>
      <c r="ER338" s="196">
        <v>0</v>
      </c>
    </row>
    <row r="339" spans="1:148" outlineLevel="3">
      <c r="A339" s="190">
        <f t="shared" si="624"/>
        <v>334</v>
      </c>
      <c r="B339" s="191">
        <f t="shared" ca="1" si="625"/>
        <v>333</v>
      </c>
      <c r="C339" s="19">
        <f t="shared" ca="1" si="731"/>
        <v>72</v>
      </c>
      <c r="D339" s="19" t="b">
        <f t="shared" ca="1" si="726"/>
        <v>1</v>
      </c>
      <c r="E339" s="19" t="b">
        <f t="shared" ca="1" si="726"/>
        <v>0</v>
      </c>
      <c r="F339" s="19" t="b">
        <f t="shared" ca="1" si="726"/>
        <v>1</v>
      </c>
      <c r="G339" s="197">
        <f t="shared" ca="1" si="636"/>
        <v>59</v>
      </c>
      <c r="H339" s="193" t="str">
        <f t="shared" ca="1" si="727"/>
        <v>59 M-M Spr Add lamb survival (paddock allocation)</v>
      </c>
      <c r="I339" s="194" t="str">
        <f ca="1">IF(MATCH(H339,H$5:H339,0)=(COUNTA(H$5:H339)),"-","Dup")</f>
        <v>-</v>
      </c>
      <c r="J339" s="195" t="s">
        <v>37</v>
      </c>
      <c r="K339" s="195" t="b">
        <f t="shared" ca="1" si="714"/>
        <v>1</v>
      </c>
      <c r="L339" s="195" t="b">
        <f t="shared" ca="1" si="714"/>
        <v>1</v>
      </c>
      <c r="M339" s="195" t="b">
        <f t="shared" ca="1" si="714"/>
        <v>1</v>
      </c>
      <c r="N339" s="195" t="b">
        <f t="shared" ca="1" si="714"/>
        <v>1</v>
      </c>
      <c r="O339" s="195" t="b">
        <f t="shared" ca="1" si="714"/>
        <v>1</v>
      </c>
      <c r="P339" s="198">
        <f t="shared" ca="1" si="694"/>
        <v>0</v>
      </c>
      <c r="Q339" s="198">
        <f t="shared" ca="1" si="694"/>
        <v>0</v>
      </c>
      <c r="R339" s="195">
        <f t="shared" ca="1" si="732"/>
        <v>1</v>
      </c>
      <c r="S339" s="195">
        <f t="shared" ca="1" si="732"/>
        <v>1</v>
      </c>
      <c r="T339" s="195">
        <f t="shared" ca="1" si="732"/>
        <v>1</v>
      </c>
      <c r="U339" s="195">
        <f t="shared" ca="1" si="732"/>
        <v>1</v>
      </c>
      <c r="V339" s="195">
        <f t="shared" ca="1" si="732"/>
        <v>1</v>
      </c>
      <c r="W339" s="195">
        <f t="shared" ca="1" si="732"/>
        <v>1</v>
      </c>
      <c r="X339" s="195">
        <f t="shared" ca="1" si="732"/>
        <v>1</v>
      </c>
      <c r="Y339" s="195">
        <f t="shared" ca="1" si="732"/>
        <v>1</v>
      </c>
      <c r="Z339" s="195" t="str">
        <f t="shared" ca="1" si="732"/>
        <v>-</v>
      </c>
      <c r="AA339" s="198" t="b">
        <f t="shared" ca="1" si="695"/>
        <v>0</v>
      </c>
      <c r="AB339" s="198">
        <f t="shared" ca="1" si="695"/>
        <v>4</v>
      </c>
      <c r="AC339" s="198" t="str">
        <f t="shared" ca="1" si="695"/>
        <v>-</v>
      </c>
      <c r="AD339" s="198" t="str">
        <f t="shared" ca="1" si="695"/>
        <v>-</v>
      </c>
      <c r="AE339" s="195" t="str">
        <f t="shared" ca="1" si="733"/>
        <v>-</v>
      </c>
      <c r="AF339" s="195" t="str">
        <f t="shared" ca="1" si="733"/>
        <v>-</v>
      </c>
      <c r="AG339" s="198" t="str">
        <f t="shared" ca="1" si="696"/>
        <v>-</v>
      </c>
      <c r="AH339" s="198" t="str">
        <f t="shared" ca="1" si="696"/>
        <v>-</v>
      </c>
      <c r="AI339" s="198" t="str">
        <f t="shared" ca="1" si="696"/>
        <v>-</v>
      </c>
      <c r="AJ339" s="195" t="str">
        <f t="shared" ca="1" si="742"/>
        <v>-</v>
      </c>
      <c r="AK339" s="195" t="b">
        <f t="shared" ca="1" si="742"/>
        <v>1</v>
      </c>
      <c r="AL339" s="195" t="str">
        <f t="shared" ca="1" si="742"/>
        <v>-</v>
      </c>
      <c r="AM339" s="195" t="str">
        <f t="shared" ca="1" si="742"/>
        <v>-</v>
      </c>
      <c r="AN339" s="195" t="str">
        <f t="shared" ca="1" si="742"/>
        <v>-</v>
      </c>
      <c r="AO339" s="195" t="str">
        <f t="shared" ca="1" si="742"/>
        <v>-</v>
      </c>
      <c r="AP339" s="195" t="str">
        <f t="shared" ca="1" si="742"/>
        <v>-</v>
      </c>
      <c r="AQ339" s="195" t="str">
        <f t="shared" ca="1" si="742"/>
        <v>-</v>
      </c>
      <c r="AR339" s="195" t="str">
        <f t="shared" ca="1" si="742"/>
        <v>-</v>
      </c>
      <c r="AS339" s="195">
        <f t="shared" ca="1" si="742"/>
        <v>5</v>
      </c>
      <c r="AT339" s="195">
        <f t="shared" ca="1" si="742"/>
        <v>4</v>
      </c>
      <c r="AU339" s="195">
        <f t="shared" ca="1" si="742"/>
        <v>0</v>
      </c>
      <c r="AV339" s="195">
        <f t="shared" ca="1" si="742"/>
        <v>0.25</v>
      </c>
      <c r="AW339" s="195">
        <f t="shared" ca="1" si="742"/>
        <v>-0.25</v>
      </c>
      <c r="AX339" s="195">
        <f t="shared" ca="1" si="742"/>
        <v>0.5</v>
      </c>
      <c r="AY339" s="195">
        <f t="shared" ca="1" si="742"/>
        <v>-0.5</v>
      </c>
      <c r="AZ339" s="195">
        <f t="shared" ca="1" si="742"/>
        <v>-0.7</v>
      </c>
      <c r="BA339" s="195">
        <f t="shared" ca="1" si="742"/>
        <v>1</v>
      </c>
      <c r="BB339" s="195">
        <f t="shared" ca="1" si="735"/>
        <v>-1</v>
      </c>
      <c r="BC339" s="195">
        <f t="shared" ca="1" si="735"/>
        <v>0.3</v>
      </c>
      <c r="BD339" s="195">
        <f t="shared" ca="1" si="735"/>
        <v>0.7</v>
      </c>
      <c r="BE339" s="195">
        <f t="shared" ca="1" si="735"/>
        <v>-0.2</v>
      </c>
      <c r="BF339" s="195">
        <f t="shared" ca="1" si="735"/>
        <v>1.2</v>
      </c>
      <c r="BG339" s="195" t="str">
        <f t="shared" ca="1" si="735"/>
        <v>-</v>
      </c>
      <c r="BH339" s="195" t="str">
        <f t="shared" ca="1" si="735"/>
        <v>-</v>
      </c>
      <c r="BI339" s="198" t="e">
        <f t="shared" ca="1" si="734"/>
        <v>#REF!</v>
      </c>
      <c r="BJ339" s="198" t="e">
        <f t="shared" ca="1" si="734"/>
        <v>#REF!</v>
      </c>
      <c r="BK339" s="198" t="e">
        <f t="shared" ca="1" si="734"/>
        <v>#REF!</v>
      </c>
      <c r="BL339" s="198" t="e">
        <f t="shared" ca="1" si="734"/>
        <v>#REF!</v>
      </c>
      <c r="BM339" s="198" t="e">
        <f t="shared" ca="1" si="734"/>
        <v>#REF!</v>
      </c>
      <c r="BN339" s="195">
        <f t="shared" ca="1" si="736"/>
        <v>0</v>
      </c>
      <c r="BO339" s="195">
        <f t="shared" ca="1" si="736"/>
        <v>0</v>
      </c>
      <c r="BP339" s="195" t="str">
        <f t="shared" ca="1" si="736"/>
        <v>-</v>
      </c>
      <c r="BQ339" s="195" t="str">
        <f t="shared" ca="1" si="736"/>
        <v>-</v>
      </c>
      <c r="BR339" s="198">
        <f t="shared" ca="1" si="722"/>
        <v>0</v>
      </c>
      <c r="BS339" s="198">
        <f t="shared" ca="1" si="722"/>
        <v>52</v>
      </c>
      <c r="BT339" s="198">
        <f t="shared" ca="1" si="722"/>
        <v>53</v>
      </c>
      <c r="BU339" s="198">
        <f t="shared" ca="1" si="722"/>
        <v>52</v>
      </c>
      <c r="BV339" s="198">
        <f t="shared" ca="1" si="722"/>
        <v>53</v>
      </c>
      <c r="BW339" s="198">
        <f t="shared" ca="1" si="722"/>
        <v>54</v>
      </c>
      <c r="BX339" s="198">
        <f t="shared" ca="1" si="722"/>
        <v>52</v>
      </c>
      <c r="BY339" s="195">
        <f t="shared" ca="1" si="744"/>
        <v>2</v>
      </c>
      <c r="BZ339" s="195" t="str">
        <f t="shared" ca="1" si="744"/>
        <v>-</v>
      </c>
      <c r="CA339" s="195" t="str">
        <f t="shared" ca="1" si="744"/>
        <v>-</v>
      </c>
      <c r="CB339" s="195" t="str">
        <f t="shared" ca="1" si="744"/>
        <v>-</v>
      </c>
      <c r="CC339" s="195" t="str">
        <f t="shared" ca="1" si="744"/>
        <v>-</v>
      </c>
      <c r="CD339" s="195" t="str">
        <f t="shared" ca="1" si="744"/>
        <v>-</v>
      </c>
      <c r="CE339" s="195" t="str">
        <f t="shared" ca="1" si="744"/>
        <v>-</v>
      </c>
      <c r="CF339" s="195">
        <f t="shared" ca="1" si="744"/>
        <v>0</v>
      </c>
      <c r="CG339" s="195" t="str">
        <f t="shared" ca="1" si="744"/>
        <v>-</v>
      </c>
      <c r="CH339" s="195">
        <f t="shared" ca="1" si="744"/>
        <v>1</v>
      </c>
      <c r="CI339" s="195">
        <f t="shared" ca="1" si="744"/>
        <v>0</v>
      </c>
      <c r="CJ339" s="195">
        <f t="shared" ca="1" si="744"/>
        <v>1</v>
      </c>
      <c r="CK339" s="195">
        <f t="shared" ca="1" si="744"/>
        <v>1</v>
      </c>
      <c r="CL339" s="195">
        <f t="shared" ca="1" si="744"/>
        <v>1</v>
      </c>
      <c r="CM339" s="195">
        <f t="shared" ca="1" si="744"/>
        <v>0</v>
      </c>
      <c r="CN339" s="195">
        <f t="shared" ca="1" si="744"/>
        <v>0</v>
      </c>
      <c r="CO339" s="195">
        <f t="shared" ca="1" si="737"/>
        <v>0</v>
      </c>
      <c r="CP339" s="195">
        <f t="shared" ca="1" si="737"/>
        <v>0</v>
      </c>
      <c r="CQ339" s="195">
        <f t="shared" ca="1" si="737"/>
        <v>0.9</v>
      </c>
      <c r="CR339" s="195">
        <f t="shared" ca="1" si="737"/>
        <v>0.75</v>
      </c>
      <c r="CS339" s="195">
        <f t="shared" ca="1" si="737"/>
        <v>0.65</v>
      </c>
      <c r="CT339" s="195">
        <f t="shared" ca="1" si="737"/>
        <v>0.3</v>
      </c>
      <c r="CU339" s="195">
        <f t="shared" ca="1" si="737"/>
        <v>0</v>
      </c>
      <c r="CV339" s="195">
        <f t="shared" ca="1" si="737"/>
        <v>0</v>
      </c>
      <c r="CW339" s="195">
        <f t="shared" ca="1" si="737"/>
        <v>1</v>
      </c>
      <c r="CX339" s="198">
        <f t="shared" ca="1" si="611"/>
        <v>0.01</v>
      </c>
      <c r="CY339" s="195">
        <f t="shared" ca="1" si="737"/>
        <v>0</v>
      </c>
      <c r="CZ339" s="198">
        <f t="shared" ca="1" si="702"/>
        <v>0</v>
      </c>
      <c r="DA339" s="198">
        <f t="shared" ca="1" si="702"/>
        <v>0.05</v>
      </c>
      <c r="DB339" s="198">
        <f t="shared" ca="1" si="702"/>
        <v>0.05</v>
      </c>
      <c r="DC339" s="198">
        <f t="shared" ca="1" si="702"/>
        <v>9.9000000000000008E-3</v>
      </c>
      <c r="DD339" s="198">
        <f t="shared" ca="1" si="702"/>
        <v>-5.515714285714287E-2</v>
      </c>
      <c r="DE339" s="195" t="str">
        <f t="shared" ca="1" si="738"/>
        <v>-</v>
      </c>
      <c r="DF339" s="195" t="str">
        <f t="shared" ca="1" si="738"/>
        <v>-</v>
      </c>
      <c r="DG339" s="195" t="str">
        <f t="shared" ca="1" si="738"/>
        <v>-</v>
      </c>
      <c r="DH339" s="195" t="str">
        <f t="shared" ca="1" si="738"/>
        <v>-</v>
      </c>
      <c r="DI339" s="195" t="str">
        <f t="shared" ca="1" si="738"/>
        <v>-</v>
      </c>
      <c r="DJ339" s="195" t="str">
        <f t="shared" ca="1" si="738"/>
        <v>-</v>
      </c>
      <c r="DK339" s="195" t="b">
        <f t="shared" ca="1" si="738"/>
        <v>0</v>
      </c>
      <c r="DL339" s="195" t="b">
        <f t="shared" ca="1" si="738"/>
        <v>0</v>
      </c>
      <c r="DM339" s="195" t="b">
        <f t="shared" ca="1" si="738"/>
        <v>1</v>
      </c>
      <c r="DN339" s="198">
        <f t="shared" ca="1" si="723"/>
        <v>2</v>
      </c>
      <c r="DO339" s="198" t="str">
        <f t="shared" ca="1" si="723"/>
        <v>-</v>
      </c>
      <c r="DP339" s="198" t="str">
        <f t="shared" ca="1" si="723"/>
        <v>-</v>
      </c>
      <c r="DQ339" s="198" t="b">
        <f t="shared" ca="1" si="723"/>
        <v>1</v>
      </c>
      <c r="DR339" s="198" t="str">
        <f t="shared" ca="1" si="723"/>
        <v>-</v>
      </c>
      <c r="DS339" s="195" t="str">
        <f t="shared" ca="1" si="738"/>
        <v>-</v>
      </c>
      <c r="DT339" s="195" t="b">
        <f t="shared" ca="1" si="738"/>
        <v>1</v>
      </c>
      <c r="DU339" s="195" t="str">
        <f t="shared" ca="1" si="738"/>
        <v>-</v>
      </c>
      <c r="DV339" s="195">
        <f t="shared" ca="1" si="739"/>
        <v>0</v>
      </c>
      <c r="DW339" s="195">
        <f t="shared" ca="1" si="739"/>
        <v>1</v>
      </c>
      <c r="DX339" s="198" t="str">
        <f t="shared" ca="1" si="615"/>
        <v>-</v>
      </c>
      <c r="DY339" s="195">
        <f t="shared" ca="1" si="739"/>
        <v>500</v>
      </c>
      <c r="DZ339" s="195">
        <f t="shared" ca="1" si="739"/>
        <v>500</v>
      </c>
      <c r="EA339" s="198">
        <f t="shared" ca="1" si="705"/>
        <v>1</v>
      </c>
      <c r="EB339" s="198">
        <f t="shared" ca="1" si="705"/>
        <v>0</v>
      </c>
      <c r="EC339" s="198">
        <f t="shared" ca="1" si="705"/>
        <v>1</v>
      </c>
      <c r="ED339" s="198">
        <f t="shared" ca="1" si="705"/>
        <v>1</v>
      </c>
      <c r="EE339" s="198">
        <f t="shared" ca="1" si="705"/>
        <v>0</v>
      </c>
      <c r="EF339" s="195">
        <f t="shared" ca="1" si="739"/>
        <v>70</v>
      </c>
      <c r="EG339" s="195">
        <f t="shared" ca="1" si="739"/>
        <v>50</v>
      </c>
      <c r="EH339" s="195">
        <f t="shared" ca="1" si="739"/>
        <v>70</v>
      </c>
      <c r="EI339" s="195">
        <f t="shared" ca="1" si="739"/>
        <v>50</v>
      </c>
      <c r="EJ339" s="198">
        <f t="shared" ca="1" si="618"/>
        <v>1</v>
      </c>
      <c r="EK339" s="195">
        <f t="shared" ca="1" si="739"/>
        <v>1</v>
      </c>
      <c r="EL339" s="195">
        <f t="shared" ca="1" si="739"/>
        <v>1</v>
      </c>
      <c r="EM339" s="195">
        <f t="shared" ca="1" si="620"/>
        <v>0</v>
      </c>
      <c r="EN339" s="195" t="str">
        <f t="shared" ca="1" si="740"/>
        <v>-</v>
      </c>
      <c r="EO339" s="195" t="str">
        <f t="shared" ca="1" si="740"/>
        <v>-</v>
      </c>
      <c r="EP339" s="195">
        <f t="shared" ca="1" si="740"/>
        <v>0</v>
      </c>
      <c r="EQ339" s="195">
        <f t="shared" ca="1" si="740"/>
        <v>0</v>
      </c>
      <c r="ER339" s="196">
        <v>0</v>
      </c>
    </row>
    <row r="340" spans="1:148" outlineLevel="3">
      <c r="A340" s="190">
        <f t="shared" si="624"/>
        <v>335</v>
      </c>
      <c r="B340" s="191">
        <f t="shared" ca="1" si="625"/>
        <v>334</v>
      </c>
      <c r="C340" s="19">
        <f t="shared" ca="1" si="731"/>
        <v>72</v>
      </c>
      <c r="D340" s="19" t="b">
        <f t="shared" ca="1" si="726"/>
        <v>1</v>
      </c>
      <c r="E340" s="19" t="b">
        <f t="shared" ca="1" si="726"/>
        <v>0</v>
      </c>
      <c r="F340" s="19" t="b">
        <f t="shared" ca="1" si="726"/>
        <v>1</v>
      </c>
      <c r="G340" s="197">
        <f t="shared" ca="1" si="636"/>
        <v>60</v>
      </c>
      <c r="H340" s="193" t="str">
        <f t="shared" ca="1" si="727"/>
        <v>60 M-M Spr Add LTW effect</v>
      </c>
      <c r="I340" s="194" t="str">
        <f ca="1">IF(MATCH(H340,H$5:H340,0)=(COUNTA(H$5:H340)),"-","Dup")</f>
        <v>-</v>
      </c>
      <c r="J340" s="195" t="s">
        <v>37</v>
      </c>
      <c r="K340" s="195" t="b">
        <f t="shared" ca="1" si="714"/>
        <v>1</v>
      </c>
      <c r="L340" s="195" t="b">
        <f t="shared" ca="1" si="714"/>
        <v>1</v>
      </c>
      <c r="M340" s="195" t="b">
        <f t="shared" ca="1" si="714"/>
        <v>1</v>
      </c>
      <c r="N340" s="195" t="b">
        <f t="shared" ca="1" si="714"/>
        <v>1</v>
      </c>
      <c r="O340" s="195" t="b">
        <f t="shared" ca="1" si="714"/>
        <v>1</v>
      </c>
      <c r="P340" s="198">
        <f t="shared" ca="1" si="694"/>
        <v>1</v>
      </c>
      <c r="Q340" s="198">
        <f t="shared" ca="1" si="694"/>
        <v>1</v>
      </c>
      <c r="R340" s="195">
        <f t="shared" ca="1" si="732"/>
        <v>1</v>
      </c>
      <c r="S340" s="195">
        <f t="shared" ca="1" si="732"/>
        <v>1</v>
      </c>
      <c r="T340" s="195">
        <f t="shared" ca="1" si="732"/>
        <v>1</v>
      </c>
      <c r="U340" s="195">
        <f t="shared" ca="1" si="732"/>
        <v>1</v>
      </c>
      <c r="V340" s="195">
        <f t="shared" ca="1" si="732"/>
        <v>1</v>
      </c>
      <c r="W340" s="195">
        <f t="shared" ca="1" si="732"/>
        <v>1</v>
      </c>
      <c r="X340" s="195">
        <f t="shared" ca="1" si="732"/>
        <v>1</v>
      </c>
      <c r="Y340" s="195">
        <f t="shared" ca="1" si="732"/>
        <v>1</v>
      </c>
      <c r="Z340" s="195" t="str">
        <f t="shared" ca="1" si="732"/>
        <v>-</v>
      </c>
      <c r="AA340" s="198" t="b">
        <f t="shared" ca="1" si="695"/>
        <v>0</v>
      </c>
      <c r="AB340" s="198">
        <f t="shared" ca="1" si="695"/>
        <v>4</v>
      </c>
      <c r="AC340" s="198" t="str">
        <f t="shared" ca="1" si="695"/>
        <v>-</v>
      </c>
      <c r="AD340" s="198" t="str">
        <f t="shared" ca="1" si="695"/>
        <v>-</v>
      </c>
      <c r="AE340" s="195" t="str">
        <f t="shared" ca="1" si="733"/>
        <v>-</v>
      </c>
      <c r="AF340" s="195" t="str">
        <f t="shared" ca="1" si="733"/>
        <v>-</v>
      </c>
      <c r="AG340" s="198" t="str">
        <f t="shared" ca="1" si="696"/>
        <v>-</v>
      </c>
      <c r="AH340" s="198" t="str">
        <f t="shared" ca="1" si="696"/>
        <v>-</v>
      </c>
      <c r="AI340" s="198" t="str">
        <f t="shared" ca="1" si="696"/>
        <v>-</v>
      </c>
      <c r="AJ340" s="195" t="str">
        <f t="shared" ca="1" si="742"/>
        <v>-</v>
      </c>
      <c r="AK340" s="195" t="b">
        <f t="shared" ca="1" si="742"/>
        <v>1</v>
      </c>
      <c r="AL340" s="195" t="str">
        <f t="shared" ca="1" si="742"/>
        <v>-</v>
      </c>
      <c r="AM340" s="195" t="str">
        <f t="shared" ca="1" si="742"/>
        <v>-</v>
      </c>
      <c r="AN340" s="195" t="str">
        <f t="shared" ca="1" si="742"/>
        <v>-</v>
      </c>
      <c r="AO340" s="195" t="str">
        <f t="shared" ca="1" si="742"/>
        <v>-</v>
      </c>
      <c r="AP340" s="195" t="str">
        <f t="shared" ca="1" si="742"/>
        <v>-</v>
      </c>
      <c r="AQ340" s="195" t="str">
        <f t="shared" ca="1" si="742"/>
        <v>-</v>
      </c>
      <c r="AR340" s="195" t="str">
        <f t="shared" ca="1" si="742"/>
        <v>-</v>
      </c>
      <c r="AS340" s="195">
        <f t="shared" ca="1" si="742"/>
        <v>5</v>
      </c>
      <c r="AT340" s="195">
        <f t="shared" ca="1" si="742"/>
        <v>4</v>
      </c>
      <c r="AU340" s="195">
        <f t="shared" ca="1" si="742"/>
        <v>0</v>
      </c>
      <c r="AV340" s="195">
        <f t="shared" ca="1" si="742"/>
        <v>0.25</v>
      </c>
      <c r="AW340" s="195">
        <f t="shared" ca="1" si="742"/>
        <v>-0.25</v>
      </c>
      <c r="AX340" s="195">
        <f t="shared" ca="1" si="742"/>
        <v>0.5</v>
      </c>
      <c r="AY340" s="195">
        <f t="shared" ca="1" si="742"/>
        <v>-0.5</v>
      </c>
      <c r="AZ340" s="195">
        <f t="shared" ca="1" si="742"/>
        <v>-0.7</v>
      </c>
      <c r="BA340" s="195">
        <f t="shared" ca="1" si="742"/>
        <v>1</v>
      </c>
      <c r="BB340" s="195">
        <f t="shared" ca="1" si="735"/>
        <v>-1</v>
      </c>
      <c r="BC340" s="195">
        <f t="shared" ca="1" si="735"/>
        <v>0.3</v>
      </c>
      <c r="BD340" s="195">
        <f t="shared" ca="1" si="735"/>
        <v>0.7</v>
      </c>
      <c r="BE340" s="195">
        <f t="shared" ca="1" si="735"/>
        <v>-0.2</v>
      </c>
      <c r="BF340" s="195">
        <f t="shared" ca="1" si="735"/>
        <v>1.2</v>
      </c>
      <c r="BG340" s="195" t="str">
        <f t="shared" ca="1" si="735"/>
        <v>-</v>
      </c>
      <c r="BH340" s="195" t="str">
        <f t="shared" ca="1" si="735"/>
        <v>-</v>
      </c>
      <c r="BI340" s="198" t="e">
        <f t="shared" ca="1" si="734"/>
        <v>#REF!</v>
      </c>
      <c r="BJ340" s="198" t="e">
        <f t="shared" ca="1" si="734"/>
        <v>#REF!</v>
      </c>
      <c r="BK340" s="198" t="e">
        <f t="shared" ca="1" si="734"/>
        <v>#REF!</v>
      </c>
      <c r="BL340" s="198" t="e">
        <f t="shared" ca="1" si="734"/>
        <v>#REF!</v>
      </c>
      <c r="BM340" s="198" t="e">
        <f t="shared" ca="1" si="734"/>
        <v>#REF!</v>
      </c>
      <c r="BN340" s="195">
        <f t="shared" ca="1" si="736"/>
        <v>0</v>
      </c>
      <c r="BO340" s="195">
        <f t="shared" ca="1" si="736"/>
        <v>0</v>
      </c>
      <c r="BP340" s="195" t="str">
        <f t="shared" ca="1" si="736"/>
        <v>-</v>
      </c>
      <c r="BQ340" s="195" t="str">
        <f t="shared" ca="1" si="736"/>
        <v>-</v>
      </c>
      <c r="BR340" s="198">
        <f t="shared" ca="1" si="722"/>
        <v>0</v>
      </c>
      <c r="BS340" s="198">
        <f t="shared" ca="1" si="722"/>
        <v>52</v>
      </c>
      <c r="BT340" s="198">
        <f t="shared" ca="1" si="722"/>
        <v>53</v>
      </c>
      <c r="BU340" s="198">
        <f t="shared" ca="1" si="722"/>
        <v>52</v>
      </c>
      <c r="BV340" s="198">
        <f t="shared" ca="1" si="722"/>
        <v>53</v>
      </c>
      <c r="BW340" s="198">
        <f t="shared" ca="1" si="722"/>
        <v>54</v>
      </c>
      <c r="BX340" s="198">
        <f t="shared" ca="1" si="722"/>
        <v>52</v>
      </c>
      <c r="BY340" s="195">
        <f t="shared" ca="1" si="744"/>
        <v>2</v>
      </c>
      <c r="BZ340" s="195" t="str">
        <f t="shared" ca="1" si="744"/>
        <v>-</v>
      </c>
      <c r="CA340" s="195" t="str">
        <f t="shared" ca="1" si="744"/>
        <v>-</v>
      </c>
      <c r="CB340" s="195" t="str">
        <f t="shared" ca="1" si="744"/>
        <v>-</v>
      </c>
      <c r="CC340" s="195" t="str">
        <f t="shared" ca="1" si="744"/>
        <v>-</v>
      </c>
      <c r="CD340" s="195" t="str">
        <f t="shared" ca="1" si="744"/>
        <v>-</v>
      </c>
      <c r="CE340" s="195" t="str">
        <f t="shared" ca="1" si="744"/>
        <v>-</v>
      </c>
      <c r="CF340" s="195">
        <f t="shared" ca="1" si="744"/>
        <v>0</v>
      </c>
      <c r="CG340" s="195" t="str">
        <f t="shared" ca="1" si="744"/>
        <v>-</v>
      </c>
      <c r="CH340" s="195">
        <f t="shared" ca="1" si="744"/>
        <v>1</v>
      </c>
      <c r="CI340" s="195">
        <f t="shared" ca="1" si="744"/>
        <v>0</v>
      </c>
      <c r="CJ340" s="195">
        <f t="shared" ca="1" si="744"/>
        <v>1</v>
      </c>
      <c r="CK340" s="195">
        <f t="shared" ca="1" si="744"/>
        <v>1</v>
      </c>
      <c r="CL340" s="195">
        <f t="shared" ca="1" si="744"/>
        <v>1</v>
      </c>
      <c r="CM340" s="195">
        <f t="shared" ca="1" si="744"/>
        <v>0</v>
      </c>
      <c r="CN340" s="195">
        <f t="shared" ca="1" si="744"/>
        <v>0</v>
      </c>
      <c r="CO340" s="195">
        <f t="shared" ca="1" si="737"/>
        <v>0</v>
      </c>
      <c r="CP340" s="195">
        <f t="shared" ca="1" si="737"/>
        <v>0</v>
      </c>
      <c r="CQ340" s="195">
        <f t="shared" ca="1" si="737"/>
        <v>0.9</v>
      </c>
      <c r="CR340" s="195">
        <f t="shared" ca="1" si="737"/>
        <v>0.75</v>
      </c>
      <c r="CS340" s="195">
        <f t="shared" ca="1" si="737"/>
        <v>0.65</v>
      </c>
      <c r="CT340" s="195">
        <f t="shared" ca="1" si="737"/>
        <v>0.3</v>
      </c>
      <c r="CU340" s="195">
        <f t="shared" ca="1" si="737"/>
        <v>0</v>
      </c>
      <c r="CV340" s="195">
        <f t="shared" ca="1" si="737"/>
        <v>0</v>
      </c>
      <c r="CW340" s="195">
        <f t="shared" ca="1" si="737"/>
        <v>1</v>
      </c>
      <c r="CX340" s="198">
        <f t="shared" ca="1" si="611"/>
        <v>0.01</v>
      </c>
      <c r="CY340" s="195">
        <f t="shared" ca="1" si="737"/>
        <v>0</v>
      </c>
      <c r="CZ340" s="198">
        <f t="shared" ca="1" si="702"/>
        <v>0</v>
      </c>
      <c r="DA340" s="198">
        <f t="shared" ca="1" si="702"/>
        <v>0.05</v>
      </c>
      <c r="DB340" s="198">
        <f t="shared" ca="1" si="702"/>
        <v>0.05</v>
      </c>
      <c r="DC340" s="198">
        <f t="shared" ca="1" si="702"/>
        <v>9.9000000000000008E-3</v>
      </c>
      <c r="DD340" s="198">
        <f t="shared" ca="1" si="702"/>
        <v>-5.515714285714287E-2</v>
      </c>
      <c r="DE340" s="195" t="str">
        <f t="shared" ca="1" si="738"/>
        <v>-</v>
      </c>
      <c r="DF340" s="195" t="str">
        <f t="shared" ca="1" si="738"/>
        <v>-</v>
      </c>
      <c r="DG340" s="195" t="str">
        <f t="shared" ca="1" si="738"/>
        <v>-</v>
      </c>
      <c r="DH340" s="195" t="str">
        <f t="shared" ca="1" si="738"/>
        <v>-</v>
      </c>
      <c r="DI340" s="195" t="str">
        <f t="shared" ca="1" si="738"/>
        <v>-</v>
      </c>
      <c r="DJ340" s="195" t="str">
        <f t="shared" ca="1" si="738"/>
        <v>-</v>
      </c>
      <c r="DK340" s="195" t="b">
        <f t="shared" ca="1" si="738"/>
        <v>0</v>
      </c>
      <c r="DL340" s="195" t="b">
        <f t="shared" ca="1" si="738"/>
        <v>0</v>
      </c>
      <c r="DM340" s="195" t="b">
        <f t="shared" ca="1" si="738"/>
        <v>1</v>
      </c>
      <c r="DN340" s="198">
        <f t="shared" ca="1" si="723"/>
        <v>2</v>
      </c>
      <c r="DO340" s="198" t="str">
        <f t="shared" ca="1" si="723"/>
        <v>-</v>
      </c>
      <c r="DP340" s="198" t="str">
        <f t="shared" ca="1" si="723"/>
        <v>-</v>
      </c>
      <c r="DQ340" s="198" t="b">
        <f t="shared" ca="1" si="723"/>
        <v>1</v>
      </c>
      <c r="DR340" s="198" t="str">
        <f t="shared" ca="1" si="723"/>
        <v>-</v>
      </c>
      <c r="DS340" s="195" t="str">
        <f t="shared" ca="1" si="738"/>
        <v>-</v>
      </c>
      <c r="DT340" s="195" t="b">
        <f t="shared" ca="1" si="738"/>
        <v>1</v>
      </c>
      <c r="DU340" s="195" t="str">
        <f t="shared" ca="1" si="738"/>
        <v>-</v>
      </c>
      <c r="DV340" s="195">
        <f t="shared" ca="1" si="739"/>
        <v>0</v>
      </c>
      <c r="DW340" s="195">
        <f t="shared" ca="1" si="739"/>
        <v>1</v>
      </c>
      <c r="DX340" s="198" t="str">
        <f t="shared" ca="1" si="615"/>
        <v>-</v>
      </c>
      <c r="DY340" s="195">
        <f t="shared" ca="1" si="739"/>
        <v>500</v>
      </c>
      <c r="DZ340" s="195">
        <f t="shared" ca="1" si="739"/>
        <v>500</v>
      </c>
      <c r="EA340" s="198">
        <f t="shared" ca="1" si="705"/>
        <v>1</v>
      </c>
      <c r="EB340" s="198">
        <f t="shared" ca="1" si="705"/>
        <v>0</v>
      </c>
      <c r="EC340" s="198">
        <f t="shared" ca="1" si="705"/>
        <v>1</v>
      </c>
      <c r="ED340" s="198">
        <f t="shared" ca="1" si="705"/>
        <v>1</v>
      </c>
      <c r="EE340" s="198">
        <f t="shared" ca="1" si="705"/>
        <v>0</v>
      </c>
      <c r="EF340" s="195">
        <f t="shared" ca="1" si="739"/>
        <v>70</v>
      </c>
      <c r="EG340" s="195">
        <f t="shared" ca="1" si="739"/>
        <v>50</v>
      </c>
      <c r="EH340" s="195">
        <f t="shared" ca="1" si="739"/>
        <v>70</v>
      </c>
      <c r="EI340" s="195">
        <f t="shared" ca="1" si="739"/>
        <v>50</v>
      </c>
      <c r="EJ340" s="198">
        <f t="shared" ca="1" si="618"/>
        <v>1</v>
      </c>
      <c r="EK340" s="195">
        <f t="shared" ca="1" si="739"/>
        <v>1</v>
      </c>
      <c r="EL340" s="195">
        <f t="shared" ca="1" si="739"/>
        <v>1</v>
      </c>
      <c r="EM340" s="195">
        <f t="shared" ca="1" si="620"/>
        <v>0</v>
      </c>
      <c r="EN340" s="195" t="str">
        <f t="shared" ca="1" si="740"/>
        <v>-</v>
      </c>
      <c r="EO340" s="195" t="str">
        <f t="shared" ca="1" si="740"/>
        <v>-</v>
      </c>
      <c r="EP340" s="195">
        <f t="shared" ca="1" si="740"/>
        <v>0</v>
      </c>
      <c r="EQ340" s="195">
        <f t="shared" ca="1" si="740"/>
        <v>0</v>
      </c>
      <c r="ER340" s="196">
        <v>0</v>
      </c>
    </row>
    <row r="341" spans="1:148" outlineLevel="3">
      <c r="A341" s="190">
        <f t="shared" si="624"/>
        <v>336</v>
      </c>
      <c r="B341" s="191">
        <f t="shared" ca="1" si="625"/>
        <v>335</v>
      </c>
      <c r="C341" s="19">
        <f t="shared" ca="1" si="731"/>
        <v>72</v>
      </c>
      <c r="D341" s="19" t="b">
        <f t="shared" ca="1" si="726"/>
        <v>1</v>
      </c>
      <c r="E341" s="19" t="b">
        <f t="shared" ca="1" si="726"/>
        <v>0</v>
      </c>
      <c r="F341" s="19" t="b">
        <f t="shared" ca="1" si="726"/>
        <v>1</v>
      </c>
      <c r="G341" s="197">
        <f t="shared" ca="1" si="636"/>
        <v>61</v>
      </c>
      <c r="H341" s="193" t="str">
        <f t="shared" ca="1" si="727"/>
        <v>61 M-M Spr Retain performers</v>
      </c>
      <c r="I341" s="194" t="str">
        <f ca="1">IF(MATCH(H341,H$5:H341,0)=(COUNTA(H$5:H341)),"-","Dup")</f>
        <v>-</v>
      </c>
      <c r="J341" s="195" t="s">
        <v>37</v>
      </c>
      <c r="K341" s="195" t="b">
        <f t="shared" ca="1" si="714"/>
        <v>1</v>
      </c>
      <c r="L341" s="195" t="b">
        <f t="shared" ca="1" si="714"/>
        <v>1</v>
      </c>
      <c r="M341" s="195" t="b">
        <f t="shared" ca="1" si="714"/>
        <v>1</v>
      </c>
      <c r="N341" s="195" t="b">
        <f t="shared" ca="1" si="714"/>
        <v>1</v>
      </c>
      <c r="O341" s="195" t="b">
        <f t="shared" ca="1" si="714"/>
        <v>1</v>
      </c>
      <c r="P341" s="198">
        <f t="shared" ca="1" si="694"/>
        <v>1</v>
      </c>
      <c r="Q341" s="198">
        <f t="shared" ca="1" si="694"/>
        <v>1</v>
      </c>
      <c r="R341" s="195">
        <f t="shared" ca="1" si="732"/>
        <v>1</v>
      </c>
      <c r="S341" s="195">
        <f t="shared" ca="1" si="732"/>
        <v>1</v>
      </c>
      <c r="T341" s="195">
        <f t="shared" ca="1" si="732"/>
        <v>1</v>
      </c>
      <c r="U341" s="195">
        <f t="shared" ca="1" si="732"/>
        <v>1</v>
      </c>
      <c r="V341" s="195">
        <f t="shared" ca="1" si="732"/>
        <v>1</v>
      </c>
      <c r="W341" s="195">
        <f t="shared" ca="1" si="732"/>
        <v>1</v>
      </c>
      <c r="X341" s="195">
        <f t="shared" ca="1" si="732"/>
        <v>1</v>
      </c>
      <c r="Y341" s="195">
        <f t="shared" ca="1" si="732"/>
        <v>1</v>
      </c>
      <c r="Z341" s="195" t="str">
        <f t="shared" ca="1" si="732"/>
        <v>-</v>
      </c>
      <c r="AA341" s="198" t="b">
        <f t="shared" ca="1" si="695"/>
        <v>0</v>
      </c>
      <c r="AB341" s="198">
        <f t="shared" ca="1" si="695"/>
        <v>4</v>
      </c>
      <c r="AC341" s="198" t="str">
        <f t="shared" ca="1" si="695"/>
        <v>-</v>
      </c>
      <c r="AD341" s="198" t="str">
        <f t="shared" ca="1" si="695"/>
        <v>-</v>
      </c>
      <c r="AE341" s="195" t="str">
        <f t="shared" ca="1" si="733"/>
        <v>-</v>
      </c>
      <c r="AF341" s="195" t="str">
        <f t="shared" ca="1" si="733"/>
        <v>-</v>
      </c>
      <c r="AG341" s="198" t="str">
        <f t="shared" ca="1" si="696"/>
        <v>-</v>
      </c>
      <c r="AH341" s="198" t="str">
        <f t="shared" ca="1" si="696"/>
        <v>-</v>
      </c>
      <c r="AI341" s="198" t="str">
        <f t="shared" ca="1" si="696"/>
        <v>-</v>
      </c>
      <c r="AJ341" s="195" t="str">
        <f t="shared" ca="1" si="742"/>
        <v>-</v>
      </c>
      <c r="AK341" s="195" t="b">
        <f t="shared" ca="1" si="742"/>
        <v>1</v>
      </c>
      <c r="AL341" s="195" t="str">
        <f t="shared" ca="1" si="742"/>
        <v>-</v>
      </c>
      <c r="AM341" s="195" t="str">
        <f t="shared" ca="1" si="742"/>
        <v>-</v>
      </c>
      <c r="AN341" s="195" t="str">
        <f t="shared" ca="1" si="742"/>
        <v>-</v>
      </c>
      <c r="AO341" s="195" t="str">
        <f t="shared" ca="1" si="742"/>
        <v>-</v>
      </c>
      <c r="AP341" s="195" t="str">
        <f t="shared" ca="1" si="742"/>
        <v>-</v>
      </c>
      <c r="AQ341" s="195" t="str">
        <f t="shared" ca="1" si="742"/>
        <v>-</v>
      </c>
      <c r="AR341" s="195" t="str">
        <f t="shared" ca="1" si="742"/>
        <v>-</v>
      </c>
      <c r="AS341" s="195">
        <f t="shared" ca="1" si="742"/>
        <v>5</v>
      </c>
      <c r="AT341" s="195">
        <f t="shared" ca="1" si="742"/>
        <v>4</v>
      </c>
      <c r="AU341" s="195">
        <f t="shared" ca="1" si="742"/>
        <v>0</v>
      </c>
      <c r="AV341" s="195">
        <f t="shared" ca="1" si="742"/>
        <v>0.25</v>
      </c>
      <c r="AW341" s="195">
        <f t="shared" ca="1" si="742"/>
        <v>-0.25</v>
      </c>
      <c r="AX341" s="195">
        <f t="shared" ca="1" si="742"/>
        <v>0.5</v>
      </c>
      <c r="AY341" s="195">
        <f t="shared" ca="1" si="742"/>
        <v>-0.5</v>
      </c>
      <c r="AZ341" s="195">
        <f t="shared" ca="1" si="742"/>
        <v>-0.7</v>
      </c>
      <c r="BA341" s="195">
        <f t="shared" ca="1" si="742"/>
        <v>1</v>
      </c>
      <c r="BB341" s="195">
        <f t="shared" ca="1" si="735"/>
        <v>-1</v>
      </c>
      <c r="BC341" s="195">
        <f t="shared" ca="1" si="735"/>
        <v>0.3</v>
      </c>
      <c r="BD341" s="195">
        <f t="shared" ca="1" si="735"/>
        <v>0.7</v>
      </c>
      <c r="BE341" s="195">
        <f t="shared" ca="1" si="735"/>
        <v>-0.2</v>
      </c>
      <c r="BF341" s="195">
        <f t="shared" ca="1" si="735"/>
        <v>1.2</v>
      </c>
      <c r="BG341" s="195" t="str">
        <f t="shared" ca="1" si="735"/>
        <v>-</v>
      </c>
      <c r="BH341" s="195" t="str">
        <f t="shared" ca="1" si="735"/>
        <v>-</v>
      </c>
      <c r="BI341" s="198" t="e">
        <f t="shared" ca="1" si="734"/>
        <v>#REF!</v>
      </c>
      <c r="BJ341" s="198" t="e">
        <f t="shared" ca="1" si="734"/>
        <v>#REF!</v>
      </c>
      <c r="BK341" s="198" t="e">
        <f t="shared" ca="1" si="734"/>
        <v>#REF!</v>
      </c>
      <c r="BL341" s="198" t="e">
        <f t="shared" ca="1" si="734"/>
        <v>#REF!</v>
      </c>
      <c r="BM341" s="198" t="e">
        <f t="shared" ca="1" si="734"/>
        <v>#REF!</v>
      </c>
      <c r="BN341" s="195">
        <f t="shared" ca="1" si="736"/>
        <v>0</v>
      </c>
      <c r="BO341" s="195">
        <f t="shared" ca="1" si="736"/>
        <v>0</v>
      </c>
      <c r="BP341" s="195" t="str">
        <f t="shared" ca="1" si="736"/>
        <v>-</v>
      </c>
      <c r="BQ341" s="195" t="str">
        <f t="shared" ca="1" si="736"/>
        <v>-</v>
      </c>
      <c r="BR341" s="198">
        <f t="shared" ca="1" si="722"/>
        <v>0</v>
      </c>
      <c r="BS341" s="198">
        <f t="shared" ca="1" si="722"/>
        <v>52</v>
      </c>
      <c r="BT341" s="198">
        <f t="shared" ca="1" si="722"/>
        <v>53</v>
      </c>
      <c r="BU341" s="198">
        <f t="shared" ca="1" si="722"/>
        <v>52</v>
      </c>
      <c r="BV341" s="198">
        <f t="shared" ca="1" si="722"/>
        <v>53</v>
      </c>
      <c r="BW341" s="198">
        <f t="shared" ca="1" si="722"/>
        <v>54</v>
      </c>
      <c r="BX341" s="198">
        <f t="shared" ca="1" si="722"/>
        <v>52</v>
      </c>
      <c r="BY341" s="195">
        <f t="shared" ca="1" si="744"/>
        <v>2</v>
      </c>
      <c r="BZ341" s="195" t="str">
        <f t="shared" ca="1" si="744"/>
        <v>-</v>
      </c>
      <c r="CA341" s="195" t="str">
        <f t="shared" ca="1" si="744"/>
        <v>-</v>
      </c>
      <c r="CB341" s="195" t="str">
        <f t="shared" ca="1" si="744"/>
        <v>-</v>
      </c>
      <c r="CC341" s="195" t="str">
        <f t="shared" ca="1" si="744"/>
        <v>-</v>
      </c>
      <c r="CD341" s="195" t="str">
        <f t="shared" ca="1" si="744"/>
        <v>-</v>
      </c>
      <c r="CE341" s="195" t="str">
        <f t="shared" ca="1" si="744"/>
        <v>-</v>
      </c>
      <c r="CF341" s="195">
        <f t="shared" ca="1" si="744"/>
        <v>0</v>
      </c>
      <c r="CG341" s="195" t="str">
        <f t="shared" ca="1" si="744"/>
        <v>-</v>
      </c>
      <c r="CH341" s="195">
        <f t="shared" ca="1" si="744"/>
        <v>1</v>
      </c>
      <c r="CI341" s="195">
        <f t="shared" ca="1" si="744"/>
        <v>0</v>
      </c>
      <c r="CJ341" s="195">
        <f t="shared" ca="1" si="744"/>
        <v>1</v>
      </c>
      <c r="CK341" s="195">
        <f t="shared" ca="1" si="744"/>
        <v>1</v>
      </c>
      <c r="CL341" s="195">
        <f t="shared" ca="1" si="744"/>
        <v>1</v>
      </c>
      <c r="CM341" s="195">
        <f t="shared" ca="1" si="744"/>
        <v>0</v>
      </c>
      <c r="CN341" s="195">
        <f t="shared" ca="1" si="744"/>
        <v>0</v>
      </c>
      <c r="CO341" s="195">
        <f t="shared" ca="1" si="737"/>
        <v>0</v>
      </c>
      <c r="CP341" s="195">
        <f t="shared" ca="1" si="737"/>
        <v>0</v>
      </c>
      <c r="CQ341" s="195">
        <f t="shared" ca="1" si="737"/>
        <v>0.9</v>
      </c>
      <c r="CR341" s="195">
        <f t="shared" ca="1" si="737"/>
        <v>0.75</v>
      </c>
      <c r="CS341" s="195">
        <f t="shared" ca="1" si="737"/>
        <v>0.65</v>
      </c>
      <c r="CT341" s="195">
        <f t="shared" ca="1" si="737"/>
        <v>0.3</v>
      </c>
      <c r="CU341" s="195">
        <f t="shared" ca="1" si="737"/>
        <v>0</v>
      </c>
      <c r="CV341" s="195">
        <f t="shared" ca="1" si="737"/>
        <v>0</v>
      </c>
      <c r="CW341" s="195">
        <f t="shared" ca="1" si="737"/>
        <v>1</v>
      </c>
      <c r="CX341" s="198">
        <f t="shared" ca="1" si="611"/>
        <v>0.01</v>
      </c>
      <c r="CY341" s="195">
        <f t="shared" ca="1" si="737"/>
        <v>0</v>
      </c>
      <c r="CZ341" s="198">
        <f t="shared" ca="1" si="702"/>
        <v>0</v>
      </c>
      <c r="DA341" s="198">
        <f t="shared" ca="1" si="702"/>
        <v>0.05</v>
      </c>
      <c r="DB341" s="198">
        <f t="shared" ca="1" si="702"/>
        <v>0.05</v>
      </c>
      <c r="DC341" s="198">
        <f t="shared" ca="1" si="702"/>
        <v>9.9000000000000008E-3</v>
      </c>
      <c r="DD341" s="198">
        <f t="shared" ca="1" si="702"/>
        <v>-5.515714285714287E-2</v>
      </c>
      <c r="DE341" s="195" t="str">
        <f t="shared" ca="1" si="738"/>
        <v>-</v>
      </c>
      <c r="DF341" s="195" t="str">
        <f t="shared" ca="1" si="738"/>
        <v>-</v>
      </c>
      <c r="DG341" s="195" t="str">
        <f t="shared" ca="1" si="738"/>
        <v>-</v>
      </c>
      <c r="DH341" s="195" t="str">
        <f t="shared" ca="1" si="738"/>
        <v>-</v>
      </c>
      <c r="DI341" s="195" t="str">
        <f t="shared" ca="1" si="738"/>
        <v>-</v>
      </c>
      <c r="DJ341" s="195" t="str">
        <f t="shared" ca="1" si="738"/>
        <v>-</v>
      </c>
      <c r="DK341" s="195" t="b">
        <f t="shared" ca="1" si="738"/>
        <v>0</v>
      </c>
      <c r="DL341" s="195" t="b">
        <f t="shared" ca="1" si="738"/>
        <v>0</v>
      </c>
      <c r="DM341" s="195" t="b">
        <f t="shared" ca="1" si="738"/>
        <v>1</v>
      </c>
      <c r="DN341" s="198">
        <f t="shared" ca="1" si="723"/>
        <v>2</v>
      </c>
      <c r="DO341" s="198" t="str">
        <f t="shared" ca="1" si="723"/>
        <v>-</v>
      </c>
      <c r="DP341" s="198" t="str">
        <f t="shared" ca="1" si="723"/>
        <v>-</v>
      </c>
      <c r="DQ341" s="198" t="b">
        <f t="shared" ca="1" si="723"/>
        <v>1</v>
      </c>
      <c r="DR341" s="198" t="str">
        <f t="shared" ca="1" si="723"/>
        <v>-</v>
      </c>
      <c r="DS341" s="195" t="str">
        <f t="shared" ca="1" si="738"/>
        <v>-</v>
      </c>
      <c r="DT341" s="195" t="b">
        <f t="shared" ca="1" si="738"/>
        <v>1</v>
      </c>
      <c r="DU341" s="195" t="str">
        <f t="shared" ca="1" si="738"/>
        <v>-</v>
      </c>
      <c r="DV341" s="195">
        <f t="shared" ca="1" si="739"/>
        <v>0</v>
      </c>
      <c r="DW341" s="195">
        <f t="shared" ca="1" si="739"/>
        <v>1</v>
      </c>
      <c r="DX341" s="198">
        <f t="shared" ca="1" si="615"/>
        <v>0.5</v>
      </c>
      <c r="DY341" s="195">
        <f t="shared" ca="1" si="739"/>
        <v>500</v>
      </c>
      <c r="DZ341" s="195">
        <f t="shared" ca="1" si="739"/>
        <v>500</v>
      </c>
      <c r="EA341" s="198">
        <f t="shared" ca="1" si="705"/>
        <v>1</v>
      </c>
      <c r="EB341" s="198">
        <f t="shared" ca="1" si="705"/>
        <v>0</v>
      </c>
      <c r="EC341" s="198">
        <f t="shared" ca="1" si="705"/>
        <v>1</v>
      </c>
      <c r="ED341" s="198">
        <f t="shared" ca="1" si="705"/>
        <v>1</v>
      </c>
      <c r="EE341" s="198">
        <f t="shared" ca="1" si="705"/>
        <v>0</v>
      </c>
      <c r="EF341" s="195">
        <f t="shared" ca="1" si="739"/>
        <v>70</v>
      </c>
      <c r="EG341" s="195">
        <f t="shared" ca="1" si="739"/>
        <v>50</v>
      </c>
      <c r="EH341" s="195">
        <f t="shared" ca="1" si="739"/>
        <v>70</v>
      </c>
      <c r="EI341" s="195">
        <f t="shared" ca="1" si="739"/>
        <v>50</v>
      </c>
      <c r="EJ341" s="198">
        <f t="shared" ca="1" si="618"/>
        <v>1</v>
      </c>
      <c r="EK341" s="195">
        <f t="shared" ca="1" si="739"/>
        <v>1</v>
      </c>
      <c r="EL341" s="195">
        <f t="shared" ca="1" si="739"/>
        <v>1</v>
      </c>
      <c r="EM341" s="195">
        <f t="shared" ca="1" si="620"/>
        <v>0</v>
      </c>
      <c r="EN341" s="195" t="str">
        <f t="shared" ca="1" si="740"/>
        <v>-</v>
      </c>
      <c r="EO341" s="195" t="str">
        <f t="shared" ca="1" si="740"/>
        <v>-</v>
      </c>
      <c r="EP341" s="195">
        <f t="shared" ca="1" si="740"/>
        <v>0</v>
      </c>
      <c r="EQ341" s="195">
        <f t="shared" ca="1" si="740"/>
        <v>0</v>
      </c>
      <c r="ER341" s="196">
        <v>0</v>
      </c>
    </row>
    <row r="342" spans="1:148" outlineLevel="3">
      <c r="A342" s="199">
        <f t="shared" si="624"/>
        <v>337</v>
      </c>
      <c r="B342" s="200">
        <f t="shared" ca="1" si="625"/>
        <v>336</v>
      </c>
      <c r="C342" s="132">
        <f t="shared" ca="1" si="731"/>
        <v>72</v>
      </c>
      <c r="D342" s="132" t="b">
        <f t="shared" ca="1" si="726"/>
        <v>1</v>
      </c>
      <c r="E342" s="132" t="b">
        <f t="shared" ca="1" si="726"/>
        <v>0</v>
      </c>
      <c r="F342" s="132" t="b">
        <f t="shared" ca="1" si="726"/>
        <v>1</v>
      </c>
      <c r="G342" s="201">
        <f t="shared" ca="1" si="636"/>
        <v>62</v>
      </c>
      <c r="H342" s="42" t="str">
        <f t="shared" ca="1" si="727"/>
        <v>62 M-M Spr Repro increase(retain performers)</v>
      </c>
      <c r="I342" s="202" t="str">
        <f ca="1">IF(MATCH(H342,H$5:H342,0)=(COUNTA(H$5:H342)),"-","Dup")</f>
        <v>-</v>
      </c>
      <c r="J342" s="203" t="s">
        <v>37</v>
      </c>
      <c r="K342" s="203" t="b">
        <f t="shared" ca="1" si="714"/>
        <v>1</v>
      </c>
      <c r="L342" s="203" t="b">
        <f t="shared" ca="1" si="714"/>
        <v>1</v>
      </c>
      <c r="M342" s="203" t="b">
        <f t="shared" ca="1" si="714"/>
        <v>1</v>
      </c>
      <c r="N342" s="203" t="b">
        <f t="shared" ca="1" si="714"/>
        <v>1</v>
      </c>
      <c r="O342" s="203" t="b">
        <f t="shared" ca="1" si="714"/>
        <v>1</v>
      </c>
      <c r="P342" s="204">
        <f t="shared" ca="1" si="694"/>
        <v>1</v>
      </c>
      <c r="Q342" s="204">
        <f t="shared" ca="1" si="694"/>
        <v>1</v>
      </c>
      <c r="R342" s="203">
        <f t="shared" ca="1" si="732"/>
        <v>1</v>
      </c>
      <c r="S342" s="203">
        <f t="shared" ca="1" si="732"/>
        <v>1</v>
      </c>
      <c r="T342" s="203">
        <f t="shared" ca="1" si="732"/>
        <v>1</v>
      </c>
      <c r="U342" s="203">
        <f t="shared" ca="1" si="732"/>
        <v>1</v>
      </c>
      <c r="V342" s="203">
        <f t="shared" ca="1" si="732"/>
        <v>1</v>
      </c>
      <c r="W342" s="203">
        <f t="shared" ca="1" si="732"/>
        <v>1</v>
      </c>
      <c r="X342" s="203">
        <f t="shared" ca="1" si="732"/>
        <v>1</v>
      </c>
      <c r="Y342" s="203">
        <f t="shared" ca="1" si="732"/>
        <v>1</v>
      </c>
      <c r="Z342" s="203" t="str">
        <f t="shared" ca="1" si="732"/>
        <v>-</v>
      </c>
      <c r="AA342" s="204" t="b">
        <f t="shared" ca="1" si="695"/>
        <v>0</v>
      </c>
      <c r="AB342" s="204">
        <f t="shared" ca="1" si="695"/>
        <v>4</v>
      </c>
      <c r="AC342" s="204" t="str">
        <f t="shared" ca="1" si="695"/>
        <v>-</v>
      </c>
      <c r="AD342" s="204" t="str">
        <f t="shared" ca="1" si="695"/>
        <v>-</v>
      </c>
      <c r="AE342" s="203" t="str">
        <f t="shared" ca="1" si="733"/>
        <v>-</v>
      </c>
      <c r="AF342" s="203" t="str">
        <f t="shared" ca="1" si="733"/>
        <v>-</v>
      </c>
      <c r="AG342" s="204" t="str">
        <f t="shared" ca="1" si="696"/>
        <v>-</v>
      </c>
      <c r="AH342" s="204" t="str">
        <f t="shared" ca="1" si="696"/>
        <v>-</v>
      </c>
      <c r="AI342" s="204" t="str">
        <f t="shared" ca="1" si="696"/>
        <v>-</v>
      </c>
      <c r="AJ342" s="203" t="str">
        <f t="shared" ca="1" si="742"/>
        <v>-</v>
      </c>
      <c r="AK342" s="203" t="b">
        <f t="shared" ca="1" si="742"/>
        <v>1</v>
      </c>
      <c r="AL342" s="203" t="str">
        <f t="shared" ca="1" si="742"/>
        <v>-</v>
      </c>
      <c r="AM342" s="203" t="str">
        <f t="shared" ca="1" si="742"/>
        <v>-</v>
      </c>
      <c r="AN342" s="203" t="str">
        <f t="shared" ca="1" si="742"/>
        <v>-</v>
      </c>
      <c r="AO342" s="203" t="str">
        <f t="shared" ca="1" si="742"/>
        <v>-</v>
      </c>
      <c r="AP342" s="203" t="str">
        <f t="shared" ca="1" si="742"/>
        <v>-</v>
      </c>
      <c r="AQ342" s="203" t="str">
        <f t="shared" ca="1" si="742"/>
        <v>-</v>
      </c>
      <c r="AR342" s="203" t="str">
        <f t="shared" ca="1" si="742"/>
        <v>-</v>
      </c>
      <c r="AS342" s="203">
        <f t="shared" ca="1" si="742"/>
        <v>5</v>
      </c>
      <c r="AT342" s="203">
        <f t="shared" ca="1" si="742"/>
        <v>4</v>
      </c>
      <c r="AU342" s="203">
        <f t="shared" ca="1" si="742"/>
        <v>0</v>
      </c>
      <c r="AV342" s="203">
        <f t="shared" ca="1" si="742"/>
        <v>0.25</v>
      </c>
      <c r="AW342" s="203">
        <f t="shared" ca="1" si="742"/>
        <v>-0.25</v>
      </c>
      <c r="AX342" s="203">
        <f t="shared" ca="1" si="742"/>
        <v>0.5</v>
      </c>
      <c r="AY342" s="203">
        <f t="shared" ca="1" si="742"/>
        <v>-0.5</v>
      </c>
      <c r="AZ342" s="203">
        <f t="shared" ca="1" si="742"/>
        <v>-0.7</v>
      </c>
      <c r="BA342" s="203">
        <f t="shared" ca="1" si="742"/>
        <v>1</v>
      </c>
      <c r="BB342" s="203">
        <f t="shared" ca="1" si="735"/>
        <v>-1</v>
      </c>
      <c r="BC342" s="203">
        <f t="shared" ca="1" si="735"/>
        <v>0.3</v>
      </c>
      <c r="BD342" s="203">
        <f t="shared" ca="1" si="735"/>
        <v>0.7</v>
      </c>
      <c r="BE342" s="203">
        <f t="shared" ca="1" si="735"/>
        <v>-0.2</v>
      </c>
      <c r="BF342" s="203">
        <f t="shared" ca="1" si="735"/>
        <v>1.2</v>
      </c>
      <c r="BG342" s="203" t="str">
        <f t="shared" ca="1" si="735"/>
        <v>-</v>
      </c>
      <c r="BH342" s="203" t="str">
        <f t="shared" ca="1" si="735"/>
        <v>-</v>
      </c>
      <c r="BI342" s="204" t="e">
        <f t="shared" ca="1" si="734"/>
        <v>#REF!</v>
      </c>
      <c r="BJ342" s="204" t="e">
        <f t="shared" ca="1" si="734"/>
        <v>#REF!</v>
      </c>
      <c r="BK342" s="204" t="e">
        <f t="shared" ca="1" si="734"/>
        <v>#REF!</v>
      </c>
      <c r="BL342" s="204" t="e">
        <f t="shared" ca="1" si="734"/>
        <v>#REF!</v>
      </c>
      <c r="BM342" s="204" t="e">
        <f t="shared" ca="1" si="734"/>
        <v>#REF!</v>
      </c>
      <c r="BN342" s="203">
        <f t="shared" ca="1" si="736"/>
        <v>0</v>
      </c>
      <c r="BO342" s="203">
        <f t="shared" ca="1" si="736"/>
        <v>0</v>
      </c>
      <c r="BP342" s="203" t="str">
        <f t="shared" ca="1" si="736"/>
        <v>-</v>
      </c>
      <c r="BQ342" s="203" t="str">
        <f t="shared" ca="1" si="736"/>
        <v>-</v>
      </c>
      <c r="BR342" s="204">
        <f t="shared" ca="1" si="722"/>
        <v>0</v>
      </c>
      <c r="BS342" s="204">
        <f t="shared" ca="1" si="722"/>
        <v>52</v>
      </c>
      <c r="BT342" s="204">
        <f t="shared" ca="1" si="722"/>
        <v>53</v>
      </c>
      <c r="BU342" s="204">
        <f t="shared" ca="1" si="722"/>
        <v>52</v>
      </c>
      <c r="BV342" s="204">
        <f t="shared" ca="1" si="722"/>
        <v>53</v>
      </c>
      <c r="BW342" s="204">
        <f t="shared" ca="1" si="722"/>
        <v>54</v>
      </c>
      <c r="BX342" s="204">
        <f t="shared" ca="1" si="722"/>
        <v>52</v>
      </c>
      <c r="BY342" s="203">
        <f t="shared" ca="1" si="744"/>
        <v>2</v>
      </c>
      <c r="BZ342" s="203" t="str">
        <f t="shared" ca="1" si="744"/>
        <v>-</v>
      </c>
      <c r="CA342" s="203" t="str">
        <f t="shared" ca="1" si="744"/>
        <v>-</v>
      </c>
      <c r="CB342" s="203" t="str">
        <f t="shared" ca="1" si="744"/>
        <v>-</v>
      </c>
      <c r="CC342" s="203" t="str">
        <f t="shared" ca="1" si="744"/>
        <v>-</v>
      </c>
      <c r="CD342" s="203" t="str">
        <f t="shared" ca="1" si="744"/>
        <v>-</v>
      </c>
      <c r="CE342" s="203" t="str">
        <f t="shared" ca="1" si="744"/>
        <v>-</v>
      </c>
      <c r="CF342" s="203">
        <f t="shared" ca="1" si="744"/>
        <v>0</v>
      </c>
      <c r="CG342" s="203" t="str">
        <f t="shared" ca="1" si="744"/>
        <v>-</v>
      </c>
      <c r="CH342" s="203">
        <f t="shared" ca="1" si="744"/>
        <v>1</v>
      </c>
      <c r="CI342" s="203">
        <f t="shared" ca="1" si="744"/>
        <v>0</v>
      </c>
      <c r="CJ342" s="203">
        <f t="shared" ca="1" si="744"/>
        <v>1</v>
      </c>
      <c r="CK342" s="203">
        <f t="shared" ca="1" si="744"/>
        <v>1</v>
      </c>
      <c r="CL342" s="203">
        <f t="shared" ca="1" si="744"/>
        <v>1</v>
      </c>
      <c r="CM342" s="203">
        <f t="shared" ca="1" si="744"/>
        <v>0</v>
      </c>
      <c r="CN342" s="203">
        <f t="shared" ca="1" si="744"/>
        <v>0</v>
      </c>
      <c r="CO342" s="203">
        <f t="shared" ca="1" si="737"/>
        <v>0</v>
      </c>
      <c r="CP342" s="203">
        <f t="shared" ca="1" si="737"/>
        <v>0</v>
      </c>
      <c r="CQ342" s="203">
        <f t="shared" ca="1" si="737"/>
        <v>0.9</v>
      </c>
      <c r="CR342" s="203">
        <f t="shared" ca="1" si="737"/>
        <v>0.75</v>
      </c>
      <c r="CS342" s="203">
        <f t="shared" ca="1" si="737"/>
        <v>0.65</v>
      </c>
      <c r="CT342" s="203">
        <f t="shared" ca="1" si="737"/>
        <v>0.3</v>
      </c>
      <c r="CU342" s="203">
        <f t="shared" ca="1" si="737"/>
        <v>0</v>
      </c>
      <c r="CV342" s="203">
        <f t="shared" ca="1" si="737"/>
        <v>0</v>
      </c>
      <c r="CW342" s="203">
        <f t="shared" ca="1" si="737"/>
        <v>1</v>
      </c>
      <c r="CX342" s="204">
        <f t="shared" ca="1" si="611"/>
        <v>0.02</v>
      </c>
      <c r="CY342" s="203">
        <f t="shared" ca="1" si="737"/>
        <v>0</v>
      </c>
      <c r="CZ342" s="204">
        <f t="shared" ca="1" si="702"/>
        <v>0</v>
      </c>
      <c r="DA342" s="204">
        <f t="shared" ca="1" si="702"/>
        <v>0.05</v>
      </c>
      <c r="DB342" s="204">
        <f t="shared" ca="1" si="702"/>
        <v>0.11</v>
      </c>
      <c r="DC342" s="204">
        <f t="shared" ca="1" si="702"/>
        <v>9.9000000000000008E-3</v>
      </c>
      <c r="DD342" s="204">
        <f t="shared" ca="1" si="702"/>
        <v>-5.515714285714287E-2</v>
      </c>
      <c r="DE342" s="203" t="str">
        <f t="shared" ca="1" si="738"/>
        <v>-</v>
      </c>
      <c r="DF342" s="203" t="str">
        <f t="shared" ca="1" si="738"/>
        <v>-</v>
      </c>
      <c r="DG342" s="203" t="str">
        <f t="shared" ca="1" si="738"/>
        <v>-</v>
      </c>
      <c r="DH342" s="203" t="str">
        <f t="shared" ca="1" si="738"/>
        <v>-</v>
      </c>
      <c r="DI342" s="203" t="str">
        <f t="shared" ca="1" si="738"/>
        <v>-</v>
      </c>
      <c r="DJ342" s="203" t="str">
        <f t="shared" ca="1" si="738"/>
        <v>-</v>
      </c>
      <c r="DK342" s="203" t="b">
        <f t="shared" ca="1" si="738"/>
        <v>0</v>
      </c>
      <c r="DL342" s="203" t="b">
        <f t="shared" ca="1" si="738"/>
        <v>0</v>
      </c>
      <c r="DM342" s="203" t="b">
        <f t="shared" ca="1" si="738"/>
        <v>1</v>
      </c>
      <c r="DN342" s="204">
        <f t="shared" ca="1" si="723"/>
        <v>2</v>
      </c>
      <c r="DO342" s="204" t="str">
        <f t="shared" ca="1" si="723"/>
        <v>-</v>
      </c>
      <c r="DP342" s="204" t="str">
        <f t="shared" ca="1" si="723"/>
        <v>-</v>
      </c>
      <c r="DQ342" s="204" t="b">
        <f t="shared" ca="1" si="723"/>
        <v>1</v>
      </c>
      <c r="DR342" s="204" t="str">
        <f t="shared" ca="1" si="723"/>
        <v>-</v>
      </c>
      <c r="DS342" s="203" t="str">
        <f t="shared" ca="1" si="738"/>
        <v>-</v>
      </c>
      <c r="DT342" s="203" t="b">
        <f t="shared" ca="1" si="738"/>
        <v>1</v>
      </c>
      <c r="DU342" s="203" t="str">
        <f t="shared" ca="1" si="738"/>
        <v>-</v>
      </c>
      <c r="DV342" s="203">
        <f t="shared" ca="1" si="739"/>
        <v>0</v>
      </c>
      <c r="DW342" s="203">
        <f t="shared" ca="1" si="739"/>
        <v>1</v>
      </c>
      <c r="DX342" s="204">
        <f t="shared" ca="1" si="615"/>
        <v>0.5</v>
      </c>
      <c r="DY342" s="203">
        <f t="shared" ca="1" si="739"/>
        <v>500</v>
      </c>
      <c r="DZ342" s="203">
        <f t="shared" ca="1" si="739"/>
        <v>500</v>
      </c>
      <c r="EA342" s="204">
        <f t="shared" ca="1" si="705"/>
        <v>1</v>
      </c>
      <c r="EB342" s="204">
        <f t="shared" ca="1" si="705"/>
        <v>0</v>
      </c>
      <c r="EC342" s="204">
        <f t="shared" ca="1" si="705"/>
        <v>1</v>
      </c>
      <c r="ED342" s="204">
        <f t="shared" ca="1" si="705"/>
        <v>1</v>
      </c>
      <c r="EE342" s="204">
        <f t="shared" ca="1" si="705"/>
        <v>0</v>
      </c>
      <c r="EF342" s="203">
        <f t="shared" ca="1" si="739"/>
        <v>70</v>
      </c>
      <c r="EG342" s="203">
        <f t="shared" ca="1" si="739"/>
        <v>50</v>
      </c>
      <c r="EH342" s="203">
        <f t="shared" ca="1" si="739"/>
        <v>70</v>
      </c>
      <c r="EI342" s="203">
        <f t="shared" ca="1" si="739"/>
        <v>50</v>
      </c>
      <c r="EJ342" s="204">
        <f t="shared" ca="1" si="618"/>
        <v>1</v>
      </c>
      <c r="EK342" s="203">
        <f t="shared" ca="1" si="739"/>
        <v>1</v>
      </c>
      <c r="EL342" s="203">
        <f t="shared" ca="1" si="739"/>
        <v>1</v>
      </c>
      <c r="EM342" s="203">
        <f t="shared" ca="1" si="620"/>
        <v>0</v>
      </c>
      <c r="EN342" s="203" t="str">
        <f t="shared" ca="1" si="740"/>
        <v>-</v>
      </c>
      <c r="EO342" s="203" t="str">
        <f t="shared" ca="1" si="740"/>
        <v>-</v>
      </c>
      <c r="EP342" s="203">
        <f t="shared" ca="1" si="740"/>
        <v>0</v>
      </c>
      <c r="EQ342" s="203">
        <f t="shared" ca="1" si="740"/>
        <v>0</v>
      </c>
      <c r="ER342" s="205">
        <v>0</v>
      </c>
    </row>
    <row r="343" spans="1:148">
      <c r="A343" s="31"/>
      <c r="B343" s="31"/>
      <c r="D343" t="b">
        <v>0</v>
      </c>
      <c r="E343" s="19"/>
      <c r="F343" s="19"/>
      <c r="H343" s="15" t="s">
        <v>244</v>
      </c>
      <c r="I343" s="13" t="str">
        <f ca="1">IF(MATCH(H343,H$5:H343,0)=(COUNTA(H$5:H343)),"-","Dup")</f>
        <v>-</v>
      </c>
      <c r="J343" s="181"/>
      <c r="K343" s="181"/>
      <c r="L343" s="181"/>
      <c r="M343" s="181"/>
      <c r="N343" s="181"/>
      <c r="O343" s="181"/>
      <c r="P343" s="181"/>
      <c r="Q343" s="181"/>
      <c r="R343" s="181"/>
      <c r="S343" s="181"/>
      <c r="T343" s="181"/>
      <c r="U343" s="181"/>
      <c r="V343" s="181"/>
      <c r="W343" s="181"/>
      <c r="X343" s="181"/>
      <c r="Y343" s="181"/>
      <c r="Z343" s="181"/>
      <c r="AA343" s="181"/>
      <c r="AB343" s="181"/>
      <c r="AC343" s="181"/>
      <c r="AD343" s="181"/>
      <c r="AE343" s="181"/>
      <c r="AF343" s="181"/>
      <c r="AG343" s="181"/>
      <c r="AH343" s="181"/>
      <c r="AI343" s="181"/>
      <c r="AJ343" s="181"/>
      <c r="AK343" s="181"/>
      <c r="AL343" s="181"/>
      <c r="AM343" s="181"/>
      <c r="AN343" s="181"/>
      <c r="AO343" s="181"/>
      <c r="AP343" s="181"/>
      <c r="AQ343" s="181"/>
      <c r="AR343" s="181"/>
      <c r="AS343" s="181"/>
      <c r="AT343" s="181"/>
      <c r="AU343" s="181"/>
      <c r="AV343" s="181"/>
      <c r="AW343" s="181"/>
      <c r="AX343" s="181"/>
      <c r="AY343" s="181"/>
      <c r="AZ343" s="181"/>
      <c r="BA343" s="181"/>
      <c r="BB343" s="181"/>
      <c r="BC343" s="181"/>
      <c r="BD343" s="181"/>
      <c r="BE343" s="181"/>
      <c r="BF343" s="181"/>
      <c r="BG343" s="181"/>
      <c r="BH343" s="181"/>
      <c r="BI343" s="181"/>
      <c r="BJ343" s="181"/>
      <c r="BK343" s="181"/>
      <c r="BL343" s="181"/>
      <c r="BM343" s="181"/>
      <c r="BN343" s="181"/>
      <c r="BO343" s="181"/>
      <c r="BP343" s="181"/>
      <c r="BQ343" s="181"/>
      <c r="BR343" s="181"/>
      <c r="BS343" s="181"/>
      <c r="BT343" s="181"/>
      <c r="BU343" s="181"/>
      <c r="BV343" s="181"/>
      <c r="BW343" s="181"/>
      <c r="BX343" s="181"/>
      <c r="BY343" s="181"/>
      <c r="BZ343" s="181"/>
      <c r="CA343" s="181"/>
      <c r="CB343" s="181"/>
      <c r="CC343" s="181"/>
      <c r="CD343" s="181"/>
      <c r="CE343" s="181"/>
      <c r="CF343" s="181"/>
      <c r="CG343" s="181"/>
      <c r="CH343" s="181"/>
      <c r="CI343" s="181"/>
      <c r="CJ343" s="181"/>
      <c r="CK343" s="181"/>
      <c r="CL343" s="181"/>
      <c r="CM343" s="181"/>
      <c r="CN343" s="181"/>
      <c r="CO343" s="181"/>
      <c r="CP343" s="181"/>
      <c r="CQ343" s="181"/>
      <c r="CR343" s="181"/>
      <c r="CS343" s="181"/>
      <c r="CT343" s="181"/>
      <c r="CU343" s="181"/>
      <c r="CV343" s="181"/>
      <c r="CW343" s="181"/>
      <c r="CX343" s="181"/>
      <c r="CY343" s="181"/>
      <c r="CZ343" s="181"/>
      <c r="DA343" s="181"/>
      <c r="DB343" s="181"/>
      <c r="DC343" s="181"/>
      <c r="DD343" s="181"/>
      <c r="DE343" s="181"/>
      <c r="DF343" s="181"/>
      <c r="DG343" s="181"/>
      <c r="DH343" s="181"/>
      <c r="DI343" s="181"/>
      <c r="DJ343" s="181"/>
      <c r="DK343" s="181"/>
      <c r="DL343" s="181"/>
      <c r="DM343" s="181"/>
      <c r="DN343" s="181"/>
      <c r="DO343" s="181"/>
      <c r="DP343" s="181"/>
      <c r="DQ343" s="181"/>
      <c r="DR343" s="181"/>
      <c r="DS343" s="181"/>
      <c r="DT343" s="181"/>
      <c r="DU343" s="181"/>
      <c r="DV343" s="181"/>
      <c r="DW343" s="181"/>
      <c r="DX343" s="181"/>
      <c r="DY343" s="181"/>
      <c r="DZ343" s="181"/>
      <c r="EA343" s="181"/>
      <c r="EB343" s="181"/>
      <c r="EC343" s="181"/>
      <c r="ED343" s="181"/>
      <c r="EE343" s="181"/>
      <c r="EF343" s="181"/>
      <c r="EG343" s="181"/>
      <c r="EH343" s="181"/>
      <c r="EI343" s="181"/>
      <c r="EJ343" s="181"/>
      <c r="EK343" s="181"/>
      <c r="EL343" s="181"/>
      <c r="EM343" s="181"/>
      <c r="EN343" s="181"/>
      <c r="EO343" s="181"/>
      <c r="EP343" s="181"/>
      <c r="EQ343" s="181"/>
      <c r="ER343" s="34">
        <v>0</v>
      </c>
    </row>
    <row r="344" spans="1:148" outlineLevel="1">
      <c r="A344" s="31">
        <f t="shared" ref="A344:A354" si="745">ROW(A344)-5</f>
        <v>339</v>
      </c>
      <c r="B344" s="48">
        <f>$A$12</f>
        <v>7</v>
      </c>
      <c r="C344">
        <v>100</v>
      </c>
      <c r="D344" t="b">
        <v>1</v>
      </c>
      <c r="E344" t="b">
        <v>1</v>
      </c>
      <c r="F344" t="b">
        <v>1</v>
      </c>
      <c r="H344" s="49" t="s">
        <v>245</v>
      </c>
      <c r="I344" s="13" t="str">
        <f ca="1">IF(MATCH(H344,H$5:H344,0)=(COUNTA(H$5:H344)),"-","Dup")</f>
        <v>-</v>
      </c>
      <c r="J344" s="27" t="s">
        <v>37</v>
      </c>
      <c r="K344" s="26" t="b">
        <v>1</v>
      </c>
      <c r="L344" s="26" t="b">
        <v>1</v>
      </c>
      <c r="M344" s="26" t="b">
        <v>1</v>
      </c>
      <c r="N344" s="27" t="str">
        <f t="shared" ref="N344:O353" ca="1" si="746">OFFSET(N$5,$B344,0)</f>
        <v>-</v>
      </c>
      <c r="O344" s="27" t="str">
        <f t="shared" ca="1" si="746"/>
        <v>-</v>
      </c>
      <c r="P344" s="27">
        <f t="shared" ref="P344:S353" ca="1" si="747">OFFSET(P$5,$B344,0)</f>
        <v>1</v>
      </c>
      <c r="Q344" s="27">
        <f t="shared" ca="1" si="747"/>
        <v>1</v>
      </c>
      <c r="R344" s="27">
        <f t="shared" ca="1" si="747"/>
        <v>1</v>
      </c>
      <c r="S344" s="27">
        <f t="shared" ca="1" si="747"/>
        <v>1</v>
      </c>
      <c r="T344" s="27">
        <f t="shared" ref="T344:Z353" ca="1" si="748">OFFSET(T$5,$B344,0)</f>
        <v>1</v>
      </c>
      <c r="U344" s="27">
        <f t="shared" ca="1" si="748"/>
        <v>1</v>
      </c>
      <c r="V344" s="27">
        <f t="shared" ca="1" si="748"/>
        <v>1</v>
      </c>
      <c r="W344" s="27">
        <f t="shared" ca="1" si="748"/>
        <v>1</v>
      </c>
      <c r="X344" s="27">
        <f t="shared" ca="1" si="748"/>
        <v>1</v>
      </c>
      <c r="Y344" s="27">
        <f t="shared" ca="1" si="748"/>
        <v>1</v>
      </c>
      <c r="Z344" s="27" t="str">
        <f t="shared" ca="1" si="748"/>
        <v>-</v>
      </c>
      <c r="AA344" s="26" t="b">
        <v>1</v>
      </c>
      <c r="AB344" s="26">
        <v>1</v>
      </c>
      <c r="AC344" s="26" t="b">
        <v>1</v>
      </c>
      <c r="AD344" s="26" t="b">
        <v>1</v>
      </c>
      <c r="AE344" s="26" t="b">
        <v>1</v>
      </c>
      <c r="AF344" s="26" t="b">
        <v>1</v>
      </c>
      <c r="AG344" s="26" t="b">
        <v>1</v>
      </c>
      <c r="AH344" s="26" t="b">
        <v>1</v>
      </c>
      <c r="AI344" s="26" t="b">
        <v>1</v>
      </c>
      <c r="AJ344" s="26" t="b">
        <v>1</v>
      </c>
      <c r="AK344" s="27" t="str">
        <f t="shared" ref="AK344:BK344" ca="1" si="749">OFFSET(AK$5,$B344,0)</f>
        <v>-</v>
      </c>
      <c r="AL344" s="27" t="str">
        <f t="shared" ca="1" si="749"/>
        <v>-</v>
      </c>
      <c r="AM344" s="27" t="str">
        <f t="shared" ca="1" si="749"/>
        <v>-</v>
      </c>
      <c r="AN344" s="27" t="str">
        <f t="shared" ca="1" si="749"/>
        <v>-</v>
      </c>
      <c r="AO344" s="27" t="str">
        <f t="shared" ca="1" si="749"/>
        <v>-</v>
      </c>
      <c r="AP344" s="27" t="str">
        <f t="shared" ca="1" si="749"/>
        <v>-</v>
      </c>
      <c r="AQ344" s="27" t="str">
        <f t="shared" ca="1" si="749"/>
        <v>-</v>
      </c>
      <c r="AR344" s="27" t="str">
        <f t="shared" ca="1" si="749"/>
        <v>-</v>
      </c>
      <c r="AS344" s="27">
        <f t="shared" ca="1" si="749"/>
        <v>1</v>
      </c>
      <c r="AT344" s="27">
        <f t="shared" ca="1" si="749"/>
        <v>1</v>
      </c>
      <c r="AU344" s="27">
        <f t="shared" ca="1" si="749"/>
        <v>0</v>
      </c>
      <c r="AV344" s="27" t="str">
        <f t="shared" ca="1" si="749"/>
        <v>-</v>
      </c>
      <c r="AW344" s="27" t="str">
        <f t="shared" ca="1" si="749"/>
        <v>-</v>
      </c>
      <c r="AX344" s="27" t="str">
        <f t="shared" ca="1" si="749"/>
        <v>-</v>
      </c>
      <c r="AY344" s="27" t="str">
        <f t="shared" ca="1" si="749"/>
        <v>-</v>
      </c>
      <c r="AZ344" s="27" t="str">
        <f t="shared" ca="1" si="749"/>
        <v>-</v>
      </c>
      <c r="BA344" s="27" t="str">
        <f t="shared" ca="1" si="749"/>
        <v>-</v>
      </c>
      <c r="BB344" s="27" t="str">
        <f t="shared" ca="1" si="749"/>
        <v>-</v>
      </c>
      <c r="BC344" s="27">
        <f t="shared" ca="1" si="749"/>
        <v>0.3</v>
      </c>
      <c r="BD344" s="27" t="str">
        <f t="shared" ca="1" si="749"/>
        <v>-</v>
      </c>
      <c r="BE344" s="27" t="str">
        <f t="shared" ca="1" si="749"/>
        <v>-</v>
      </c>
      <c r="BF344" s="27" t="str">
        <f t="shared" ca="1" si="749"/>
        <v>-</v>
      </c>
      <c r="BG344" s="27" t="str">
        <f t="shared" ca="1" si="749"/>
        <v>-</v>
      </c>
      <c r="BH344" s="27" t="str">
        <f t="shared" ca="1" si="749"/>
        <v>-</v>
      </c>
      <c r="BI344" s="27">
        <f t="shared" ca="1" si="749"/>
        <v>0</v>
      </c>
      <c r="BJ344" s="27">
        <f t="shared" ca="1" si="749"/>
        <v>0</v>
      </c>
      <c r="BK344" s="27">
        <f t="shared" ca="1" si="749"/>
        <v>0</v>
      </c>
      <c r="BL344" s="27">
        <f t="shared" ref="BL344:BM352" ca="1" si="750">OFFSET(BL$5,$B344,0)</f>
        <v>0</v>
      </c>
      <c r="BM344" s="27">
        <f t="shared" ca="1" si="750"/>
        <v>0</v>
      </c>
      <c r="BN344" s="27">
        <f t="shared" ref="BN344:BR353" ca="1" si="751">OFFSET(BN$5,$B344,0)</f>
        <v>0</v>
      </c>
      <c r="BO344" s="27">
        <f t="shared" ca="1" si="751"/>
        <v>0</v>
      </c>
      <c r="BP344" s="27" t="str">
        <f t="shared" ca="1" si="751"/>
        <v>-</v>
      </c>
      <c r="BQ344" s="27" t="str">
        <f t="shared" ca="1" si="751"/>
        <v>-</v>
      </c>
      <c r="BR344" s="27" t="str">
        <f t="shared" ca="1" si="751"/>
        <v>-</v>
      </c>
      <c r="BS344" s="27" t="str">
        <f t="shared" ref="BS344:BX353" ca="1" si="752">OFFSET(BS$5,$B344,0)</f>
        <v>-</v>
      </c>
      <c r="BT344" s="27" t="str">
        <f t="shared" ca="1" si="752"/>
        <v>-</v>
      </c>
      <c r="BU344" s="27" t="str">
        <f t="shared" ca="1" si="752"/>
        <v>-</v>
      </c>
      <c r="BV344" s="27" t="str">
        <f t="shared" ca="1" si="752"/>
        <v>-</v>
      </c>
      <c r="BW344" s="27" t="str">
        <f t="shared" ca="1" si="752"/>
        <v>-</v>
      </c>
      <c r="BX344" s="27" t="str">
        <f t="shared" ca="1" si="752"/>
        <v>-</v>
      </c>
      <c r="BY344" s="27">
        <f t="shared" ref="BY344:CH345" ca="1" si="753">OFFSET(BY$5,$B344,0)</f>
        <v>2</v>
      </c>
      <c r="BZ344" s="27" t="str">
        <f t="shared" ca="1" si="753"/>
        <v>-</v>
      </c>
      <c r="CA344" s="27" t="str">
        <f t="shared" ca="1" si="753"/>
        <v>-</v>
      </c>
      <c r="CB344" s="27" t="str">
        <f t="shared" ca="1" si="753"/>
        <v>-</v>
      </c>
      <c r="CC344" s="27" t="str">
        <f t="shared" ca="1" si="753"/>
        <v>-</v>
      </c>
      <c r="CD344" s="27" t="str">
        <f t="shared" ca="1" si="753"/>
        <v>-</v>
      </c>
      <c r="CE344" s="27" t="str">
        <f t="shared" ca="1" si="753"/>
        <v>-</v>
      </c>
      <c r="CF344" s="27">
        <f t="shared" ca="1" si="753"/>
        <v>0</v>
      </c>
      <c r="CG344" s="27" t="str">
        <f t="shared" ca="1" si="753"/>
        <v>-</v>
      </c>
      <c r="CH344" s="27">
        <f t="shared" ca="1" si="753"/>
        <v>1</v>
      </c>
      <c r="CI344" s="27">
        <f t="shared" ref="CI344:CR345" ca="1" si="754">OFFSET(CI$5,$B344,0)</f>
        <v>0</v>
      </c>
      <c r="CJ344" s="27">
        <f t="shared" ca="1" si="754"/>
        <v>1</v>
      </c>
      <c r="CK344" s="27">
        <f t="shared" ca="1" si="754"/>
        <v>1</v>
      </c>
      <c r="CL344" s="27">
        <f t="shared" ca="1" si="754"/>
        <v>1</v>
      </c>
      <c r="CM344" s="27">
        <f t="shared" ca="1" si="754"/>
        <v>0</v>
      </c>
      <c r="CN344" s="27">
        <f t="shared" ca="1" si="754"/>
        <v>0</v>
      </c>
      <c r="CO344" s="27">
        <f t="shared" ca="1" si="754"/>
        <v>0</v>
      </c>
      <c r="CP344" s="27">
        <f t="shared" ca="1" si="754"/>
        <v>0</v>
      </c>
      <c r="CQ344" s="27">
        <f t="shared" ca="1" si="754"/>
        <v>0.9</v>
      </c>
      <c r="CR344" s="27">
        <f t="shared" ca="1" si="754"/>
        <v>0.75</v>
      </c>
      <c r="CS344" s="27">
        <f t="shared" ref="CS344:CX345" ca="1" si="755">OFFSET(CS$5,$B344,0)</f>
        <v>0.65</v>
      </c>
      <c r="CT344" s="27">
        <f t="shared" ca="1" si="755"/>
        <v>0.3</v>
      </c>
      <c r="CU344" s="27">
        <f t="shared" ca="1" si="755"/>
        <v>0</v>
      </c>
      <c r="CV344" s="27">
        <f t="shared" ca="1" si="755"/>
        <v>0</v>
      </c>
      <c r="CW344" s="27">
        <f t="shared" ca="1" si="755"/>
        <v>1</v>
      </c>
      <c r="CX344" s="27">
        <f t="shared" ca="1" si="755"/>
        <v>0</v>
      </c>
      <c r="CY344" s="27">
        <f t="shared" ref="CY344:DB345" ca="1" si="756">OFFSET(CY$5,$B344,0)</f>
        <v>0</v>
      </c>
      <c r="CZ344" s="27">
        <f t="shared" ca="1" si="756"/>
        <v>0</v>
      </c>
      <c r="DA344" s="27">
        <f t="shared" ca="1" si="756"/>
        <v>0</v>
      </c>
      <c r="DB344" s="27">
        <f t="shared" ca="1" si="756"/>
        <v>0</v>
      </c>
      <c r="DC344" s="27">
        <f t="shared" ref="DC344:DD353" ca="1" si="757">OFFSET(DC$5,$B344,0)</f>
        <v>0</v>
      </c>
      <c r="DD344" s="27">
        <f t="shared" ca="1" si="757"/>
        <v>0</v>
      </c>
      <c r="DE344" s="27" t="str">
        <f t="shared" ref="DE344:DJ353" ca="1" si="758">OFFSET(DE$5,$B344,0)</f>
        <v>-</v>
      </c>
      <c r="DF344" s="27" t="str">
        <f t="shared" ca="1" si="758"/>
        <v>-</v>
      </c>
      <c r="DG344" s="27" t="str">
        <f t="shared" ca="1" si="758"/>
        <v>-</v>
      </c>
      <c r="DH344" s="27" t="str">
        <f t="shared" ca="1" si="758"/>
        <v>-</v>
      </c>
      <c r="DI344" s="27" t="str">
        <f t="shared" ca="1" si="758"/>
        <v>-</v>
      </c>
      <c r="DJ344" s="27" t="str">
        <f t="shared" ca="1" si="758"/>
        <v>-</v>
      </c>
      <c r="DK344" s="27" t="b">
        <v>0</v>
      </c>
      <c r="DL344" s="27" t="b">
        <v>1</v>
      </c>
      <c r="DM344" s="27" t="b">
        <v>1</v>
      </c>
      <c r="DN344" s="27">
        <f t="shared" ref="DN344:DN353" ca="1" si="759">OFFSET(DN$5,$B344,0)</f>
        <v>1</v>
      </c>
      <c r="DO344" s="27" t="str">
        <f t="shared" ref="DO344:DT353" ca="1" si="760">OFFSET(DO$5,$B344,0)</f>
        <v>-</v>
      </c>
      <c r="DP344" s="27" t="str">
        <f t="shared" ca="1" si="760"/>
        <v>-</v>
      </c>
      <c r="DQ344" s="27" t="str">
        <f t="shared" ca="1" si="760"/>
        <v>-</v>
      </c>
      <c r="DR344" s="27" t="str">
        <f t="shared" ca="1" si="760"/>
        <v>-</v>
      </c>
      <c r="DS344" s="27" t="str">
        <f t="shared" ca="1" si="760"/>
        <v>-</v>
      </c>
      <c r="DT344" s="27" t="b">
        <f t="shared" ca="1" si="760"/>
        <v>1</v>
      </c>
      <c r="DU344" s="27" t="str">
        <f t="shared" ref="DU344:EQ344" ca="1" si="761">OFFSET(DU$5,$B344,0)</f>
        <v>-</v>
      </c>
      <c r="DV344" s="27">
        <f t="shared" ca="1" si="761"/>
        <v>0</v>
      </c>
      <c r="DW344" s="27" t="str">
        <f t="shared" ca="1" si="761"/>
        <v>-</v>
      </c>
      <c r="DX344" s="27" t="str">
        <f t="shared" ref="DX344:DZ353" ca="1" si="762">OFFSET(DX$5,$B344,0)</f>
        <v>-</v>
      </c>
      <c r="DY344" s="27">
        <f t="shared" ca="1" si="762"/>
        <v>500</v>
      </c>
      <c r="DZ344" s="27">
        <f t="shared" ca="1" si="762"/>
        <v>500</v>
      </c>
      <c r="EA344" s="27">
        <f t="shared" ref="EA344:EC353" ca="1" si="763">OFFSET(EA$5,$B344,0)</f>
        <v>1</v>
      </c>
      <c r="EB344" s="27">
        <f t="shared" ca="1" si="761"/>
        <v>0</v>
      </c>
      <c r="EC344" s="27">
        <f t="shared" ca="1" si="763"/>
        <v>1</v>
      </c>
      <c r="ED344" s="27">
        <f t="shared" ref="ED344:ED353" ca="1" si="764">OFFSET(ED$5,$B344,0)</f>
        <v>1</v>
      </c>
      <c r="EE344" s="27">
        <f t="shared" ca="1" si="761"/>
        <v>0</v>
      </c>
      <c r="EF344" s="27">
        <f t="shared" ref="EF344:EH353" ca="1" si="765">OFFSET(EF$5,$B344,0)</f>
        <v>70</v>
      </c>
      <c r="EG344" s="27">
        <f t="shared" ca="1" si="765"/>
        <v>50</v>
      </c>
      <c r="EH344" s="27">
        <f t="shared" ca="1" si="765"/>
        <v>70</v>
      </c>
      <c r="EI344" s="27">
        <f t="shared" ref="EI344:EI353" ca="1" si="766">OFFSET(EI$5,$B344,0)</f>
        <v>50</v>
      </c>
      <c r="EJ344" s="27">
        <f t="shared" ca="1" si="761"/>
        <v>1</v>
      </c>
      <c r="EK344" s="27">
        <f t="shared" ca="1" si="761"/>
        <v>1</v>
      </c>
      <c r="EL344" s="27">
        <f t="shared" ca="1" si="761"/>
        <v>1</v>
      </c>
      <c r="EM344" s="27">
        <f t="shared" ref="EM344:EM353" ca="1" si="767">OFFSET(EM$5,$B344,0)</f>
        <v>0</v>
      </c>
      <c r="EN344" s="27" t="str">
        <f t="shared" ca="1" si="761"/>
        <v>-</v>
      </c>
      <c r="EO344" s="27" t="str">
        <f t="shared" ca="1" si="761"/>
        <v>-</v>
      </c>
      <c r="EP344" s="27">
        <f t="shared" ca="1" si="761"/>
        <v>0</v>
      </c>
      <c r="EQ344" s="27">
        <f t="shared" ca="1" si="761"/>
        <v>0</v>
      </c>
      <c r="ER344" s="34">
        <v>0</v>
      </c>
    </row>
    <row r="345" spans="1:148" outlineLevel="2">
      <c r="A345" s="31">
        <f t="shared" si="745"/>
        <v>340</v>
      </c>
      <c r="B345" s="38">
        <f>$A$344</f>
        <v>339</v>
      </c>
      <c r="C345">
        <v>100</v>
      </c>
      <c r="D345" t="b">
        <v>0</v>
      </c>
      <c r="E345" t="b">
        <v>0</v>
      </c>
      <c r="F345" t="b">
        <v>0</v>
      </c>
      <c r="H345" s="3" t="s">
        <v>420</v>
      </c>
      <c r="I345" s="13" t="str">
        <f ca="1">IF(MATCH(H345,H$5:H345,0)=(COUNTA(H$5:H345)),"-","Dup")</f>
        <v>-</v>
      </c>
      <c r="J345" s="27" t="s">
        <v>37</v>
      </c>
      <c r="K345" s="27" t="b">
        <f t="shared" ref="K345:M353" ca="1" si="768">OFFSET(K$5,$B345,0)</f>
        <v>1</v>
      </c>
      <c r="L345" s="27" t="b">
        <f t="shared" ca="1" si="768"/>
        <v>1</v>
      </c>
      <c r="M345" s="27" t="b">
        <f t="shared" ca="1" si="768"/>
        <v>1</v>
      </c>
      <c r="N345" s="27" t="str">
        <f t="shared" ca="1" si="746"/>
        <v>-</v>
      </c>
      <c r="O345" s="27" t="str">
        <f t="shared" ca="1" si="746"/>
        <v>-</v>
      </c>
      <c r="P345" s="27">
        <f t="shared" ca="1" si="747"/>
        <v>1</v>
      </c>
      <c r="Q345" s="27">
        <f t="shared" ca="1" si="747"/>
        <v>1</v>
      </c>
      <c r="R345" s="27">
        <f t="shared" ca="1" si="747"/>
        <v>1</v>
      </c>
      <c r="S345" s="27">
        <f t="shared" ca="1" si="747"/>
        <v>1</v>
      </c>
      <c r="T345" s="27">
        <f t="shared" ca="1" si="748"/>
        <v>1</v>
      </c>
      <c r="U345" s="27">
        <f t="shared" ca="1" si="748"/>
        <v>1</v>
      </c>
      <c r="V345" s="27">
        <f t="shared" ca="1" si="748"/>
        <v>1</v>
      </c>
      <c r="W345" s="27">
        <f t="shared" ca="1" si="748"/>
        <v>1</v>
      </c>
      <c r="X345" s="27">
        <f t="shared" ca="1" si="748"/>
        <v>1</v>
      </c>
      <c r="Y345" s="27">
        <f t="shared" ca="1" si="748"/>
        <v>1</v>
      </c>
      <c r="Z345" s="27" t="str">
        <f t="shared" ca="1" si="748"/>
        <v>-</v>
      </c>
      <c r="AA345" s="26" t="b">
        <v>0</v>
      </c>
      <c r="AB345" s="27">
        <f t="shared" ref="AB345:AB353" ca="1" si="769">OFFSET(AB$5,$B345,0)</f>
        <v>1</v>
      </c>
      <c r="AC345" s="27" t="b">
        <f t="shared" ref="AC345:AT347" ca="1" si="770">OFFSET(AC$5,$B345,0)</f>
        <v>1</v>
      </c>
      <c r="AD345" s="27" t="b">
        <f t="shared" ca="1" si="770"/>
        <v>1</v>
      </c>
      <c r="AE345" s="27" t="b">
        <f t="shared" ca="1" si="770"/>
        <v>1</v>
      </c>
      <c r="AF345" s="27" t="b">
        <f t="shared" ca="1" si="770"/>
        <v>1</v>
      </c>
      <c r="AG345" s="27" t="b">
        <f t="shared" ca="1" si="770"/>
        <v>1</v>
      </c>
      <c r="AH345" s="27" t="b">
        <f t="shared" ca="1" si="770"/>
        <v>1</v>
      </c>
      <c r="AI345" s="27" t="b">
        <f t="shared" ca="1" si="770"/>
        <v>1</v>
      </c>
      <c r="AJ345" s="27" t="b">
        <f t="shared" ca="1" si="770"/>
        <v>1</v>
      </c>
      <c r="AK345" s="27" t="str">
        <f t="shared" ref="AK345:AO353" ca="1" si="771">OFFSET(AK$5,$B345,0)</f>
        <v>-</v>
      </c>
      <c r="AL345" s="27" t="str">
        <f t="shared" ca="1" si="771"/>
        <v>-</v>
      </c>
      <c r="AM345" s="27" t="str">
        <f t="shared" ca="1" si="771"/>
        <v>-</v>
      </c>
      <c r="AN345" s="27" t="str">
        <f t="shared" ca="1" si="771"/>
        <v>-</v>
      </c>
      <c r="AO345" s="27" t="str">
        <f t="shared" ca="1" si="771"/>
        <v>-</v>
      </c>
      <c r="AP345" s="27" t="str">
        <f t="shared" ca="1" si="770"/>
        <v>-</v>
      </c>
      <c r="AQ345" s="27" t="str">
        <f t="shared" ca="1" si="770"/>
        <v>-</v>
      </c>
      <c r="AR345" s="27" t="str">
        <f t="shared" ca="1" si="770"/>
        <v>-</v>
      </c>
      <c r="AS345" s="27">
        <f t="shared" ca="1" si="770"/>
        <v>1</v>
      </c>
      <c r="AT345" s="27">
        <f t="shared" ca="1" si="770"/>
        <v>1</v>
      </c>
      <c r="AU345" s="27">
        <f t="shared" ref="AU345:BD352" ca="1" si="772">OFFSET(AU$5,$B345,0)</f>
        <v>0</v>
      </c>
      <c r="AV345" s="27" t="str">
        <f t="shared" ca="1" si="772"/>
        <v>-</v>
      </c>
      <c r="AW345" s="27" t="str">
        <f t="shared" ca="1" si="772"/>
        <v>-</v>
      </c>
      <c r="AX345" s="27" t="str">
        <f t="shared" ca="1" si="772"/>
        <v>-</v>
      </c>
      <c r="AY345" s="27" t="str">
        <f t="shared" ca="1" si="772"/>
        <v>-</v>
      </c>
      <c r="AZ345" s="27" t="str">
        <f t="shared" ca="1" si="772"/>
        <v>-</v>
      </c>
      <c r="BA345" s="27" t="str">
        <f t="shared" ca="1" si="772"/>
        <v>-</v>
      </c>
      <c r="BB345" s="27" t="str">
        <f t="shared" ca="1" si="772"/>
        <v>-</v>
      </c>
      <c r="BC345" s="27">
        <f t="shared" ca="1" si="772"/>
        <v>0.3</v>
      </c>
      <c r="BD345" s="27" t="str">
        <f t="shared" ca="1" si="772"/>
        <v>-</v>
      </c>
      <c r="BE345" s="27" t="str">
        <f t="shared" ref="BE345:BK352" ca="1" si="773">OFFSET(BE$5,$B345,0)</f>
        <v>-</v>
      </c>
      <c r="BF345" s="27" t="str">
        <f t="shared" ca="1" si="773"/>
        <v>-</v>
      </c>
      <c r="BG345" s="27" t="str">
        <f t="shared" ca="1" si="773"/>
        <v>-</v>
      </c>
      <c r="BH345" s="27" t="str">
        <f t="shared" ca="1" si="773"/>
        <v>-</v>
      </c>
      <c r="BI345" s="27">
        <f t="shared" ca="1" si="773"/>
        <v>0</v>
      </c>
      <c r="BJ345" s="27">
        <f t="shared" ca="1" si="773"/>
        <v>0</v>
      </c>
      <c r="BK345" s="27">
        <f t="shared" ca="1" si="773"/>
        <v>0</v>
      </c>
      <c r="BL345" s="27">
        <f t="shared" ca="1" si="750"/>
        <v>0</v>
      </c>
      <c r="BM345" s="27">
        <f t="shared" ca="1" si="750"/>
        <v>0</v>
      </c>
      <c r="BN345" s="27">
        <f t="shared" ca="1" si="751"/>
        <v>0</v>
      </c>
      <c r="BO345" s="27">
        <f t="shared" ca="1" si="751"/>
        <v>0</v>
      </c>
      <c r="BP345" s="27" t="str">
        <f t="shared" ca="1" si="751"/>
        <v>-</v>
      </c>
      <c r="BQ345" s="27" t="str">
        <f t="shared" ca="1" si="751"/>
        <v>-</v>
      </c>
      <c r="BR345" s="27" t="str">
        <f t="shared" ca="1" si="751"/>
        <v>-</v>
      </c>
      <c r="BS345" s="27" t="str">
        <f t="shared" ca="1" si="752"/>
        <v>-</v>
      </c>
      <c r="BT345" s="27" t="str">
        <f t="shared" ca="1" si="752"/>
        <v>-</v>
      </c>
      <c r="BU345" s="27" t="str">
        <f t="shared" ca="1" si="752"/>
        <v>-</v>
      </c>
      <c r="BV345" s="27" t="str">
        <f t="shared" ca="1" si="752"/>
        <v>-</v>
      </c>
      <c r="BW345" s="27" t="str">
        <f t="shared" ca="1" si="752"/>
        <v>-</v>
      </c>
      <c r="BX345" s="27" t="str">
        <f t="shared" ca="1" si="752"/>
        <v>-</v>
      </c>
      <c r="BY345" s="27">
        <f t="shared" ca="1" si="753"/>
        <v>2</v>
      </c>
      <c r="BZ345" s="27" t="str">
        <f t="shared" ca="1" si="753"/>
        <v>-</v>
      </c>
      <c r="CA345" s="27" t="str">
        <f t="shared" ca="1" si="753"/>
        <v>-</v>
      </c>
      <c r="CB345" s="27" t="str">
        <f t="shared" ca="1" si="753"/>
        <v>-</v>
      </c>
      <c r="CC345" s="27" t="str">
        <f t="shared" ca="1" si="753"/>
        <v>-</v>
      </c>
      <c r="CD345" s="27" t="str">
        <f t="shared" ca="1" si="753"/>
        <v>-</v>
      </c>
      <c r="CE345" s="27" t="str">
        <f t="shared" ca="1" si="753"/>
        <v>-</v>
      </c>
      <c r="CF345" s="27">
        <f t="shared" ca="1" si="753"/>
        <v>0</v>
      </c>
      <c r="CG345" s="27" t="str">
        <f t="shared" ca="1" si="753"/>
        <v>-</v>
      </c>
      <c r="CH345" s="27">
        <f t="shared" ca="1" si="753"/>
        <v>1</v>
      </c>
      <c r="CI345" s="27">
        <f t="shared" ca="1" si="754"/>
        <v>0</v>
      </c>
      <c r="CJ345" s="27">
        <f t="shared" ca="1" si="754"/>
        <v>1</v>
      </c>
      <c r="CK345" s="27">
        <f t="shared" ca="1" si="754"/>
        <v>1</v>
      </c>
      <c r="CL345" s="27">
        <f t="shared" ca="1" si="754"/>
        <v>1</v>
      </c>
      <c r="CM345" s="27">
        <f t="shared" ca="1" si="754"/>
        <v>0</v>
      </c>
      <c r="CN345" s="27">
        <f t="shared" ca="1" si="754"/>
        <v>0</v>
      </c>
      <c r="CO345" s="27">
        <f t="shared" ca="1" si="754"/>
        <v>0</v>
      </c>
      <c r="CP345" s="27">
        <f t="shared" ca="1" si="754"/>
        <v>0</v>
      </c>
      <c r="CQ345" s="27">
        <f t="shared" ca="1" si="754"/>
        <v>0.9</v>
      </c>
      <c r="CR345" s="27">
        <f t="shared" ca="1" si="754"/>
        <v>0.75</v>
      </c>
      <c r="CS345" s="27">
        <f t="shared" ca="1" si="755"/>
        <v>0.65</v>
      </c>
      <c r="CT345" s="27">
        <f t="shared" ca="1" si="755"/>
        <v>0.3</v>
      </c>
      <c r="CU345" s="27">
        <f t="shared" ca="1" si="755"/>
        <v>0</v>
      </c>
      <c r="CV345" s="27">
        <f t="shared" ca="1" si="755"/>
        <v>0</v>
      </c>
      <c r="CW345" s="27">
        <f t="shared" ca="1" si="755"/>
        <v>1</v>
      </c>
      <c r="CX345" s="27">
        <f t="shared" ca="1" si="755"/>
        <v>0</v>
      </c>
      <c r="CY345" s="27">
        <f t="shared" ca="1" si="756"/>
        <v>0</v>
      </c>
      <c r="CZ345" s="27">
        <f t="shared" ca="1" si="756"/>
        <v>0</v>
      </c>
      <c r="DA345" s="27">
        <f t="shared" ca="1" si="756"/>
        <v>0</v>
      </c>
      <c r="DB345" s="27">
        <f t="shared" ca="1" si="756"/>
        <v>0</v>
      </c>
      <c r="DC345" s="27">
        <f t="shared" ca="1" si="757"/>
        <v>0</v>
      </c>
      <c r="DD345" s="27">
        <f t="shared" ca="1" si="757"/>
        <v>0</v>
      </c>
      <c r="DE345" s="27" t="str">
        <f t="shared" ca="1" si="758"/>
        <v>-</v>
      </c>
      <c r="DF345" s="27" t="str">
        <f t="shared" ca="1" si="758"/>
        <v>-</v>
      </c>
      <c r="DG345" s="27" t="str">
        <f t="shared" ca="1" si="758"/>
        <v>-</v>
      </c>
      <c r="DH345" s="27" t="str">
        <f t="shared" ca="1" si="758"/>
        <v>-</v>
      </c>
      <c r="DI345" s="27" t="str">
        <f t="shared" ca="1" si="758"/>
        <v>-</v>
      </c>
      <c r="DJ345" s="27" t="str">
        <f t="shared" ca="1" si="758"/>
        <v>-</v>
      </c>
      <c r="DK345" s="27" t="b">
        <v>0</v>
      </c>
      <c r="DL345" s="27" t="b">
        <v>1</v>
      </c>
      <c r="DM345" s="27" t="b">
        <v>1</v>
      </c>
      <c r="DN345" s="27">
        <f t="shared" ca="1" si="759"/>
        <v>1</v>
      </c>
      <c r="DO345" s="27" t="str">
        <f t="shared" ca="1" si="760"/>
        <v>-</v>
      </c>
      <c r="DP345" s="27" t="str">
        <f t="shared" ca="1" si="760"/>
        <v>-</v>
      </c>
      <c r="DQ345" s="27" t="str">
        <f t="shared" ca="1" si="760"/>
        <v>-</v>
      </c>
      <c r="DR345" s="27" t="str">
        <f t="shared" ca="1" si="760"/>
        <v>-</v>
      </c>
      <c r="DS345" s="27" t="str">
        <f t="shared" ca="1" si="760"/>
        <v>-</v>
      </c>
      <c r="DT345" s="27" t="b">
        <f t="shared" ca="1" si="760"/>
        <v>1</v>
      </c>
      <c r="DU345" s="27" t="str">
        <f t="shared" ref="DU345:DW353" ca="1" si="774">OFFSET(DU$5,$B345,0)</f>
        <v>-</v>
      </c>
      <c r="DV345" s="27">
        <f t="shared" ca="1" si="774"/>
        <v>0</v>
      </c>
      <c r="DW345" s="27" t="str">
        <f t="shared" ca="1" si="774"/>
        <v>-</v>
      </c>
      <c r="DX345" s="27" t="str">
        <f t="shared" ca="1" si="762"/>
        <v>-</v>
      </c>
      <c r="DY345" s="27">
        <f t="shared" ca="1" si="762"/>
        <v>500</v>
      </c>
      <c r="DZ345" s="27">
        <f t="shared" ca="1" si="762"/>
        <v>500</v>
      </c>
      <c r="EA345" s="27">
        <f t="shared" ca="1" si="763"/>
        <v>1</v>
      </c>
      <c r="EB345" s="27">
        <f t="shared" ref="EB345:EQ347" ca="1" si="775">OFFSET(EB$5,$B345,0)</f>
        <v>0</v>
      </c>
      <c r="EC345" s="27">
        <f t="shared" ca="1" si="763"/>
        <v>1</v>
      </c>
      <c r="ED345" s="27">
        <f t="shared" ca="1" si="764"/>
        <v>1</v>
      </c>
      <c r="EE345" s="27">
        <f t="shared" ca="1" si="775"/>
        <v>0</v>
      </c>
      <c r="EF345" s="27">
        <f t="shared" ca="1" si="765"/>
        <v>70</v>
      </c>
      <c r="EG345" s="27">
        <f t="shared" ca="1" si="765"/>
        <v>50</v>
      </c>
      <c r="EH345" s="27">
        <f t="shared" ca="1" si="765"/>
        <v>70</v>
      </c>
      <c r="EI345" s="27">
        <f t="shared" ca="1" si="766"/>
        <v>50</v>
      </c>
      <c r="EJ345" s="27">
        <f t="shared" ca="1" si="775"/>
        <v>1</v>
      </c>
      <c r="EK345" s="27">
        <f t="shared" ca="1" si="775"/>
        <v>1</v>
      </c>
      <c r="EL345" s="27">
        <f t="shared" ca="1" si="775"/>
        <v>1</v>
      </c>
      <c r="EM345" s="27">
        <f t="shared" ca="1" si="767"/>
        <v>0</v>
      </c>
      <c r="EN345" s="27" t="str">
        <f t="shared" ca="1" si="775"/>
        <v>-</v>
      </c>
      <c r="EO345" s="27" t="str">
        <f t="shared" ca="1" si="775"/>
        <v>-</v>
      </c>
      <c r="EP345" s="27">
        <f t="shared" ca="1" si="775"/>
        <v>0</v>
      </c>
      <c r="EQ345" s="27">
        <f t="shared" ca="1" si="775"/>
        <v>0</v>
      </c>
      <c r="ER345" s="34">
        <v>0</v>
      </c>
    </row>
    <row r="346" spans="1:148" outlineLevel="2">
      <c r="A346" s="31">
        <f t="shared" si="745"/>
        <v>341</v>
      </c>
      <c r="B346" s="38">
        <f>$A$344</f>
        <v>339</v>
      </c>
      <c r="C346">
        <v>100</v>
      </c>
      <c r="D346" t="b">
        <v>0</v>
      </c>
      <c r="E346" t="b">
        <v>0</v>
      </c>
      <c r="F346" t="b">
        <v>0</v>
      </c>
      <c r="H346" s="3" t="s">
        <v>260</v>
      </c>
      <c r="I346" s="13" t="str">
        <f ca="1">IF(MATCH(H346,H$5:H346,0)=(COUNTA(H$5:H346)),"-","Dup")</f>
        <v>-</v>
      </c>
      <c r="J346" s="27" t="s">
        <v>37</v>
      </c>
      <c r="K346" s="27" t="b">
        <f t="shared" ca="1" si="768"/>
        <v>1</v>
      </c>
      <c r="L346" s="27" t="b">
        <f t="shared" ca="1" si="768"/>
        <v>1</v>
      </c>
      <c r="M346" s="27" t="b">
        <f t="shared" ca="1" si="768"/>
        <v>1</v>
      </c>
      <c r="N346" s="27" t="str">
        <f t="shared" ca="1" si="746"/>
        <v>-</v>
      </c>
      <c r="O346" s="27" t="str">
        <f t="shared" ca="1" si="746"/>
        <v>-</v>
      </c>
      <c r="P346" s="27">
        <f t="shared" ca="1" si="747"/>
        <v>1</v>
      </c>
      <c r="Q346" s="27">
        <f t="shared" ca="1" si="747"/>
        <v>1</v>
      </c>
      <c r="R346" s="27">
        <f t="shared" ca="1" si="747"/>
        <v>1</v>
      </c>
      <c r="S346" s="27">
        <f t="shared" ca="1" si="747"/>
        <v>1</v>
      </c>
      <c r="T346" s="27">
        <f t="shared" ca="1" si="748"/>
        <v>1</v>
      </c>
      <c r="U346" s="27">
        <f t="shared" ca="1" si="748"/>
        <v>1</v>
      </c>
      <c r="V346" s="27">
        <f t="shared" ca="1" si="748"/>
        <v>1</v>
      </c>
      <c r="W346" s="27">
        <f t="shared" ca="1" si="748"/>
        <v>1</v>
      </c>
      <c r="X346" s="27">
        <f t="shared" ca="1" si="748"/>
        <v>1</v>
      </c>
      <c r="Y346" s="27">
        <f t="shared" ca="1" si="748"/>
        <v>1</v>
      </c>
      <c r="Z346" s="27" t="str">
        <f t="shared" ca="1" si="748"/>
        <v>-</v>
      </c>
      <c r="AA346" s="26" t="b">
        <v>0</v>
      </c>
      <c r="AB346" s="27">
        <f t="shared" ca="1" si="769"/>
        <v>1</v>
      </c>
      <c r="AC346" s="26" t="b">
        <v>0</v>
      </c>
      <c r="AD346" s="27" t="b">
        <f t="shared" ca="1" si="770"/>
        <v>1</v>
      </c>
      <c r="AE346" s="27" t="b">
        <f t="shared" ca="1" si="770"/>
        <v>1</v>
      </c>
      <c r="AF346" s="27" t="b">
        <f t="shared" ca="1" si="770"/>
        <v>1</v>
      </c>
      <c r="AG346" s="27" t="b">
        <f t="shared" ca="1" si="770"/>
        <v>1</v>
      </c>
      <c r="AH346" s="27" t="b">
        <f t="shared" ca="1" si="770"/>
        <v>1</v>
      </c>
      <c r="AI346" s="27" t="b">
        <f t="shared" ca="1" si="770"/>
        <v>1</v>
      </c>
      <c r="AJ346" s="27" t="b">
        <f t="shared" ca="1" si="770"/>
        <v>1</v>
      </c>
      <c r="AK346" s="27" t="str">
        <f t="shared" ca="1" si="771"/>
        <v>-</v>
      </c>
      <c r="AL346" s="27" t="str">
        <f t="shared" ca="1" si="771"/>
        <v>-</v>
      </c>
      <c r="AM346" s="27" t="str">
        <f t="shared" ca="1" si="771"/>
        <v>-</v>
      </c>
      <c r="AN346" s="27" t="str">
        <f t="shared" ca="1" si="771"/>
        <v>-</v>
      </c>
      <c r="AO346" s="27" t="str">
        <f t="shared" ca="1" si="771"/>
        <v>-</v>
      </c>
      <c r="AP346" s="27" t="str">
        <f t="shared" ca="1" si="770"/>
        <v>-</v>
      </c>
      <c r="AQ346" s="27" t="str">
        <f t="shared" ca="1" si="770"/>
        <v>-</v>
      </c>
      <c r="AR346" s="27" t="str">
        <f t="shared" ca="1" si="770"/>
        <v>-</v>
      </c>
      <c r="AS346" s="27">
        <f t="shared" ca="1" si="770"/>
        <v>1</v>
      </c>
      <c r="AT346" s="27">
        <f t="shared" ca="1" si="770"/>
        <v>1</v>
      </c>
      <c r="AU346" s="27">
        <f t="shared" ca="1" si="772"/>
        <v>0</v>
      </c>
      <c r="AV346" s="27" t="str">
        <f t="shared" ca="1" si="772"/>
        <v>-</v>
      </c>
      <c r="AW346" s="27" t="str">
        <f t="shared" ca="1" si="772"/>
        <v>-</v>
      </c>
      <c r="AX346" s="27" t="str">
        <f t="shared" ca="1" si="772"/>
        <v>-</v>
      </c>
      <c r="AY346" s="27" t="str">
        <f t="shared" ca="1" si="772"/>
        <v>-</v>
      </c>
      <c r="AZ346" s="27" t="str">
        <f t="shared" ca="1" si="772"/>
        <v>-</v>
      </c>
      <c r="BA346" s="27" t="str">
        <f t="shared" ca="1" si="772"/>
        <v>-</v>
      </c>
      <c r="BB346" s="27" t="str">
        <f t="shared" ca="1" si="772"/>
        <v>-</v>
      </c>
      <c r="BC346" s="27">
        <f t="shared" ca="1" si="772"/>
        <v>0.3</v>
      </c>
      <c r="BD346" s="27" t="str">
        <f t="shared" ca="1" si="772"/>
        <v>-</v>
      </c>
      <c r="BE346" s="27" t="str">
        <f t="shared" ca="1" si="773"/>
        <v>-</v>
      </c>
      <c r="BF346" s="27" t="str">
        <f t="shared" ca="1" si="773"/>
        <v>-</v>
      </c>
      <c r="BG346" s="27" t="str">
        <f t="shared" ca="1" si="773"/>
        <v>-</v>
      </c>
      <c r="BH346" s="27" t="str">
        <f t="shared" ca="1" si="773"/>
        <v>-</v>
      </c>
      <c r="BI346" s="27">
        <f t="shared" ca="1" si="773"/>
        <v>0</v>
      </c>
      <c r="BJ346" s="27">
        <f t="shared" ca="1" si="773"/>
        <v>0</v>
      </c>
      <c r="BK346" s="27">
        <f t="shared" ca="1" si="773"/>
        <v>0</v>
      </c>
      <c r="BL346" s="27">
        <f t="shared" ca="1" si="750"/>
        <v>0</v>
      </c>
      <c r="BM346" s="27">
        <f t="shared" ca="1" si="750"/>
        <v>0</v>
      </c>
      <c r="BN346" s="27">
        <f t="shared" ca="1" si="751"/>
        <v>0</v>
      </c>
      <c r="BO346" s="27">
        <f t="shared" ca="1" si="751"/>
        <v>0</v>
      </c>
      <c r="BP346" s="27" t="str">
        <f t="shared" ca="1" si="751"/>
        <v>-</v>
      </c>
      <c r="BQ346" s="27" t="str">
        <f t="shared" ca="1" si="751"/>
        <v>-</v>
      </c>
      <c r="BR346" s="27" t="str">
        <f t="shared" ca="1" si="751"/>
        <v>-</v>
      </c>
      <c r="BS346" s="27" t="str">
        <f t="shared" ca="1" si="752"/>
        <v>-</v>
      </c>
      <c r="BT346" s="27" t="str">
        <f t="shared" ca="1" si="752"/>
        <v>-</v>
      </c>
      <c r="BU346" s="27" t="str">
        <f t="shared" ca="1" si="752"/>
        <v>-</v>
      </c>
      <c r="BV346" s="27" t="str">
        <f t="shared" ca="1" si="752"/>
        <v>-</v>
      </c>
      <c r="BW346" s="27" t="str">
        <f t="shared" ca="1" si="752"/>
        <v>-</v>
      </c>
      <c r="BX346" s="27" t="str">
        <f t="shared" ca="1" si="752"/>
        <v>-</v>
      </c>
      <c r="BY346" s="27">
        <f t="shared" ref="BY346:CE353" ca="1" si="776">OFFSET(BY$5,$B346,0)</f>
        <v>2</v>
      </c>
      <c r="BZ346" s="27" t="str">
        <f t="shared" ca="1" si="776"/>
        <v>-</v>
      </c>
      <c r="CA346" s="27" t="str">
        <f t="shared" ca="1" si="776"/>
        <v>-</v>
      </c>
      <c r="CB346" s="27" t="str">
        <f t="shared" ca="1" si="776"/>
        <v>-</v>
      </c>
      <c r="CC346" s="27" t="str">
        <f t="shared" ca="1" si="776"/>
        <v>-</v>
      </c>
      <c r="CD346" s="27" t="str">
        <f t="shared" ca="1" si="776"/>
        <v>-</v>
      </c>
      <c r="CE346" s="27" t="str">
        <f t="shared" ca="1" si="776"/>
        <v>-</v>
      </c>
      <c r="CF346" s="27">
        <f t="shared" ref="CF346:CP353" ca="1" si="777">OFFSET(CF$5,$B346,0)</f>
        <v>0</v>
      </c>
      <c r="CG346" s="27" t="str">
        <f t="shared" ca="1" si="777"/>
        <v>-</v>
      </c>
      <c r="CH346" s="27">
        <f t="shared" ca="1" si="777"/>
        <v>1</v>
      </c>
      <c r="CI346" s="27">
        <f t="shared" ca="1" si="777"/>
        <v>0</v>
      </c>
      <c r="CJ346" s="27">
        <f t="shared" ca="1" si="777"/>
        <v>1</v>
      </c>
      <c r="CK346" s="27">
        <f t="shared" ca="1" si="777"/>
        <v>1</v>
      </c>
      <c r="CL346" s="27">
        <f t="shared" ca="1" si="777"/>
        <v>1</v>
      </c>
      <c r="CM346" s="27">
        <f t="shared" ca="1" si="777"/>
        <v>0</v>
      </c>
      <c r="CN346" s="27">
        <f t="shared" ca="1" si="777"/>
        <v>0</v>
      </c>
      <c r="CO346" s="27">
        <f t="shared" ca="1" si="777"/>
        <v>0</v>
      </c>
      <c r="CP346" s="27">
        <f t="shared" ca="1" si="777"/>
        <v>0</v>
      </c>
      <c r="CQ346" s="26">
        <v>1.1000000000000001</v>
      </c>
      <c r="CR346" s="27">
        <f t="shared" ref="CR346:DB353" ca="1" si="778">OFFSET(CR$5,$B346,0)</f>
        <v>0.75</v>
      </c>
      <c r="CS346" s="27">
        <f t="shared" ca="1" si="778"/>
        <v>0.65</v>
      </c>
      <c r="CT346" s="27">
        <f t="shared" ca="1" si="778"/>
        <v>0.3</v>
      </c>
      <c r="CU346" s="27">
        <f t="shared" ca="1" si="778"/>
        <v>0</v>
      </c>
      <c r="CV346" s="27">
        <f t="shared" ca="1" si="778"/>
        <v>0</v>
      </c>
      <c r="CW346" s="27">
        <f t="shared" ca="1" si="778"/>
        <v>1</v>
      </c>
      <c r="CX346" s="27">
        <f t="shared" ca="1" si="778"/>
        <v>0</v>
      </c>
      <c r="CY346" s="27">
        <f t="shared" ca="1" si="778"/>
        <v>0</v>
      </c>
      <c r="CZ346" s="27">
        <f t="shared" ca="1" si="778"/>
        <v>0</v>
      </c>
      <c r="DA346" s="27">
        <f t="shared" ca="1" si="778"/>
        <v>0</v>
      </c>
      <c r="DB346" s="27">
        <f t="shared" ca="1" si="778"/>
        <v>0</v>
      </c>
      <c r="DC346" s="27">
        <f t="shared" ca="1" si="757"/>
        <v>0</v>
      </c>
      <c r="DD346" s="27">
        <f t="shared" ca="1" si="757"/>
        <v>0</v>
      </c>
      <c r="DE346" s="27" t="str">
        <f t="shared" ca="1" si="758"/>
        <v>-</v>
      </c>
      <c r="DF346" s="27" t="str">
        <f t="shared" ca="1" si="758"/>
        <v>-</v>
      </c>
      <c r="DG346" s="27" t="str">
        <f t="shared" ca="1" si="758"/>
        <v>-</v>
      </c>
      <c r="DH346" s="27" t="str">
        <f t="shared" ca="1" si="758"/>
        <v>-</v>
      </c>
      <c r="DI346" s="27" t="str">
        <f t="shared" ca="1" si="758"/>
        <v>-</v>
      </c>
      <c r="DJ346" s="27" t="str">
        <f t="shared" ca="1" si="758"/>
        <v>-</v>
      </c>
      <c r="DK346" s="27" t="b">
        <v>0</v>
      </c>
      <c r="DL346" s="27" t="b">
        <v>1</v>
      </c>
      <c r="DM346" s="27" t="b">
        <v>1</v>
      </c>
      <c r="DN346" s="27">
        <f t="shared" ca="1" si="759"/>
        <v>1</v>
      </c>
      <c r="DO346" s="27" t="str">
        <f t="shared" ca="1" si="760"/>
        <v>-</v>
      </c>
      <c r="DP346" s="27" t="str">
        <f t="shared" ca="1" si="760"/>
        <v>-</v>
      </c>
      <c r="DQ346" s="27" t="str">
        <f t="shared" ca="1" si="760"/>
        <v>-</v>
      </c>
      <c r="DR346" s="27" t="str">
        <f t="shared" ca="1" si="760"/>
        <v>-</v>
      </c>
      <c r="DS346" s="27" t="str">
        <f t="shared" ca="1" si="760"/>
        <v>-</v>
      </c>
      <c r="DT346" s="27" t="b">
        <f t="shared" ca="1" si="760"/>
        <v>1</v>
      </c>
      <c r="DU346" s="27" t="str">
        <f t="shared" ca="1" si="774"/>
        <v>-</v>
      </c>
      <c r="DV346" s="27">
        <f t="shared" ca="1" si="774"/>
        <v>0</v>
      </c>
      <c r="DW346" s="27" t="str">
        <f t="shared" ca="1" si="774"/>
        <v>-</v>
      </c>
      <c r="DX346" s="27" t="str">
        <f t="shared" ca="1" si="762"/>
        <v>-</v>
      </c>
      <c r="DY346" s="27">
        <f t="shared" ca="1" si="762"/>
        <v>500</v>
      </c>
      <c r="DZ346" s="27">
        <f t="shared" ca="1" si="762"/>
        <v>500</v>
      </c>
      <c r="EA346" s="27">
        <f t="shared" ca="1" si="763"/>
        <v>1</v>
      </c>
      <c r="EB346" s="27">
        <f t="shared" ca="1" si="775"/>
        <v>0</v>
      </c>
      <c r="EC346" s="27">
        <f t="shared" ca="1" si="763"/>
        <v>1</v>
      </c>
      <c r="ED346" s="27">
        <f t="shared" ca="1" si="764"/>
        <v>1</v>
      </c>
      <c r="EE346" s="27">
        <f t="shared" ca="1" si="775"/>
        <v>0</v>
      </c>
      <c r="EF346" s="27">
        <f t="shared" ca="1" si="765"/>
        <v>70</v>
      </c>
      <c r="EG346" s="27">
        <f t="shared" ca="1" si="765"/>
        <v>50</v>
      </c>
      <c r="EH346" s="27">
        <f t="shared" ca="1" si="765"/>
        <v>70</v>
      </c>
      <c r="EI346" s="27">
        <f t="shared" ca="1" si="766"/>
        <v>50</v>
      </c>
      <c r="EJ346" s="27">
        <f t="shared" ca="1" si="775"/>
        <v>1</v>
      </c>
      <c r="EK346" s="27">
        <f t="shared" ca="1" si="775"/>
        <v>1</v>
      </c>
      <c r="EL346" s="27">
        <f t="shared" ca="1" si="775"/>
        <v>1</v>
      </c>
      <c r="EM346" s="27">
        <f t="shared" ca="1" si="767"/>
        <v>0</v>
      </c>
      <c r="EN346" s="27" t="str">
        <f t="shared" ca="1" si="775"/>
        <v>-</v>
      </c>
      <c r="EO346" s="27" t="str">
        <f t="shared" ca="1" si="775"/>
        <v>-</v>
      </c>
      <c r="EP346" s="27">
        <f t="shared" ca="1" si="775"/>
        <v>0</v>
      </c>
      <c r="EQ346" s="27">
        <f t="shared" ca="1" si="775"/>
        <v>0</v>
      </c>
      <c r="ER346" s="34">
        <v>0</v>
      </c>
    </row>
    <row r="347" spans="1:148" outlineLevel="2">
      <c r="A347" s="31">
        <f t="shared" si="745"/>
        <v>342</v>
      </c>
      <c r="B347" s="38">
        <f>$A$344</f>
        <v>339</v>
      </c>
      <c r="C347">
        <v>100</v>
      </c>
      <c r="D347" t="b">
        <v>1</v>
      </c>
      <c r="E347" t="b">
        <v>0</v>
      </c>
      <c r="F347" t="b">
        <v>1</v>
      </c>
      <c r="H347" s="3" t="s">
        <v>281</v>
      </c>
      <c r="I347" s="13" t="str">
        <f ca="1">IF(MATCH(H347,H$5:H347,0)=(COUNTA(H$5:H347)),"-","Dup")</f>
        <v>-</v>
      </c>
      <c r="J347" s="27" t="s">
        <v>37</v>
      </c>
      <c r="K347" s="27" t="b">
        <f t="shared" ca="1" si="768"/>
        <v>1</v>
      </c>
      <c r="L347" s="27" t="b">
        <f t="shared" ca="1" si="768"/>
        <v>1</v>
      </c>
      <c r="M347" s="27" t="b">
        <f t="shared" ca="1" si="768"/>
        <v>1</v>
      </c>
      <c r="N347" s="27" t="str">
        <f t="shared" ca="1" si="746"/>
        <v>-</v>
      </c>
      <c r="O347" s="27" t="str">
        <f t="shared" ca="1" si="746"/>
        <v>-</v>
      </c>
      <c r="P347" s="27">
        <f t="shared" ca="1" si="747"/>
        <v>1</v>
      </c>
      <c r="Q347" s="27">
        <f t="shared" ca="1" si="747"/>
        <v>1</v>
      </c>
      <c r="R347" s="27">
        <f t="shared" ca="1" si="747"/>
        <v>1</v>
      </c>
      <c r="S347" s="27">
        <f t="shared" ca="1" si="747"/>
        <v>1</v>
      </c>
      <c r="T347" s="27">
        <f t="shared" ca="1" si="748"/>
        <v>1</v>
      </c>
      <c r="U347" s="27">
        <f t="shared" ca="1" si="748"/>
        <v>1</v>
      </c>
      <c r="V347" s="27">
        <f t="shared" ca="1" si="748"/>
        <v>1</v>
      </c>
      <c r="W347" s="27">
        <f t="shared" ca="1" si="748"/>
        <v>1</v>
      </c>
      <c r="X347" s="27">
        <f t="shared" ca="1" si="748"/>
        <v>1</v>
      </c>
      <c r="Y347" s="27">
        <f t="shared" ca="1" si="748"/>
        <v>1</v>
      </c>
      <c r="Z347" s="27" t="str">
        <f t="shared" ca="1" si="748"/>
        <v>-</v>
      </c>
      <c r="AA347" s="26" t="b">
        <v>0</v>
      </c>
      <c r="AB347" s="27">
        <f t="shared" ca="1" si="769"/>
        <v>1</v>
      </c>
      <c r="AC347" s="27" t="b">
        <f t="shared" ca="1" si="770"/>
        <v>1</v>
      </c>
      <c r="AD347" s="27" t="b">
        <f t="shared" ca="1" si="770"/>
        <v>1</v>
      </c>
      <c r="AE347" s="27" t="b">
        <f t="shared" ca="1" si="770"/>
        <v>1</v>
      </c>
      <c r="AF347" s="27" t="b">
        <f t="shared" ca="1" si="770"/>
        <v>1</v>
      </c>
      <c r="AG347" s="27" t="b">
        <f t="shared" ca="1" si="770"/>
        <v>1</v>
      </c>
      <c r="AH347" s="27" t="b">
        <f t="shared" ca="1" si="770"/>
        <v>1</v>
      </c>
      <c r="AI347" s="27" t="b">
        <f t="shared" ca="1" si="770"/>
        <v>1</v>
      </c>
      <c r="AJ347" s="27" t="b">
        <f t="shared" ca="1" si="770"/>
        <v>1</v>
      </c>
      <c r="AK347" s="27" t="str">
        <f t="shared" ca="1" si="771"/>
        <v>-</v>
      </c>
      <c r="AL347" s="27" t="str">
        <f t="shared" ca="1" si="771"/>
        <v>-</v>
      </c>
      <c r="AM347" s="27" t="str">
        <f t="shared" ca="1" si="771"/>
        <v>-</v>
      </c>
      <c r="AN347" s="27" t="str">
        <f t="shared" ca="1" si="771"/>
        <v>-</v>
      </c>
      <c r="AO347" s="27" t="str">
        <f t="shared" ca="1" si="771"/>
        <v>-</v>
      </c>
      <c r="AP347" s="27" t="str">
        <f t="shared" ca="1" si="770"/>
        <v>-</v>
      </c>
      <c r="AQ347" s="27" t="str">
        <f t="shared" ca="1" si="770"/>
        <v>-</v>
      </c>
      <c r="AR347" s="27" t="str">
        <f t="shared" ca="1" si="770"/>
        <v>-</v>
      </c>
      <c r="AS347" s="27">
        <f t="shared" ca="1" si="770"/>
        <v>1</v>
      </c>
      <c r="AT347" s="27">
        <f t="shared" ca="1" si="770"/>
        <v>1</v>
      </c>
      <c r="AU347" s="27">
        <f t="shared" ca="1" si="772"/>
        <v>0</v>
      </c>
      <c r="AV347" s="27" t="str">
        <f t="shared" ca="1" si="772"/>
        <v>-</v>
      </c>
      <c r="AW347" s="27" t="str">
        <f t="shared" ca="1" si="772"/>
        <v>-</v>
      </c>
      <c r="AX347" s="27" t="str">
        <f t="shared" ca="1" si="772"/>
        <v>-</v>
      </c>
      <c r="AY347" s="27" t="str">
        <f t="shared" ca="1" si="772"/>
        <v>-</v>
      </c>
      <c r="AZ347" s="27" t="str">
        <f t="shared" ca="1" si="772"/>
        <v>-</v>
      </c>
      <c r="BA347" s="27" t="str">
        <f t="shared" ca="1" si="772"/>
        <v>-</v>
      </c>
      <c r="BB347" s="27" t="str">
        <f t="shared" ca="1" si="772"/>
        <v>-</v>
      </c>
      <c r="BC347" s="27">
        <f t="shared" ca="1" si="772"/>
        <v>0.3</v>
      </c>
      <c r="BD347" s="27" t="str">
        <f t="shared" ca="1" si="772"/>
        <v>-</v>
      </c>
      <c r="BE347" s="27" t="str">
        <f t="shared" ca="1" si="773"/>
        <v>-</v>
      </c>
      <c r="BF347" s="27" t="str">
        <f t="shared" ca="1" si="773"/>
        <v>-</v>
      </c>
      <c r="BG347" s="27" t="str">
        <f t="shared" ca="1" si="773"/>
        <v>-</v>
      </c>
      <c r="BH347" s="27" t="str">
        <f t="shared" ca="1" si="773"/>
        <v>-</v>
      </c>
      <c r="BI347" s="27">
        <f t="shared" ca="1" si="773"/>
        <v>0</v>
      </c>
      <c r="BJ347" s="27">
        <f t="shared" ca="1" si="773"/>
        <v>0</v>
      </c>
      <c r="BK347" s="27">
        <f t="shared" ca="1" si="773"/>
        <v>0</v>
      </c>
      <c r="BL347" s="27">
        <f t="shared" ca="1" si="750"/>
        <v>0</v>
      </c>
      <c r="BM347" s="27">
        <f t="shared" ca="1" si="750"/>
        <v>0</v>
      </c>
      <c r="BN347" s="27">
        <f t="shared" ca="1" si="751"/>
        <v>0</v>
      </c>
      <c r="BO347" s="27">
        <f t="shared" ca="1" si="751"/>
        <v>0</v>
      </c>
      <c r="BP347" s="27" t="str">
        <f t="shared" ca="1" si="751"/>
        <v>-</v>
      </c>
      <c r="BQ347" s="27" t="str">
        <f t="shared" ca="1" si="751"/>
        <v>-</v>
      </c>
      <c r="BR347" s="27" t="str">
        <f t="shared" ca="1" si="751"/>
        <v>-</v>
      </c>
      <c r="BS347" s="27" t="str">
        <f t="shared" ca="1" si="752"/>
        <v>-</v>
      </c>
      <c r="BT347" s="27" t="str">
        <f t="shared" ca="1" si="752"/>
        <v>-</v>
      </c>
      <c r="BU347" s="27" t="str">
        <f t="shared" ca="1" si="752"/>
        <v>-</v>
      </c>
      <c r="BV347" s="27" t="str">
        <f t="shared" ca="1" si="752"/>
        <v>-</v>
      </c>
      <c r="BW347" s="27" t="str">
        <f t="shared" ca="1" si="752"/>
        <v>-</v>
      </c>
      <c r="BX347" s="27" t="str">
        <f t="shared" ca="1" si="752"/>
        <v>-</v>
      </c>
      <c r="BY347" s="27">
        <f t="shared" ca="1" si="776"/>
        <v>2</v>
      </c>
      <c r="BZ347" s="27" t="str">
        <f t="shared" ca="1" si="776"/>
        <v>-</v>
      </c>
      <c r="CA347" s="27" t="str">
        <f t="shared" ca="1" si="776"/>
        <v>-</v>
      </c>
      <c r="CB347" s="27" t="str">
        <f t="shared" ca="1" si="776"/>
        <v>-</v>
      </c>
      <c r="CC347" s="27" t="str">
        <f t="shared" ca="1" si="776"/>
        <v>-</v>
      </c>
      <c r="CD347" s="27" t="str">
        <f t="shared" ca="1" si="776"/>
        <v>-</v>
      </c>
      <c r="CE347" s="27" t="str">
        <f t="shared" ca="1" si="776"/>
        <v>-</v>
      </c>
      <c r="CF347" s="27">
        <f t="shared" ca="1" si="777"/>
        <v>0</v>
      </c>
      <c r="CG347" s="27" t="str">
        <f t="shared" ca="1" si="777"/>
        <v>-</v>
      </c>
      <c r="CH347" s="27">
        <f t="shared" ca="1" si="777"/>
        <v>1</v>
      </c>
      <c r="CI347" s="27">
        <f t="shared" ca="1" si="777"/>
        <v>0</v>
      </c>
      <c r="CJ347" s="27">
        <f t="shared" ca="1" si="777"/>
        <v>1</v>
      </c>
      <c r="CK347" s="27">
        <f t="shared" ca="1" si="777"/>
        <v>1</v>
      </c>
      <c r="CL347" s="27">
        <f t="shared" ca="1" si="777"/>
        <v>1</v>
      </c>
      <c r="CM347" s="27">
        <f t="shared" ca="1" si="777"/>
        <v>0</v>
      </c>
      <c r="CN347" s="27">
        <f t="shared" ca="1" si="777"/>
        <v>0</v>
      </c>
      <c r="CO347" s="27">
        <f t="shared" ca="1" si="777"/>
        <v>0</v>
      </c>
      <c r="CP347" s="27">
        <f t="shared" ca="1" si="777"/>
        <v>0</v>
      </c>
      <c r="CQ347" s="26">
        <v>1.1000000000000001</v>
      </c>
      <c r="CR347" s="27">
        <f t="shared" ca="1" si="778"/>
        <v>0.75</v>
      </c>
      <c r="CS347" s="27">
        <f t="shared" ca="1" si="778"/>
        <v>0.65</v>
      </c>
      <c r="CT347" s="27">
        <f t="shared" ca="1" si="778"/>
        <v>0.3</v>
      </c>
      <c r="CU347" s="27">
        <f t="shared" ca="1" si="778"/>
        <v>0</v>
      </c>
      <c r="CV347" s="27">
        <f t="shared" ca="1" si="778"/>
        <v>0</v>
      </c>
      <c r="CW347" s="27">
        <f t="shared" ca="1" si="778"/>
        <v>1</v>
      </c>
      <c r="CX347" s="27">
        <f t="shared" ca="1" si="778"/>
        <v>0</v>
      </c>
      <c r="CY347" s="27">
        <f t="shared" ca="1" si="778"/>
        <v>0</v>
      </c>
      <c r="CZ347" s="27">
        <f t="shared" ca="1" si="778"/>
        <v>0</v>
      </c>
      <c r="DA347" s="27">
        <f t="shared" ca="1" si="778"/>
        <v>0</v>
      </c>
      <c r="DB347" s="27">
        <f t="shared" ca="1" si="778"/>
        <v>0</v>
      </c>
      <c r="DC347" s="27">
        <f t="shared" ca="1" si="757"/>
        <v>0</v>
      </c>
      <c r="DD347" s="27">
        <f t="shared" ca="1" si="757"/>
        <v>0</v>
      </c>
      <c r="DE347" s="27" t="str">
        <f t="shared" ca="1" si="758"/>
        <v>-</v>
      </c>
      <c r="DF347" s="27" t="str">
        <f t="shared" ca="1" si="758"/>
        <v>-</v>
      </c>
      <c r="DG347" s="27" t="str">
        <f t="shared" ca="1" si="758"/>
        <v>-</v>
      </c>
      <c r="DH347" s="27" t="str">
        <f t="shared" ca="1" si="758"/>
        <v>-</v>
      </c>
      <c r="DI347" s="27" t="str">
        <f t="shared" ca="1" si="758"/>
        <v>-</v>
      </c>
      <c r="DJ347" s="27" t="str">
        <f t="shared" ca="1" si="758"/>
        <v>-</v>
      </c>
      <c r="DK347" s="27" t="b">
        <v>0</v>
      </c>
      <c r="DL347" s="27" t="b">
        <v>1</v>
      </c>
      <c r="DM347" s="27" t="b">
        <v>1</v>
      </c>
      <c r="DN347" s="27">
        <f t="shared" ca="1" si="759"/>
        <v>1</v>
      </c>
      <c r="DO347" s="27" t="str">
        <f t="shared" ca="1" si="760"/>
        <v>-</v>
      </c>
      <c r="DP347" s="27" t="str">
        <f t="shared" ca="1" si="760"/>
        <v>-</v>
      </c>
      <c r="DQ347" s="27" t="str">
        <f t="shared" ca="1" si="760"/>
        <v>-</v>
      </c>
      <c r="DR347" s="27" t="str">
        <f t="shared" ca="1" si="760"/>
        <v>-</v>
      </c>
      <c r="DS347" s="27" t="str">
        <f t="shared" ca="1" si="760"/>
        <v>-</v>
      </c>
      <c r="DT347" s="27" t="b">
        <f t="shared" ca="1" si="760"/>
        <v>1</v>
      </c>
      <c r="DU347" s="27" t="str">
        <f t="shared" ca="1" si="774"/>
        <v>-</v>
      </c>
      <c r="DV347" s="27">
        <f t="shared" ca="1" si="774"/>
        <v>0</v>
      </c>
      <c r="DW347" s="27" t="str">
        <f t="shared" ca="1" si="774"/>
        <v>-</v>
      </c>
      <c r="DX347" s="27" t="str">
        <f t="shared" ca="1" si="762"/>
        <v>-</v>
      </c>
      <c r="DY347" s="27">
        <f t="shared" ca="1" si="762"/>
        <v>500</v>
      </c>
      <c r="DZ347" s="27">
        <f t="shared" ca="1" si="762"/>
        <v>500</v>
      </c>
      <c r="EA347" s="27">
        <f t="shared" ca="1" si="763"/>
        <v>1</v>
      </c>
      <c r="EB347" s="27">
        <f t="shared" ca="1" si="775"/>
        <v>0</v>
      </c>
      <c r="EC347" s="27">
        <f t="shared" ca="1" si="763"/>
        <v>1</v>
      </c>
      <c r="ED347" s="27">
        <f t="shared" ca="1" si="764"/>
        <v>1</v>
      </c>
      <c r="EE347" s="27">
        <f t="shared" ca="1" si="775"/>
        <v>0</v>
      </c>
      <c r="EF347" s="27">
        <f t="shared" ca="1" si="765"/>
        <v>70</v>
      </c>
      <c r="EG347" s="27">
        <f t="shared" ca="1" si="765"/>
        <v>50</v>
      </c>
      <c r="EH347" s="27">
        <f t="shared" ca="1" si="765"/>
        <v>70</v>
      </c>
      <c r="EI347" s="27">
        <f t="shared" ca="1" si="766"/>
        <v>50</v>
      </c>
      <c r="EJ347" s="27">
        <f t="shared" ca="1" si="775"/>
        <v>1</v>
      </c>
      <c r="EK347" s="27">
        <f t="shared" ca="1" si="775"/>
        <v>1</v>
      </c>
      <c r="EL347" s="27">
        <f t="shared" ca="1" si="775"/>
        <v>1</v>
      </c>
      <c r="EM347" s="27">
        <f t="shared" ca="1" si="767"/>
        <v>0</v>
      </c>
      <c r="EN347" s="27" t="str">
        <f t="shared" ca="1" si="775"/>
        <v>-</v>
      </c>
      <c r="EO347" s="27" t="str">
        <f t="shared" ca="1" si="775"/>
        <v>-</v>
      </c>
      <c r="EP347" s="27">
        <f t="shared" ca="1" si="775"/>
        <v>0</v>
      </c>
      <c r="EQ347" s="27">
        <f t="shared" ca="1" si="775"/>
        <v>0</v>
      </c>
      <c r="ER347" s="34">
        <v>0</v>
      </c>
    </row>
    <row r="348" spans="1:148" outlineLevel="2">
      <c r="A348" s="31">
        <f t="shared" si="745"/>
        <v>343</v>
      </c>
      <c r="B348" s="38">
        <f t="shared" ref="B348:B353" si="779">$A$344</f>
        <v>339</v>
      </c>
      <c r="C348">
        <v>100</v>
      </c>
      <c r="D348" t="b">
        <v>0</v>
      </c>
      <c r="E348" t="b">
        <v>0</v>
      </c>
      <c r="F348" t="b">
        <v>0</v>
      </c>
      <c r="H348" s="3" t="s">
        <v>262</v>
      </c>
      <c r="I348" s="13" t="str">
        <f ca="1">IF(MATCH(H348,H$5:H348,0)=(COUNTA(H$5:H348)),"-","Dup")</f>
        <v>-</v>
      </c>
      <c r="J348" s="27" t="s">
        <v>37</v>
      </c>
      <c r="K348" s="27" t="b">
        <f t="shared" ca="1" si="768"/>
        <v>1</v>
      </c>
      <c r="L348" s="27" t="b">
        <f t="shared" ca="1" si="768"/>
        <v>1</v>
      </c>
      <c r="M348" s="27" t="b">
        <f t="shared" ca="1" si="768"/>
        <v>1</v>
      </c>
      <c r="N348" s="27" t="str">
        <f t="shared" ca="1" si="746"/>
        <v>-</v>
      </c>
      <c r="O348" s="27" t="str">
        <f t="shared" ca="1" si="746"/>
        <v>-</v>
      </c>
      <c r="P348" s="27">
        <f t="shared" ca="1" si="747"/>
        <v>1</v>
      </c>
      <c r="Q348" s="27">
        <f t="shared" ca="1" si="747"/>
        <v>1</v>
      </c>
      <c r="R348" s="27">
        <f t="shared" ca="1" si="747"/>
        <v>1</v>
      </c>
      <c r="S348" s="27">
        <f t="shared" ca="1" si="747"/>
        <v>1</v>
      </c>
      <c r="T348" s="27">
        <f t="shared" ca="1" si="748"/>
        <v>1</v>
      </c>
      <c r="U348" s="27">
        <f t="shared" ca="1" si="748"/>
        <v>1</v>
      </c>
      <c r="V348" s="27">
        <f t="shared" ca="1" si="748"/>
        <v>1</v>
      </c>
      <c r="W348" s="27">
        <f t="shared" ca="1" si="748"/>
        <v>1</v>
      </c>
      <c r="X348" s="27">
        <f t="shared" ca="1" si="748"/>
        <v>1</v>
      </c>
      <c r="Y348" s="27">
        <f t="shared" ca="1" si="748"/>
        <v>1</v>
      </c>
      <c r="Z348" s="27" t="str">
        <f t="shared" ca="1" si="748"/>
        <v>-</v>
      </c>
      <c r="AA348" s="26" t="b">
        <v>0</v>
      </c>
      <c r="AB348" s="27">
        <f t="shared" ca="1" si="769"/>
        <v>1</v>
      </c>
      <c r="AC348" s="27" t="b">
        <f t="shared" ref="AC348:AC353" ca="1" si="780">OFFSET(AC$5,$B348,0)</f>
        <v>1</v>
      </c>
      <c r="AD348" s="26" t="b">
        <v>0</v>
      </c>
      <c r="AE348" s="27" t="b">
        <f t="shared" ref="AE348:AT348" ca="1" si="781">OFFSET(AE$5,$B348,0)</f>
        <v>1</v>
      </c>
      <c r="AF348" s="27" t="b">
        <f t="shared" ca="1" si="781"/>
        <v>1</v>
      </c>
      <c r="AG348" s="27" t="b">
        <f t="shared" ca="1" si="781"/>
        <v>1</v>
      </c>
      <c r="AH348" s="27" t="b">
        <f t="shared" ca="1" si="781"/>
        <v>1</v>
      </c>
      <c r="AI348" s="27" t="b">
        <f t="shared" ca="1" si="781"/>
        <v>1</v>
      </c>
      <c r="AJ348" s="27" t="b">
        <f t="shared" ca="1" si="781"/>
        <v>1</v>
      </c>
      <c r="AK348" s="27" t="str">
        <f t="shared" ca="1" si="771"/>
        <v>-</v>
      </c>
      <c r="AL348" s="27" t="str">
        <f t="shared" ca="1" si="771"/>
        <v>-</v>
      </c>
      <c r="AM348" s="27" t="str">
        <f t="shared" ca="1" si="771"/>
        <v>-</v>
      </c>
      <c r="AN348" s="27" t="str">
        <f t="shared" ca="1" si="771"/>
        <v>-</v>
      </c>
      <c r="AO348" s="27" t="str">
        <f t="shared" ca="1" si="771"/>
        <v>-</v>
      </c>
      <c r="AP348" s="27" t="str">
        <f t="shared" ca="1" si="781"/>
        <v>-</v>
      </c>
      <c r="AQ348" s="27" t="str">
        <f t="shared" ca="1" si="781"/>
        <v>-</v>
      </c>
      <c r="AR348" s="27" t="str">
        <f t="shared" ca="1" si="781"/>
        <v>-</v>
      </c>
      <c r="AS348" s="27">
        <f t="shared" ca="1" si="781"/>
        <v>1</v>
      </c>
      <c r="AT348" s="27">
        <f t="shared" ca="1" si="781"/>
        <v>1</v>
      </c>
      <c r="AU348" s="27">
        <f t="shared" ca="1" si="772"/>
        <v>0</v>
      </c>
      <c r="AV348" s="27" t="str">
        <f t="shared" ca="1" si="772"/>
        <v>-</v>
      </c>
      <c r="AW348" s="27" t="str">
        <f t="shared" ca="1" si="772"/>
        <v>-</v>
      </c>
      <c r="AX348" s="27" t="str">
        <f t="shared" ca="1" si="772"/>
        <v>-</v>
      </c>
      <c r="AY348" s="27" t="str">
        <f t="shared" ca="1" si="772"/>
        <v>-</v>
      </c>
      <c r="AZ348" s="27" t="str">
        <f t="shared" ca="1" si="772"/>
        <v>-</v>
      </c>
      <c r="BA348" s="27" t="str">
        <f t="shared" ca="1" si="772"/>
        <v>-</v>
      </c>
      <c r="BB348" s="27" t="str">
        <f t="shared" ca="1" si="772"/>
        <v>-</v>
      </c>
      <c r="BC348" s="27">
        <f t="shared" ca="1" si="772"/>
        <v>0.3</v>
      </c>
      <c r="BD348" s="27" t="str">
        <f t="shared" ca="1" si="772"/>
        <v>-</v>
      </c>
      <c r="BE348" s="27" t="str">
        <f t="shared" ca="1" si="773"/>
        <v>-</v>
      </c>
      <c r="BF348" s="27" t="str">
        <f t="shared" ca="1" si="773"/>
        <v>-</v>
      </c>
      <c r="BG348" s="27" t="str">
        <f t="shared" ca="1" si="773"/>
        <v>-</v>
      </c>
      <c r="BH348" s="27" t="str">
        <f t="shared" ca="1" si="773"/>
        <v>-</v>
      </c>
      <c r="BI348" s="27">
        <f t="shared" ca="1" si="773"/>
        <v>0</v>
      </c>
      <c r="BJ348" s="27">
        <f t="shared" ca="1" si="773"/>
        <v>0</v>
      </c>
      <c r="BK348" s="27">
        <f t="shared" ca="1" si="773"/>
        <v>0</v>
      </c>
      <c r="BL348" s="27">
        <f t="shared" ca="1" si="750"/>
        <v>0</v>
      </c>
      <c r="BM348" s="27">
        <f t="shared" ca="1" si="750"/>
        <v>0</v>
      </c>
      <c r="BN348" s="27">
        <f t="shared" ca="1" si="751"/>
        <v>0</v>
      </c>
      <c r="BO348" s="27">
        <f t="shared" ca="1" si="751"/>
        <v>0</v>
      </c>
      <c r="BP348" s="27" t="str">
        <f t="shared" ca="1" si="751"/>
        <v>-</v>
      </c>
      <c r="BQ348" s="27" t="str">
        <f t="shared" ca="1" si="751"/>
        <v>-</v>
      </c>
      <c r="BR348" s="27" t="str">
        <f t="shared" ca="1" si="751"/>
        <v>-</v>
      </c>
      <c r="BS348" s="27" t="str">
        <f t="shared" ca="1" si="752"/>
        <v>-</v>
      </c>
      <c r="BT348" s="27" t="str">
        <f t="shared" ca="1" si="752"/>
        <v>-</v>
      </c>
      <c r="BU348" s="27" t="str">
        <f t="shared" ca="1" si="752"/>
        <v>-</v>
      </c>
      <c r="BV348" s="27" t="str">
        <f t="shared" ca="1" si="752"/>
        <v>-</v>
      </c>
      <c r="BW348" s="27" t="str">
        <f t="shared" ca="1" si="752"/>
        <v>-</v>
      </c>
      <c r="BX348" s="27" t="str">
        <f t="shared" ca="1" si="752"/>
        <v>-</v>
      </c>
      <c r="BY348" s="27">
        <f t="shared" ca="1" si="776"/>
        <v>2</v>
      </c>
      <c r="BZ348" s="27" t="str">
        <f t="shared" ca="1" si="776"/>
        <v>-</v>
      </c>
      <c r="CA348" s="27" t="str">
        <f t="shared" ca="1" si="776"/>
        <v>-</v>
      </c>
      <c r="CB348" s="27" t="str">
        <f t="shared" ca="1" si="776"/>
        <v>-</v>
      </c>
      <c r="CC348" s="27" t="str">
        <f t="shared" ca="1" si="776"/>
        <v>-</v>
      </c>
      <c r="CD348" s="27" t="str">
        <f t="shared" ca="1" si="776"/>
        <v>-</v>
      </c>
      <c r="CE348" s="27" t="str">
        <f t="shared" ca="1" si="776"/>
        <v>-</v>
      </c>
      <c r="CF348" s="27">
        <f t="shared" ca="1" si="777"/>
        <v>0</v>
      </c>
      <c r="CG348" s="27" t="str">
        <f t="shared" ca="1" si="777"/>
        <v>-</v>
      </c>
      <c r="CH348" s="27">
        <f t="shared" ca="1" si="777"/>
        <v>1</v>
      </c>
      <c r="CI348" s="27">
        <f t="shared" ca="1" si="777"/>
        <v>0</v>
      </c>
      <c r="CJ348" s="27">
        <f t="shared" ca="1" si="777"/>
        <v>1</v>
      </c>
      <c r="CK348" s="27">
        <f t="shared" ca="1" si="777"/>
        <v>1</v>
      </c>
      <c r="CL348" s="27">
        <f t="shared" ca="1" si="777"/>
        <v>1</v>
      </c>
      <c r="CM348" s="27">
        <f t="shared" ca="1" si="777"/>
        <v>0</v>
      </c>
      <c r="CN348" s="27">
        <f t="shared" ca="1" si="777"/>
        <v>0</v>
      </c>
      <c r="CO348" s="27">
        <f t="shared" ca="1" si="777"/>
        <v>0</v>
      </c>
      <c r="CP348" s="27">
        <f t="shared" ca="1" si="777"/>
        <v>0</v>
      </c>
      <c r="CQ348" s="27">
        <f t="shared" ref="CQ348:CQ353" ca="1" si="782">OFFSET(CQ$5,$B348,0)</f>
        <v>0.9</v>
      </c>
      <c r="CR348" s="26">
        <v>-1</v>
      </c>
      <c r="CS348" s="27">
        <f ca="1">OFFSET(CS$5,$B348,0)</f>
        <v>0.65</v>
      </c>
      <c r="CT348" s="27">
        <f ca="1">OFFSET(CT$5,$B348,0)</f>
        <v>0.3</v>
      </c>
      <c r="CU348" s="27">
        <f ca="1">OFFSET(CU$5,$B348,0)</f>
        <v>0</v>
      </c>
      <c r="CV348" s="27">
        <f ca="1">OFFSET(CV$5,$B348,0)</f>
        <v>0</v>
      </c>
      <c r="CW348" s="27">
        <f t="shared" ca="1" si="778"/>
        <v>1</v>
      </c>
      <c r="CX348" s="27">
        <f t="shared" ca="1" si="778"/>
        <v>0</v>
      </c>
      <c r="CY348" s="27">
        <f t="shared" ca="1" si="778"/>
        <v>0</v>
      </c>
      <c r="CZ348" s="27">
        <f t="shared" ca="1" si="778"/>
        <v>0</v>
      </c>
      <c r="DA348" s="27">
        <f t="shared" ca="1" si="778"/>
        <v>0</v>
      </c>
      <c r="DB348" s="27">
        <f t="shared" ca="1" si="778"/>
        <v>0</v>
      </c>
      <c r="DC348" s="27">
        <f t="shared" ca="1" si="757"/>
        <v>0</v>
      </c>
      <c r="DD348" s="27">
        <f t="shared" ca="1" si="757"/>
        <v>0</v>
      </c>
      <c r="DE348" s="27" t="str">
        <f t="shared" ca="1" si="758"/>
        <v>-</v>
      </c>
      <c r="DF348" s="27" t="str">
        <f t="shared" ca="1" si="758"/>
        <v>-</v>
      </c>
      <c r="DG348" s="27" t="str">
        <f t="shared" ca="1" si="758"/>
        <v>-</v>
      </c>
      <c r="DH348" s="27" t="str">
        <f t="shared" ca="1" si="758"/>
        <v>-</v>
      </c>
      <c r="DI348" s="27" t="str">
        <f t="shared" ca="1" si="758"/>
        <v>-</v>
      </c>
      <c r="DJ348" s="27" t="str">
        <f t="shared" ca="1" si="758"/>
        <v>-</v>
      </c>
      <c r="DK348" s="27" t="b">
        <v>0</v>
      </c>
      <c r="DL348" s="27" t="b">
        <v>1</v>
      </c>
      <c r="DM348" s="27" t="b">
        <v>1</v>
      </c>
      <c r="DN348" s="27">
        <f t="shared" ca="1" si="759"/>
        <v>1</v>
      </c>
      <c r="DO348" s="27" t="str">
        <f t="shared" ca="1" si="760"/>
        <v>-</v>
      </c>
      <c r="DP348" s="27" t="str">
        <f t="shared" ca="1" si="760"/>
        <v>-</v>
      </c>
      <c r="DQ348" s="27" t="str">
        <f t="shared" ca="1" si="760"/>
        <v>-</v>
      </c>
      <c r="DR348" s="27" t="str">
        <f t="shared" ca="1" si="760"/>
        <v>-</v>
      </c>
      <c r="DS348" s="27" t="str">
        <f t="shared" ca="1" si="760"/>
        <v>-</v>
      </c>
      <c r="DT348" s="27" t="b">
        <f t="shared" ca="1" si="760"/>
        <v>1</v>
      </c>
      <c r="DU348" s="27" t="str">
        <f t="shared" ca="1" si="774"/>
        <v>-</v>
      </c>
      <c r="DV348" s="27">
        <f t="shared" ca="1" si="774"/>
        <v>0</v>
      </c>
      <c r="DW348" s="27" t="str">
        <f t="shared" ca="1" si="774"/>
        <v>-</v>
      </c>
      <c r="DX348" s="27" t="str">
        <f t="shared" ca="1" si="762"/>
        <v>-</v>
      </c>
      <c r="DY348" s="27">
        <f t="shared" ca="1" si="762"/>
        <v>500</v>
      </c>
      <c r="DZ348" s="27">
        <f t="shared" ca="1" si="762"/>
        <v>500</v>
      </c>
      <c r="EA348" s="27">
        <f t="shared" ca="1" si="763"/>
        <v>1</v>
      </c>
      <c r="EB348" s="27">
        <f t="shared" ref="EB348:EQ348" ca="1" si="783">OFFSET(EB$5,$B348,0)</f>
        <v>0</v>
      </c>
      <c r="EC348" s="27">
        <f t="shared" ca="1" si="763"/>
        <v>1</v>
      </c>
      <c r="ED348" s="27">
        <f t="shared" ca="1" si="764"/>
        <v>1</v>
      </c>
      <c r="EE348" s="27">
        <f t="shared" ca="1" si="783"/>
        <v>0</v>
      </c>
      <c r="EF348" s="27">
        <f t="shared" ca="1" si="765"/>
        <v>70</v>
      </c>
      <c r="EG348" s="27">
        <f t="shared" ca="1" si="765"/>
        <v>50</v>
      </c>
      <c r="EH348" s="27">
        <f t="shared" ca="1" si="765"/>
        <v>70</v>
      </c>
      <c r="EI348" s="27">
        <f t="shared" ca="1" si="766"/>
        <v>50</v>
      </c>
      <c r="EJ348" s="27">
        <f t="shared" ca="1" si="783"/>
        <v>1</v>
      </c>
      <c r="EK348" s="27">
        <f t="shared" ca="1" si="783"/>
        <v>1</v>
      </c>
      <c r="EL348" s="27">
        <f t="shared" ca="1" si="783"/>
        <v>1</v>
      </c>
      <c r="EM348" s="27">
        <f t="shared" ca="1" si="767"/>
        <v>0</v>
      </c>
      <c r="EN348" s="27" t="str">
        <f t="shared" ca="1" si="783"/>
        <v>-</v>
      </c>
      <c r="EO348" s="27" t="str">
        <f t="shared" ca="1" si="783"/>
        <v>-</v>
      </c>
      <c r="EP348" s="27">
        <f t="shared" ca="1" si="783"/>
        <v>0</v>
      </c>
      <c r="EQ348" s="27">
        <f t="shared" ca="1" si="783"/>
        <v>0</v>
      </c>
      <c r="ER348" s="34">
        <v>0</v>
      </c>
    </row>
    <row r="349" spans="1:148" outlineLevel="2">
      <c r="A349" s="31">
        <f t="shared" si="745"/>
        <v>344</v>
      </c>
      <c r="B349" s="38">
        <f t="shared" si="779"/>
        <v>339</v>
      </c>
      <c r="C349">
        <v>100</v>
      </c>
      <c r="D349" t="b">
        <v>0</v>
      </c>
      <c r="E349" t="b">
        <v>0</v>
      </c>
      <c r="F349" t="b">
        <v>0</v>
      </c>
      <c r="H349" s="3" t="s">
        <v>263</v>
      </c>
      <c r="I349" s="13" t="str">
        <f ca="1">IF(MATCH(H349,H$5:H349,0)=(COUNTA(H$5:H349)),"-","Dup")</f>
        <v>-</v>
      </c>
      <c r="J349" s="27" t="s">
        <v>37</v>
      </c>
      <c r="K349" s="27" t="b">
        <f t="shared" ca="1" si="768"/>
        <v>1</v>
      </c>
      <c r="L349" s="27" t="b">
        <f t="shared" ca="1" si="768"/>
        <v>1</v>
      </c>
      <c r="M349" s="27" t="b">
        <f t="shared" ca="1" si="768"/>
        <v>1</v>
      </c>
      <c r="N349" s="27" t="str">
        <f t="shared" ca="1" si="746"/>
        <v>-</v>
      </c>
      <c r="O349" s="27" t="str">
        <f t="shared" ca="1" si="746"/>
        <v>-</v>
      </c>
      <c r="P349" s="27">
        <f t="shared" ca="1" si="747"/>
        <v>1</v>
      </c>
      <c r="Q349" s="27">
        <f t="shared" ca="1" si="747"/>
        <v>1</v>
      </c>
      <c r="R349" s="27">
        <f t="shared" ca="1" si="747"/>
        <v>1</v>
      </c>
      <c r="S349" s="27">
        <f t="shared" ca="1" si="747"/>
        <v>1</v>
      </c>
      <c r="T349" s="27">
        <f t="shared" ca="1" si="748"/>
        <v>1</v>
      </c>
      <c r="U349" s="27">
        <f t="shared" ca="1" si="748"/>
        <v>1</v>
      </c>
      <c r="V349" s="27">
        <f t="shared" ca="1" si="748"/>
        <v>1</v>
      </c>
      <c r="W349" s="27">
        <f t="shared" ca="1" si="748"/>
        <v>1</v>
      </c>
      <c r="X349" s="27">
        <f t="shared" ca="1" si="748"/>
        <v>1</v>
      </c>
      <c r="Y349" s="27">
        <f t="shared" ca="1" si="748"/>
        <v>1</v>
      </c>
      <c r="Z349" s="27" t="str">
        <f t="shared" ca="1" si="748"/>
        <v>-</v>
      </c>
      <c r="AA349" s="26" t="b">
        <v>0</v>
      </c>
      <c r="AB349" s="27">
        <f t="shared" ca="1" si="769"/>
        <v>1</v>
      </c>
      <c r="AC349" s="27" t="b">
        <f t="shared" ca="1" si="780"/>
        <v>1</v>
      </c>
      <c r="AD349" s="27" t="b">
        <f ca="1">OFFSET(AD$5,$B349,0)</f>
        <v>1</v>
      </c>
      <c r="AE349" s="26" t="b">
        <v>0</v>
      </c>
      <c r="AF349" s="27" t="b">
        <f t="shared" ref="AF349:AT350" ca="1" si="784">OFFSET(AF$5,$B349,0)</f>
        <v>1</v>
      </c>
      <c r="AG349" s="27" t="b">
        <f t="shared" ca="1" si="784"/>
        <v>1</v>
      </c>
      <c r="AH349" s="27" t="b">
        <f t="shared" ca="1" si="784"/>
        <v>1</v>
      </c>
      <c r="AI349" s="27" t="b">
        <f t="shared" ca="1" si="784"/>
        <v>1</v>
      </c>
      <c r="AJ349" s="27" t="b">
        <f t="shared" ca="1" si="784"/>
        <v>1</v>
      </c>
      <c r="AK349" s="27" t="str">
        <f t="shared" ca="1" si="771"/>
        <v>-</v>
      </c>
      <c r="AL349" s="27" t="str">
        <f t="shared" ca="1" si="771"/>
        <v>-</v>
      </c>
      <c r="AM349" s="27" t="str">
        <f t="shared" ca="1" si="771"/>
        <v>-</v>
      </c>
      <c r="AN349" s="27" t="str">
        <f t="shared" ca="1" si="771"/>
        <v>-</v>
      </c>
      <c r="AO349" s="27" t="str">
        <f t="shared" ca="1" si="771"/>
        <v>-</v>
      </c>
      <c r="AP349" s="27" t="str">
        <f t="shared" ca="1" si="784"/>
        <v>-</v>
      </c>
      <c r="AQ349" s="27" t="str">
        <f t="shared" ca="1" si="784"/>
        <v>-</v>
      </c>
      <c r="AR349" s="27" t="str">
        <f t="shared" ca="1" si="784"/>
        <v>-</v>
      </c>
      <c r="AS349" s="27">
        <f t="shared" ca="1" si="784"/>
        <v>1</v>
      </c>
      <c r="AT349" s="27">
        <f t="shared" ca="1" si="784"/>
        <v>1</v>
      </c>
      <c r="AU349" s="27">
        <f t="shared" ca="1" si="772"/>
        <v>0</v>
      </c>
      <c r="AV349" s="27" t="str">
        <f t="shared" ca="1" si="772"/>
        <v>-</v>
      </c>
      <c r="AW349" s="27" t="str">
        <f t="shared" ca="1" si="772"/>
        <v>-</v>
      </c>
      <c r="AX349" s="27" t="str">
        <f t="shared" ca="1" si="772"/>
        <v>-</v>
      </c>
      <c r="AY349" s="27" t="str">
        <f t="shared" ca="1" si="772"/>
        <v>-</v>
      </c>
      <c r="AZ349" s="27" t="str">
        <f t="shared" ca="1" si="772"/>
        <v>-</v>
      </c>
      <c r="BA349" s="27" t="str">
        <f t="shared" ca="1" si="772"/>
        <v>-</v>
      </c>
      <c r="BB349" s="27" t="str">
        <f t="shared" ca="1" si="772"/>
        <v>-</v>
      </c>
      <c r="BC349" s="27">
        <f t="shared" ca="1" si="772"/>
        <v>0.3</v>
      </c>
      <c r="BD349" s="27" t="str">
        <f t="shared" ca="1" si="772"/>
        <v>-</v>
      </c>
      <c r="BE349" s="27" t="str">
        <f t="shared" ca="1" si="773"/>
        <v>-</v>
      </c>
      <c r="BF349" s="27" t="str">
        <f t="shared" ca="1" si="773"/>
        <v>-</v>
      </c>
      <c r="BG349" s="27" t="str">
        <f t="shared" ca="1" si="773"/>
        <v>-</v>
      </c>
      <c r="BH349" s="27" t="str">
        <f t="shared" ca="1" si="773"/>
        <v>-</v>
      </c>
      <c r="BI349" s="27">
        <f t="shared" ca="1" si="773"/>
        <v>0</v>
      </c>
      <c r="BJ349" s="27">
        <f t="shared" ca="1" si="773"/>
        <v>0</v>
      </c>
      <c r="BK349" s="27">
        <f t="shared" ca="1" si="773"/>
        <v>0</v>
      </c>
      <c r="BL349" s="27">
        <f t="shared" ca="1" si="750"/>
        <v>0</v>
      </c>
      <c r="BM349" s="27">
        <f t="shared" ca="1" si="750"/>
        <v>0</v>
      </c>
      <c r="BN349" s="27">
        <f t="shared" ca="1" si="751"/>
        <v>0</v>
      </c>
      <c r="BO349" s="27">
        <f t="shared" ca="1" si="751"/>
        <v>0</v>
      </c>
      <c r="BP349" s="27" t="str">
        <f t="shared" ca="1" si="751"/>
        <v>-</v>
      </c>
      <c r="BQ349" s="27" t="str">
        <f t="shared" ca="1" si="751"/>
        <v>-</v>
      </c>
      <c r="BR349" s="27" t="str">
        <f t="shared" ca="1" si="751"/>
        <v>-</v>
      </c>
      <c r="BS349" s="27" t="str">
        <f t="shared" ca="1" si="752"/>
        <v>-</v>
      </c>
      <c r="BT349" s="27" t="str">
        <f t="shared" ca="1" si="752"/>
        <v>-</v>
      </c>
      <c r="BU349" s="27" t="str">
        <f t="shared" ca="1" si="752"/>
        <v>-</v>
      </c>
      <c r="BV349" s="27" t="str">
        <f t="shared" ca="1" si="752"/>
        <v>-</v>
      </c>
      <c r="BW349" s="27" t="str">
        <f t="shared" ca="1" si="752"/>
        <v>-</v>
      </c>
      <c r="BX349" s="27" t="str">
        <f t="shared" ca="1" si="752"/>
        <v>-</v>
      </c>
      <c r="BY349" s="27">
        <f t="shared" ca="1" si="776"/>
        <v>2</v>
      </c>
      <c r="BZ349" s="27" t="str">
        <f t="shared" ca="1" si="776"/>
        <v>-</v>
      </c>
      <c r="CA349" s="27" t="str">
        <f t="shared" ca="1" si="776"/>
        <v>-</v>
      </c>
      <c r="CB349" s="27" t="str">
        <f t="shared" ca="1" si="776"/>
        <v>-</v>
      </c>
      <c r="CC349" s="27" t="str">
        <f t="shared" ca="1" si="776"/>
        <v>-</v>
      </c>
      <c r="CD349" s="27" t="str">
        <f t="shared" ca="1" si="776"/>
        <v>-</v>
      </c>
      <c r="CE349" s="27" t="str">
        <f t="shared" ca="1" si="776"/>
        <v>-</v>
      </c>
      <c r="CF349" s="27">
        <f t="shared" ca="1" si="777"/>
        <v>0</v>
      </c>
      <c r="CG349" s="27" t="str">
        <f t="shared" ca="1" si="777"/>
        <v>-</v>
      </c>
      <c r="CH349" s="27">
        <f t="shared" ca="1" si="777"/>
        <v>1</v>
      </c>
      <c r="CI349" s="27">
        <f t="shared" ca="1" si="777"/>
        <v>0</v>
      </c>
      <c r="CJ349" s="27">
        <f t="shared" ca="1" si="777"/>
        <v>1</v>
      </c>
      <c r="CK349" s="27">
        <f t="shared" ca="1" si="777"/>
        <v>1</v>
      </c>
      <c r="CL349" s="27">
        <f t="shared" ca="1" si="777"/>
        <v>1</v>
      </c>
      <c r="CM349" s="27">
        <f t="shared" ca="1" si="777"/>
        <v>0</v>
      </c>
      <c r="CN349" s="27">
        <f t="shared" ca="1" si="777"/>
        <v>0</v>
      </c>
      <c r="CO349" s="27">
        <f t="shared" ca="1" si="777"/>
        <v>0</v>
      </c>
      <c r="CP349" s="27">
        <f t="shared" ca="1" si="777"/>
        <v>0</v>
      </c>
      <c r="CQ349" s="27">
        <f t="shared" ca="1" si="782"/>
        <v>0.9</v>
      </c>
      <c r="CR349" s="27">
        <f ca="1">OFFSET(CR$5,$B349,0)</f>
        <v>0.75</v>
      </c>
      <c r="CS349" s="26">
        <v>0.3</v>
      </c>
      <c r="CT349" s="27">
        <f t="shared" ref="CT349:CV350" ca="1" si="785">OFFSET(CT$5,$B349,0)</f>
        <v>0.3</v>
      </c>
      <c r="CU349" s="27">
        <f t="shared" ca="1" si="785"/>
        <v>0</v>
      </c>
      <c r="CV349" s="27">
        <f t="shared" ca="1" si="785"/>
        <v>0</v>
      </c>
      <c r="CW349" s="27">
        <f t="shared" ca="1" si="778"/>
        <v>1</v>
      </c>
      <c r="CX349" s="27">
        <f t="shared" ca="1" si="778"/>
        <v>0</v>
      </c>
      <c r="CY349" s="27">
        <f t="shared" ca="1" si="778"/>
        <v>0</v>
      </c>
      <c r="CZ349" s="27">
        <f t="shared" ca="1" si="778"/>
        <v>0</v>
      </c>
      <c r="DA349" s="27">
        <f t="shared" ca="1" si="778"/>
        <v>0</v>
      </c>
      <c r="DB349" s="27">
        <f t="shared" ca="1" si="778"/>
        <v>0</v>
      </c>
      <c r="DC349" s="27">
        <f t="shared" ca="1" si="757"/>
        <v>0</v>
      </c>
      <c r="DD349" s="27">
        <f t="shared" ca="1" si="757"/>
        <v>0</v>
      </c>
      <c r="DE349" s="27" t="str">
        <f t="shared" ca="1" si="758"/>
        <v>-</v>
      </c>
      <c r="DF349" s="27" t="str">
        <f t="shared" ca="1" si="758"/>
        <v>-</v>
      </c>
      <c r="DG349" s="27" t="str">
        <f t="shared" ca="1" si="758"/>
        <v>-</v>
      </c>
      <c r="DH349" s="27" t="str">
        <f t="shared" ca="1" si="758"/>
        <v>-</v>
      </c>
      <c r="DI349" s="27" t="str">
        <f t="shared" ca="1" si="758"/>
        <v>-</v>
      </c>
      <c r="DJ349" s="27" t="str">
        <f t="shared" ca="1" si="758"/>
        <v>-</v>
      </c>
      <c r="DK349" s="27" t="b">
        <v>0</v>
      </c>
      <c r="DL349" s="27" t="b">
        <v>1</v>
      </c>
      <c r="DM349" s="27" t="b">
        <v>1</v>
      </c>
      <c r="DN349" s="27">
        <f t="shared" ca="1" si="759"/>
        <v>1</v>
      </c>
      <c r="DO349" s="27" t="str">
        <f t="shared" ca="1" si="760"/>
        <v>-</v>
      </c>
      <c r="DP349" s="27" t="str">
        <f t="shared" ca="1" si="760"/>
        <v>-</v>
      </c>
      <c r="DQ349" s="27" t="str">
        <f t="shared" ca="1" si="760"/>
        <v>-</v>
      </c>
      <c r="DR349" s="27" t="str">
        <f t="shared" ca="1" si="760"/>
        <v>-</v>
      </c>
      <c r="DS349" s="27" t="str">
        <f t="shared" ca="1" si="760"/>
        <v>-</v>
      </c>
      <c r="DT349" s="27" t="b">
        <f t="shared" ca="1" si="760"/>
        <v>1</v>
      </c>
      <c r="DU349" s="27" t="str">
        <f t="shared" ca="1" si="774"/>
        <v>-</v>
      </c>
      <c r="DV349" s="27">
        <f t="shared" ca="1" si="774"/>
        <v>0</v>
      </c>
      <c r="DW349" s="27" t="str">
        <f t="shared" ca="1" si="774"/>
        <v>-</v>
      </c>
      <c r="DX349" s="27" t="str">
        <f t="shared" ca="1" si="762"/>
        <v>-</v>
      </c>
      <c r="DY349" s="27">
        <f t="shared" ca="1" si="762"/>
        <v>500</v>
      </c>
      <c r="DZ349" s="27">
        <f t="shared" ca="1" si="762"/>
        <v>500</v>
      </c>
      <c r="EA349" s="27">
        <f t="shared" ca="1" si="763"/>
        <v>1</v>
      </c>
      <c r="EB349" s="27">
        <f t="shared" ref="EB349:EQ350" ca="1" si="786">OFFSET(EB$5,$B349,0)</f>
        <v>0</v>
      </c>
      <c r="EC349" s="27">
        <f t="shared" ca="1" si="763"/>
        <v>1</v>
      </c>
      <c r="ED349" s="27">
        <f t="shared" ca="1" si="764"/>
        <v>1</v>
      </c>
      <c r="EE349" s="27">
        <f t="shared" ca="1" si="786"/>
        <v>0</v>
      </c>
      <c r="EF349" s="27">
        <f t="shared" ca="1" si="765"/>
        <v>70</v>
      </c>
      <c r="EG349" s="27">
        <f t="shared" ca="1" si="765"/>
        <v>50</v>
      </c>
      <c r="EH349" s="27">
        <f t="shared" ca="1" si="765"/>
        <v>70</v>
      </c>
      <c r="EI349" s="27">
        <f t="shared" ca="1" si="766"/>
        <v>50</v>
      </c>
      <c r="EJ349" s="27">
        <f t="shared" ca="1" si="786"/>
        <v>1</v>
      </c>
      <c r="EK349" s="27">
        <f t="shared" ca="1" si="786"/>
        <v>1</v>
      </c>
      <c r="EL349" s="27">
        <f t="shared" ca="1" si="786"/>
        <v>1</v>
      </c>
      <c r="EM349" s="27">
        <f t="shared" ca="1" si="767"/>
        <v>0</v>
      </c>
      <c r="EN349" s="27" t="str">
        <f t="shared" ca="1" si="786"/>
        <v>-</v>
      </c>
      <c r="EO349" s="27" t="str">
        <f t="shared" ca="1" si="786"/>
        <v>-</v>
      </c>
      <c r="EP349" s="27">
        <f t="shared" ca="1" si="786"/>
        <v>0</v>
      </c>
      <c r="EQ349" s="27">
        <f t="shared" ca="1" si="786"/>
        <v>0</v>
      </c>
      <c r="ER349" s="34">
        <v>0</v>
      </c>
    </row>
    <row r="350" spans="1:148" outlineLevel="2">
      <c r="A350" s="31">
        <f t="shared" si="745"/>
        <v>345</v>
      </c>
      <c r="B350" s="38">
        <f t="shared" si="779"/>
        <v>339</v>
      </c>
      <c r="C350">
        <v>100</v>
      </c>
      <c r="D350" t="b">
        <v>0</v>
      </c>
      <c r="E350" t="b">
        <v>0</v>
      </c>
      <c r="F350" t="b">
        <v>0</v>
      </c>
      <c r="H350" s="3" t="s">
        <v>272</v>
      </c>
      <c r="I350" s="13" t="str">
        <f ca="1">IF(MATCH(H350,H$5:H350,0)=(COUNTA(H$5:H350)),"-","Dup")</f>
        <v>-</v>
      </c>
      <c r="J350" s="27" t="s">
        <v>37</v>
      </c>
      <c r="K350" s="27" t="b">
        <f t="shared" ca="1" si="768"/>
        <v>1</v>
      </c>
      <c r="L350" s="27" t="b">
        <f t="shared" ca="1" si="768"/>
        <v>1</v>
      </c>
      <c r="M350" s="27" t="b">
        <f t="shared" ca="1" si="768"/>
        <v>1</v>
      </c>
      <c r="N350" s="27" t="str">
        <f t="shared" ca="1" si="746"/>
        <v>-</v>
      </c>
      <c r="O350" s="27" t="str">
        <f t="shared" ca="1" si="746"/>
        <v>-</v>
      </c>
      <c r="P350" s="27">
        <f t="shared" ca="1" si="747"/>
        <v>1</v>
      </c>
      <c r="Q350" s="27">
        <f t="shared" ca="1" si="747"/>
        <v>1</v>
      </c>
      <c r="R350" s="27">
        <f t="shared" ca="1" si="747"/>
        <v>1</v>
      </c>
      <c r="S350" s="27">
        <f t="shared" ca="1" si="747"/>
        <v>1</v>
      </c>
      <c r="T350" s="27">
        <f t="shared" ca="1" si="748"/>
        <v>1</v>
      </c>
      <c r="U350" s="27">
        <f t="shared" ca="1" si="748"/>
        <v>1</v>
      </c>
      <c r="V350" s="27">
        <f t="shared" ca="1" si="748"/>
        <v>1</v>
      </c>
      <c r="W350" s="27">
        <f t="shared" ca="1" si="748"/>
        <v>1</v>
      </c>
      <c r="X350" s="27">
        <f t="shared" ca="1" si="748"/>
        <v>1</v>
      </c>
      <c r="Y350" s="27">
        <f t="shared" ca="1" si="748"/>
        <v>1</v>
      </c>
      <c r="Z350" s="27" t="str">
        <f t="shared" ca="1" si="748"/>
        <v>-</v>
      </c>
      <c r="AA350" s="26" t="b">
        <v>0</v>
      </c>
      <c r="AB350" s="27">
        <f t="shared" ca="1" si="769"/>
        <v>1</v>
      </c>
      <c r="AC350" s="27" t="b">
        <f t="shared" ca="1" si="780"/>
        <v>1</v>
      </c>
      <c r="AD350" s="27" t="b">
        <f ca="1">OFFSET(AD$5,$B350,0)</f>
        <v>1</v>
      </c>
      <c r="AE350" s="26" t="b">
        <v>0</v>
      </c>
      <c r="AF350" s="27" t="b">
        <f t="shared" ca="1" si="784"/>
        <v>1</v>
      </c>
      <c r="AG350" s="27" t="b">
        <f t="shared" ca="1" si="784"/>
        <v>1</v>
      </c>
      <c r="AH350" s="27" t="b">
        <f t="shared" ca="1" si="784"/>
        <v>1</v>
      </c>
      <c r="AI350" s="26" t="b">
        <v>0</v>
      </c>
      <c r="AJ350" s="27" t="b">
        <f t="shared" ca="1" si="784"/>
        <v>1</v>
      </c>
      <c r="AK350" s="27" t="str">
        <f t="shared" ca="1" si="771"/>
        <v>-</v>
      </c>
      <c r="AL350" s="27" t="str">
        <f t="shared" ca="1" si="771"/>
        <v>-</v>
      </c>
      <c r="AM350" s="27" t="str">
        <f t="shared" ca="1" si="771"/>
        <v>-</v>
      </c>
      <c r="AN350" s="27" t="str">
        <f t="shared" ca="1" si="771"/>
        <v>-</v>
      </c>
      <c r="AO350" s="27" t="str">
        <f t="shared" ca="1" si="771"/>
        <v>-</v>
      </c>
      <c r="AP350" s="27" t="str">
        <f t="shared" ca="1" si="784"/>
        <v>-</v>
      </c>
      <c r="AQ350" s="27" t="str">
        <f t="shared" ca="1" si="784"/>
        <v>-</v>
      </c>
      <c r="AR350" s="27" t="str">
        <f t="shared" ca="1" si="784"/>
        <v>-</v>
      </c>
      <c r="AS350" s="27">
        <f t="shared" ca="1" si="784"/>
        <v>1</v>
      </c>
      <c r="AT350" s="27">
        <f t="shared" ca="1" si="784"/>
        <v>1</v>
      </c>
      <c r="AU350" s="27">
        <f t="shared" ca="1" si="772"/>
        <v>0</v>
      </c>
      <c r="AV350" s="27" t="str">
        <f t="shared" ca="1" si="772"/>
        <v>-</v>
      </c>
      <c r="AW350" s="27" t="str">
        <f t="shared" ca="1" si="772"/>
        <v>-</v>
      </c>
      <c r="AX350" s="27" t="str">
        <f t="shared" ca="1" si="772"/>
        <v>-</v>
      </c>
      <c r="AY350" s="27" t="str">
        <f t="shared" ca="1" si="772"/>
        <v>-</v>
      </c>
      <c r="AZ350" s="27" t="str">
        <f t="shared" ca="1" si="772"/>
        <v>-</v>
      </c>
      <c r="BA350" s="27" t="str">
        <f t="shared" ca="1" si="772"/>
        <v>-</v>
      </c>
      <c r="BB350" s="27" t="str">
        <f t="shared" ca="1" si="772"/>
        <v>-</v>
      </c>
      <c r="BC350" s="27">
        <f t="shared" ca="1" si="772"/>
        <v>0.3</v>
      </c>
      <c r="BD350" s="27" t="str">
        <f t="shared" ca="1" si="772"/>
        <v>-</v>
      </c>
      <c r="BE350" s="27" t="str">
        <f t="shared" ca="1" si="773"/>
        <v>-</v>
      </c>
      <c r="BF350" s="27" t="str">
        <f t="shared" ca="1" si="773"/>
        <v>-</v>
      </c>
      <c r="BG350" s="27" t="str">
        <f t="shared" ca="1" si="773"/>
        <v>-</v>
      </c>
      <c r="BH350" s="27" t="str">
        <f t="shared" ca="1" si="773"/>
        <v>-</v>
      </c>
      <c r="BI350" s="27">
        <f t="shared" ca="1" si="773"/>
        <v>0</v>
      </c>
      <c r="BJ350" s="27">
        <f t="shared" ca="1" si="773"/>
        <v>0</v>
      </c>
      <c r="BK350" s="27">
        <f t="shared" ca="1" si="773"/>
        <v>0</v>
      </c>
      <c r="BL350" s="27">
        <f t="shared" ca="1" si="750"/>
        <v>0</v>
      </c>
      <c r="BM350" s="27">
        <f t="shared" ca="1" si="750"/>
        <v>0</v>
      </c>
      <c r="BN350" s="27">
        <f t="shared" ca="1" si="751"/>
        <v>0</v>
      </c>
      <c r="BO350" s="27">
        <f t="shared" ca="1" si="751"/>
        <v>0</v>
      </c>
      <c r="BP350" s="27" t="str">
        <f t="shared" ca="1" si="751"/>
        <v>-</v>
      </c>
      <c r="BQ350" s="27" t="str">
        <f t="shared" ca="1" si="751"/>
        <v>-</v>
      </c>
      <c r="BR350" s="27" t="str">
        <f t="shared" ca="1" si="751"/>
        <v>-</v>
      </c>
      <c r="BS350" s="27" t="str">
        <f t="shared" ca="1" si="752"/>
        <v>-</v>
      </c>
      <c r="BT350" s="27" t="str">
        <f t="shared" ca="1" si="752"/>
        <v>-</v>
      </c>
      <c r="BU350" s="27" t="str">
        <f t="shared" ca="1" si="752"/>
        <v>-</v>
      </c>
      <c r="BV350" s="27" t="str">
        <f t="shared" ca="1" si="752"/>
        <v>-</v>
      </c>
      <c r="BW350" s="27" t="str">
        <f t="shared" ca="1" si="752"/>
        <v>-</v>
      </c>
      <c r="BX350" s="27" t="str">
        <f t="shared" ca="1" si="752"/>
        <v>-</v>
      </c>
      <c r="BY350" s="27">
        <f t="shared" ca="1" si="776"/>
        <v>2</v>
      </c>
      <c r="BZ350" s="27" t="str">
        <f t="shared" ca="1" si="776"/>
        <v>-</v>
      </c>
      <c r="CA350" s="27" t="str">
        <f t="shared" ca="1" si="776"/>
        <v>-</v>
      </c>
      <c r="CB350" s="27" t="str">
        <f t="shared" ca="1" si="776"/>
        <v>-</v>
      </c>
      <c r="CC350" s="27" t="str">
        <f t="shared" ca="1" si="776"/>
        <v>-</v>
      </c>
      <c r="CD350" s="27" t="str">
        <f t="shared" ca="1" si="776"/>
        <v>-</v>
      </c>
      <c r="CE350" s="27" t="str">
        <f t="shared" ca="1" si="776"/>
        <v>-</v>
      </c>
      <c r="CF350" s="27">
        <f t="shared" ca="1" si="777"/>
        <v>0</v>
      </c>
      <c r="CG350" s="27" t="str">
        <f t="shared" ca="1" si="777"/>
        <v>-</v>
      </c>
      <c r="CH350" s="27">
        <f t="shared" ca="1" si="777"/>
        <v>1</v>
      </c>
      <c r="CI350" s="27">
        <f t="shared" ca="1" si="777"/>
        <v>0</v>
      </c>
      <c r="CJ350" s="27">
        <f t="shared" ca="1" si="777"/>
        <v>1</v>
      </c>
      <c r="CK350" s="27">
        <f t="shared" ca="1" si="777"/>
        <v>1</v>
      </c>
      <c r="CL350" s="27">
        <f t="shared" ca="1" si="777"/>
        <v>1</v>
      </c>
      <c r="CM350" s="27">
        <f t="shared" ca="1" si="777"/>
        <v>0</v>
      </c>
      <c r="CN350" s="27">
        <f t="shared" ca="1" si="777"/>
        <v>0</v>
      </c>
      <c r="CO350" s="27">
        <f t="shared" ca="1" si="777"/>
        <v>0</v>
      </c>
      <c r="CP350" s="27">
        <f t="shared" ca="1" si="777"/>
        <v>0</v>
      </c>
      <c r="CQ350" s="27">
        <f t="shared" ca="1" si="782"/>
        <v>0.9</v>
      </c>
      <c r="CR350" s="27">
        <f ca="1">OFFSET(CR$5,$B350,0)</f>
        <v>0.75</v>
      </c>
      <c r="CS350" s="26">
        <v>0.3</v>
      </c>
      <c r="CT350" s="27">
        <f t="shared" ca="1" si="785"/>
        <v>0.3</v>
      </c>
      <c r="CU350" s="27">
        <f t="shared" ca="1" si="785"/>
        <v>0</v>
      </c>
      <c r="CV350" s="27">
        <f t="shared" ca="1" si="785"/>
        <v>0</v>
      </c>
      <c r="CW350" s="27">
        <f t="shared" ca="1" si="778"/>
        <v>1</v>
      </c>
      <c r="CX350" s="27">
        <f t="shared" ca="1" si="778"/>
        <v>0</v>
      </c>
      <c r="CY350" s="27">
        <f t="shared" ca="1" si="778"/>
        <v>0</v>
      </c>
      <c r="CZ350" s="27">
        <f t="shared" ca="1" si="778"/>
        <v>0</v>
      </c>
      <c r="DA350" s="27">
        <f t="shared" ca="1" si="778"/>
        <v>0</v>
      </c>
      <c r="DB350" s="27">
        <f t="shared" ca="1" si="778"/>
        <v>0</v>
      </c>
      <c r="DC350" s="27">
        <f t="shared" ca="1" si="757"/>
        <v>0</v>
      </c>
      <c r="DD350" s="27">
        <f t="shared" ca="1" si="757"/>
        <v>0</v>
      </c>
      <c r="DE350" s="27" t="str">
        <f t="shared" ca="1" si="758"/>
        <v>-</v>
      </c>
      <c r="DF350" s="27" t="str">
        <f t="shared" ca="1" si="758"/>
        <v>-</v>
      </c>
      <c r="DG350" s="27" t="str">
        <f t="shared" ca="1" si="758"/>
        <v>-</v>
      </c>
      <c r="DH350" s="27" t="str">
        <f t="shared" ca="1" si="758"/>
        <v>-</v>
      </c>
      <c r="DI350" s="27" t="str">
        <f t="shared" ca="1" si="758"/>
        <v>-</v>
      </c>
      <c r="DJ350" s="27" t="str">
        <f t="shared" ca="1" si="758"/>
        <v>-</v>
      </c>
      <c r="DK350" s="27" t="b">
        <v>0</v>
      </c>
      <c r="DL350" s="27" t="b">
        <v>1</v>
      </c>
      <c r="DM350" s="27" t="b">
        <v>1</v>
      </c>
      <c r="DN350" s="27">
        <f t="shared" ca="1" si="759"/>
        <v>1</v>
      </c>
      <c r="DO350" s="27" t="str">
        <f t="shared" ca="1" si="760"/>
        <v>-</v>
      </c>
      <c r="DP350" s="27" t="str">
        <f t="shared" ca="1" si="760"/>
        <v>-</v>
      </c>
      <c r="DQ350" s="27" t="str">
        <f t="shared" ca="1" si="760"/>
        <v>-</v>
      </c>
      <c r="DR350" s="27" t="str">
        <f t="shared" ca="1" si="760"/>
        <v>-</v>
      </c>
      <c r="DS350" s="27" t="str">
        <f t="shared" ca="1" si="760"/>
        <v>-</v>
      </c>
      <c r="DT350" s="27" t="b">
        <f t="shared" ca="1" si="760"/>
        <v>1</v>
      </c>
      <c r="DU350" s="27" t="str">
        <f t="shared" ca="1" si="774"/>
        <v>-</v>
      </c>
      <c r="DV350" s="27">
        <f t="shared" ca="1" si="774"/>
        <v>0</v>
      </c>
      <c r="DW350" s="27" t="str">
        <f t="shared" ca="1" si="774"/>
        <v>-</v>
      </c>
      <c r="DX350" s="27" t="str">
        <f t="shared" ca="1" si="762"/>
        <v>-</v>
      </c>
      <c r="DY350" s="27">
        <f t="shared" ca="1" si="762"/>
        <v>500</v>
      </c>
      <c r="DZ350" s="27">
        <f t="shared" ca="1" si="762"/>
        <v>500</v>
      </c>
      <c r="EA350" s="27">
        <f t="shared" ca="1" si="763"/>
        <v>1</v>
      </c>
      <c r="EB350" s="27">
        <f t="shared" ca="1" si="786"/>
        <v>0</v>
      </c>
      <c r="EC350" s="27">
        <f t="shared" ca="1" si="763"/>
        <v>1</v>
      </c>
      <c r="ED350" s="27">
        <f t="shared" ca="1" si="764"/>
        <v>1</v>
      </c>
      <c r="EE350" s="27">
        <f t="shared" ca="1" si="786"/>
        <v>0</v>
      </c>
      <c r="EF350" s="27">
        <f t="shared" ca="1" si="765"/>
        <v>70</v>
      </c>
      <c r="EG350" s="27">
        <f t="shared" ca="1" si="765"/>
        <v>50</v>
      </c>
      <c r="EH350" s="27">
        <f t="shared" ca="1" si="765"/>
        <v>70</v>
      </c>
      <c r="EI350" s="27">
        <f t="shared" ca="1" si="766"/>
        <v>50</v>
      </c>
      <c r="EJ350" s="27">
        <f t="shared" ca="1" si="786"/>
        <v>1</v>
      </c>
      <c r="EK350" s="27">
        <f t="shared" ca="1" si="786"/>
        <v>1</v>
      </c>
      <c r="EL350" s="27">
        <f t="shared" ca="1" si="786"/>
        <v>1</v>
      </c>
      <c r="EM350" s="27">
        <f t="shared" ca="1" si="767"/>
        <v>0</v>
      </c>
      <c r="EN350" s="27" t="str">
        <f t="shared" ca="1" si="786"/>
        <v>-</v>
      </c>
      <c r="EO350" s="27" t="str">
        <f t="shared" ca="1" si="786"/>
        <v>-</v>
      </c>
      <c r="EP350" s="27">
        <f t="shared" ca="1" si="786"/>
        <v>0</v>
      </c>
      <c r="EQ350" s="27">
        <f t="shared" ca="1" si="786"/>
        <v>0</v>
      </c>
      <c r="ER350" s="34">
        <v>0</v>
      </c>
    </row>
    <row r="351" spans="1:148" outlineLevel="2">
      <c r="A351" s="31">
        <f t="shared" si="745"/>
        <v>346</v>
      </c>
      <c r="B351" s="38">
        <f t="shared" si="779"/>
        <v>339</v>
      </c>
      <c r="C351">
        <v>100</v>
      </c>
      <c r="D351" t="b">
        <v>0</v>
      </c>
      <c r="E351" t="b">
        <v>0</v>
      </c>
      <c r="F351" t="b">
        <v>0</v>
      </c>
      <c r="H351" s="3" t="s">
        <v>264</v>
      </c>
      <c r="I351" s="13" t="str">
        <f ca="1">IF(MATCH(H351,H$5:H351,0)=(COUNTA(H$5:H351)),"-","Dup")</f>
        <v>-</v>
      </c>
      <c r="J351" s="27" t="s">
        <v>37</v>
      </c>
      <c r="K351" s="27" t="b">
        <f t="shared" ca="1" si="768"/>
        <v>1</v>
      </c>
      <c r="L351" s="27" t="b">
        <f t="shared" ca="1" si="768"/>
        <v>1</v>
      </c>
      <c r="M351" s="27" t="b">
        <f t="shared" ca="1" si="768"/>
        <v>1</v>
      </c>
      <c r="N351" s="27" t="str">
        <f t="shared" ca="1" si="746"/>
        <v>-</v>
      </c>
      <c r="O351" s="27" t="str">
        <f t="shared" ca="1" si="746"/>
        <v>-</v>
      </c>
      <c r="P351" s="27">
        <f t="shared" ca="1" si="747"/>
        <v>1</v>
      </c>
      <c r="Q351" s="27">
        <f t="shared" ca="1" si="747"/>
        <v>1</v>
      </c>
      <c r="R351" s="27">
        <f t="shared" ca="1" si="747"/>
        <v>1</v>
      </c>
      <c r="S351" s="27">
        <f t="shared" ca="1" si="747"/>
        <v>1</v>
      </c>
      <c r="T351" s="27">
        <f t="shared" ca="1" si="748"/>
        <v>1</v>
      </c>
      <c r="U351" s="27">
        <f t="shared" ca="1" si="748"/>
        <v>1</v>
      </c>
      <c r="V351" s="27">
        <f t="shared" ca="1" si="748"/>
        <v>1</v>
      </c>
      <c r="W351" s="27">
        <f t="shared" ca="1" si="748"/>
        <v>1</v>
      </c>
      <c r="X351" s="27">
        <f t="shared" ca="1" si="748"/>
        <v>1</v>
      </c>
      <c r="Y351" s="27">
        <f t="shared" ca="1" si="748"/>
        <v>1</v>
      </c>
      <c r="Z351" s="27" t="str">
        <f t="shared" ca="1" si="748"/>
        <v>-</v>
      </c>
      <c r="AA351" s="26" t="b">
        <v>0</v>
      </c>
      <c r="AB351" s="27">
        <f t="shared" ca="1" si="769"/>
        <v>1</v>
      </c>
      <c r="AC351" s="27" t="b">
        <f t="shared" ca="1" si="780"/>
        <v>1</v>
      </c>
      <c r="AD351" s="27" t="b">
        <f ca="1">OFFSET(AD$5,$B351,0)</f>
        <v>1</v>
      </c>
      <c r="AE351" s="27" t="b">
        <f ca="1">OFFSET(AE$5,$B351,0)</f>
        <v>1</v>
      </c>
      <c r="AF351" s="26" t="b">
        <v>0</v>
      </c>
      <c r="AG351" s="27" t="b">
        <f ca="1">OFFSET(AG$5,$B351,0)</f>
        <v>1</v>
      </c>
      <c r="AH351" s="27" t="b">
        <f ca="1">OFFSET(AH$5,$B351,0)</f>
        <v>1</v>
      </c>
      <c r="AI351" s="27" t="b">
        <f ca="1">OFFSET(AI$5,$B351,0)</f>
        <v>1</v>
      </c>
      <c r="AJ351" s="27" t="b">
        <f ca="1">OFFSET(AJ$5,$B351,0)</f>
        <v>1</v>
      </c>
      <c r="AK351" s="27" t="str">
        <f t="shared" ca="1" si="771"/>
        <v>-</v>
      </c>
      <c r="AL351" s="27" t="str">
        <f t="shared" ca="1" si="771"/>
        <v>-</v>
      </c>
      <c r="AM351" s="27" t="str">
        <f t="shared" ca="1" si="771"/>
        <v>-</v>
      </c>
      <c r="AN351" s="27" t="str">
        <f t="shared" ca="1" si="771"/>
        <v>-</v>
      </c>
      <c r="AO351" s="27" t="str">
        <f t="shared" ca="1" si="771"/>
        <v>-</v>
      </c>
      <c r="AP351" s="27" t="str">
        <f t="shared" ref="AP351:AT353" ca="1" si="787">OFFSET(AP$5,$B351,0)</f>
        <v>-</v>
      </c>
      <c r="AQ351" s="27" t="str">
        <f t="shared" ca="1" si="787"/>
        <v>-</v>
      </c>
      <c r="AR351" s="27" t="str">
        <f t="shared" ca="1" si="787"/>
        <v>-</v>
      </c>
      <c r="AS351" s="27">
        <f t="shared" ca="1" si="787"/>
        <v>1</v>
      </c>
      <c r="AT351" s="27">
        <f t="shared" ca="1" si="787"/>
        <v>1</v>
      </c>
      <c r="AU351" s="27">
        <f t="shared" ca="1" si="772"/>
        <v>0</v>
      </c>
      <c r="AV351" s="27" t="str">
        <f t="shared" ca="1" si="772"/>
        <v>-</v>
      </c>
      <c r="AW351" s="27" t="str">
        <f t="shared" ca="1" si="772"/>
        <v>-</v>
      </c>
      <c r="AX351" s="27" t="str">
        <f t="shared" ca="1" si="772"/>
        <v>-</v>
      </c>
      <c r="AY351" s="27" t="str">
        <f t="shared" ca="1" si="772"/>
        <v>-</v>
      </c>
      <c r="AZ351" s="27" t="str">
        <f t="shared" ca="1" si="772"/>
        <v>-</v>
      </c>
      <c r="BA351" s="27" t="str">
        <f t="shared" ca="1" si="772"/>
        <v>-</v>
      </c>
      <c r="BB351" s="27" t="str">
        <f t="shared" ca="1" si="772"/>
        <v>-</v>
      </c>
      <c r="BC351" s="27">
        <f t="shared" ca="1" si="772"/>
        <v>0.3</v>
      </c>
      <c r="BD351" s="27" t="str">
        <f t="shared" ca="1" si="772"/>
        <v>-</v>
      </c>
      <c r="BE351" s="27" t="str">
        <f t="shared" ca="1" si="773"/>
        <v>-</v>
      </c>
      <c r="BF351" s="27" t="str">
        <f t="shared" ca="1" si="773"/>
        <v>-</v>
      </c>
      <c r="BG351" s="27" t="str">
        <f t="shared" ca="1" si="773"/>
        <v>-</v>
      </c>
      <c r="BH351" s="27" t="str">
        <f t="shared" ca="1" si="773"/>
        <v>-</v>
      </c>
      <c r="BI351" s="27">
        <f t="shared" ca="1" si="773"/>
        <v>0</v>
      </c>
      <c r="BJ351" s="27">
        <f t="shared" ca="1" si="773"/>
        <v>0</v>
      </c>
      <c r="BK351" s="27">
        <f t="shared" ca="1" si="773"/>
        <v>0</v>
      </c>
      <c r="BL351" s="27">
        <f t="shared" ca="1" si="750"/>
        <v>0</v>
      </c>
      <c r="BM351" s="27">
        <f t="shared" ca="1" si="750"/>
        <v>0</v>
      </c>
      <c r="BN351" s="27">
        <f t="shared" ca="1" si="751"/>
        <v>0</v>
      </c>
      <c r="BO351" s="27">
        <f t="shared" ca="1" si="751"/>
        <v>0</v>
      </c>
      <c r="BP351" s="27" t="str">
        <f t="shared" ca="1" si="751"/>
        <v>-</v>
      </c>
      <c r="BQ351" s="27" t="str">
        <f t="shared" ca="1" si="751"/>
        <v>-</v>
      </c>
      <c r="BR351" s="27" t="str">
        <f t="shared" ca="1" si="751"/>
        <v>-</v>
      </c>
      <c r="BS351" s="27" t="str">
        <f t="shared" ca="1" si="752"/>
        <v>-</v>
      </c>
      <c r="BT351" s="27" t="str">
        <f t="shared" ca="1" si="752"/>
        <v>-</v>
      </c>
      <c r="BU351" s="27" t="str">
        <f t="shared" ca="1" si="752"/>
        <v>-</v>
      </c>
      <c r="BV351" s="27" t="str">
        <f t="shared" ca="1" si="752"/>
        <v>-</v>
      </c>
      <c r="BW351" s="27" t="str">
        <f t="shared" ca="1" si="752"/>
        <v>-</v>
      </c>
      <c r="BX351" s="27" t="str">
        <f t="shared" ca="1" si="752"/>
        <v>-</v>
      </c>
      <c r="BY351" s="27">
        <f t="shared" ca="1" si="776"/>
        <v>2</v>
      </c>
      <c r="BZ351" s="27" t="str">
        <f t="shared" ca="1" si="776"/>
        <v>-</v>
      </c>
      <c r="CA351" s="27" t="str">
        <f t="shared" ca="1" si="776"/>
        <v>-</v>
      </c>
      <c r="CB351" s="27" t="str">
        <f t="shared" ca="1" si="776"/>
        <v>-</v>
      </c>
      <c r="CC351" s="27" t="str">
        <f t="shared" ca="1" si="776"/>
        <v>-</v>
      </c>
      <c r="CD351" s="27" t="str">
        <f t="shared" ca="1" si="776"/>
        <v>-</v>
      </c>
      <c r="CE351" s="27" t="str">
        <f t="shared" ca="1" si="776"/>
        <v>-</v>
      </c>
      <c r="CF351" s="27">
        <f t="shared" ca="1" si="777"/>
        <v>0</v>
      </c>
      <c r="CG351" s="27" t="str">
        <f t="shared" ca="1" si="777"/>
        <v>-</v>
      </c>
      <c r="CH351" s="27">
        <f t="shared" ca="1" si="777"/>
        <v>1</v>
      </c>
      <c r="CI351" s="27">
        <f t="shared" ca="1" si="777"/>
        <v>0</v>
      </c>
      <c r="CJ351" s="27">
        <f t="shared" ca="1" si="777"/>
        <v>1</v>
      </c>
      <c r="CK351" s="27">
        <f t="shared" ca="1" si="777"/>
        <v>1</v>
      </c>
      <c r="CL351" s="27">
        <f t="shared" ca="1" si="777"/>
        <v>1</v>
      </c>
      <c r="CM351" s="27">
        <f t="shared" ca="1" si="777"/>
        <v>0</v>
      </c>
      <c r="CN351" s="27">
        <f t="shared" ca="1" si="777"/>
        <v>0</v>
      </c>
      <c r="CO351" s="27">
        <f t="shared" ca="1" si="777"/>
        <v>0</v>
      </c>
      <c r="CP351" s="27">
        <f t="shared" ca="1" si="777"/>
        <v>0</v>
      </c>
      <c r="CQ351" s="27">
        <f t="shared" ca="1" si="782"/>
        <v>0.9</v>
      </c>
      <c r="CR351" s="27">
        <f ca="1">OFFSET(CR$5,$B351,0)</f>
        <v>0.75</v>
      </c>
      <c r="CS351" s="27">
        <f ca="1">OFFSET(CS$5,$B351,0)</f>
        <v>0.65</v>
      </c>
      <c r="CT351" s="26">
        <v>-0.1</v>
      </c>
      <c r="CU351" s="27">
        <f ca="1">OFFSET(CU$5,$B351,0)</f>
        <v>0</v>
      </c>
      <c r="CV351" s="27">
        <f ca="1">OFFSET(CV$5,$B351,0)</f>
        <v>0</v>
      </c>
      <c r="CW351" s="27">
        <f t="shared" ca="1" si="778"/>
        <v>1</v>
      </c>
      <c r="CX351" s="27">
        <f t="shared" ca="1" si="778"/>
        <v>0</v>
      </c>
      <c r="CY351" s="27">
        <f t="shared" ca="1" si="778"/>
        <v>0</v>
      </c>
      <c r="CZ351" s="27">
        <f t="shared" ca="1" si="778"/>
        <v>0</v>
      </c>
      <c r="DA351" s="27">
        <f t="shared" ca="1" si="778"/>
        <v>0</v>
      </c>
      <c r="DB351" s="27">
        <f t="shared" ca="1" si="778"/>
        <v>0</v>
      </c>
      <c r="DC351" s="27">
        <f t="shared" ca="1" si="757"/>
        <v>0</v>
      </c>
      <c r="DD351" s="27">
        <f t="shared" ca="1" si="757"/>
        <v>0</v>
      </c>
      <c r="DE351" s="27" t="str">
        <f t="shared" ca="1" si="758"/>
        <v>-</v>
      </c>
      <c r="DF351" s="27" t="str">
        <f t="shared" ca="1" si="758"/>
        <v>-</v>
      </c>
      <c r="DG351" s="27" t="str">
        <f t="shared" ca="1" si="758"/>
        <v>-</v>
      </c>
      <c r="DH351" s="27" t="str">
        <f t="shared" ca="1" si="758"/>
        <v>-</v>
      </c>
      <c r="DI351" s="27" t="str">
        <f t="shared" ca="1" si="758"/>
        <v>-</v>
      </c>
      <c r="DJ351" s="27" t="str">
        <f t="shared" ca="1" si="758"/>
        <v>-</v>
      </c>
      <c r="DK351" s="27" t="b">
        <v>0</v>
      </c>
      <c r="DL351" s="27" t="b">
        <v>1</v>
      </c>
      <c r="DM351" s="27" t="b">
        <v>1</v>
      </c>
      <c r="DN351" s="27">
        <f t="shared" ca="1" si="759"/>
        <v>1</v>
      </c>
      <c r="DO351" s="27" t="str">
        <f t="shared" ca="1" si="760"/>
        <v>-</v>
      </c>
      <c r="DP351" s="27" t="str">
        <f t="shared" ca="1" si="760"/>
        <v>-</v>
      </c>
      <c r="DQ351" s="27" t="str">
        <f t="shared" ca="1" si="760"/>
        <v>-</v>
      </c>
      <c r="DR351" s="27" t="str">
        <f t="shared" ca="1" si="760"/>
        <v>-</v>
      </c>
      <c r="DS351" s="27" t="str">
        <f t="shared" ca="1" si="760"/>
        <v>-</v>
      </c>
      <c r="DT351" s="27" t="b">
        <f t="shared" ca="1" si="760"/>
        <v>1</v>
      </c>
      <c r="DU351" s="27" t="str">
        <f t="shared" ca="1" si="774"/>
        <v>-</v>
      </c>
      <c r="DV351" s="27">
        <f t="shared" ca="1" si="774"/>
        <v>0</v>
      </c>
      <c r="DW351" s="27" t="str">
        <f t="shared" ca="1" si="774"/>
        <v>-</v>
      </c>
      <c r="DX351" s="27" t="str">
        <f t="shared" ca="1" si="762"/>
        <v>-</v>
      </c>
      <c r="DY351" s="27">
        <f t="shared" ca="1" si="762"/>
        <v>500</v>
      </c>
      <c r="DZ351" s="27">
        <f t="shared" ca="1" si="762"/>
        <v>500</v>
      </c>
      <c r="EA351" s="27">
        <f t="shared" ca="1" si="763"/>
        <v>1</v>
      </c>
      <c r="EB351" s="27">
        <f t="shared" ref="EB351:EQ351" ca="1" si="788">OFFSET(EB$5,$B351,0)</f>
        <v>0</v>
      </c>
      <c r="EC351" s="27">
        <f t="shared" ca="1" si="763"/>
        <v>1</v>
      </c>
      <c r="ED351" s="27">
        <f t="shared" ca="1" si="764"/>
        <v>1</v>
      </c>
      <c r="EE351" s="27">
        <f t="shared" ca="1" si="788"/>
        <v>0</v>
      </c>
      <c r="EF351" s="27">
        <f t="shared" ca="1" si="765"/>
        <v>70</v>
      </c>
      <c r="EG351" s="27">
        <f t="shared" ca="1" si="765"/>
        <v>50</v>
      </c>
      <c r="EH351" s="27">
        <f t="shared" ca="1" si="765"/>
        <v>70</v>
      </c>
      <c r="EI351" s="27">
        <f t="shared" ca="1" si="766"/>
        <v>50</v>
      </c>
      <c r="EJ351" s="27">
        <f t="shared" ca="1" si="788"/>
        <v>1</v>
      </c>
      <c r="EK351" s="27">
        <f t="shared" ca="1" si="788"/>
        <v>1</v>
      </c>
      <c r="EL351" s="27">
        <f t="shared" ca="1" si="788"/>
        <v>1</v>
      </c>
      <c r="EM351" s="27">
        <f t="shared" ca="1" si="767"/>
        <v>0</v>
      </c>
      <c r="EN351" s="27" t="str">
        <f t="shared" ca="1" si="788"/>
        <v>-</v>
      </c>
      <c r="EO351" s="27" t="str">
        <f t="shared" ca="1" si="788"/>
        <v>-</v>
      </c>
      <c r="EP351" s="27">
        <f t="shared" ca="1" si="788"/>
        <v>0</v>
      </c>
      <c r="EQ351" s="27">
        <f t="shared" ca="1" si="788"/>
        <v>0</v>
      </c>
      <c r="ER351" s="34">
        <v>0</v>
      </c>
    </row>
    <row r="352" spans="1:148" outlineLevel="2">
      <c r="A352" s="31">
        <f t="shared" si="745"/>
        <v>347</v>
      </c>
      <c r="B352" s="38">
        <f t="shared" si="779"/>
        <v>339</v>
      </c>
      <c r="C352">
        <v>100</v>
      </c>
      <c r="D352" t="b">
        <v>0</v>
      </c>
      <c r="E352" t="b">
        <v>0</v>
      </c>
      <c r="F352" t="b">
        <v>0</v>
      </c>
      <c r="H352" s="3" t="s">
        <v>265</v>
      </c>
      <c r="I352" s="13" t="str">
        <f ca="1">IF(MATCH(H352,H$5:H352,0)=(COUNTA(H$5:H352)),"-","Dup")</f>
        <v>-</v>
      </c>
      <c r="J352" s="27" t="s">
        <v>37</v>
      </c>
      <c r="K352" s="27" t="b">
        <f t="shared" ca="1" si="768"/>
        <v>1</v>
      </c>
      <c r="L352" s="27" t="b">
        <f t="shared" ca="1" si="768"/>
        <v>1</v>
      </c>
      <c r="M352" s="27" t="b">
        <f t="shared" ca="1" si="768"/>
        <v>1</v>
      </c>
      <c r="N352" s="27" t="str">
        <f t="shared" ca="1" si="746"/>
        <v>-</v>
      </c>
      <c r="O352" s="27" t="str">
        <f t="shared" ca="1" si="746"/>
        <v>-</v>
      </c>
      <c r="P352" s="27">
        <f t="shared" ca="1" si="747"/>
        <v>1</v>
      </c>
      <c r="Q352" s="27">
        <f t="shared" ca="1" si="747"/>
        <v>1</v>
      </c>
      <c r="R352" s="27">
        <f t="shared" ca="1" si="747"/>
        <v>1</v>
      </c>
      <c r="S352" s="27">
        <f t="shared" ca="1" si="747"/>
        <v>1</v>
      </c>
      <c r="T352" s="27">
        <f t="shared" ca="1" si="748"/>
        <v>1</v>
      </c>
      <c r="U352" s="27">
        <f t="shared" ca="1" si="748"/>
        <v>1</v>
      </c>
      <c r="V352" s="27">
        <f t="shared" ca="1" si="748"/>
        <v>1</v>
      </c>
      <c r="W352" s="27">
        <f t="shared" ca="1" si="748"/>
        <v>1</v>
      </c>
      <c r="X352" s="27">
        <f t="shared" ca="1" si="748"/>
        <v>1</v>
      </c>
      <c r="Y352" s="27">
        <f t="shared" ca="1" si="748"/>
        <v>1</v>
      </c>
      <c r="Z352" s="27" t="str">
        <f t="shared" ca="1" si="748"/>
        <v>-</v>
      </c>
      <c r="AA352" s="26" t="b">
        <v>0</v>
      </c>
      <c r="AB352" s="27">
        <f t="shared" ca="1" si="769"/>
        <v>1</v>
      </c>
      <c r="AC352" s="27" t="b">
        <f t="shared" ca="1" si="780"/>
        <v>1</v>
      </c>
      <c r="AD352" s="27" t="b">
        <f ca="1">OFFSET(AD$5,$B352,0)</f>
        <v>1</v>
      </c>
      <c r="AE352" s="27" t="b">
        <f ca="1">OFFSET(AE$5,$B352,0)</f>
        <v>1</v>
      </c>
      <c r="AF352" s="27" t="b">
        <f ca="1">OFFSET(AF$5,$B352,0)</f>
        <v>1</v>
      </c>
      <c r="AG352" s="26" t="b">
        <v>0</v>
      </c>
      <c r="AH352" s="27" t="b">
        <f ca="1">OFFSET(AH$5,$B352,0)</f>
        <v>1</v>
      </c>
      <c r="AI352" s="27" t="b">
        <f ca="1">OFFSET(AI$5,$B352,0)</f>
        <v>1</v>
      </c>
      <c r="AJ352" s="27" t="b">
        <f ca="1">OFFSET(AJ$5,$B352,0)</f>
        <v>1</v>
      </c>
      <c r="AK352" s="27" t="str">
        <f t="shared" ca="1" si="771"/>
        <v>-</v>
      </c>
      <c r="AL352" s="27" t="str">
        <f t="shared" ca="1" si="771"/>
        <v>-</v>
      </c>
      <c r="AM352" s="27" t="str">
        <f t="shared" ca="1" si="771"/>
        <v>-</v>
      </c>
      <c r="AN352" s="27" t="str">
        <f t="shared" ca="1" si="771"/>
        <v>-</v>
      </c>
      <c r="AO352" s="27" t="str">
        <f t="shared" ca="1" si="771"/>
        <v>-</v>
      </c>
      <c r="AP352" s="27" t="str">
        <f t="shared" ca="1" si="787"/>
        <v>-</v>
      </c>
      <c r="AQ352" s="27" t="str">
        <f t="shared" ca="1" si="787"/>
        <v>-</v>
      </c>
      <c r="AR352" s="27" t="str">
        <f t="shared" ca="1" si="787"/>
        <v>-</v>
      </c>
      <c r="AS352" s="27">
        <f t="shared" ca="1" si="787"/>
        <v>1</v>
      </c>
      <c r="AT352" s="27">
        <f t="shared" ca="1" si="787"/>
        <v>1</v>
      </c>
      <c r="AU352" s="27">
        <f t="shared" ca="1" si="772"/>
        <v>0</v>
      </c>
      <c r="AV352" s="27" t="str">
        <f t="shared" ca="1" si="772"/>
        <v>-</v>
      </c>
      <c r="AW352" s="27" t="str">
        <f t="shared" ca="1" si="772"/>
        <v>-</v>
      </c>
      <c r="AX352" s="27" t="str">
        <f t="shared" ca="1" si="772"/>
        <v>-</v>
      </c>
      <c r="AY352" s="27" t="str">
        <f t="shared" ca="1" si="772"/>
        <v>-</v>
      </c>
      <c r="AZ352" s="27" t="str">
        <f t="shared" ca="1" si="772"/>
        <v>-</v>
      </c>
      <c r="BA352" s="27" t="str">
        <f t="shared" ca="1" si="772"/>
        <v>-</v>
      </c>
      <c r="BB352" s="27" t="str">
        <f t="shared" ca="1" si="772"/>
        <v>-</v>
      </c>
      <c r="BC352" s="27">
        <f t="shared" ca="1" si="772"/>
        <v>0.3</v>
      </c>
      <c r="BD352" s="27" t="str">
        <f t="shared" ca="1" si="772"/>
        <v>-</v>
      </c>
      <c r="BE352" s="27" t="str">
        <f t="shared" ca="1" si="773"/>
        <v>-</v>
      </c>
      <c r="BF352" s="27" t="str">
        <f t="shared" ca="1" si="773"/>
        <v>-</v>
      </c>
      <c r="BG352" s="27" t="str">
        <f t="shared" ca="1" si="773"/>
        <v>-</v>
      </c>
      <c r="BH352" s="27" t="str">
        <f t="shared" ca="1" si="773"/>
        <v>-</v>
      </c>
      <c r="BI352" s="27">
        <f t="shared" ca="1" si="773"/>
        <v>0</v>
      </c>
      <c r="BJ352" s="27">
        <f t="shared" ca="1" si="773"/>
        <v>0</v>
      </c>
      <c r="BK352" s="27">
        <f t="shared" ca="1" si="773"/>
        <v>0</v>
      </c>
      <c r="BL352" s="27">
        <f t="shared" ca="1" si="750"/>
        <v>0</v>
      </c>
      <c r="BM352" s="27">
        <f t="shared" ca="1" si="750"/>
        <v>0</v>
      </c>
      <c r="BN352" s="27">
        <f t="shared" ca="1" si="751"/>
        <v>0</v>
      </c>
      <c r="BO352" s="27">
        <f t="shared" ca="1" si="751"/>
        <v>0</v>
      </c>
      <c r="BP352" s="27" t="str">
        <f t="shared" ca="1" si="751"/>
        <v>-</v>
      </c>
      <c r="BQ352" s="27" t="str">
        <f t="shared" ca="1" si="751"/>
        <v>-</v>
      </c>
      <c r="BR352" s="27" t="str">
        <f t="shared" ca="1" si="751"/>
        <v>-</v>
      </c>
      <c r="BS352" s="27" t="str">
        <f t="shared" ca="1" si="752"/>
        <v>-</v>
      </c>
      <c r="BT352" s="27" t="str">
        <f t="shared" ca="1" si="752"/>
        <v>-</v>
      </c>
      <c r="BU352" s="27" t="str">
        <f t="shared" ca="1" si="752"/>
        <v>-</v>
      </c>
      <c r="BV352" s="27" t="str">
        <f t="shared" ca="1" si="752"/>
        <v>-</v>
      </c>
      <c r="BW352" s="27" t="str">
        <f t="shared" ca="1" si="752"/>
        <v>-</v>
      </c>
      <c r="BX352" s="27" t="str">
        <f t="shared" ca="1" si="752"/>
        <v>-</v>
      </c>
      <c r="BY352" s="27">
        <f t="shared" ca="1" si="776"/>
        <v>2</v>
      </c>
      <c r="BZ352" s="27" t="str">
        <f t="shared" ca="1" si="776"/>
        <v>-</v>
      </c>
      <c r="CA352" s="27" t="str">
        <f t="shared" ca="1" si="776"/>
        <v>-</v>
      </c>
      <c r="CB352" s="27" t="str">
        <f t="shared" ca="1" si="776"/>
        <v>-</v>
      </c>
      <c r="CC352" s="27" t="str">
        <f t="shared" ca="1" si="776"/>
        <v>-</v>
      </c>
      <c r="CD352" s="27" t="str">
        <f t="shared" ca="1" si="776"/>
        <v>-</v>
      </c>
      <c r="CE352" s="27" t="str">
        <f t="shared" ca="1" si="776"/>
        <v>-</v>
      </c>
      <c r="CF352" s="27">
        <f t="shared" ca="1" si="777"/>
        <v>0</v>
      </c>
      <c r="CG352" s="27" t="str">
        <f t="shared" ca="1" si="777"/>
        <v>-</v>
      </c>
      <c r="CH352" s="27">
        <f t="shared" ca="1" si="777"/>
        <v>1</v>
      </c>
      <c r="CI352" s="27">
        <f t="shared" ca="1" si="777"/>
        <v>0</v>
      </c>
      <c r="CJ352" s="27">
        <f t="shared" ca="1" si="777"/>
        <v>1</v>
      </c>
      <c r="CK352" s="27">
        <f t="shared" ca="1" si="777"/>
        <v>1</v>
      </c>
      <c r="CL352" s="27">
        <f t="shared" ca="1" si="777"/>
        <v>1</v>
      </c>
      <c r="CM352" s="27">
        <f t="shared" ca="1" si="777"/>
        <v>0</v>
      </c>
      <c r="CN352" s="27">
        <f t="shared" ca="1" si="777"/>
        <v>0</v>
      </c>
      <c r="CO352" s="27">
        <f t="shared" ca="1" si="777"/>
        <v>0</v>
      </c>
      <c r="CP352" s="27">
        <f t="shared" ca="1" si="777"/>
        <v>0</v>
      </c>
      <c r="CQ352" s="27">
        <f t="shared" ca="1" si="782"/>
        <v>0.9</v>
      </c>
      <c r="CR352" s="27">
        <f ca="1">OFFSET(CR$5,$B352,0)</f>
        <v>0.75</v>
      </c>
      <c r="CS352" s="27">
        <f ca="1">OFFSET(CS$5,$B352,0)</f>
        <v>0.65</v>
      </c>
      <c r="CT352" s="27">
        <f ca="1">OFFSET(CT$5,$B352,0)</f>
        <v>0.3</v>
      </c>
      <c r="CU352" s="26">
        <v>0.1</v>
      </c>
      <c r="CV352" s="27">
        <f ca="1">OFFSET(CV$5,$B352,0)</f>
        <v>0</v>
      </c>
      <c r="CW352" s="27">
        <f t="shared" ca="1" si="778"/>
        <v>1</v>
      </c>
      <c r="CX352" s="27">
        <f t="shared" ca="1" si="778"/>
        <v>0</v>
      </c>
      <c r="CY352" s="27">
        <f t="shared" ca="1" si="778"/>
        <v>0</v>
      </c>
      <c r="CZ352" s="27">
        <f t="shared" ca="1" si="778"/>
        <v>0</v>
      </c>
      <c r="DA352" s="27">
        <f t="shared" ca="1" si="778"/>
        <v>0</v>
      </c>
      <c r="DB352" s="27">
        <f t="shared" ca="1" si="778"/>
        <v>0</v>
      </c>
      <c r="DC352" s="27">
        <f t="shared" ca="1" si="757"/>
        <v>0</v>
      </c>
      <c r="DD352" s="27">
        <f t="shared" ca="1" si="757"/>
        <v>0</v>
      </c>
      <c r="DE352" s="27" t="str">
        <f t="shared" ca="1" si="758"/>
        <v>-</v>
      </c>
      <c r="DF352" s="27" t="str">
        <f t="shared" ca="1" si="758"/>
        <v>-</v>
      </c>
      <c r="DG352" s="27" t="str">
        <f t="shared" ca="1" si="758"/>
        <v>-</v>
      </c>
      <c r="DH352" s="27" t="str">
        <f t="shared" ca="1" si="758"/>
        <v>-</v>
      </c>
      <c r="DI352" s="27" t="str">
        <f t="shared" ca="1" si="758"/>
        <v>-</v>
      </c>
      <c r="DJ352" s="27" t="str">
        <f t="shared" ca="1" si="758"/>
        <v>-</v>
      </c>
      <c r="DK352" s="27" t="b">
        <v>0</v>
      </c>
      <c r="DL352" s="27" t="b">
        <v>1</v>
      </c>
      <c r="DM352" s="27" t="b">
        <v>1</v>
      </c>
      <c r="DN352" s="27">
        <f t="shared" ca="1" si="759"/>
        <v>1</v>
      </c>
      <c r="DO352" s="27" t="str">
        <f t="shared" ca="1" si="760"/>
        <v>-</v>
      </c>
      <c r="DP352" s="27" t="str">
        <f t="shared" ca="1" si="760"/>
        <v>-</v>
      </c>
      <c r="DQ352" s="27" t="str">
        <f t="shared" ca="1" si="760"/>
        <v>-</v>
      </c>
      <c r="DR352" s="27" t="str">
        <f t="shared" ca="1" si="760"/>
        <v>-</v>
      </c>
      <c r="DS352" s="27" t="str">
        <f t="shared" ca="1" si="760"/>
        <v>-</v>
      </c>
      <c r="DT352" s="27" t="b">
        <f t="shared" ca="1" si="760"/>
        <v>1</v>
      </c>
      <c r="DU352" s="27" t="str">
        <f t="shared" ca="1" si="774"/>
        <v>-</v>
      </c>
      <c r="DV352" s="27">
        <f t="shared" ca="1" si="774"/>
        <v>0</v>
      </c>
      <c r="DW352" s="27" t="str">
        <f t="shared" ca="1" si="774"/>
        <v>-</v>
      </c>
      <c r="DX352" s="27" t="str">
        <f t="shared" ca="1" si="762"/>
        <v>-</v>
      </c>
      <c r="DY352" s="27">
        <f t="shared" ca="1" si="762"/>
        <v>500</v>
      </c>
      <c r="DZ352" s="27">
        <f t="shared" ca="1" si="762"/>
        <v>500</v>
      </c>
      <c r="EA352" s="27">
        <f t="shared" ca="1" si="763"/>
        <v>1</v>
      </c>
      <c r="EB352" s="27">
        <f t="shared" ref="EB352:EQ352" ca="1" si="789">OFFSET(EB$5,$B352,0)</f>
        <v>0</v>
      </c>
      <c r="EC352" s="27">
        <f t="shared" ca="1" si="763"/>
        <v>1</v>
      </c>
      <c r="ED352" s="27">
        <f t="shared" ca="1" si="764"/>
        <v>1</v>
      </c>
      <c r="EE352" s="27">
        <f t="shared" ca="1" si="789"/>
        <v>0</v>
      </c>
      <c r="EF352" s="27">
        <f t="shared" ca="1" si="765"/>
        <v>70</v>
      </c>
      <c r="EG352" s="27">
        <f t="shared" ca="1" si="765"/>
        <v>50</v>
      </c>
      <c r="EH352" s="27">
        <f t="shared" ca="1" si="765"/>
        <v>70</v>
      </c>
      <c r="EI352" s="27">
        <f t="shared" ca="1" si="766"/>
        <v>50</v>
      </c>
      <c r="EJ352" s="27">
        <f t="shared" ca="1" si="789"/>
        <v>1</v>
      </c>
      <c r="EK352" s="27">
        <f t="shared" ca="1" si="789"/>
        <v>1</v>
      </c>
      <c r="EL352" s="27">
        <f t="shared" ca="1" si="789"/>
        <v>1</v>
      </c>
      <c r="EM352" s="27">
        <f t="shared" ca="1" si="767"/>
        <v>0</v>
      </c>
      <c r="EN352" s="27" t="str">
        <f t="shared" ca="1" si="789"/>
        <v>-</v>
      </c>
      <c r="EO352" s="27" t="str">
        <f t="shared" ca="1" si="789"/>
        <v>-</v>
      </c>
      <c r="EP352" s="27">
        <f t="shared" ca="1" si="789"/>
        <v>0</v>
      </c>
      <c r="EQ352" s="27">
        <f t="shared" ca="1" si="789"/>
        <v>0</v>
      </c>
      <c r="ER352" s="34">
        <v>0</v>
      </c>
    </row>
    <row r="353" spans="1:148" outlineLevel="2">
      <c r="A353" s="31">
        <f t="shared" si="745"/>
        <v>348</v>
      </c>
      <c r="B353" s="38">
        <f t="shared" si="779"/>
        <v>339</v>
      </c>
      <c r="C353">
        <v>100</v>
      </c>
      <c r="D353" t="b">
        <v>0</v>
      </c>
      <c r="E353" t="b">
        <v>0</v>
      </c>
      <c r="F353" t="b">
        <v>0</v>
      </c>
      <c r="H353" s="3" t="s">
        <v>266</v>
      </c>
      <c r="I353" s="13" t="str">
        <f ca="1">IF(MATCH(H353,H$5:H353,0)=(COUNTA(H$5:H353)),"-","Dup")</f>
        <v>-</v>
      </c>
      <c r="J353" s="27" t="s">
        <v>37</v>
      </c>
      <c r="K353" s="27" t="b">
        <f t="shared" ca="1" si="768"/>
        <v>1</v>
      </c>
      <c r="L353" s="27" t="b">
        <f t="shared" ca="1" si="768"/>
        <v>1</v>
      </c>
      <c r="M353" s="27" t="b">
        <f t="shared" ca="1" si="768"/>
        <v>1</v>
      </c>
      <c r="N353" s="27" t="str">
        <f t="shared" ca="1" si="746"/>
        <v>-</v>
      </c>
      <c r="O353" s="27" t="str">
        <f t="shared" ca="1" si="746"/>
        <v>-</v>
      </c>
      <c r="P353" s="27">
        <f t="shared" ca="1" si="747"/>
        <v>1</v>
      </c>
      <c r="Q353" s="27">
        <f t="shared" ca="1" si="747"/>
        <v>1</v>
      </c>
      <c r="R353" s="27">
        <f t="shared" ca="1" si="747"/>
        <v>1</v>
      </c>
      <c r="S353" s="27">
        <f t="shared" ca="1" si="747"/>
        <v>1</v>
      </c>
      <c r="T353" s="27">
        <f t="shared" ca="1" si="748"/>
        <v>1</v>
      </c>
      <c r="U353" s="27">
        <f t="shared" ca="1" si="748"/>
        <v>1</v>
      </c>
      <c r="V353" s="27">
        <f t="shared" ca="1" si="748"/>
        <v>1</v>
      </c>
      <c r="W353" s="27">
        <f t="shared" ca="1" si="748"/>
        <v>1</v>
      </c>
      <c r="X353" s="27">
        <f t="shared" ca="1" si="748"/>
        <v>1</v>
      </c>
      <c r="Y353" s="27">
        <f t="shared" ca="1" si="748"/>
        <v>1</v>
      </c>
      <c r="Z353" s="27" t="str">
        <f t="shared" ca="1" si="748"/>
        <v>-</v>
      </c>
      <c r="AA353" s="26" t="b">
        <v>0</v>
      </c>
      <c r="AB353" s="27">
        <f t="shared" ca="1" si="769"/>
        <v>1</v>
      </c>
      <c r="AC353" s="27" t="b">
        <f t="shared" ca="1" si="780"/>
        <v>1</v>
      </c>
      <c r="AD353" s="27" t="b">
        <f ca="1">OFFSET(AD$5,$B353,0)</f>
        <v>1</v>
      </c>
      <c r="AE353" s="27" t="b">
        <f ca="1">OFFSET(AE$5,$B353,0)</f>
        <v>1</v>
      </c>
      <c r="AF353" s="27" t="b">
        <f ca="1">OFFSET(AF$5,$B353,0)</f>
        <v>1</v>
      </c>
      <c r="AG353" s="27" t="b">
        <f ca="1">OFFSET(AG$5,$B353,0)</f>
        <v>1</v>
      </c>
      <c r="AH353" s="26" t="b">
        <v>0</v>
      </c>
      <c r="AI353" s="27" t="b">
        <f ca="1">OFFSET(AI$5,$B353,0)</f>
        <v>1</v>
      </c>
      <c r="AJ353" s="27" t="b">
        <f ca="1">OFFSET(AJ$5,$B353,0)</f>
        <v>1</v>
      </c>
      <c r="AK353" s="27" t="str">
        <f t="shared" ca="1" si="771"/>
        <v>-</v>
      </c>
      <c r="AL353" s="27" t="str">
        <f t="shared" ca="1" si="771"/>
        <v>-</v>
      </c>
      <c r="AM353" s="27" t="str">
        <f t="shared" ca="1" si="771"/>
        <v>-</v>
      </c>
      <c r="AN353" s="27" t="str">
        <f t="shared" ca="1" si="771"/>
        <v>-</v>
      </c>
      <c r="AO353" s="27" t="str">
        <f t="shared" ca="1" si="771"/>
        <v>-</v>
      </c>
      <c r="AP353" s="27" t="str">
        <f t="shared" ca="1" si="787"/>
        <v>-</v>
      </c>
      <c r="AQ353" s="27" t="str">
        <f t="shared" ca="1" si="787"/>
        <v>-</v>
      </c>
      <c r="AR353" s="27" t="str">
        <f t="shared" ca="1" si="787"/>
        <v>-</v>
      </c>
      <c r="AS353" s="27">
        <f t="shared" ca="1" si="787"/>
        <v>1</v>
      </c>
      <c r="AT353" s="27">
        <f t="shared" ca="1" si="787"/>
        <v>1</v>
      </c>
      <c r="AU353" s="27">
        <f t="shared" ref="AU353:BJ353" ca="1" si="790">OFFSET(AU$5,$B353,0)</f>
        <v>0</v>
      </c>
      <c r="AV353" s="27" t="str">
        <f t="shared" ca="1" si="790"/>
        <v>-</v>
      </c>
      <c r="AW353" s="27" t="str">
        <f t="shared" ca="1" si="790"/>
        <v>-</v>
      </c>
      <c r="AX353" s="27" t="str">
        <f t="shared" ca="1" si="790"/>
        <v>-</v>
      </c>
      <c r="AY353" s="27" t="str">
        <f t="shared" ca="1" si="790"/>
        <v>-</v>
      </c>
      <c r="AZ353" s="27" t="str">
        <f t="shared" ca="1" si="790"/>
        <v>-</v>
      </c>
      <c r="BA353" s="27" t="str">
        <f t="shared" ca="1" si="790"/>
        <v>-</v>
      </c>
      <c r="BB353" s="27" t="str">
        <f t="shared" ca="1" si="790"/>
        <v>-</v>
      </c>
      <c r="BC353" s="27">
        <f t="shared" ca="1" si="790"/>
        <v>0.3</v>
      </c>
      <c r="BD353" s="27" t="str">
        <f t="shared" ca="1" si="790"/>
        <v>-</v>
      </c>
      <c r="BE353" s="27" t="str">
        <f t="shared" ca="1" si="790"/>
        <v>-</v>
      </c>
      <c r="BF353" s="27" t="str">
        <f t="shared" ca="1" si="790"/>
        <v>-</v>
      </c>
      <c r="BG353" s="27" t="str">
        <f t="shared" ca="1" si="790"/>
        <v>-</v>
      </c>
      <c r="BH353" s="27" t="str">
        <f t="shared" ca="1" si="790"/>
        <v>-</v>
      </c>
      <c r="BI353" s="27">
        <f t="shared" ca="1" si="790"/>
        <v>0</v>
      </c>
      <c r="BJ353" s="27">
        <f t="shared" ca="1" si="790"/>
        <v>0</v>
      </c>
      <c r="BK353" s="27">
        <f t="shared" ref="BK353:BM353" ca="1" si="791">OFFSET(BK$5,$B353,0)</f>
        <v>0</v>
      </c>
      <c r="BL353" s="27">
        <f t="shared" ca="1" si="791"/>
        <v>0</v>
      </c>
      <c r="BM353" s="27">
        <f t="shared" ca="1" si="791"/>
        <v>0</v>
      </c>
      <c r="BN353" s="27">
        <f t="shared" ca="1" si="751"/>
        <v>0</v>
      </c>
      <c r="BO353" s="27">
        <f t="shared" ca="1" si="751"/>
        <v>0</v>
      </c>
      <c r="BP353" s="27" t="str">
        <f t="shared" ca="1" si="751"/>
        <v>-</v>
      </c>
      <c r="BQ353" s="27" t="str">
        <f t="shared" ca="1" si="751"/>
        <v>-</v>
      </c>
      <c r="BR353" s="27" t="str">
        <f t="shared" ca="1" si="751"/>
        <v>-</v>
      </c>
      <c r="BS353" s="27" t="str">
        <f t="shared" ca="1" si="752"/>
        <v>-</v>
      </c>
      <c r="BT353" s="27" t="str">
        <f t="shared" ca="1" si="752"/>
        <v>-</v>
      </c>
      <c r="BU353" s="27" t="str">
        <f t="shared" ca="1" si="752"/>
        <v>-</v>
      </c>
      <c r="BV353" s="27" t="str">
        <f t="shared" ca="1" si="752"/>
        <v>-</v>
      </c>
      <c r="BW353" s="27" t="str">
        <f t="shared" ca="1" si="752"/>
        <v>-</v>
      </c>
      <c r="BX353" s="27" t="str">
        <f t="shared" ca="1" si="752"/>
        <v>-</v>
      </c>
      <c r="BY353" s="27">
        <f t="shared" ca="1" si="776"/>
        <v>2</v>
      </c>
      <c r="BZ353" s="27" t="str">
        <f t="shared" ca="1" si="776"/>
        <v>-</v>
      </c>
      <c r="CA353" s="27" t="str">
        <f t="shared" ca="1" si="776"/>
        <v>-</v>
      </c>
      <c r="CB353" s="27" t="str">
        <f t="shared" ca="1" si="776"/>
        <v>-</v>
      </c>
      <c r="CC353" s="27" t="str">
        <f t="shared" ca="1" si="776"/>
        <v>-</v>
      </c>
      <c r="CD353" s="27" t="str">
        <f t="shared" ca="1" si="776"/>
        <v>-</v>
      </c>
      <c r="CE353" s="27" t="str">
        <f t="shared" ca="1" si="776"/>
        <v>-</v>
      </c>
      <c r="CF353" s="27">
        <f t="shared" ca="1" si="777"/>
        <v>0</v>
      </c>
      <c r="CG353" s="27" t="str">
        <f t="shared" ca="1" si="777"/>
        <v>-</v>
      </c>
      <c r="CH353" s="27">
        <f t="shared" ca="1" si="777"/>
        <v>1</v>
      </c>
      <c r="CI353" s="27">
        <f t="shared" ca="1" si="777"/>
        <v>0</v>
      </c>
      <c r="CJ353" s="27">
        <f t="shared" ca="1" si="777"/>
        <v>1</v>
      </c>
      <c r="CK353" s="27">
        <f t="shared" ca="1" si="777"/>
        <v>1</v>
      </c>
      <c r="CL353" s="27">
        <f t="shared" ca="1" si="777"/>
        <v>1</v>
      </c>
      <c r="CM353" s="27">
        <f t="shared" ca="1" si="777"/>
        <v>0</v>
      </c>
      <c r="CN353" s="27">
        <f t="shared" ca="1" si="777"/>
        <v>0</v>
      </c>
      <c r="CO353" s="27">
        <f t="shared" ca="1" si="777"/>
        <v>0</v>
      </c>
      <c r="CP353" s="27">
        <f t="shared" ca="1" si="777"/>
        <v>0</v>
      </c>
      <c r="CQ353" s="27">
        <f t="shared" ca="1" si="782"/>
        <v>0.9</v>
      </c>
      <c r="CR353" s="27">
        <f ca="1">OFFSET(CR$5,$B353,0)</f>
        <v>0.75</v>
      </c>
      <c r="CS353" s="27">
        <f ca="1">OFFSET(CS$5,$B353,0)</f>
        <v>0.65</v>
      </c>
      <c r="CT353" s="27">
        <f ca="1">OFFSET(CT$5,$B353,0)</f>
        <v>0.3</v>
      </c>
      <c r="CU353" s="27">
        <f ca="1">OFFSET(CU$5,$B353,0)</f>
        <v>0</v>
      </c>
      <c r="CV353" s="26">
        <v>0.1</v>
      </c>
      <c r="CW353" s="27">
        <f t="shared" ca="1" si="778"/>
        <v>1</v>
      </c>
      <c r="CX353" s="27">
        <f t="shared" ca="1" si="778"/>
        <v>0</v>
      </c>
      <c r="CY353" s="27">
        <f t="shared" ca="1" si="778"/>
        <v>0</v>
      </c>
      <c r="CZ353" s="27">
        <f t="shared" ca="1" si="778"/>
        <v>0</v>
      </c>
      <c r="DA353" s="27">
        <f t="shared" ca="1" si="778"/>
        <v>0</v>
      </c>
      <c r="DB353" s="27">
        <f t="shared" ca="1" si="778"/>
        <v>0</v>
      </c>
      <c r="DC353" s="27">
        <f t="shared" ca="1" si="757"/>
        <v>0</v>
      </c>
      <c r="DD353" s="27">
        <f t="shared" ca="1" si="757"/>
        <v>0</v>
      </c>
      <c r="DE353" s="27" t="str">
        <f t="shared" ca="1" si="758"/>
        <v>-</v>
      </c>
      <c r="DF353" s="27" t="str">
        <f t="shared" ca="1" si="758"/>
        <v>-</v>
      </c>
      <c r="DG353" s="27" t="str">
        <f t="shared" ca="1" si="758"/>
        <v>-</v>
      </c>
      <c r="DH353" s="27" t="str">
        <f t="shared" ca="1" si="758"/>
        <v>-</v>
      </c>
      <c r="DI353" s="27" t="str">
        <f t="shared" ca="1" si="758"/>
        <v>-</v>
      </c>
      <c r="DJ353" s="27" t="str">
        <f t="shared" ca="1" si="758"/>
        <v>-</v>
      </c>
      <c r="DK353" s="27" t="b">
        <v>0</v>
      </c>
      <c r="DL353" s="27" t="b">
        <v>1</v>
      </c>
      <c r="DM353" s="27" t="b">
        <v>1</v>
      </c>
      <c r="DN353" s="27">
        <f t="shared" ca="1" si="759"/>
        <v>1</v>
      </c>
      <c r="DO353" s="27" t="str">
        <f t="shared" ca="1" si="760"/>
        <v>-</v>
      </c>
      <c r="DP353" s="27" t="str">
        <f t="shared" ca="1" si="760"/>
        <v>-</v>
      </c>
      <c r="DQ353" s="27" t="str">
        <f t="shared" ca="1" si="760"/>
        <v>-</v>
      </c>
      <c r="DR353" s="27" t="str">
        <f t="shared" ca="1" si="760"/>
        <v>-</v>
      </c>
      <c r="DS353" s="27" t="str">
        <f t="shared" ca="1" si="760"/>
        <v>-</v>
      </c>
      <c r="DT353" s="27" t="b">
        <f t="shared" ca="1" si="760"/>
        <v>1</v>
      </c>
      <c r="DU353" s="27" t="str">
        <f t="shared" ca="1" si="774"/>
        <v>-</v>
      </c>
      <c r="DV353" s="27">
        <f t="shared" ca="1" si="774"/>
        <v>0</v>
      </c>
      <c r="DW353" s="27" t="str">
        <f t="shared" ca="1" si="774"/>
        <v>-</v>
      </c>
      <c r="DX353" s="27" t="str">
        <f t="shared" ca="1" si="762"/>
        <v>-</v>
      </c>
      <c r="DY353" s="27">
        <f t="shared" ca="1" si="762"/>
        <v>500</v>
      </c>
      <c r="DZ353" s="27">
        <f t="shared" ca="1" si="762"/>
        <v>500</v>
      </c>
      <c r="EA353" s="27">
        <f t="shared" ca="1" si="763"/>
        <v>1</v>
      </c>
      <c r="EB353" s="27">
        <f t="shared" ref="EB353:EQ353" ca="1" si="792">OFFSET(EB$5,$B353,0)</f>
        <v>0</v>
      </c>
      <c r="EC353" s="27">
        <f t="shared" ca="1" si="763"/>
        <v>1</v>
      </c>
      <c r="ED353" s="27">
        <f t="shared" ca="1" si="764"/>
        <v>1</v>
      </c>
      <c r="EE353" s="27">
        <f t="shared" ca="1" si="792"/>
        <v>0</v>
      </c>
      <c r="EF353" s="27">
        <f t="shared" ca="1" si="765"/>
        <v>70</v>
      </c>
      <c r="EG353" s="27">
        <f t="shared" ca="1" si="765"/>
        <v>50</v>
      </c>
      <c r="EH353" s="27">
        <f t="shared" ca="1" si="765"/>
        <v>70</v>
      </c>
      <c r="EI353" s="27">
        <f t="shared" ca="1" si="766"/>
        <v>50</v>
      </c>
      <c r="EJ353" s="27">
        <f t="shared" ca="1" si="792"/>
        <v>1</v>
      </c>
      <c r="EK353" s="27">
        <f t="shared" ca="1" si="792"/>
        <v>1</v>
      </c>
      <c r="EL353" s="27">
        <f t="shared" ca="1" si="792"/>
        <v>1</v>
      </c>
      <c r="EM353" s="27">
        <f t="shared" ca="1" si="767"/>
        <v>0</v>
      </c>
      <c r="EN353" s="27" t="str">
        <f t="shared" ca="1" si="792"/>
        <v>-</v>
      </c>
      <c r="EO353" s="27" t="str">
        <f t="shared" ca="1" si="792"/>
        <v>-</v>
      </c>
      <c r="EP353" s="27">
        <f t="shared" ca="1" si="792"/>
        <v>0</v>
      </c>
      <c r="EQ353" s="27">
        <f t="shared" ca="1" si="792"/>
        <v>0</v>
      </c>
      <c r="ER353" s="34">
        <v>0</v>
      </c>
    </row>
    <row r="354" spans="1:148" ht="6.75" customHeight="1">
      <c r="A354" s="31">
        <f t="shared" si="745"/>
        <v>349</v>
      </c>
      <c r="B354" s="32">
        <v>0</v>
      </c>
      <c r="C354" s="32"/>
      <c r="D354" s="32" t="b">
        <v>0</v>
      </c>
      <c r="E354" s="32" t="b">
        <v>0</v>
      </c>
      <c r="F354" s="32" t="b">
        <v>0</v>
      </c>
      <c r="G354" s="32" t="b">
        <v>0</v>
      </c>
      <c r="H354" s="8" t="s">
        <v>27</v>
      </c>
      <c r="I354" s="14" t="str">
        <f ca="1">IF(MATCH(H354,H$5:H354,0)=(COUNTA(H$5:H354)),"-","Dup")</f>
        <v>-</v>
      </c>
      <c r="J354" s="12" t="str">
        <f t="shared" ref="J354:S354" si="793">J$5</f>
        <v>-</v>
      </c>
      <c r="K354" s="12" t="str">
        <f t="shared" si="793"/>
        <v>-</v>
      </c>
      <c r="L354" s="12" t="str">
        <f t="shared" si="793"/>
        <v>-</v>
      </c>
      <c r="M354" s="12" t="str">
        <f t="shared" si="793"/>
        <v>-</v>
      </c>
      <c r="N354" s="12" t="str">
        <f t="shared" si="793"/>
        <v>-</v>
      </c>
      <c r="O354" s="12" t="str">
        <f t="shared" si="793"/>
        <v>-</v>
      </c>
      <c r="P354" s="12">
        <f t="shared" si="793"/>
        <v>1</v>
      </c>
      <c r="Q354" s="12">
        <f t="shared" si="793"/>
        <v>1</v>
      </c>
      <c r="R354" s="12" t="str">
        <f t="shared" si="793"/>
        <v>-</v>
      </c>
      <c r="S354" s="12" t="str">
        <f t="shared" si="793"/>
        <v>-</v>
      </c>
      <c r="T354" s="12" t="str">
        <f t="shared" ref="T354:AC354" si="794">T$5</f>
        <v>-</v>
      </c>
      <c r="U354" s="12" t="str">
        <f t="shared" si="794"/>
        <v>-</v>
      </c>
      <c r="V354" s="12" t="str">
        <f t="shared" si="794"/>
        <v>-</v>
      </c>
      <c r="W354" s="12" t="str">
        <f t="shared" si="794"/>
        <v>-</v>
      </c>
      <c r="X354" s="12" t="str">
        <f t="shared" si="794"/>
        <v>-</v>
      </c>
      <c r="Y354" s="12" t="str">
        <f t="shared" si="794"/>
        <v>-</v>
      </c>
      <c r="Z354" s="12" t="str">
        <f t="shared" si="794"/>
        <v>-</v>
      </c>
      <c r="AA354" s="12" t="str">
        <f t="shared" si="794"/>
        <v>-</v>
      </c>
      <c r="AB354" s="12" t="str">
        <f t="shared" si="794"/>
        <v>-</v>
      </c>
      <c r="AC354" s="12" t="str">
        <f t="shared" si="794"/>
        <v>-</v>
      </c>
      <c r="AD354" s="12" t="str">
        <f t="shared" ref="AD354:AJ354" si="795">AD$5</f>
        <v>-</v>
      </c>
      <c r="AE354" s="12" t="str">
        <f t="shared" si="795"/>
        <v>-</v>
      </c>
      <c r="AF354" s="12" t="str">
        <f t="shared" si="795"/>
        <v>-</v>
      </c>
      <c r="AG354" s="12" t="str">
        <f t="shared" si="795"/>
        <v>-</v>
      </c>
      <c r="AH354" s="12" t="str">
        <f t="shared" si="795"/>
        <v>-</v>
      </c>
      <c r="AI354" s="12" t="str">
        <f t="shared" si="795"/>
        <v>-</v>
      </c>
      <c r="AJ354" s="12" t="str">
        <f t="shared" si="795"/>
        <v>-</v>
      </c>
      <c r="AK354" s="12" t="str">
        <f t="shared" ref="AK354:AT354" si="796">AK$5</f>
        <v>-</v>
      </c>
      <c r="AL354" s="12" t="str">
        <f t="shared" si="796"/>
        <v>-</v>
      </c>
      <c r="AM354" s="12" t="str">
        <f t="shared" si="796"/>
        <v>-</v>
      </c>
      <c r="AN354" s="12" t="str">
        <f t="shared" si="796"/>
        <v>-</v>
      </c>
      <c r="AO354" s="12" t="str">
        <f t="shared" si="796"/>
        <v>-</v>
      </c>
      <c r="AP354" s="12" t="str">
        <f t="shared" si="796"/>
        <v>-</v>
      </c>
      <c r="AQ354" s="12" t="str">
        <f t="shared" si="796"/>
        <v>-</v>
      </c>
      <c r="AR354" s="12" t="str">
        <f t="shared" si="796"/>
        <v>-</v>
      </c>
      <c r="AS354" s="12" t="str">
        <f t="shared" si="796"/>
        <v>-</v>
      </c>
      <c r="AT354" s="12" t="str">
        <f t="shared" si="796"/>
        <v>-</v>
      </c>
      <c r="AU354" s="12" t="str">
        <f t="shared" ref="AU354:BB354" si="797">AU$5</f>
        <v>-</v>
      </c>
      <c r="AV354" s="12" t="str">
        <f t="shared" si="797"/>
        <v>-</v>
      </c>
      <c r="AW354" s="12" t="str">
        <f t="shared" si="797"/>
        <v>-</v>
      </c>
      <c r="AX354" s="12" t="str">
        <f t="shared" si="797"/>
        <v>-</v>
      </c>
      <c r="AY354" s="12" t="str">
        <f t="shared" si="797"/>
        <v>-</v>
      </c>
      <c r="AZ354" s="12" t="str">
        <f t="shared" si="797"/>
        <v>-</v>
      </c>
      <c r="BA354" s="12" t="str">
        <f t="shared" si="797"/>
        <v>-</v>
      </c>
      <c r="BB354" s="12" t="str">
        <f t="shared" si="797"/>
        <v>-</v>
      </c>
      <c r="BC354" s="8" t="s">
        <v>37</v>
      </c>
      <c r="BD354" s="8" t="s">
        <v>37</v>
      </c>
      <c r="BE354" s="8" t="s">
        <v>37</v>
      </c>
      <c r="BF354" s="8" t="s">
        <v>37</v>
      </c>
      <c r="BG354" s="8" t="s">
        <v>37</v>
      </c>
      <c r="BH354" s="8" t="s">
        <v>37</v>
      </c>
      <c r="BI354" s="12">
        <f>BI$5</f>
        <v>0</v>
      </c>
      <c r="BJ354" s="12">
        <f>BJ$5</f>
        <v>0</v>
      </c>
      <c r="BK354" s="12">
        <f t="shared" ref="BK354:BM354" si="798">BK$5</f>
        <v>0</v>
      </c>
      <c r="BL354" s="12">
        <f t="shared" si="798"/>
        <v>0</v>
      </c>
      <c r="BM354" s="12">
        <f t="shared" si="798"/>
        <v>0</v>
      </c>
      <c r="BN354" s="12">
        <f t="shared" ref="BN354:CJ354" si="799">BN$5</f>
        <v>0</v>
      </c>
      <c r="BO354" s="12">
        <f t="shared" si="799"/>
        <v>0</v>
      </c>
      <c r="BP354" s="12" t="str">
        <f t="shared" si="799"/>
        <v>-</v>
      </c>
      <c r="BQ354" s="12" t="str">
        <f t="shared" si="799"/>
        <v>-</v>
      </c>
      <c r="BR354" s="12" t="str">
        <f t="shared" si="799"/>
        <v>-</v>
      </c>
      <c r="BS354" s="12" t="str">
        <f t="shared" si="799"/>
        <v>-</v>
      </c>
      <c r="BT354" s="12" t="str">
        <f t="shared" si="799"/>
        <v>-</v>
      </c>
      <c r="BU354" s="12" t="str">
        <f t="shared" si="799"/>
        <v>-</v>
      </c>
      <c r="BV354" s="12" t="str">
        <f t="shared" si="799"/>
        <v>-</v>
      </c>
      <c r="BW354" s="12" t="str">
        <f t="shared" si="799"/>
        <v>-</v>
      </c>
      <c r="BX354" s="12" t="str">
        <f t="shared" si="799"/>
        <v>-</v>
      </c>
      <c r="BY354" s="12" t="str">
        <f t="shared" si="799"/>
        <v>-</v>
      </c>
      <c r="BZ354" s="12" t="str">
        <f t="shared" si="799"/>
        <v>-</v>
      </c>
      <c r="CA354" s="12" t="str">
        <f t="shared" si="799"/>
        <v>-</v>
      </c>
      <c r="CB354" s="12" t="str">
        <f t="shared" si="799"/>
        <v>-</v>
      </c>
      <c r="CC354" s="12" t="str">
        <f t="shared" si="799"/>
        <v>-</v>
      </c>
      <c r="CD354" s="12" t="str">
        <f t="shared" si="799"/>
        <v>-</v>
      </c>
      <c r="CE354" s="12" t="str">
        <f t="shared" si="799"/>
        <v>-</v>
      </c>
      <c r="CF354" s="12">
        <f t="shared" si="799"/>
        <v>0</v>
      </c>
      <c r="CG354" s="12" t="str">
        <f t="shared" si="799"/>
        <v>-</v>
      </c>
      <c r="CH354" s="12">
        <f t="shared" si="799"/>
        <v>1</v>
      </c>
      <c r="CI354" s="12">
        <f t="shared" si="799"/>
        <v>0</v>
      </c>
      <c r="CJ354" s="12">
        <f t="shared" si="799"/>
        <v>1</v>
      </c>
      <c r="CK354" s="12">
        <v>1</v>
      </c>
      <c r="CL354" s="12">
        <f>CL$5</f>
        <v>1</v>
      </c>
      <c r="CM354" s="12">
        <f>CM$5</f>
        <v>0</v>
      </c>
      <c r="CN354" s="12">
        <v>1</v>
      </c>
      <c r="CO354" s="12">
        <f t="shared" ref="CO354:DD354" si="800">CO$5</f>
        <v>0</v>
      </c>
      <c r="CP354" s="12">
        <f t="shared" si="800"/>
        <v>0</v>
      </c>
      <c r="CQ354" s="12">
        <f t="shared" si="800"/>
        <v>1</v>
      </c>
      <c r="CR354" s="12">
        <f t="shared" si="800"/>
        <v>0</v>
      </c>
      <c r="CS354" s="12">
        <f t="shared" si="800"/>
        <v>0</v>
      </c>
      <c r="CT354" s="12">
        <f t="shared" si="800"/>
        <v>0</v>
      </c>
      <c r="CU354" s="12">
        <f t="shared" si="800"/>
        <v>0</v>
      </c>
      <c r="CV354" s="12">
        <f t="shared" si="800"/>
        <v>0</v>
      </c>
      <c r="CW354" s="12">
        <f t="shared" si="800"/>
        <v>1</v>
      </c>
      <c r="CX354" s="12">
        <f t="shared" si="800"/>
        <v>0</v>
      </c>
      <c r="CY354" s="12">
        <f t="shared" si="800"/>
        <v>0</v>
      </c>
      <c r="CZ354" s="12">
        <f t="shared" si="800"/>
        <v>0</v>
      </c>
      <c r="DA354" s="12">
        <f t="shared" si="800"/>
        <v>0</v>
      </c>
      <c r="DB354" s="12">
        <f t="shared" si="800"/>
        <v>0</v>
      </c>
      <c r="DC354" s="12">
        <f t="shared" si="800"/>
        <v>0</v>
      </c>
      <c r="DD354" s="12">
        <f t="shared" si="800"/>
        <v>0</v>
      </c>
      <c r="DE354" s="12" t="str">
        <f t="shared" ref="DE354:DJ354" si="801">DE$5</f>
        <v>-</v>
      </c>
      <c r="DF354" s="12" t="str">
        <f t="shared" si="801"/>
        <v>-</v>
      </c>
      <c r="DG354" s="12" t="str">
        <f t="shared" si="801"/>
        <v>-</v>
      </c>
      <c r="DH354" s="12" t="str">
        <f t="shared" si="801"/>
        <v>-</v>
      </c>
      <c r="DI354" s="12" t="str">
        <f t="shared" si="801"/>
        <v>-</v>
      </c>
      <c r="DJ354" s="12" t="str">
        <f t="shared" si="801"/>
        <v>-</v>
      </c>
      <c r="DK354" s="12" t="str">
        <f t="shared" ref="DK354:EQ354" si="802">DK$5</f>
        <v>-</v>
      </c>
      <c r="DL354" s="12" t="str">
        <f t="shared" si="802"/>
        <v>-</v>
      </c>
      <c r="DM354" s="12" t="str">
        <f t="shared" si="802"/>
        <v>-</v>
      </c>
      <c r="DN354" s="12" t="str">
        <f t="shared" si="802"/>
        <v>-</v>
      </c>
      <c r="DO354" s="12" t="str">
        <f t="shared" si="802"/>
        <v>-</v>
      </c>
      <c r="DP354" s="12" t="str">
        <f t="shared" si="802"/>
        <v>-</v>
      </c>
      <c r="DQ354" s="12" t="str">
        <f t="shared" si="802"/>
        <v>-</v>
      </c>
      <c r="DR354" s="12" t="str">
        <f t="shared" si="802"/>
        <v>-</v>
      </c>
      <c r="DS354" s="12" t="str">
        <f t="shared" si="802"/>
        <v>-</v>
      </c>
      <c r="DT354" s="12" t="str">
        <f t="shared" si="802"/>
        <v>-</v>
      </c>
      <c r="DU354" s="12" t="str">
        <f t="shared" si="802"/>
        <v>-</v>
      </c>
      <c r="DV354" s="12" t="str">
        <f t="shared" si="802"/>
        <v>-</v>
      </c>
      <c r="DW354" s="12" t="str">
        <f t="shared" si="802"/>
        <v>-</v>
      </c>
      <c r="DX354" s="12" t="str">
        <f t="shared" si="802"/>
        <v>-</v>
      </c>
      <c r="DY354" s="12" t="str">
        <f t="shared" si="802"/>
        <v>-</v>
      </c>
      <c r="DZ354" s="12" t="str">
        <f t="shared" si="802"/>
        <v>-</v>
      </c>
      <c r="EA354" s="12">
        <f t="shared" si="802"/>
        <v>1</v>
      </c>
      <c r="EB354" s="12">
        <f t="shared" si="802"/>
        <v>0</v>
      </c>
      <c r="EC354" s="12">
        <f t="shared" si="802"/>
        <v>1</v>
      </c>
      <c r="ED354" s="12">
        <f t="shared" si="802"/>
        <v>1</v>
      </c>
      <c r="EE354" s="12">
        <f t="shared" si="802"/>
        <v>0</v>
      </c>
      <c r="EF354" s="12" t="str">
        <f t="shared" si="802"/>
        <v>-</v>
      </c>
      <c r="EG354" s="12" t="str">
        <f t="shared" si="802"/>
        <v>-</v>
      </c>
      <c r="EH354" s="12" t="str">
        <f t="shared" si="802"/>
        <v>-</v>
      </c>
      <c r="EI354" s="12" t="str">
        <f t="shared" si="802"/>
        <v>-</v>
      </c>
      <c r="EJ354" s="12">
        <f t="shared" si="802"/>
        <v>1</v>
      </c>
      <c r="EK354" s="12">
        <f t="shared" si="802"/>
        <v>1</v>
      </c>
      <c r="EL354" s="12">
        <f t="shared" si="802"/>
        <v>1</v>
      </c>
      <c r="EM354" s="12">
        <f t="shared" si="802"/>
        <v>1</v>
      </c>
      <c r="EN354" s="12" t="str">
        <f t="shared" si="802"/>
        <v>-</v>
      </c>
      <c r="EO354" s="12" t="str">
        <f t="shared" si="802"/>
        <v>-</v>
      </c>
      <c r="EP354" s="12">
        <f t="shared" si="802"/>
        <v>0</v>
      </c>
      <c r="EQ354" s="12">
        <f t="shared" si="802"/>
        <v>0</v>
      </c>
      <c r="ER354" s="34">
        <v>0</v>
      </c>
    </row>
    <row r="357" spans="1:148">
      <c r="H357" s="26" t="str">
        <f>"00 Component"&amp;$G357&amp;IF($BY357&lt;3," M-M"," Mat")&amp;IF($CD357=TRUE,"&amp;BBT","")&amp;IF($DV357&lt;&gt;0,"-mate EL","")&amp;IF($DK357," Aut","")&amp;IF($DL357," Win","")&amp;IF($DM357," Spr","")&amp;" Scan "&amp;$DN357&amp;" (F"&amp;3+IFERROR(1*$AK357,0)&amp;3+IFERROR(1*$AN357,0)&amp;"N"&amp;$AS357&amp;$AT357&amp;")"</f>
        <v>00 Component M-M Scan  (F33N)</v>
      </c>
    </row>
  </sheetData>
  <autoFilter ref="A4:ER355" xr:uid="{A5DE918E-332D-4563-9BCB-E13ECBAD8AE1}"/>
  <phoneticPr fontId="4" type="noConversion"/>
  <conditionalFormatting sqref="DX1:EB1 BK1 BN1:BO1 CZ1:DV1 ED1:XFD1 A1:AQ1 AS1:BI1 BY1:CX1 BR1:BV1">
    <cfRule type="cellIs" dxfId="105" priority="236" stopIfTrue="1" operator="equal">
      <formula>"sar"</formula>
    </cfRule>
    <cfRule type="cellIs" dxfId="104" priority="237" stopIfTrue="1" operator="equal">
      <formula>"sat"</formula>
    </cfRule>
    <cfRule type="cellIs" dxfId="103" priority="238" stopIfTrue="1" operator="equal">
      <formula>"sav"</formula>
    </cfRule>
    <cfRule type="containsText" dxfId="102" priority="239" stopIfTrue="1" operator="containsText" text="sam">
      <formula>NOT(ISERROR(SEARCH("sam",A1)))</formula>
    </cfRule>
    <cfRule type="containsText" dxfId="101" priority="240" stopIfTrue="1" operator="containsText" text="sap">
      <formula>NOT(ISERROR(SEARCH("sap",A1)))</formula>
    </cfRule>
    <cfRule type="containsText" dxfId="100" priority="241" stopIfTrue="1" operator="containsText" text="saa">
      <formula>NOT(ISERROR(SEARCH("saa",A1)))</formula>
    </cfRule>
  </conditionalFormatting>
  <conditionalFormatting sqref="D298:F301 D330:F333 D314:F317 D1:F140 D342:F1048576 D292:F292 D294:F295 D310:F311 D326:F327 D286:F286 D288:F289 D305:F308 D321:F324 D337:F340 D303:F303 D319:F319 D335:F335 D281:F283 D266:F279">
    <cfRule type="cellIs" dxfId="99" priority="228" stopIfTrue="1" operator="equal">
      <formula>TRUE</formula>
    </cfRule>
  </conditionalFormatting>
  <conditionalFormatting sqref="CY1">
    <cfRule type="cellIs" dxfId="98" priority="222" stopIfTrue="1" operator="equal">
      <formula>"sar"</formula>
    </cfRule>
    <cfRule type="cellIs" dxfId="97" priority="223" stopIfTrue="1" operator="equal">
      <formula>"sat"</formula>
    </cfRule>
    <cfRule type="cellIs" dxfId="96" priority="224" stopIfTrue="1" operator="equal">
      <formula>"sav"</formula>
    </cfRule>
    <cfRule type="containsText" dxfId="95" priority="225" stopIfTrue="1" operator="containsText" text="sam">
      <formula>NOT(ISERROR(SEARCH("sam",CY1)))</formula>
    </cfRule>
    <cfRule type="containsText" dxfId="94" priority="226" stopIfTrue="1" operator="containsText" text="sap">
      <formula>NOT(ISERROR(SEARCH("sap",CY1)))</formula>
    </cfRule>
    <cfRule type="containsText" dxfId="93" priority="227" stopIfTrue="1" operator="containsText" text="saa">
      <formula>NOT(ISERROR(SEARCH("saa",CY1)))</formula>
    </cfRule>
  </conditionalFormatting>
  <conditionalFormatting sqref="D142:F203">
    <cfRule type="cellIs" dxfId="92" priority="221" stopIfTrue="1" operator="equal">
      <formula>TRUE</formula>
    </cfRule>
  </conditionalFormatting>
  <conditionalFormatting sqref="DW1">
    <cfRule type="cellIs" dxfId="91" priority="215" stopIfTrue="1" operator="equal">
      <formula>"sar"</formula>
    </cfRule>
    <cfRule type="cellIs" dxfId="90" priority="216" stopIfTrue="1" operator="equal">
      <formula>"sat"</formula>
    </cfRule>
    <cfRule type="cellIs" dxfId="89" priority="217" stopIfTrue="1" operator="equal">
      <formula>"sav"</formula>
    </cfRule>
    <cfRule type="containsText" dxfId="88" priority="218" stopIfTrue="1" operator="containsText" text="sam">
      <formula>NOT(ISERROR(SEARCH("sam",DW1)))</formula>
    </cfRule>
    <cfRule type="containsText" dxfId="87" priority="219" stopIfTrue="1" operator="containsText" text="sap">
      <formula>NOT(ISERROR(SEARCH("sap",DW1)))</formula>
    </cfRule>
    <cfRule type="containsText" dxfId="86" priority="220" stopIfTrue="1" operator="containsText" text="saa">
      <formula>NOT(ISERROR(SEARCH("saa",DW1)))</formula>
    </cfRule>
  </conditionalFormatting>
  <conditionalFormatting sqref="G354">
    <cfRule type="cellIs" dxfId="85" priority="214" stopIfTrue="1" operator="equal">
      <formula>TRUE</formula>
    </cfRule>
  </conditionalFormatting>
  <conditionalFormatting sqref="D296:F296">
    <cfRule type="cellIs" dxfId="84" priority="213" stopIfTrue="1" operator="equal">
      <formula>TRUE</formula>
    </cfRule>
  </conditionalFormatting>
  <conditionalFormatting sqref="D328:F328">
    <cfRule type="cellIs" dxfId="83" priority="212" stopIfTrue="1" operator="equal">
      <formula>TRUE</formula>
    </cfRule>
  </conditionalFormatting>
  <conditionalFormatting sqref="D312:F312">
    <cfRule type="cellIs" dxfId="82" priority="211" stopIfTrue="1" operator="equal">
      <formula>TRUE</formula>
    </cfRule>
  </conditionalFormatting>
  <conditionalFormatting sqref="BJ1">
    <cfRule type="cellIs" dxfId="81" priority="205" stopIfTrue="1" operator="equal">
      <formula>"sar"</formula>
    </cfRule>
    <cfRule type="cellIs" dxfId="80" priority="206" stopIfTrue="1" operator="equal">
      <formula>"sat"</formula>
    </cfRule>
    <cfRule type="cellIs" dxfId="79" priority="207" stopIfTrue="1" operator="equal">
      <formula>"sav"</formula>
    </cfRule>
    <cfRule type="containsText" dxfId="78" priority="208" stopIfTrue="1" operator="containsText" text="sam">
      <formula>NOT(ISERROR(SEARCH("sam",BJ1)))</formula>
    </cfRule>
    <cfRule type="containsText" dxfId="77" priority="209" stopIfTrue="1" operator="containsText" text="sap">
      <formula>NOT(ISERROR(SEARCH("sap",BJ1)))</formula>
    </cfRule>
    <cfRule type="containsText" dxfId="76" priority="210" stopIfTrue="1" operator="containsText" text="saa">
      <formula>NOT(ISERROR(SEARCH("saa",BJ1)))</formula>
    </cfRule>
  </conditionalFormatting>
  <conditionalFormatting sqref="BL1">
    <cfRule type="cellIs" dxfId="75" priority="199" stopIfTrue="1" operator="equal">
      <formula>"sar"</formula>
    </cfRule>
    <cfRule type="cellIs" dxfId="74" priority="200" stopIfTrue="1" operator="equal">
      <formula>"sat"</formula>
    </cfRule>
    <cfRule type="cellIs" dxfId="73" priority="201" stopIfTrue="1" operator="equal">
      <formula>"sav"</formula>
    </cfRule>
    <cfRule type="containsText" dxfId="72" priority="202" stopIfTrue="1" operator="containsText" text="sam">
      <formula>NOT(ISERROR(SEARCH("sam",BL1)))</formula>
    </cfRule>
    <cfRule type="containsText" dxfId="71" priority="203" stopIfTrue="1" operator="containsText" text="sap">
      <formula>NOT(ISERROR(SEARCH("sap",BL1)))</formula>
    </cfRule>
    <cfRule type="containsText" dxfId="70" priority="204" stopIfTrue="1" operator="containsText" text="saa">
      <formula>NOT(ISERROR(SEARCH("saa",BL1)))</formula>
    </cfRule>
  </conditionalFormatting>
  <conditionalFormatting sqref="BM1">
    <cfRule type="cellIs" dxfId="69" priority="132" stopIfTrue="1" operator="equal">
      <formula>"sar"</formula>
    </cfRule>
    <cfRule type="cellIs" dxfId="68" priority="133" stopIfTrue="1" operator="equal">
      <formula>"sat"</formula>
    </cfRule>
    <cfRule type="cellIs" dxfId="67" priority="134" stopIfTrue="1" operator="equal">
      <formula>"sav"</formula>
    </cfRule>
    <cfRule type="containsText" dxfId="66" priority="135" stopIfTrue="1" operator="containsText" text="sam">
      <formula>NOT(ISERROR(SEARCH("sam",BM1)))</formula>
    </cfRule>
    <cfRule type="containsText" dxfId="65" priority="136" stopIfTrue="1" operator="containsText" text="sap">
      <formula>NOT(ISERROR(SEARCH("sap",BM1)))</formula>
    </cfRule>
    <cfRule type="containsText" dxfId="64" priority="137" stopIfTrue="1" operator="containsText" text="saa">
      <formula>NOT(ISERROR(SEARCH("saa",BM1)))</formula>
    </cfRule>
  </conditionalFormatting>
  <conditionalFormatting sqref="D217:F265">
    <cfRule type="cellIs" dxfId="63" priority="52" stopIfTrue="1" operator="equal">
      <formula>TRUE</formula>
    </cfRule>
  </conditionalFormatting>
  <conditionalFormatting sqref="D204:F216">
    <cfRule type="cellIs" dxfId="62" priority="51" stopIfTrue="1" operator="equal">
      <formula>TRUE</formula>
    </cfRule>
  </conditionalFormatting>
  <conditionalFormatting sqref="D341:F341">
    <cfRule type="cellIs" dxfId="61" priority="50" stopIfTrue="1" operator="equal">
      <formula>TRUE</formula>
    </cfRule>
  </conditionalFormatting>
  <conditionalFormatting sqref="D291:F291">
    <cfRule type="cellIs" dxfId="60" priority="49" stopIfTrue="1" operator="equal">
      <formula>TRUE</formula>
    </cfRule>
  </conditionalFormatting>
  <conditionalFormatting sqref="D293:F293">
    <cfRule type="cellIs" dxfId="59" priority="48" stopIfTrue="1" operator="equal">
      <formula>TRUE</formula>
    </cfRule>
  </conditionalFormatting>
  <conditionalFormatting sqref="D309:F309">
    <cfRule type="cellIs" dxfId="58" priority="47" stopIfTrue="1" operator="equal">
      <formula>TRUE</formula>
    </cfRule>
  </conditionalFormatting>
  <conditionalFormatting sqref="D325:F325">
    <cfRule type="cellIs" dxfId="57" priority="46" stopIfTrue="1" operator="equal">
      <formula>TRUE</formula>
    </cfRule>
  </conditionalFormatting>
  <conditionalFormatting sqref="EC1">
    <cfRule type="cellIs" dxfId="56" priority="40" stopIfTrue="1" operator="equal">
      <formula>"sar"</formula>
    </cfRule>
    <cfRule type="cellIs" dxfId="55" priority="41" stopIfTrue="1" operator="equal">
      <formula>"sat"</formula>
    </cfRule>
    <cfRule type="cellIs" dxfId="54" priority="42" stopIfTrue="1" operator="equal">
      <formula>"sav"</formula>
    </cfRule>
    <cfRule type="containsText" dxfId="53" priority="43" stopIfTrue="1" operator="containsText" text="sam">
      <formula>NOT(ISERROR(SEARCH("sam",EC1)))</formula>
    </cfRule>
    <cfRule type="containsText" dxfId="52" priority="44" stopIfTrue="1" operator="containsText" text="sap">
      <formula>NOT(ISERROR(SEARCH("sap",EC1)))</formula>
    </cfRule>
    <cfRule type="containsText" dxfId="51" priority="45" stopIfTrue="1" operator="containsText" text="saa">
      <formula>NOT(ISERROR(SEARCH("saa",EC1)))</formula>
    </cfRule>
  </conditionalFormatting>
  <conditionalFormatting sqref="D141:F141">
    <cfRule type="cellIs" dxfId="50" priority="39" stopIfTrue="1" operator="equal">
      <formula>TRUE</formula>
    </cfRule>
  </conditionalFormatting>
  <conditionalFormatting sqref="D285:F285">
    <cfRule type="cellIs" dxfId="49" priority="38" stopIfTrue="1" operator="equal">
      <formula>TRUE</formula>
    </cfRule>
  </conditionalFormatting>
  <conditionalFormatting sqref="D287:F287">
    <cfRule type="cellIs" dxfId="48" priority="37" stopIfTrue="1" operator="equal">
      <formula>TRUE</formula>
    </cfRule>
  </conditionalFormatting>
  <conditionalFormatting sqref="D304:F304">
    <cfRule type="cellIs" dxfId="47" priority="36" stopIfTrue="1" operator="equal">
      <formula>TRUE</formula>
    </cfRule>
  </conditionalFormatting>
  <conditionalFormatting sqref="D320:F320">
    <cfRule type="cellIs" dxfId="46" priority="35" stopIfTrue="1" operator="equal">
      <formula>TRUE</formula>
    </cfRule>
  </conditionalFormatting>
  <conditionalFormatting sqref="D336:F336">
    <cfRule type="cellIs" dxfId="45" priority="34" stopIfTrue="1" operator="equal">
      <formula>TRUE</formula>
    </cfRule>
  </conditionalFormatting>
  <conditionalFormatting sqref="D284:F284">
    <cfRule type="cellIs" dxfId="44" priority="33" stopIfTrue="1" operator="equal">
      <formula>TRUE</formula>
    </cfRule>
  </conditionalFormatting>
  <conditionalFormatting sqref="D302:F302">
    <cfRule type="cellIs" dxfId="43" priority="32" stopIfTrue="1" operator="equal">
      <formula>TRUE</formula>
    </cfRule>
  </conditionalFormatting>
  <conditionalFormatting sqref="D318:F318">
    <cfRule type="cellIs" dxfId="42" priority="31" stopIfTrue="1" operator="equal">
      <formula>TRUE</formula>
    </cfRule>
  </conditionalFormatting>
  <conditionalFormatting sqref="D334:F334">
    <cfRule type="cellIs" dxfId="41" priority="30" stopIfTrue="1" operator="equal">
      <formula>TRUE</formula>
    </cfRule>
  </conditionalFormatting>
  <conditionalFormatting sqref="D280:F280">
    <cfRule type="cellIs" dxfId="40" priority="29" stopIfTrue="1" operator="equal">
      <formula>TRUE</formula>
    </cfRule>
  </conditionalFormatting>
  <conditionalFormatting sqref="D297:F297">
    <cfRule type="cellIs" dxfId="39" priority="28" stopIfTrue="1" operator="equal">
      <formula>TRUE</formula>
    </cfRule>
  </conditionalFormatting>
  <conditionalFormatting sqref="D313:F313">
    <cfRule type="cellIs" dxfId="38" priority="27" stopIfTrue="1" operator="equal">
      <formula>TRUE</formula>
    </cfRule>
  </conditionalFormatting>
  <conditionalFormatting sqref="D329:F329">
    <cfRule type="cellIs" dxfId="37" priority="26" stopIfTrue="1" operator="equal">
      <formula>TRUE</formula>
    </cfRule>
  </conditionalFormatting>
  <conditionalFormatting sqref="D290:F290">
    <cfRule type="cellIs" dxfId="36" priority="25" stopIfTrue="1" operator="equal">
      <formula>TRUE</formula>
    </cfRule>
  </conditionalFormatting>
  <conditionalFormatting sqref="AR1">
    <cfRule type="cellIs" dxfId="35" priority="13" stopIfTrue="1" operator="equal">
      <formula>"sar"</formula>
    </cfRule>
    <cfRule type="cellIs" dxfId="34" priority="14" stopIfTrue="1" operator="equal">
      <formula>"sat"</formula>
    </cfRule>
    <cfRule type="cellIs" dxfId="33" priority="15" stopIfTrue="1" operator="equal">
      <formula>"sav"</formula>
    </cfRule>
    <cfRule type="containsText" dxfId="32" priority="16" stopIfTrue="1" operator="containsText" text="sam">
      <formula>NOT(ISERROR(SEARCH("sam",AR1)))</formula>
    </cfRule>
    <cfRule type="containsText" dxfId="31" priority="17" stopIfTrue="1" operator="containsText" text="sap">
      <formula>NOT(ISERROR(SEARCH("sap",AR1)))</formula>
    </cfRule>
    <cfRule type="containsText" dxfId="30" priority="18" stopIfTrue="1" operator="containsText" text="saa">
      <formula>NOT(ISERROR(SEARCH("saa",AR1)))</formula>
    </cfRule>
  </conditionalFormatting>
  <conditionalFormatting sqref="BW1:BX1">
    <cfRule type="cellIs" dxfId="29" priority="7" stopIfTrue="1" operator="equal">
      <formula>"sar"</formula>
    </cfRule>
    <cfRule type="cellIs" dxfId="28" priority="8" stopIfTrue="1" operator="equal">
      <formula>"sat"</formula>
    </cfRule>
    <cfRule type="cellIs" dxfId="27" priority="9" stopIfTrue="1" operator="equal">
      <formula>"sav"</formula>
    </cfRule>
    <cfRule type="containsText" dxfId="26" priority="10" stopIfTrue="1" operator="containsText" text="sam">
      <formula>NOT(ISERROR(SEARCH("sam",BW1)))</formula>
    </cfRule>
    <cfRule type="containsText" dxfId="25" priority="11" stopIfTrue="1" operator="containsText" text="sap">
      <formula>NOT(ISERROR(SEARCH("sap",BW1)))</formula>
    </cfRule>
    <cfRule type="containsText" dxfId="24" priority="12" stopIfTrue="1" operator="containsText" text="saa">
      <formula>NOT(ISERROR(SEARCH("saa",BW1)))</formula>
    </cfRule>
  </conditionalFormatting>
  <conditionalFormatting sqref="BP1:BQ1">
    <cfRule type="cellIs" dxfId="23" priority="1" stopIfTrue="1" operator="equal">
      <formula>"sar"</formula>
    </cfRule>
    <cfRule type="cellIs" dxfId="22" priority="2" stopIfTrue="1" operator="equal">
      <formula>"sat"</formula>
    </cfRule>
    <cfRule type="cellIs" dxfId="21" priority="3" stopIfTrue="1" operator="equal">
      <formula>"sav"</formula>
    </cfRule>
    <cfRule type="containsText" dxfId="20" priority="4" stopIfTrue="1" operator="containsText" text="sam">
      <formula>NOT(ISERROR(SEARCH("sam",BP1)))</formula>
    </cfRule>
    <cfRule type="containsText" dxfId="19" priority="5" stopIfTrue="1" operator="containsText" text="sap">
      <formula>NOT(ISERROR(SEARCH("sap",BP1)))</formula>
    </cfRule>
    <cfRule type="containsText" dxfId="18" priority="6" stopIfTrue="1" operator="containsText" text="saa">
      <formula>NOT(ISERROR(SEARCH("saa",BP1)))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outlinePr summaryBelow="0" summaryRight="0"/>
  </sheetPr>
  <dimension ref="A1:FN255"/>
  <sheetViews>
    <sheetView workbookViewId="0">
      <pane xSplit="2" ySplit="22" topLeftCell="C187" activePane="bottomRight" state="frozen"/>
      <selection pane="topRight" activeCell="C1" sqref="C1"/>
      <selection pane="bottomLeft" activeCell="A23" sqref="A23"/>
      <selection pane="bottomRight" activeCell="B194" sqref="B194"/>
    </sheetView>
  </sheetViews>
  <sheetFormatPr defaultRowHeight="15" outlineLevelRow="1"/>
  <cols>
    <col min="2" max="2" width="42.140625" customWidth="1"/>
    <col min="3" max="3" width="6.28515625" customWidth="1"/>
    <col min="4" max="4" width="7" customWidth="1"/>
    <col min="5" max="124" width="6.28515625" customWidth="1"/>
  </cols>
  <sheetData>
    <row r="1" spans="1:20">
      <c r="B1" t="s">
        <v>403</v>
      </c>
      <c r="H1" t="s">
        <v>788</v>
      </c>
      <c r="I1" s="68" t="s">
        <v>789</v>
      </c>
    </row>
    <row r="2" spans="1:20">
      <c r="B2" t="s">
        <v>404</v>
      </c>
    </row>
    <row r="3" spans="1:20">
      <c r="B3" t="s">
        <v>410</v>
      </c>
    </row>
    <row r="4" spans="1:20">
      <c r="A4" s="22" t="s">
        <v>739</v>
      </c>
    </row>
    <row r="5" spans="1:20" ht="16.5">
      <c r="B5" s="82" t="s">
        <v>692</v>
      </c>
      <c r="C5" s="169">
        <v>1</v>
      </c>
      <c r="H5" s="216" t="s">
        <v>812</v>
      </c>
      <c r="I5" s="216"/>
      <c r="J5" s="216"/>
      <c r="K5" s="216"/>
      <c r="L5" s="216" t="s">
        <v>813</v>
      </c>
      <c r="M5" s="216"/>
      <c r="N5" s="216"/>
      <c r="O5" s="216"/>
      <c r="P5" s="216" t="s">
        <v>811</v>
      </c>
      <c r="Q5" s="216"/>
      <c r="R5" s="216"/>
      <c r="S5" s="216"/>
    </row>
    <row r="6" spans="1:20" outlineLevel="1">
      <c r="B6" s="82" t="s">
        <v>699</v>
      </c>
    </row>
    <row r="7" spans="1:20" ht="24.75" outlineLevel="1">
      <c r="B7" s="170" t="s">
        <v>506</v>
      </c>
      <c r="C7" s="169">
        <v>2</v>
      </c>
    </row>
    <row r="8" spans="1:20" ht="24.75" outlineLevel="1">
      <c r="B8" s="170" t="s">
        <v>693</v>
      </c>
      <c r="C8" s="169">
        <v>0</v>
      </c>
      <c r="D8" s="121"/>
    </row>
    <row r="9" spans="1:20" collapsed="1">
      <c r="C9" s="168" t="s">
        <v>637</v>
      </c>
      <c r="D9" s="168" t="s">
        <v>638</v>
      </c>
      <c r="E9" s="168" t="s">
        <v>639</v>
      </c>
      <c r="F9" s="168" t="s">
        <v>644</v>
      </c>
      <c r="H9" s="168" t="s">
        <v>637</v>
      </c>
      <c r="I9" s="168" t="s">
        <v>638</v>
      </c>
      <c r="J9" s="168" t="s">
        <v>639</v>
      </c>
      <c r="K9" s="168" t="s">
        <v>644</v>
      </c>
      <c r="L9" s="168" t="s">
        <v>637</v>
      </c>
      <c r="M9" s="168" t="s">
        <v>638</v>
      </c>
      <c r="N9" s="168" t="s">
        <v>639</v>
      </c>
      <c r="O9" s="168" t="s">
        <v>644</v>
      </c>
      <c r="P9" s="168" t="s">
        <v>637</v>
      </c>
      <c r="Q9" s="168" t="s">
        <v>638</v>
      </c>
      <c r="R9" s="168" t="s">
        <v>639</v>
      </c>
      <c r="S9" s="168" t="s">
        <v>644</v>
      </c>
    </row>
    <row r="10" spans="1:20" ht="24.75" hidden="1" outlineLevel="1">
      <c r="B10" s="171" t="s">
        <v>705</v>
      </c>
      <c r="C10" s="172">
        <v>1</v>
      </c>
      <c r="D10" s="213">
        <f t="shared" ref="D10:F15" si="0">CHOOSE(d.Region,I10,M10,Q10)</f>
        <v>4</v>
      </c>
      <c r="E10" s="213">
        <f t="shared" si="0"/>
        <v>4</v>
      </c>
      <c r="F10" s="213">
        <f t="shared" si="0"/>
        <v>4</v>
      </c>
      <c r="H10" s="172"/>
      <c r="I10" s="95">
        <v>4</v>
      </c>
      <c r="J10" s="95">
        <v>4</v>
      </c>
      <c r="K10" s="95">
        <v>4</v>
      </c>
      <c r="L10" s="172"/>
      <c r="M10" s="95">
        <v>4</v>
      </c>
      <c r="N10" s="95">
        <v>16</v>
      </c>
      <c r="O10" s="95">
        <v>16</v>
      </c>
      <c r="P10" s="172"/>
      <c r="Q10" s="95">
        <v>4</v>
      </c>
      <c r="R10" s="95">
        <v>16</v>
      </c>
      <c r="S10" s="95">
        <v>16</v>
      </c>
      <c r="T10" s="71" t="s">
        <v>709</v>
      </c>
    </row>
    <row r="11" spans="1:20" hidden="1" outlineLevel="1">
      <c r="B11" s="173" t="s">
        <v>701</v>
      </c>
      <c r="C11" s="89">
        <v>1</v>
      </c>
      <c r="D11" s="214">
        <f t="shared" si="0"/>
        <v>4</v>
      </c>
      <c r="E11" s="214">
        <f t="shared" si="0"/>
        <v>4</v>
      </c>
      <c r="F11" s="214">
        <f t="shared" si="0"/>
        <v>4</v>
      </c>
      <c r="H11" s="89"/>
      <c r="I11" s="86">
        <v>4</v>
      </c>
      <c r="J11" s="86">
        <v>4</v>
      </c>
      <c r="K11" s="86">
        <v>4</v>
      </c>
      <c r="L11" s="89"/>
      <c r="M11" s="86">
        <v>4</v>
      </c>
      <c r="N11" s="86">
        <v>16</v>
      </c>
      <c r="O11" s="86">
        <v>16</v>
      </c>
      <c r="P11" s="89"/>
      <c r="Q11" s="86">
        <v>4</v>
      </c>
      <c r="R11" s="86">
        <v>16</v>
      </c>
      <c r="S11" s="86">
        <v>16</v>
      </c>
      <c r="T11" s="71" t="s">
        <v>706</v>
      </c>
    </row>
    <row r="12" spans="1:20" hidden="1" outlineLevel="1">
      <c r="B12" s="174" t="s">
        <v>473</v>
      </c>
      <c r="C12" s="93">
        <v>1</v>
      </c>
      <c r="D12" s="215">
        <f t="shared" si="0"/>
        <v>4</v>
      </c>
      <c r="E12" s="215">
        <f t="shared" si="0"/>
        <v>4</v>
      </c>
      <c r="F12" s="215">
        <f t="shared" si="0"/>
        <v>4</v>
      </c>
      <c r="H12" s="93"/>
      <c r="I12" s="175">
        <v>4</v>
      </c>
      <c r="J12" s="175">
        <v>4</v>
      </c>
      <c r="K12" s="175">
        <v>4</v>
      </c>
      <c r="L12" s="93"/>
      <c r="M12" s="175">
        <v>4</v>
      </c>
      <c r="N12" s="175">
        <v>16</v>
      </c>
      <c r="O12" s="175">
        <v>16</v>
      </c>
      <c r="P12" s="93"/>
      <c r="Q12" s="175">
        <v>4</v>
      </c>
      <c r="R12" s="175">
        <v>16</v>
      </c>
      <c r="S12" s="175">
        <v>16</v>
      </c>
      <c r="T12" s="71" t="s">
        <v>707</v>
      </c>
    </row>
    <row r="13" spans="1:20" ht="24.75" hidden="1" outlineLevel="1">
      <c r="B13" s="171" t="s">
        <v>703</v>
      </c>
      <c r="C13" s="172">
        <v>1</v>
      </c>
      <c r="D13" s="213">
        <f t="shared" si="0"/>
        <v>4</v>
      </c>
      <c r="E13" s="213">
        <f t="shared" si="0"/>
        <v>4</v>
      </c>
      <c r="F13" s="213">
        <f t="shared" si="0"/>
        <v>4</v>
      </c>
      <c r="H13" s="172"/>
      <c r="I13" s="95">
        <v>4</v>
      </c>
      <c r="J13" s="95">
        <v>4</v>
      </c>
      <c r="K13" s="95">
        <v>4</v>
      </c>
      <c r="L13" s="172"/>
      <c r="M13" s="95">
        <v>4</v>
      </c>
      <c r="N13" s="95">
        <v>16</v>
      </c>
      <c r="O13" s="95">
        <v>16</v>
      </c>
      <c r="P13" s="172"/>
      <c r="Q13" s="95">
        <v>4</v>
      </c>
      <c r="R13" s="95">
        <v>16</v>
      </c>
      <c r="S13" s="95">
        <v>16</v>
      </c>
      <c r="T13" s="71" t="s">
        <v>710</v>
      </c>
    </row>
    <row r="14" spans="1:20" hidden="1" outlineLevel="1">
      <c r="B14" s="173" t="s">
        <v>701</v>
      </c>
      <c r="C14" s="89">
        <v>1</v>
      </c>
      <c r="D14" s="214">
        <f t="shared" si="0"/>
        <v>4</v>
      </c>
      <c r="E14" s="214">
        <f t="shared" si="0"/>
        <v>4</v>
      </c>
      <c r="F14" s="214">
        <f t="shared" si="0"/>
        <v>4</v>
      </c>
      <c r="H14" s="89"/>
      <c r="I14" s="86">
        <v>4</v>
      </c>
      <c r="J14" s="86">
        <v>4</v>
      </c>
      <c r="K14" s="86">
        <v>4</v>
      </c>
      <c r="L14" s="89"/>
      <c r="M14" s="86">
        <v>4</v>
      </c>
      <c r="N14" s="86">
        <v>16</v>
      </c>
      <c r="O14" s="86">
        <v>16</v>
      </c>
      <c r="P14" s="89"/>
      <c r="Q14" s="86">
        <v>4</v>
      </c>
      <c r="R14" s="86">
        <v>16</v>
      </c>
      <c r="S14" s="86">
        <v>16</v>
      </c>
    </row>
    <row r="15" spans="1:20" hidden="1" outlineLevel="1">
      <c r="B15" s="174" t="s">
        <v>473</v>
      </c>
      <c r="C15" s="93">
        <v>1</v>
      </c>
      <c r="D15" s="215">
        <f t="shared" si="0"/>
        <v>4</v>
      </c>
      <c r="E15" s="215">
        <f t="shared" si="0"/>
        <v>4</v>
      </c>
      <c r="F15" s="215">
        <f t="shared" si="0"/>
        <v>4</v>
      </c>
      <c r="H15" s="93"/>
      <c r="I15" s="175">
        <v>4</v>
      </c>
      <c r="J15" s="175">
        <v>4</v>
      </c>
      <c r="K15" s="175">
        <v>4</v>
      </c>
      <c r="L15" s="93"/>
      <c r="M15" s="175">
        <v>4</v>
      </c>
      <c r="N15" s="175">
        <v>16</v>
      </c>
      <c r="O15" s="175">
        <v>16</v>
      </c>
      <c r="P15" s="93"/>
      <c r="Q15" s="175">
        <v>4</v>
      </c>
      <c r="R15" s="175">
        <v>16</v>
      </c>
      <c r="S15" s="175">
        <v>16</v>
      </c>
    </row>
    <row r="16" spans="1:20" ht="8.25" customHeight="1" collapsed="1"/>
    <row r="17" spans="2:33" ht="24.75" hidden="1" outlineLevel="1">
      <c r="B17" s="171" t="s">
        <v>735</v>
      </c>
      <c r="C17" s="213">
        <f t="shared" ref="C17:F22" si="1">CHOOSE(d.Region,H17,L17,P17)</f>
        <v>12</v>
      </c>
      <c r="D17" s="213">
        <f t="shared" si="1"/>
        <v>93</v>
      </c>
      <c r="E17" s="213">
        <f t="shared" si="1"/>
        <v>483</v>
      </c>
      <c r="F17" s="213">
        <f t="shared" si="1"/>
        <v>483</v>
      </c>
      <c r="H17" s="95">
        <v>12</v>
      </c>
      <c r="I17" s="95">
        <v>93</v>
      </c>
      <c r="J17" s="95">
        <v>483</v>
      </c>
      <c r="K17" s="95">
        <f t="shared" ref="K17:K22" si="2">J17</f>
        <v>483</v>
      </c>
      <c r="L17" s="95">
        <v>12</v>
      </c>
      <c r="M17" s="95">
        <v>93</v>
      </c>
      <c r="N17" s="95">
        <v>483</v>
      </c>
      <c r="O17" s="95">
        <f t="shared" ref="O17:O22" si="3">N17</f>
        <v>483</v>
      </c>
      <c r="P17" s="95">
        <v>12</v>
      </c>
      <c r="Q17" s="95">
        <v>93</v>
      </c>
      <c r="R17" s="95">
        <v>483</v>
      </c>
      <c r="S17" s="95">
        <f t="shared" ref="S17:S22" si="4">R17</f>
        <v>483</v>
      </c>
      <c r="T17" s="71" t="s">
        <v>737</v>
      </c>
    </row>
    <row r="18" spans="2:33" hidden="1" outlineLevel="1">
      <c r="B18" s="173" t="s">
        <v>701</v>
      </c>
      <c r="C18" s="214">
        <f t="shared" si="1"/>
        <v>13</v>
      </c>
      <c r="D18" s="214">
        <f t="shared" si="1"/>
        <v>117</v>
      </c>
      <c r="E18" s="214">
        <f t="shared" si="1"/>
        <v>608</v>
      </c>
      <c r="F18" s="214">
        <f t="shared" si="1"/>
        <v>608</v>
      </c>
      <c r="H18" s="86">
        <v>13</v>
      </c>
      <c r="I18" s="86">
        <v>117</v>
      </c>
      <c r="J18" s="86">
        <v>608</v>
      </c>
      <c r="K18" s="86">
        <f t="shared" si="2"/>
        <v>608</v>
      </c>
      <c r="L18" s="86">
        <v>13</v>
      </c>
      <c r="M18" s="86">
        <v>117</v>
      </c>
      <c r="N18" s="86">
        <v>608</v>
      </c>
      <c r="O18" s="86">
        <f t="shared" si="3"/>
        <v>608</v>
      </c>
      <c r="P18" s="86">
        <v>13</v>
      </c>
      <c r="Q18" s="86">
        <v>117</v>
      </c>
      <c r="R18" s="86">
        <v>608</v>
      </c>
      <c r="S18" s="86">
        <f t="shared" si="4"/>
        <v>608</v>
      </c>
    </row>
    <row r="19" spans="2:33" hidden="1" outlineLevel="1">
      <c r="B19" s="174" t="s">
        <v>473</v>
      </c>
      <c r="C19" s="215">
        <f t="shared" si="1"/>
        <v>13</v>
      </c>
      <c r="D19" s="215">
        <f t="shared" si="1"/>
        <v>89</v>
      </c>
      <c r="E19" s="215">
        <f t="shared" si="1"/>
        <v>408</v>
      </c>
      <c r="F19" s="215">
        <f t="shared" si="1"/>
        <v>408</v>
      </c>
      <c r="H19" s="175">
        <v>13</v>
      </c>
      <c r="I19" s="175">
        <v>89</v>
      </c>
      <c r="J19" s="175">
        <v>408</v>
      </c>
      <c r="K19" s="175">
        <f t="shared" si="2"/>
        <v>408</v>
      </c>
      <c r="L19" s="175">
        <v>13</v>
      </c>
      <c r="M19" s="175">
        <v>89</v>
      </c>
      <c r="N19" s="175">
        <v>408</v>
      </c>
      <c r="O19" s="175">
        <f t="shared" si="3"/>
        <v>408</v>
      </c>
      <c r="P19" s="175">
        <v>13</v>
      </c>
      <c r="Q19" s="175">
        <v>89</v>
      </c>
      <c r="R19" s="175">
        <v>408</v>
      </c>
      <c r="S19" s="175">
        <f t="shared" si="4"/>
        <v>408</v>
      </c>
    </row>
    <row r="20" spans="2:33" ht="24.75" hidden="1" outlineLevel="1">
      <c r="B20" s="171" t="s">
        <v>736</v>
      </c>
      <c r="C20" s="213">
        <f t="shared" si="1"/>
        <v>13</v>
      </c>
      <c r="D20" s="213">
        <f t="shared" si="1"/>
        <v>79</v>
      </c>
      <c r="E20" s="213">
        <f t="shared" si="1"/>
        <v>414</v>
      </c>
      <c r="F20" s="213">
        <f t="shared" si="1"/>
        <v>414</v>
      </c>
      <c r="H20" s="95">
        <v>13</v>
      </c>
      <c r="I20" s="95">
        <v>79</v>
      </c>
      <c r="J20" s="95">
        <v>414</v>
      </c>
      <c r="K20" s="95">
        <f t="shared" si="2"/>
        <v>414</v>
      </c>
      <c r="L20" s="95">
        <v>13</v>
      </c>
      <c r="M20" s="95">
        <v>79</v>
      </c>
      <c r="N20" s="95">
        <v>414</v>
      </c>
      <c r="O20" s="95">
        <f t="shared" si="3"/>
        <v>414</v>
      </c>
      <c r="P20" s="95">
        <v>13</v>
      </c>
      <c r="Q20" s="95">
        <v>79</v>
      </c>
      <c r="R20" s="95">
        <v>414</v>
      </c>
      <c r="S20" s="95">
        <f t="shared" si="4"/>
        <v>414</v>
      </c>
      <c r="T20" s="71" t="s">
        <v>738</v>
      </c>
    </row>
    <row r="21" spans="2:33" hidden="1" outlineLevel="1">
      <c r="B21" s="173" t="s">
        <v>701</v>
      </c>
      <c r="C21" s="214">
        <f t="shared" si="1"/>
        <v>18</v>
      </c>
      <c r="D21" s="214">
        <f t="shared" si="1"/>
        <v>108</v>
      </c>
      <c r="E21" s="214">
        <f t="shared" si="1"/>
        <v>539</v>
      </c>
      <c r="F21" s="214">
        <f t="shared" si="1"/>
        <v>539</v>
      </c>
      <c r="H21" s="86">
        <v>18</v>
      </c>
      <c r="I21" s="86">
        <v>108</v>
      </c>
      <c r="J21" s="86">
        <v>539</v>
      </c>
      <c r="K21" s="86">
        <f t="shared" si="2"/>
        <v>539</v>
      </c>
      <c r="L21" s="86">
        <v>18</v>
      </c>
      <c r="M21" s="86">
        <v>108</v>
      </c>
      <c r="N21" s="86">
        <v>539</v>
      </c>
      <c r="O21" s="86">
        <f t="shared" si="3"/>
        <v>539</v>
      </c>
      <c r="P21" s="86">
        <v>18</v>
      </c>
      <c r="Q21" s="86">
        <v>108</v>
      </c>
      <c r="R21" s="86">
        <v>539</v>
      </c>
      <c r="S21" s="86">
        <f t="shared" si="4"/>
        <v>539</v>
      </c>
    </row>
    <row r="22" spans="2:33" hidden="1" outlineLevel="1">
      <c r="B22" s="174" t="s">
        <v>473</v>
      </c>
      <c r="C22" s="215">
        <f t="shared" si="1"/>
        <v>14</v>
      </c>
      <c r="D22" s="215">
        <f t="shared" si="1"/>
        <v>94</v>
      </c>
      <c r="E22" s="215">
        <f t="shared" si="1"/>
        <v>425</v>
      </c>
      <c r="F22" s="215">
        <f t="shared" si="1"/>
        <v>425</v>
      </c>
      <c r="H22" s="175">
        <v>14</v>
      </c>
      <c r="I22" s="175">
        <v>94</v>
      </c>
      <c r="J22" s="175">
        <v>425</v>
      </c>
      <c r="K22" s="175">
        <f t="shared" si="2"/>
        <v>425</v>
      </c>
      <c r="L22" s="175">
        <v>14</v>
      </c>
      <c r="M22" s="175">
        <v>94</v>
      </c>
      <c r="N22" s="175">
        <v>425</v>
      </c>
      <c r="O22" s="175">
        <f t="shared" si="3"/>
        <v>425</v>
      </c>
      <c r="P22" s="175">
        <v>14</v>
      </c>
      <c r="Q22" s="175">
        <v>94</v>
      </c>
      <c r="R22" s="175">
        <v>425</v>
      </c>
      <c r="S22" s="175">
        <f t="shared" si="4"/>
        <v>425</v>
      </c>
    </row>
    <row r="25" spans="2:33">
      <c r="B25" s="22" t="s">
        <v>484</v>
      </c>
    </row>
    <row r="26" spans="2:33" ht="17.25">
      <c r="H26" s="119" t="s">
        <v>634</v>
      </c>
      <c r="I26" s="119"/>
      <c r="J26" s="119"/>
      <c r="K26" s="119"/>
      <c r="L26" s="119"/>
      <c r="M26" s="119"/>
      <c r="N26" s="119"/>
      <c r="O26" s="119"/>
      <c r="P26" s="119"/>
      <c r="Q26" s="119"/>
      <c r="R26" s="119"/>
      <c r="S26" s="119"/>
      <c r="T26" s="119"/>
      <c r="U26" s="119"/>
      <c r="V26" s="119"/>
      <c r="W26" s="119"/>
      <c r="X26" s="119"/>
      <c r="AB26" s="217" t="str">
        <f>H5</f>
        <v>Great Southern</v>
      </c>
      <c r="AC26" s="146"/>
      <c r="AD26" s="217" t="str">
        <f>L5</f>
        <v>Central Whtbelt</v>
      </c>
      <c r="AE26" s="146"/>
      <c r="AF26" s="217" t="str">
        <f>P5</f>
        <v>SW Victoria</v>
      </c>
      <c r="AG26" s="217"/>
    </row>
    <row r="27" spans="2:33" ht="74.25" outlineLevel="1">
      <c r="C27" s="55" t="s">
        <v>401</v>
      </c>
      <c r="D27" s="55" t="s">
        <v>401</v>
      </c>
      <c r="H27" s="115" t="s">
        <v>450</v>
      </c>
      <c r="I27" s="115" t="s">
        <v>451</v>
      </c>
      <c r="J27" s="115" t="s">
        <v>463</v>
      </c>
      <c r="K27" s="115" t="s">
        <v>464</v>
      </c>
      <c r="L27" s="115" t="s">
        <v>462</v>
      </c>
      <c r="M27" s="115" t="s">
        <v>453</v>
      </c>
      <c r="N27" s="115" t="s">
        <v>455</v>
      </c>
      <c r="O27" s="115" t="s">
        <v>454</v>
      </c>
      <c r="P27" s="63" t="s">
        <v>461</v>
      </c>
      <c r="Q27" s="63"/>
      <c r="R27" s="63"/>
      <c r="S27" s="63"/>
      <c r="T27" s="63"/>
      <c r="U27" s="63"/>
      <c r="V27" s="63"/>
      <c r="W27" s="63" t="s">
        <v>456</v>
      </c>
      <c r="X27" s="63"/>
      <c r="Y27" s="62"/>
      <c r="AB27" s="115" t="s">
        <v>463</v>
      </c>
      <c r="AC27" s="115" t="s">
        <v>464</v>
      </c>
      <c r="AD27" s="115" t="s">
        <v>463</v>
      </c>
      <c r="AE27" s="115" t="s">
        <v>464</v>
      </c>
      <c r="AF27" s="115" t="s">
        <v>463</v>
      </c>
      <c r="AG27" s="115" t="s">
        <v>464</v>
      </c>
    </row>
    <row r="28" spans="2:33" outlineLevel="1">
      <c r="C28" s="56" t="s">
        <v>406</v>
      </c>
      <c r="D28" s="56" t="s">
        <v>407</v>
      </c>
      <c r="J28" s="149" t="s">
        <v>714</v>
      </c>
      <c r="K28" s="149"/>
      <c r="P28" s="56" t="s">
        <v>458</v>
      </c>
      <c r="Q28" s="56" t="s">
        <v>457</v>
      </c>
      <c r="R28" s="56" t="s">
        <v>457</v>
      </c>
      <c r="S28" s="56" t="s">
        <v>457</v>
      </c>
      <c r="T28" s="56" t="s">
        <v>457</v>
      </c>
      <c r="U28" s="56" t="s">
        <v>457</v>
      </c>
      <c r="V28" s="56" t="s">
        <v>457</v>
      </c>
      <c r="W28" s="56" t="s">
        <v>458</v>
      </c>
      <c r="X28" s="56" t="s">
        <v>457</v>
      </c>
      <c r="Y28" s="71" t="s">
        <v>823</v>
      </c>
    </row>
    <row r="29" spans="2:33" outlineLevel="1">
      <c r="B29" t="s">
        <v>409</v>
      </c>
      <c r="C29" s="178">
        <f t="shared" ref="C29:D32" si="5">W29</f>
        <v>3.3939393939393936E-3</v>
      </c>
      <c r="D29" s="178">
        <f t="shared" si="5"/>
        <v>-1.772727272727273E-2</v>
      </c>
      <c r="G29" s="65" t="s">
        <v>459</v>
      </c>
      <c r="H29" s="73">
        <v>0.35</v>
      </c>
      <c r="I29" s="73">
        <v>0.33</v>
      </c>
      <c r="J29" s="161">
        <f t="shared" ref="J29:K32" si="6">CHOOSE(d.Region,AB29,AD29,AF29)</f>
        <v>8.0000000000000002E-3</v>
      </c>
      <c r="K29" s="162">
        <f t="shared" si="6"/>
        <v>2.2499999999999999E-2</v>
      </c>
      <c r="L29" s="74">
        <v>200</v>
      </c>
      <c r="M29" s="64"/>
      <c r="N29" s="64"/>
      <c r="O29" s="64"/>
      <c r="P29" s="67">
        <f>$H29/(2-$H29)*$L29</f>
        <v>42.424242424242422</v>
      </c>
      <c r="Q29" s="67">
        <f t="shared" ref="Q29:V29" si="7">-(1-$H29)/(2-$H29)*$L29</f>
        <v>-78.787878787878796</v>
      </c>
      <c r="R29" s="67">
        <f t="shared" si="7"/>
        <v>-78.787878787878796</v>
      </c>
      <c r="S29" s="67">
        <f t="shared" si="7"/>
        <v>-78.787878787878796</v>
      </c>
      <c r="T29" s="67">
        <f t="shared" si="7"/>
        <v>-78.787878787878796</v>
      </c>
      <c r="U29" s="67">
        <f t="shared" si="7"/>
        <v>-78.787878787878796</v>
      </c>
      <c r="V29" s="67">
        <f t="shared" si="7"/>
        <v>-78.787878787878796</v>
      </c>
      <c r="W29" s="66">
        <f>J29*P29/100</f>
        <v>3.3939393939393936E-3</v>
      </c>
      <c r="X29" s="66">
        <f>K29*Q29/100</f>
        <v>-1.772727272727273E-2</v>
      </c>
      <c r="Y29" s="66">
        <f>(1-$H29)*W29+2*$H29*X29</f>
        <v>-1.0203030303030306E-2</v>
      </c>
      <c r="AB29" s="154">
        <v>8.0000000000000002E-3</v>
      </c>
      <c r="AC29" s="154">
        <v>2.2499999999999999E-2</v>
      </c>
      <c r="AD29" s="167">
        <f>AB29</f>
        <v>8.0000000000000002E-3</v>
      </c>
      <c r="AE29" s="167">
        <f>AC29</f>
        <v>2.2499999999999999E-2</v>
      </c>
      <c r="AF29" s="167">
        <f>AD29</f>
        <v>8.0000000000000002E-3</v>
      </c>
      <c r="AG29" s="167">
        <f>AE29</f>
        <v>2.2499999999999999E-2</v>
      </c>
    </row>
    <row r="30" spans="2:33" outlineLevel="1">
      <c r="B30" t="s">
        <v>405</v>
      </c>
      <c r="C30" s="178">
        <f t="shared" si="5"/>
        <v>9.9000000000000008E-3</v>
      </c>
      <c r="D30" s="178">
        <f t="shared" si="5"/>
        <v>-5.515714285714287E-2</v>
      </c>
      <c r="G30" s="65" t="s">
        <v>460</v>
      </c>
      <c r="H30" s="73">
        <v>0.35</v>
      </c>
      <c r="I30" s="153">
        <v>0.33</v>
      </c>
      <c r="J30" s="163">
        <f t="shared" si="6"/>
        <v>0.03</v>
      </c>
      <c r="K30" s="164">
        <f t="shared" si="6"/>
        <v>-0.09</v>
      </c>
      <c r="L30" s="71"/>
      <c r="M30" s="64">
        <f>MIN($H30*(1-$I30),$I30*(1-$H30))</f>
        <v>0.21450000000000002</v>
      </c>
      <c r="N30" s="64">
        <f>$M30/(1-$H30)</f>
        <v>0.33</v>
      </c>
      <c r="O30" s="64">
        <f>M30/$H30</f>
        <v>0.61285714285714299</v>
      </c>
      <c r="P30" s="64"/>
      <c r="Q30" s="64"/>
      <c r="R30" s="64"/>
      <c r="S30" s="64"/>
      <c r="T30" s="64"/>
      <c r="U30" s="64"/>
      <c r="V30" s="64"/>
      <c r="W30" s="66">
        <f t="shared" ref="W30:X32" si="8">N30*J30</f>
        <v>9.9000000000000008E-3</v>
      </c>
      <c r="X30" s="66">
        <f t="shared" si="8"/>
        <v>-5.515714285714287E-2</v>
      </c>
      <c r="Y30" s="66">
        <f>(1-$H30)*W30+2*$H30*X30</f>
        <v>-3.2175000000000002E-2</v>
      </c>
      <c r="AB30" s="155">
        <v>0.03</v>
      </c>
      <c r="AC30" s="156">
        <v>-0.09</v>
      </c>
      <c r="AD30" s="155">
        <v>0.03</v>
      </c>
      <c r="AE30" s="156">
        <v>-0.09</v>
      </c>
      <c r="AF30" s="155">
        <v>0.03</v>
      </c>
      <c r="AG30" s="156">
        <v>-0.09</v>
      </c>
    </row>
    <row r="31" spans="2:33" outlineLevel="1">
      <c r="B31" t="s">
        <v>452</v>
      </c>
      <c r="C31" s="178">
        <f t="shared" si="5"/>
        <v>7.5900000000000009E-2</v>
      </c>
      <c r="D31" s="178">
        <f t="shared" si="5"/>
        <v>-0.11644285714285717</v>
      </c>
      <c r="G31" s="65"/>
      <c r="H31" s="73">
        <v>0.35</v>
      </c>
      <c r="I31" s="153">
        <v>0.33</v>
      </c>
      <c r="J31" s="163">
        <f t="shared" si="6"/>
        <v>0.23</v>
      </c>
      <c r="K31" s="164">
        <f t="shared" si="6"/>
        <v>-0.19</v>
      </c>
      <c r="L31" s="71"/>
      <c r="M31" s="64">
        <f>MIN($H31*(1-$I31),$I31*(1-$H31))</f>
        <v>0.21450000000000002</v>
      </c>
      <c r="N31" s="64">
        <f>$M31/(1-$H31)</f>
        <v>0.33</v>
      </c>
      <c r="O31" s="64">
        <f>M31/$H31</f>
        <v>0.61285714285714299</v>
      </c>
      <c r="P31" s="64"/>
      <c r="Q31" s="64"/>
      <c r="R31" s="64"/>
      <c r="S31" s="64"/>
      <c r="T31" s="64"/>
      <c r="U31" s="64"/>
      <c r="V31" s="64"/>
      <c r="W31" s="66">
        <f t="shared" si="8"/>
        <v>7.5900000000000009E-2</v>
      </c>
      <c r="X31" s="66">
        <f t="shared" si="8"/>
        <v>-0.11644285714285717</v>
      </c>
      <c r="Y31" s="66">
        <f>(1-$H31)*W31+2*$H31*X31</f>
        <v>-3.2175000000000002E-2</v>
      </c>
      <c r="AB31" s="157">
        <v>0.23</v>
      </c>
      <c r="AC31" s="158">
        <v>-0.19</v>
      </c>
      <c r="AD31" s="157">
        <v>0.23</v>
      </c>
      <c r="AE31" s="158">
        <v>-0.19</v>
      </c>
      <c r="AF31" s="157">
        <v>0.23</v>
      </c>
      <c r="AG31" s="158">
        <v>-0.19</v>
      </c>
    </row>
    <row r="32" spans="2:33" outlineLevel="1">
      <c r="B32" t="s">
        <v>408</v>
      </c>
      <c r="C32" s="178">
        <f t="shared" si="5"/>
        <v>3.9600000000000003E-2</v>
      </c>
      <c r="D32" s="178">
        <f t="shared" si="5"/>
        <v>-0.12870000000000004</v>
      </c>
      <c r="G32" s="65"/>
      <c r="H32" s="73">
        <v>0.35</v>
      </c>
      <c r="I32" s="153">
        <v>0.33</v>
      </c>
      <c r="J32" s="165">
        <f t="shared" si="6"/>
        <v>0.12</v>
      </c>
      <c r="K32" s="166">
        <f t="shared" si="6"/>
        <v>-0.21</v>
      </c>
      <c r="L32" s="71"/>
      <c r="M32" s="64">
        <f>MIN($H32*(1-$I32),$I32*(1-$H32))</f>
        <v>0.21450000000000002</v>
      </c>
      <c r="N32" s="64">
        <f>$M32/(1-$H32)</f>
        <v>0.33</v>
      </c>
      <c r="O32" s="64">
        <f>M32/$H32</f>
        <v>0.61285714285714299</v>
      </c>
      <c r="P32" s="64"/>
      <c r="Q32" s="64"/>
      <c r="R32" s="64"/>
      <c r="S32" s="64"/>
      <c r="T32" s="64"/>
      <c r="U32" s="64"/>
      <c r="V32" s="64"/>
      <c r="W32" s="66">
        <f t="shared" si="8"/>
        <v>3.9600000000000003E-2</v>
      </c>
      <c r="X32" s="66">
        <f t="shared" si="8"/>
        <v>-0.12870000000000004</v>
      </c>
      <c r="Y32" s="66">
        <f>(1-$H32)*W32+2*$H32*X32</f>
        <v>-6.4350000000000018E-2</v>
      </c>
      <c r="AB32" s="159">
        <v>0.12</v>
      </c>
      <c r="AC32" s="160">
        <v>-0.21</v>
      </c>
      <c r="AD32" s="159">
        <v>0.12</v>
      </c>
      <c r="AE32" s="160">
        <v>-0.21</v>
      </c>
      <c r="AF32" s="159">
        <v>0.12</v>
      </c>
      <c r="AG32" s="160">
        <v>-0.21</v>
      </c>
    </row>
    <row r="33" spans="2:33" ht="36.75" outlineLevel="1">
      <c r="AB33" s="176" t="s">
        <v>715</v>
      </c>
      <c r="AC33" s="177"/>
      <c r="AD33" s="177"/>
      <c r="AE33" s="177"/>
      <c r="AF33" s="177"/>
      <c r="AG33" s="177"/>
    </row>
    <row r="34" spans="2:33" collapsed="1"/>
    <row r="35" spans="2:33" collapsed="1">
      <c r="B35" s="22" t="s">
        <v>485</v>
      </c>
    </row>
    <row r="36" spans="2:33" ht="40.5" hidden="1" outlineLevel="1">
      <c r="C36" s="58" t="s">
        <v>416</v>
      </c>
    </row>
    <row r="37" spans="2:33" hidden="1" outlineLevel="1">
      <c r="B37" t="s">
        <v>409</v>
      </c>
      <c r="C37" s="75">
        <v>0.7</v>
      </c>
    </row>
    <row r="38" spans="2:33" hidden="1" outlineLevel="1">
      <c r="B38" t="s">
        <v>417</v>
      </c>
      <c r="C38" s="75">
        <v>0.85</v>
      </c>
    </row>
    <row r="39" spans="2:33" hidden="1" outlineLevel="1">
      <c r="B39" t="s">
        <v>405</v>
      </c>
      <c r="C39" s="75">
        <v>1</v>
      </c>
    </row>
    <row r="40" spans="2:33" hidden="1" outlineLevel="1">
      <c r="B40" t="s">
        <v>418</v>
      </c>
      <c r="C40" s="75">
        <v>1.1499999999999999</v>
      </c>
    </row>
    <row r="41" spans="2:33" hidden="1" outlineLevel="1">
      <c r="B41" t="s">
        <v>408</v>
      </c>
      <c r="C41" s="75">
        <v>1.3</v>
      </c>
    </row>
    <row r="42" spans="2:33" hidden="1" outlineLevel="1"/>
    <row r="43" spans="2:33" collapsed="1"/>
    <row r="44" spans="2:33" collapsed="1">
      <c r="B44" s="22" t="s">
        <v>480</v>
      </c>
    </row>
    <row r="45" spans="2:33" ht="95.25" hidden="1" outlineLevel="1">
      <c r="C45" s="4" t="s">
        <v>426</v>
      </c>
      <c r="D45" s="4" t="s">
        <v>427</v>
      </c>
      <c r="E45" s="4" t="s">
        <v>431</v>
      </c>
      <c r="F45" s="4" t="s">
        <v>432</v>
      </c>
    </row>
    <row r="46" spans="2:33" hidden="1" outlineLevel="1">
      <c r="B46" t="s">
        <v>428</v>
      </c>
      <c r="C46" s="75">
        <v>1</v>
      </c>
      <c r="D46" s="75">
        <v>1</v>
      </c>
      <c r="E46" s="75">
        <v>1</v>
      </c>
      <c r="F46" s="75">
        <v>1</v>
      </c>
    </row>
    <row r="47" spans="2:33" hidden="1" outlineLevel="1">
      <c r="B47" t="s">
        <v>429</v>
      </c>
      <c r="C47" s="75">
        <v>1</v>
      </c>
      <c r="D47" s="75">
        <v>1</v>
      </c>
      <c r="E47" s="75">
        <v>8.5</v>
      </c>
      <c r="F47" s="75">
        <v>2</v>
      </c>
    </row>
    <row r="48" spans="2:33" hidden="1" outlineLevel="1">
      <c r="B48" t="s">
        <v>430</v>
      </c>
      <c r="C48" s="75">
        <v>0</v>
      </c>
      <c r="D48" s="75">
        <v>0</v>
      </c>
      <c r="E48" s="75">
        <v>1</v>
      </c>
      <c r="F48" s="75">
        <v>1</v>
      </c>
    </row>
    <row r="49" spans="2:19" hidden="1" outlineLevel="1"/>
    <row r="50" spans="2:19" hidden="1" outlineLevel="1">
      <c r="B50" s="22" t="s">
        <v>437</v>
      </c>
    </row>
    <row r="51" spans="2:19" ht="24.75" hidden="1" outlineLevel="1">
      <c r="C51" s="4" t="s">
        <v>392</v>
      </c>
    </row>
    <row r="52" spans="2:19" hidden="1" outlineLevel="1">
      <c r="B52" t="s">
        <v>408</v>
      </c>
      <c r="C52" s="75">
        <v>1.1000000000000001</v>
      </c>
    </row>
    <row r="53" spans="2:19" hidden="1" outlineLevel="1">
      <c r="B53" t="s">
        <v>438</v>
      </c>
      <c r="C53" s="75">
        <v>1</v>
      </c>
    </row>
    <row r="54" spans="2:19" hidden="1" outlineLevel="1">
      <c r="B54" t="s">
        <v>409</v>
      </c>
      <c r="C54" s="75">
        <v>0.9</v>
      </c>
    </row>
    <row r="55" spans="2:19" hidden="1" outlineLevel="1"/>
    <row r="56" spans="2:19" collapsed="1"/>
    <row r="57" spans="2:19" collapsed="1">
      <c r="B57" s="22" t="s">
        <v>481</v>
      </c>
    </row>
    <row r="58" spans="2:19" ht="93.75" hidden="1" outlineLevel="1">
      <c r="C58" s="4" t="s">
        <v>445</v>
      </c>
    </row>
    <row r="59" spans="2:19" hidden="1" outlineLevel="1">
      <c r="B59" t="s">
        <v>428</v>
      </c>
      <c r="C59" s="75">
        <v>1</v>
      </c>
    </row>
    <row r="60" spans="2:19" hidden="1" outlineLevel="1">
      <c r="B60" t="s">
        <v>430</v>
      </c>
      <c r="C60" s="75">
        <v>0</v>
      </c>
    </row>
    <row r="61" spans="2:19" hidden="1" outlineLevel="1"/>
    <row r="62" spans="2:19" collapsed="1"/>
    <row r="63" spans="2:19" collapsed="1">
      <c r="B63" s="22" t="s">
        <v>483</v>
      </c>
      <c r="C63" s="68"/>
    </row>
    <row r="64" spans="2:19" ht="113.25" hidden="1" outlineLevel="1">
      <c r="C64" s="58" t="s">
        <v>467</v>
      </c>
      <c r="D64" s="58" t="s">
        <v>467</v>
      </c>
      <c r="E64" s="58" t="s">
        <v>467</v>
      </c>
      <c r="G64" s="58" t="s">
        <v>288</v>
      </c>
      <c r="H64" s="216" t="s">
        <v>812</v>
      </c>
      <c r="I64" s="216"/>
      <c r="J64" s="216"/>
      <c r="K64" s="216"/>
      <c r="L64" s="216" t="s">
        <v>813</v>
      </c>
      <c r="M64" s="216"/>
      <c r="N64" s="216"/>
      <c r="O64" s="216"/>
      <c r="P64" s="216" t="s">
        <v>811</v>
      </c>
      <c r="Q64" s="216"/>
      <c r="R64" s="216"/>
      <c r="S64" s="216"/>
    </row>
    <row r="65" spans="1:19" hidden="1" outlineLevel="1">
      <c r="C65" s="168" t="s">
        <v>637</v>
      </c>
      <c r="D65" s="168" t="s">
        <v>638</v>
      </c>
      <c r="E65" s="168" t="s">
        <v>639</v>
      </c>
      <c r="F65" s="168" t="s">
        <v>644</v>
      </c>
      <c r="G65" s="75">
        <v>0.25</v>
      </c>
      <c r="H65" s="168" t="s">
        <v>637</v>
      </c>
      <c r="I65" s="168" t="s">
        <v>638</v>
      </c>
      <c r="J65" s="168" t="s">
        <v>639</v>
      </c>
      <c r="K65" s="168" t="s">
        <v>644</v>
      </c>
      <c r="L65" s="168" t="s">
        <v>637</v>
      </c>
      <c r="M65" s="168" t="s">
        <v>638</v>
      </c>
      <c r="N65" s="168" t="s">
        <v>639</v>
      </c>
      <c r="O65" s="168" t="s">
        <v>644</v>
      </c>
      <c r="P65" s="168" t="s">
        <v>637</v>
      </c>
      <c r="Q65" s="168" t="s">
        <v>638</v>
      </c>
      <c r="R65" s="168" t="s">
        <v>639</v>
      </c>
      <c r="S65" s="168" t="s">
        <v>644</v>
      </c>
    </row>
    <row r="66" spans="1:19" hidden="1" outlineLevel="1">
      <c r="A66" s="225" t="s">
        <v>696</v>
      </c>
      <c r="B66" t="s">
        <v>805</v>
      </c>
      <c r="C66" s="71">
        <f>C69</f>
        <v>4140</v>
      </c>
      <c r="D66" s="71">
        <f>D69</f>
        <v>4797</v>
      </c>
      <c r="E66" s="71">
        <f>E69</f>
        <v>5366</v>
      </c>
      <c r="F66" s="71">
        <f>F69</f>
        <v>5366</v>
      </c>
      <c r="G66" s="76">
        <f>G68*(1-$G$65)</f>
        <v>0.65625</v>
      </c>
      <c r="H66" s="71"/>
      <c r="I66" s="71"/>
      <c r="J66" s="71"/>
      <c r="K66" s="71"/>
      <c r="L66" s="71"/>
      <c r="M66" s="71"/>
      <c r="N66" s="71"/>
      <c r="O66" s="71"/>
      <c r="P66" s="71"/>
      <c r="Q66" s="71"/>
      <c r="R66" s="71"/>
      <c r="S66" s="71"/>
    </row>
    <row r="67" spans="1:19" hidden="1" outlineLevel="1">
      <c r="A67" s="225"/>
      <c r="B67" t="s">
        <v>806</v>
      </c>
      <c r="C67" s="71">
        <f>C69</f>
        <v>4140</v>
      </c>
      <c r="D67" s="71">
        <f>D69</f>
        <v>4797</v>
      </c>
      <c r="E67" s="71">
        <f>E69</f>
        <v>5366</v>
      </c>
      <c r="F67" s="71">
        <f>F69</f>
        <v>5366</v>
      </c>
      <c r="G67" s="76">
        <f>G69*(1-$G$65)</f>
        <v>0.75</v>
      </c>
      <c r="H67" s="71"/>
      <c r="I67" s="71"/>
      <c r="J67" s="71"/>
      <c r="K67" s="71"/>
      <c r="L67" s="71"/>
      <c r="M67" s="71"/>
      <c r="N67" s="71"/>
      <c r="O67" s="71"/>
      <c r="P67" s="71"/>
      <c r="Q67" s="71"/>
      <c r="R67" s="71"/>
      <c r="S67" s="71"/>
    </row>
    <row r="68" spans="1:19" hidden="1" outlineLevel="1">
      <c r="A68" s="225"/>
      <c r="B68" t="s">
        <v>807</v>
      </c>
      <c r="C68" s="71">
        <f>C69</f>
        <v>4140</v>
      </c>
      <c r="D68" s="71">
        <f>D69</f>
        <v>4797</v>
      </c>
      <c r="E68" s="71">
        <f>E69</f>
        <v>5366</v>
      </c>
      <c r="F68" s="71">
        <f>F69</f>
        <v>5366</v>
      </c>
      <c r="G68" s="76">
        <f>AVERAGE(G67,G69)</f>
        <v>0.875</v>
      </c>
      <c r="H68" s="71"/>
      <c r="I68" s="71"/>
      <c r="J68" s="71"/>
      <c r="K68" s="71"/>
      <c r="L68" s="71"/>
      <c r="M68" s="71"/>
      <c r="N68" s="71"/>
      <c r="O68" s="71"/>
      <c r="P68" s="71"/>
      <c r="Q68" s="71"/>
      <c r="R68" s="71"/>
      <c r="S68" s="71"/>
    </row>
    <row r="69" spans="1:19" collapsed="1">
      <c r="A69" s="225"/>
      <c r="B69" t="s">
        <v>808</v>
      </c>
      <c r="C69" s="218">
        <f>CHOOSE(d.Region,H69,L69,P69)</f>
        <v>4140</v>
      </c>
      <c r="D69" s="218">
        <f>CHOOSE(d.Region,I69,M69,Q69)</f>
        <v>4797</v>
      </c>
      <c r="E69" s="218">
        <f>CHOOSE(d.Region,J69,N69,R69)</f>
        <v>5366</v>
      </c>
      <c r="F69" s="218">
        <f>CHOOSE(d.Region,K69,O69,S69)</f>
        <v>5366</v>
      </c>
      <c r="G69" s="77">
        <v>1</v>
      </c>
      <c r="H69" s="75">
        <v>4140</v>
      </c>
      <c r="I69" s="75">
        <v>4797</v>
      </c>
      <c r="J69" s="75">
        <v>5366</v>
      </c>
      <c r="K69" s="75">
        <v>5366</v>
      </c>
      <c r="L69" s="75">
        <v>3500</v>
      </c>
      <c r="M69" s="75">
        <v>4000</v>
      </c>
      <c r="N69" s="75">
        <v>4500</v>
      </c>
      <c r="O69" s="75">
        <v>4500</v>
      </c>
      <c r="P69" s="75">
        <v>3500</v>
      </c>
      <c r="Q69" s="75">
        <v>4000</v>
      </c>
      <c r="R69" s="75">
        <v>4500</v>
      </c>
      <c r="S69" s="75">
        <v>4500</v>
      </c>
    </row>
    <row r="70" spans="1:19" hidden="1" outlineLevel="1">
      <c r="A70" s="225"/>
      <c r="B70" t="s">
        <v>809</v>
      </c>
      <c r="C70" s="71">
        <f ca="1">OFFSET(C70,-1,0)</f>
        <v>4140</v>
      </c>
      <c r="D70" s="71">
        <f ca="1">OFFSET(D70,-1,0)</f>
        <v>4797</v>
      </c>
      <c r="E70" s="71">
        <f ca="1">OFFSET(E70,-1,0)</f>
        <v>5366</v>
      </c>
      <c r="F70" s="71">
        <f ca="1">OFFSET(F70,-1,0)</f>
        <v>5366</v>
      </c>
      <c r="G70" s="76">
        <f>G$69*(1+$G$65)</f>
        <v>1.25</v>
      </c>
      <c r="H70" s="71"/>
      <c r="I70" s="71"/>
      <c r="J70" s="71"/>
      <c r="K70" s="71"/>
      <c r="L70" s="71"/>
      <c r="M70" s="71"/>
      <c r="N70" s="71"/>
      <c r="O70" s="71"/>
      <c r="P70" s="71"/>
      <c r="Q70" s="71"/>
      <c r="R70" s="71"/>
      <c r="S70" s="71"/>
    </row>
    <row r="71" spans="1:19" hidden="1" outlineLevel="1">
      <c r="A71" s="225" t="s">
        <v>472</v>
      </c>
      <c r="B71" t="s">
        <v>805</v>
      </c>
      <c r="C71" s="71">
        <f>C74</f>
        <v>5510</v>
      </c>
      <c r="D71" s="71">
        <f>D74</f>
        <v>5613</v>
      </c>
      <c r="E71" s="71">
        <f>E74</f>
        <v>5614</v>
      </c>
      <c r="F71" s="71">
        <f>F74</f>
        <v>5614</v>
      </c>
      <c r="G71" s="76">
        <f>G73*(1-$G$65)</f>
        <v>0.65625</v>
      </c>
      <c r="H71" s="71"/>
      <c r="I71" s="71"/>
      <c r="J71" s="71"/>
      <c r="K71" s="71"/>
      <c r="L71" s="71"/>
      <c r="M71" s="71"/>
      <c r="N71" s="71"/>
      <c r="O71" s="71"/>
      <c r="P71" s="71"/>
      <c r="Q71" s="71"/>
      <c r="R71" s="71"/>
      <c r="S71" s="71"/>
    </row>
    <row r="72" spans="1:19" hidden="1" outlineLevel="1">
      <c r="A72" s="225"/>
      <c r="B72" t="s">
        <v>806</v>
      </c>
      <c r="C72" s="71">
        <f>C74</f>
        <v>5510</v>
      </c>
      <c r="D72" s="71">
        <f>D74</f>
        <v>5613</v>
      </c>
      <c r="E72" s="71">
        <f>E74</f>
        <v>5614</v>
      </c>
      <c r="F72" s="71">
        <f>F74</f>
        <v>5614</v>
      </c>
      <c r="G72" s="76">
        <f>G74*(1-$G$65)</f>
        <v>0.75</v>
      </c>
      <c r="H72" s="71"/>
      <c r="I72" s="71"/>
      <c r="J72" s="71"/>
      <c r="K72" s="71"/>
      <c r="L72" s="71"/>
      <c r="M72" s="71"/>
      <c r="N72" s="71"/>
      <c r="O72" s="71"/>
      <c r="P72" s="71"/>
      <c r="Q72" s="71"/>
      <c r="R72" s="71"/>
      <c r="S72" s="71"/>
    </row>
    <row r="73" spans="1:19" hidden="1" outlineLevel="1">
      <c r="A73" s="225"/>
      <c r="B73" t="s">
        <v>807</v>
      </c>
      <c r="C73" s="71">
        <f>C74</f>
        <v>5510</v>
      </c>
      <c r="D73" s="71">
        <f>D74</f>
        <v>5613</v>
      </c>
      <c r="E73" s="71">
        <f>E74</f>
        <v>5614</v>
      </c>
      <c r="F73" s="71">
        <f>F74</f>
        <v>5614</v>
      </c>
      <c r="G73" s="76">
        <f>AVERAGE(G72,G74)</f>
        <v>0.875</v>
      </c>
      <c r="H73" s="71"/>
      <c r="I73" s="71"/>
      <c r="J73" s="71"/>
      <c r="K73" s="71"/>
      <c r="L73" s="71"/>
      <c r="M73" s="71"/>
      <c r="N73" s="71"/>
      <c r="O73" s="71"/>
      <c r="P73" s="71"/>
      <c r="Q73" s="71"/>
      <c r="R73" s="71"/>
      <c r="S73" s="71"/>
    </row>
    <row r="74" spans="1:19" collapsed="1">
      <c r="A74" s="225"/>
      <c r="B74" t="s">
        <v>808</v>
      </c>
      <c r="C74" s="218">
        <f>CHOOSE(d.Region,H74,L74,P74)</f>
        <v>5510</v>
      </c>
      <c r="D74" s="218">
        <f>CHOOSE(d.Region,I74,M74,Q74)</f>
        <v>5613</v>
      </c>
      <c r="E74" s="218">
        <f>CHOOSE(d.Region,J74,N74,R74)</f>
        <v>5614</v>
      </c>
      <c r="F74" s="218">
        <f>CHOOSE(d.Region,K74,O74,S74)</f>
        <v>5614</v>
      </c>
      <c r="G74" s="77">
        <v>1</v>
      </c>
      <c r="H74" s="75">
        <v>5510</v>
      </c>
      <c r="I74" s="75">
        <v>5613</v>
      </c>
      <c r="J74" s="75">
        <v>5614</v>
      </c>
      <c r="K74" s="75">
        <v>5614</v>
      </c>
      <c r="L74" s="75">
        <v>3500</v>
      </c>
      <c r="M74" s="75">
        <v>4000</v>
      </c>
      <c r="N74" s="75">
        <v>4500</v>
      </c>
      <c r="O74" s="75">
        <v>4500</v>
      </c>
      <c r="P74" s="75">
        <v>3500</v>
      </c>
      <c r="Q74" s="75">
        <v>4000</v>
      </c>
      <c r="R74" s="75">
        <v>4500</v>
      </c>
      <c r="S74" s="75">
        <v>4500</v>
      </c>
    </row>
    <row r="75" spans="1:19" hidden="1" outlineLevel="1">
      <c r="A75" s="225"/>
      <c r="B75" t="s">
        <v>809</v>
      </c>
      <c r="C75" s="71">
        <f ca="1">OFFSET(C75,-1,0)</f>
        <v>5510</v>
      </c>
      <c r="D75" s="71">
        <f ca="1">OFFSET(D75,-1,0)</f>
        <v>5613</v>
      </c>
      <c r="E75" s="71">
        <f ca="1">OFFSET(E75,-1,0)</f>
        <v>5614</v>
      </c>
      <c r="F75" s="71">
        <f ca="1">OFFSET(F75,-1,0)</f>
        <v>5614</v>
      </c>
      <c r="G75" s="76">
        <f>G$69*(1+$G$65)</f>
        <v>1.25</v>
      </c>
      <c r="H75" s="71"/>
      <c r="I75" s="71"/>
      <c r="J75" s="71"/>
      <c r="K75" s="71"/>
      <c r="L75" s="71"/>
      <c r="M75" s="71"/>
      <c r="N75" s="71"/>
      <c r="O75" s="71"/>
      <c r="P75" s="71"/>
      <c r="Q75" s="71"/>
      <c r="R75" s="71"/>
      <c r="S75" s="71"/>
    </row>
    <row r="76" spans="1:19" hidden="1" outlineLevel="1">
      <c r="A76" s="225" t="s">
        <v>473</v>
      </c>
      <c r="B76" t="s">
        <v>805</v>
      </c>
      <c r="C76" s="71">
        <f>C79</f>
        <v>6672</v>
      </c>
      <c r="D76" s="71">
        <f>D79</f>
        <v>6629</v>
      </c>
      <c r="E76" s="71">
        <f>E79</f>
        <v>6552</v>
      </c>
      <c r="F76" s="71">
        <f>F79</f>
        <v>6552</v>
      </c>
      <c r="G76" s="76">
        <f>G78*(1-$G$65)</f>
        <v>0.65625</v>
      </c>
      <c r="H76" s="71"/>
      <c r="I76" s="71"/>
      <c r="J76" s="71"/>
      <c r="K76" s="71"/>
      <c r="L76" s="71"/>
      <c r="M76" s="71"/>
      <c r="N76" s="71"/>
      <c r="O76" s="71"/>
      <c r="P76" s="71"/>
      <c r="Q76" s="71"/>
      <c r="R76" s="71"/>
      <c r="S76" s="71"/>
    </row>
    <row r="77" spans="1:19" hidden="1" outlineLevel="1">
      <c r="A77" s="225"/>
      <c r="B77" t="s">
        <v>806</v>
      </c>
      <c r="C77" s="71">
        <f>C79</f>
        <v>6672</v>
      </c>
      <c r="D77" s="71">
        <f>D79</f>
        <v>6629</v>
      </c>
      <c r="E77" s="71">
        <f>E79</f>
        <v>6552</v>
      </c>
      <c r="F77" s="71">
        <f>F79</f>
        <v>6552</v>
      </c>
      <c r="G77" s="76">
        <f>G79*(1-$G$65)</f>
        <v>0.75</v>
      </c>
      <c r="H77" s="71"/>
      <c r="I77" s="71"/>
      <c r="J77" s="71"/>
      <c r="K77" s="71"/>
      <c r="L77" s="71"/>
      <c r="M77" s="71"/>
      <c r="N77" s="71"/>
      <c r="O77" s="71"/>
      <c r="P77" s="71"/>
      <c r="Q77" s="71"/>
      <c r="R77" s="71"/>
      <c r="S77" s="71"/>
    </row>
    <row r="78" spans="1:19" hidden="1" outlineLevel="1">
      <c r="A78" s="225"/>
      <c r="B78" t="s">
        <v>807</v>
      </c>
      <c r="C78" s="71">
        <f>C79</f>
        <v>6672</v>
      </c>
      <c r="D78" s="71">
        <f>D79</f>
        <v>6629</v>
      </c>
      <c r="E78" s="71">
        <f>E79</f>
        <v>6552</v>
      </c>
      <c r="F78" s="71">
        <f>F79</f>
        <v>6552</v>
      </c>
      <c r="G78" s="76">
        <f>AVERAGE(G77,G79)</f>
        <v>0.875</v>
      </c>
      <c r="H78" s="71"/>
      <c r="I78" s="71"/>
      <c r="J78" s="71"/>
      <c r="K78" s="71"/>
      <c r="L78" s="71"/>
      <c r="M78" s="71"/>
      <c r="N78" s="71"/>
      <c r="O78" s="71"/>
      <c r="P78" s="71"/>
      <c r="Q78" s="71"/>
      <c r="R78" s="71"/>
      <c r="S78" s="71"/>
    </row>
    <row r="79" spans="1:19" collapsed="1">
      <c r="A79" s="225"/>
      <c r="B79" t="s">
        <v>808</v>
      </c>
      <c r="C79" s="218">
        <f>CHOOSE(d.Region,H79,L79,P79)</f>
        <v>6672</v>
      </c>
      <c r="D79" s="218">
        <f>CHOOSE(d.Region,I79,M79,Q79)</f>
        <v>6629</v>
      </c>
      <c r="E79" s="218">
        <f>CHOOSE(d.Region,J79,N79,R79)</f>
        <v>6552</v>
      </c>
      <c r="F79" s="218">
        <f>CHOOSE(d.Region,K79,O79,S79)</f>
        <v>6552</v>
      </c>
      <c r="G79" s="77">
        <v>1</v>
      </c>
      <c r="H79" s="75">
        <v>6672</v>
      </c>
      <c r="I79" s="75">
        <v>6629</v>
      </c>
      <c r="J79" s="75">
        <v>6552</v>
      </c>
      <c r="K79" s="75">
        <v>6552</v>
      </c>
      <c r="L79" s="75">
        <v>3500</v>
      </c>
      <c r="M79" s="75">
        <v>4000</v>
      </c>
      <c r="N79" s="75">
        <v>4500</v>
      </c>
      <c r="O79" s="75">
        <v>4500</v>
      </c>
      <c r="P79" s="75">
        <v>3500</v>
      </c>
      <c r="Q79" s="75">
        <v>4000</v>
      </c>
      <c r="R79" s="75">
        <v>4500</v>
      </c>
      <c r="S79" s="75">
        <v>4500</v>
      </c>
    </row>
    <row r="80" spans="1:19" hidden="1" outlineLevel="1">
      <c r="A80" s="225"/>
      <c r="B80" t="s">
        <v>809</v>
      </c>
      <c r="C80" s="71">
        <f ca="1">OFFSET(C80,-1,0)</f>
        <v>6672</v>
      </c>
      <c r="D80" s="71">
        <f ca="1">OFFSET(D80,-1,0)</f>
        <v>6629</v>
      </c>
      <c r="E80" s="71">
        <f ca="1">OFFSET(E80,-1,0)</f>
        <v>6552</v>
      </c>
      <c r="F80" s="71">
        <f ca="1">OFFSET(F80,-1,0)</f>
        <v>6552</v>
      </c>
      <c r="G80" s="76">
        <f>G$69*(1+$G$65)</f>
        <v>1.25</v>
      </c>
      <c r="H80" s="71"/>
      <c r="I80" s="71"/>
      <c r="J80" s="71"/>
      <c r="L80" s="71"/>
      <c r="M80" s="71"/>
      <c r="N80" s="71"/>
      <c r="P80" s="71"/>
      <c r="Q80" s="71"/>
      <c r="R80" s="71"/>
    </row>
    <row r="81" spans="2:11" hidden="1" outlineLevel="1">
      <c r="C81" s="71"/>
    </row>
    <row r="82" spans="2:11" collapsed="1"/>
    <row r="83" spans="2:11" collapsed="1">
      <c r="B83" s="22" t="s">
        <v>525</v>
      </c>
    </row>
    <row r="84" spans="2:11" ht="118.5" hidden="1" outlineLevel="1">
      <c r="B84" s="31" t="s">
        <v>526</v>
      </c>
      <c r="C84" s="55" t="s">
        <v>312</v>
      </c>
      <c r="D84" s="55" t="s">
        <v>311</v>
      </c>
      <c r="E84" s="55" t="s">
        <v>389</v>
      </c>
      <c r="F84" s="55" t="s">
        <v>390</v>
      </c>
      <c r="G84" s="55" t="s">
        <v>468</v>
      </c>
      <c r="H84" s="55" t="s">
        <v>411</v>
      </c>
      <c r="I84" s="55" t="s">
        <v>497</v>
      </c>
      <c r="J84" s="55" t="s">
        <v>497</v>
      </c>
      <c r="K84" s="55" t="s">
        <v>497</v>
      </c>
    </row>
    <row r="85" spans="2:11" hidden="1" outlineLevel="1">
      <c r="C85" s="71"/>
      <c r="D85" s="71"/>
      <c r="E85" s="71"/>
      <c r="F85" s="71"/>
      <c r="G85" s="71"/>
      <c r="H85" s="116" t="s">
        <v>627</v>
      </c>
      <c r="I85" s="116" t="s">
        <v>814</v>
      </c>
      <c r="J85" s="116" t="s">
        <v>815</v>
      </c>
      <c r="K85" s="116" t="s">
        <v>816</v>
      </c>
    </row>
    <row r="86" spans="2:11" hidden="1" outlineLevel="1">
      <c r="B86" s="108" t="s">
        <v>647</v>
      </c>
      <c r="C86" s="97" t="s">
        <v>37</v>
      </c>
      <c r="D86" s="97" t="s">
        <v>37</v>
      </c>
      <c r="E86" s="97" t="s">
        <v>37</v>
      </c>
      <c r="F86" s="97" t="s">
        <v>37</v>
      </c>
      <c r="G86" s="99" t="s">
        <v>37</v>
      </c>
      <c r="I86">
        <v>0</v>
      </c>
      <c r="J86" s="209">
        <f>I86</f>
        <v>0</v>
      </c>
      <c r="K86" s="209">
        <f>J86</f>
        <v>0</v>
      </c>
    </row>
    <row r="87" spans="2:11" hidden="1" outlineLevel="1">
      <c r="B87" s="109" t="s">
        <v>648</v>
      </c>
      <c r="C87" s="87" t="s">
        <v>37</v>
      </c>
      <c r="D87" s="87" t="b">
        <v>1</v>
      </c>
      <c r="E87" s="87" t="s">
        <v>37</v>
      </c>
      <c r="F87" s="87" t="s">
        <v>37</v>
      </c>
      <c r="G87" s="100" t="str">
        <f ca="1">OFFSET(G87,-1,0)</f>
        <v>-</v>
      </c>
      <c r="I87">
        <v>0</v>
      </c>
      <c r="J87" s="209">
        <f t="shared" ref="J87:K89" si="9">I87</f>
        <v>0</v>
      </c>
      <c r="K87" s="209">
        <f t="shared" si="9"/>
        <v>0</v>
      </c>
    </row>
    <row r="88" spans="2:11" hidden="1" outlineLevel="1">
      <c r="B88" s="109" t="s">
        <v>649</v>
      </c>
      <c r="C88" s="87" t="b">
        <v>1</v>
      </c>
      <c r="D88" s="87" t="s">
        <v>37</v>
      </c>
      <c r="E88" s="87" t="s">
        <v>37</v>
      </c>
      <c r="F88" s="87" t="s">
        <v>37</v>
      </c>
      <c r="G88" s="100" t="str">
        <f ca="1">OFFSET(G88,-1,0)</f>
        <v>-</v>
      </c>
      <c r="H88" s="84">
        <f>1.25*H89</f>
        <v>1.2500000000000001E-2</v>
      </c>
      <c r="I88" s="117">
        <f>1.25*J89</f>
        <v>6.25E-2</v>
      </c>
      <c r="J88" s="209">
        <f t="shared" si="9"/>
        <v>6.25E-2</v>
      </c>
      <c r="K88" s="209">
        <f t="shared" si="9"/>
        <v>6.25E-2</v>
      </c>
    </row>
    <row r="89" spans="2:11" hidden="1" outlineLevel="1">
      <c r="B89" s="110" t="s">
        <v>650</v>
      </c>
      <c r="C89" s="98" t="s">
        <v>37</v>
      </c>
      <c r="D89" s="98" t="s">
        <v>37</v>
      </c>
      <c r="E89" s="98" t="b">
        <v>1</v>
      </c>
      <c r="F89" s="87" t="s">
        <v>37</v>
      </c>
      <c r="G89" s="101" t="str">
        <f ca="1">OFFSET(G89,-1,0)</f>
        <v>-</v>
      </c>
      <c r="H89" s="84">
        <v>0.01</v>
      </c>
      <c r="I89">
        <v>0</v>
      </c>
      <c r="J89" s="84">
        <v>0.05</v>
      </c>
      <c r="K89" s="209">
        <f t="shared" si="9"/>
        <v>0.05</v>
      </c>
    </row>
    <row r="90" spans="2:11" hidden="1" outlineLevel="1">
      <c r="B90" s="109" t="s">
        <v>651</v>
      </c>
      <c r="C90" s="102" t="str">
        <f t="shared" ref="C90:F101" si="10">C86</f>
        <v>-</v>
      </c>
      <c r="D90" s="102" t="str">
        <f t="shared" si="10"/>
        <v>-</v>
      </c>
      <c r="E90" s="102" t="str">
        <f t="shared" si="10"/>
        <v>-</v>
      </c>
      <c r="F90" s="103" t="str">
        <f t="shared" si="10"/>
        <v>-</v>
      </c>
      <c r="G90" s="99">
        <v>0</v>
      </c>
      <c r="H90" s="210">
        <f t="shared" ref="H90:K97" si="11">H86</f>
        <v>0</v>
      </c>
      <c r="I90" s="210">
        <f t="shared" si="11"/>
        <v>0</v>
      </c>
      <c r="J90" s="210">
        <f t="shared" si="11"/>
        <v>0</v>
      </c>
      <c r="K90" s="210">
        <f t="shared" si="11"/>
        <v>0</v>
      </c>
    </row>
    <row r="91" spans="2:11" hidden="1" outlineLevel="1">
      <c r="B91" s="109" t="s">
        <v>527</v>
      </c>
      <c r="C91" s="104" t="str">
        <f t="shared" si="10"/>
        <v>-</v>
      </c>
      <c r="D91" s="104" t="b">
        <f t="shared" si="10"/>
        <v>1</v>
      </c>
      <c r="E91" s="104" t="str">
        <f t="shared" si="10"/>
        <v>-</v>
      </c>
      <c r="F91" s="105" t="str">
        <f t="shared" si="10"/>
        <v>-</v>
      </c>
      <c r="G91" s="100">
        <f ca="1">OFFSET(G91,-1,0)</f>
        <v>0</v>
      </c>
      <c r="H91" s="210">
        <f t="shared" si="11"/>
        <v>0</v>
      </c>
      <c r="I91" s="210">
        <f t="shared" si="11"/>
        <v>0</v>
      </c>
      <c r="J91" s="210">
        <f t="shared" si="11"/>
        <v>0</v>
      </c>
      <c r="K91" s="210">
        <f t="shared" si="11"/>
        <v>0</v>
      </c>
    </row>
    <row r="92" spans="2:11" hidden="1" outlineLevel="1">
      <c r="B92" s="109" t="s">
        <v>528</v>
      </c>
      <c r="C92" s="104" t="b">
        <f t="shared" si="10"/>
        <v>1</v>
      </c>
      <c r="D92" s="104" t="str">
        <f t="shared" si="10"/>
        <v>-</v>
      </c>
      <c r="E92" s="104" t="str">
        <f t="shared" si="10"/>
        <v>-</v>
      </c>
      <c r="F92" s="105" t="str">
        <f t="shared" si="10"/>
        <v>-</v>
      </c>
      <c r="G92" s="100">
        <f ca="1">OFFSET(G92,-1,0)</f>
        <v>0</v>
      </c>
      <c r="H92" s="210">
        <f t="shared" si="11"/>
        <v>1.2500000000000001E-2</v>
      </c>
      <c r="I92" s="210">
        <f t="shared" si="11"/>
        <v>6.25E-2</v>
      </c>
      <c r="J92" s="210">
        <f t="shared" si="11"/>
        <v>6.25E-2</v>
      </c>
      <c r="K92" s="210">
        <f t="shared" si="11"/>
        <v>6.25E-2</v>
      </c>
    </row>
    <row r="93" spans="2:11" hidden="1" outlineLevel="1">
      <c r="B93" s="110" t="s">
        <v>529</v>
      </c>
      <c r="C93" s="106" t="str">
        <f t="shared" si="10"/>
        <v>-</v>
      </c>
      <c r="D93" s="106" t="str">
        <f t="shared" si="10"/>
        <v>-</v>
      </c>
      <c r="E93" s="106" t="b">
        <f t="shared" si="10"/>
        <v>1</v>
      </c>
      <c r="F93" s="107" t="str">
        <f t="shared" si="10"/>
        <v>-</v>
      </c>
      <c r="G93" s="101">
        <f ca="1">OFFSET(G93,-1,0)</f>
        <v>0</v>
      </c>
      <c r="H93" s="210">
        <f t="shared" si="11"/>
        <v>0.01</v>
      </c>
      <c r="I93" s="210">
        <f t="shared" si="11"/>
        <v>0</v>
      </c>
      <c r="J93" s="210">
        <f t="shared" si="11"/>
        <v>0.05</v>
      </c>
      <c r="K93" s="210">
        <f t="shared" si="11"/>
        <v>0.05</v>
      </c>
    </row>
    <row r="94" spans="2:11" hidden="1" outlineLevel="1">
      <c r="B94" s="109" t="s">
        <v>652</v>
      </c>
      <c r="C94" s="104" t="str">
        <f t="shared" si="10"/>
        <v>-</v>
      </c>
      <c r="D94" s="104" t="str">
        <f t="shared" si="10"/>
        <v>-</v>
      </c>
      <c r="E94" s="104" t="str">
        <f t="shared" si="10"/>
        <v>-</v>
      </c>
      <c r="F94" s="105" t="str">
        <f t="shared" si="10"/>
        <v>-</v>
      </c>
      <c r="G94" s="99">
        <v>0.92</v>
      </c>
      <c r="H94" s="210">
        <f t="shared" si="11"/>
        <v>0</v>
      </c>
      <c r="I94" s="210">
        <f t="shared" si="11"/>
        <v>0</v>
      </c>
      <c r="J94" s="210">
        <f t="shared" si="11"/>
        <v>0</v>
      </c>
      <c r="K94" s="210">
        <f t="shared" si="11"/>
        <v>0</v>
      </c>
    </row>
    <row r="95" spans="2:11" hidden="1" outlineLevel="1">
      <c r="B95" s="109" t="s">
        <v>530</v>
      </c>
      <c r="C95" s="104" t="str">
        <f t="shared" si="10"/>
        <v>-</v>
      </c>
      <c r="D95" s="104" t="b">
        <f t="shared" si="10"/>
        <v>1</v>
      </c>
      <c r="E95" s="104" t="str">
        <f t="shared" si="10"/>
        <v>-</v>
      </c>
      <c r="F95" s="105" t="str">
        <f t="shared" si="10"/>
        <v>-</v>
      </c>
      <c r="G95" s="100">
        <f ca="1">OFFSET(G95,-1,0)</f>
        <v>0.92</v>
      </c>
      <c r="H95" s="210">
        <f t="shared" si="11"/>
        <v>0</v>
      </c>
      <c r="I95" s="210">
        <f t="shared" si="11"/>
        <v>0</v>
      </c>
      <c r="J95" s="210">
        <f t="shared" si="11"/>
        <v>0</v>
      </c>
      <c r="K95" s="210">
        <f t="shared" si="11"/>
        <v>0</v>
      </c>
    </row>
    <row r="96" spans="2:11" hidden="1" outlineLevel="1">
      <c r="B96" s="109" t="s">
        <v>531</v>
      </c>
      <c r="C96" s="104" t="b">
        <f t="shared" si="10"/>
        <v>1</v>
      </c>
      <c r="D96" s="104" t="str">
        <f t="shared" si="10"/>
        <v>-</v>
      </c>
      <c r="E96" s="104" t="str">
        <f t="shared" si="10"/>
        <v>-</v>
      </c>
      <c r="F96" s="105" t="str">
        <f t="shared" si="10"/>
        <v>-</v>
      </c>
      <c r="G96" s="100">
        <f ca="1">OFFSET(G96,-1,0)</f>
        <v>0.92</v>
      </c>
      <c r="H96" s="210">
        <f t="shared" si="11"/>
        <v>1.2500000000000001E-2</v>
      </c>
      <c r="I96" s="210">
        <f t="shared" si="11"/>
        <v>6.25E-2</v>
      </c>
      <c r="J96" s="210">
        <f t="shared" si="11"/>
        <v>6.25E-2</v>
      </c>
      <c r="K96" s="210">
        <f t="shared" si="11"/>
        <v>6.25E-2</v>
      </c>
    </row>
    <row r="97" spans="2:15" hidden="1" outlineLevel="1">
      <c r="B97" s="110" t="s">
        <v>532</v>
      </c>
      <c r="C97" s="106" t="str">
        <f t="shared" si="10"/>
        <v>-</v>
      </c>
      <c r="D97" s="106" t="str">
        <f t="shared" si="10"/>
        <v>-</v>
      </c>
      <c r="E97" s="106" t="b">
        <f t="shared" si="10"/>
        <v>1</v>
      </c>
      <c r="F97" s="107" t="str">
        <f t="shared" si="10"/>
        <v>-</v>
      </c>
      <c r="G97" s="101">
        <f ca="1">OFFSET(G97,-1,0)</f>
        <v>0.92</v>
      </c>
      <c r="H97" s="210">
        <f t="shared" si="11"/>
        <v>0.01</v>
      </c>
      <c r="I97" s="210">
        <f t="shared" si="11"/>
        <v>0</v>
      </c>
      <c r="J97" s="210">
        <f t="shared" si="11"/>
        <v>0.05</v>
      </c>
      <c r="K97" s="210">
        <f t="shared" si="11"/>
        <v>0.05</v>
      </c>
    </row>
    <row r="98" spans="2:15" hidden="1" outlineLevel="1">
      <c r="B98" s="109" t="s">
        <v>653</v>
      </c>
      <c r="C98" s="104" t="str">
        <f t="shared" si="10"/>
        <v>-</v>
      </c>
      <c r="D98" s="104" t="str">
        <f t="shared" si="10"/>
        <v>-</v>
      </c>
      <c r="E98" s="104" t="str">
        <f t="shared" si="10"/>
        <v>-</v>
      </c>
      <c r="F98" s="105" t="str">
        <f t="shared" si="10"/>
        <v>-</v>
      </c>
      <c r="G98" s="99">
        <v>0.5</v>
      </c>
      <c r="H98" s="84">
        <v>0.01</v>
      </c>
      <c r="I98" s="210">
        <f t="shared" ref="I98:J101" si="12">I94</f>
        <v>0</v>
      </c>
      <c r="J98" s="210">
        <f t="shared" si="12"/>
        <v>0</v>
      </c>
      <c r="K98" s="84">
        <v>0.06</v>
      </c>
      <c r="L98" s="65" t="s">
        <v>654</v>
      </c>
      <c r="M98" t="s">
        <v>655</v>
      </c>
    </row>
    <row r="99" spans="2:15" hidden="1" outlineLevel="1">
      <c r="B99" s="109" t="s">
        <v>533</v>
      </c>
      <c r="C99" s="104" t="str">
        <f t="shared" si="10"/>
        <v>-</v>
      </c>
      <c r="D99" s="104" t="b">
        <f t="shared" si="10"/>
        <v>1</v>
      </c>
      <c r="E99" s="104" t="str">
        <f t="shared" si="10"/>
        <v>-</v>
      </c>
      <c r="F99" s="105" t="str">
        <f t="shared" si="10"/>
        <v>-</v>
      </c>
      <c r="G99" s="100">
        <f ca="1">OFFSET(G99,-1,0)</f>
        <v>0.5</v>
      </c>
      <c r="H99" s="211">
        <f>H$98+H87</f>
        <v>0.01</v>
      </c>
      <c r="I99" s="210">
        <f t="shared" si="12"/>
        <v>0</v>
      </c>
      <c r="J99" s="210">
        <f t="shared" si="12"/>
        <v>0</v>
      </c>
      <c r="K99" s="212">
        <f>K$98+J99</f>
        <v>0.06</v>
      </c>
      <c r="M99" t="s">
        <v>656</v>
      </c>
    </row>
    <row r="100" spans="2:15" hidden="1" outlineLevel="1">
      <c r="B100" s="109" t="s">
        <v>534</v>
      </c>
      <c r="C100" s="104" t="b">
        <f t="shared" si="10"/>
        <v>1</v>
      </c>
      <c r="D100" s="104" t="str">
        <f t="shared" si="10"/>
        <v>-</v>
      </c>
      <c r="E100" s="104" t="str">
        <f t="shared" si="10"/>
        <v>-</v>
      </c>
      <c r="F100" s="105" t="str">
        <f t="shared" si="10"/>
        <v>-</v>
      </c>
      <c r="G100" s="100">
        <f ca="1">OFFSET(G100,-1,0)</f>
        <v>0.5</v>
      </c>
      <c r="H100" s="211">
        <f>H$98+H88</f>
        <v>2.2499999999999999E-2</v>
      </c>
      <c r="I100" s="210">
        <f t="shared" si="12"/>
        <v>6.25E-2</v>
      </c>
      <c r="J100" s="210">
        <f t="shared" si="12"/>
        <v>6.25E-2</v>
      </c>
      <c r="K100" s="212">
        <f>K$98+J100</f>
        <v>0.1225</v>
      </c>
    </row>
    <row r="101" spans="2:15" hidden="1" outlineLevel="1">
      <c r="B101" s="110" t="s">
        <v>535</v>
      </c>
      <c r="C101" s="106" t="str">
        <f t="shared" si="10"/>
        <v>-</v>
      </c>
      <c r="D101" s="106" t="str">
        <f t="shared" si="10"/>
        <v>-</v>
      </c>
      <c r="E101" s="106" t="b">
        <f t="shared" si="10"/>
        <v>1</v>
      </c>
      <c r="F101" s="107" t="str">
        <f t="shared" si="10"/>
        <v>-</v>
      </c>
      <c r="G101" s="101">
        <f ca="1">OFFSET(G101,-1,0)</f>
        <v>0.5</v>
      </c>
      <c r="H101" s="211">
        <f>H$98+H89</f>
        <v>0.02</v>
      </c>
      <c r="I101" s="210">
        <f t="shared" si="12"/>
        <v>0</v>
      </c>
      <c r="J101" s="210">
        <f t="shared" si="12"/>
        <v>0.05</v>
      </c>
      <c r="K101" s="212">
        <f>K$98+J101</f>
        <v>0.11</v>
      </c>
    </row>
    <row r="102" spans="2:15" hidden="1" outlineLevel="1"/>
    <row r="104" spans="2:15" collapsed="1">
      <c r="B104" s="22" t="s">
        <v>516</v>
      </c>
    </row>
    <row r="105" spans="2:15" ht="118.5" hidden="1" outlineLevel="1">
      <c r="C105" s="55" t="s">
        <v>312</v>
      </c>
      <c r="D105" s="55" t="s">
        <v>311</v>
      </c>
      <c r="E105" s="55" t="s">
        <v>389</v>
      </c>
      <c r="F105" s="55" t="s">
        <v>390</v>
      </c>
      <c r="G105" s="55" t="s">
        <v>468</v>
      </c>
      <c r="H105" s="55" t="s">
        <v>411</v>
      </c>
      <c r="I105" s="55" t="s">
        <v>497</v>
      </c>
      <c r="J105" s="55" t="s">
        <v>497</v>
      </c>
      <c r="K105" s="55" t="s">
        <v>497</v>
      </c>
      <c r="N105" s="55" t="s">
        <v>642</v>
      </c>
      <c r="O105" s="55" t="s">
        <v>704</v>
      </c>
    </row>
    <row r="106" spans="2:15" hidden="1" outlineLevel="1">
      <c r="B106" s="124" t="s">
        <v>409</v>
      </c>
      <c r="C106" s="125" t="str">
        <f ca="1">C108</f>
        <v>-</v>
      </c>
      <c r="D106" s="125" t="str">
        <f ca="1">D108</f>
        <v>-</v>
      </c>
      <c r="E106" s="125" t="str">
        <f ca="1">E108</f>
        <v>-</v>
      </c>
      <c r="F106" s="125" t="str">
        <f ca="1">F108</f>
        <v>-</v>
      </c>
      <c r="G106" s="136" t="str">
        <f ca="1">G108</f>
        <v>-</v>
      </c>
      <c r="H106" s="126">
        <f ca="1">H108*0.5</f>
        <v>0</v>
      </c>
      <c r="I106" s="126">
        <f ca="1">I108*0.5</f>
        <v>0</v>
      </c>
      <c r="J106" s="126">
        <f ca="1">J108*0.5</f>
        <v>0</v>
      </c>
      <c r="K106" s="126">
        <f ca="1">K108*0.5</f>
        <v>0</v>
      </c>
      <c r="L106" s="124"/>
      <c r="M106" s="124"/>
      <c r="N106" s="95">
        <v>0</v>
      </c>
      <c r="O106" s="95">
        <v>0</v>
      </c>
    </row>
    <row r="107" spans="2:15" hidden="1" outlineLevel="1">
      <c r="B107" s="19" t="s">
        <v>514</v>
      </c>
      <c r="C107" s="127" t="str">
        <f ca="1">C108</f>
        <v>-</v>
      </c>
      <c r="D107" s="127" t="str">
        <f ca="1">D108</f>
        <v>-</v>
      </c>
      <c r="E107" s="127" t="str">
        <f ca="1">E108</f>
        <v>-</v>
      </c>
      <c r="F107" s="127" t="str">
        <f ca="1">F108</f>
        <v>-</v>
      </c>
      <c r="G107" s="120" t="str">
        <f ca="1">G108</f>
        <v>-</v>
      </c>
      <c r="H107" s="128">
        <f ca="1">AVERAGE(H106,H108)</f>
        <v>0</v>
      </c>
      <c r="I107" s="128">
        <f ca="1">AVERAGE(I106,I108)</f>
        <v>0</v>
      </c>
      <c r="J107" s="128">
        <f ca="1">AVERAGE(J106,J108)</f>
        <v>0</v>
      </c>
      <c r="K107" s="128">
        <f ca="1">AVERAGE(K106,K108)</f>
        <v>0</v>
      </c>
      <c r="L107" s="19"/>
      <c r="M107" s="19"/>
      <c r="N107" s="129">
        <f t="shared" ref="N107:O110" ca="1" si="13">OFFSET(N107,-1,0)</f>
        <v>0</v>
      </c>
      <c r="O107" s="129">
        <f t="shared" ca="1" si="13"/>
        <v>0</v>
      </c>
    </row>
    <row r="108" spans="2:15" hidden="1" outlineLevel="1">
      <c r="B108" s="19" t="s">
        <v>438</v>
      </c>
      <c r="C108" s="130" t="str">
        <f t="shared" ref="C108:K108" ca="1" si="14">INDEX(C$86:C$101,INDEX(i.DryMan,$O108+1,$N108+1),0)</f>
        <v>-</v>
      </c>
      <c r="D108" s="130" t="str">
        <f t="shared" ca="1" si="14"/>
        <v>-</v>
      </c>
      <c r="E108" s="130" t="str">
        <f t="shared" ca="1" si="14"/>
        <v>-</v>
      </c>
      <c r="F108" s="130" t="str">
        <f t="shared" ca="1" si="14"/>
        <v>-</v>
      </c>
      <c r="G108" s="130" t="str">
        <f t="shared" ca="1" si="14"/>
        <v>-</v>
      </c>
      <c r="H108" s="123">
        <f t="shared" ca="1" si="14"/>
        <v>0</v>
      </c>
      <c r="I108" s="123">
        <f t="shared" ca="1" si="14"/>
        <v>0</v>
      </c>
      <c r="J108" s="123">
        <f t="shared" ca="1" si="14"/>
        <v>0</v>
      </c>
      <c r="K108" s="123">
        <f t="shared" ca="1" si="14"/>
        <v>0</v>
      </c>
      <c r="L108" s="19"/>
      <c r="M108" s="19"/>
      <c r="N108" s="129">
        <f t="shared" ca="1" si="13"/>
        <v>0</v>
      </c>
      <c r="O108" s="129">
        <f t="shared" ca="1" si="13"/>
        <v>0</v>
      </c>
    </row>
    <row r="109" spans="2:15" hidden="1" outlineLevel="1">
      <c r="B109" s="19" t="s">
        <v>515</v>
      </c>
      <c r="C109" s="131" t="str">
        <f ca="1">OFFSET(C109,-1,0)</f>
        <v>-</v>
      </c>
      <c r="D109" s="131" t="str">
        <f ca="1">OFFSET(D109,-1,0)</f>
        <v>-</v>
      </c>
      <c r="E109" s="131" t="str">
        <f ca="1">OFFSET(E109,-1,0)</f>
        <v>-</v>
      </c>
      <c r="F109" s="131" t="str">
        <f ca="1">OFFSET(F109,-1,0)</f>
        <v>-</v>
      </c>
      <c r="G109" s="138" t="str">
        <f ca="1">OFFSET(G109,-1,0)</f>
        <v>-</v>
      </c>
      <c r="H109" s="128">
        <f ca="1">AVERAGE(H108,H110)</f>
        <v>0</v>
      </c>
      <c r="I109" s="128">
        <f ca="1">AVERAGE(I108,I110)</f>
        <v>0</v>
      </c>
      <c r="J109" s="128">
        <f ca="1">AVERAGE(J108,J110)</f>
        <v>0</v>
      </c>
      <c r="K109" s="128">
        <f ca="1">AVERAGE(K108,K110)</f>
        <v>0</v>
      </c>
      <c r="L109" s="19"/>
      <c r="M109" s="19"/>
      <c r="N109" s="129">
        <f t="shared" ca="1" si="13"/>
        <v>0</v>
      </c>
      <c r="O109" s="129">
        <f t="shared" ca="1" si="13"/>
        <v>0</v>
      </c>
    </row>
    <row r="110" spans="2:15" hidden="1" outlineLevel="1">
      <c r="B110" s="132" t="s">
        <v>408</v>
      </c>
      <c r="C110" s="133" t="str">
        <f ca="1">C108</f>
        <v>-</v>
      </c>
      <c r="D110" s="133" t="str">
        <f ca="1">D108</f>
        <v>-</v>
      </c>
      <c r="E110" s="133" t="str">
        <f ca="1">E108</f>
        <v>-</v>
      </c>
      <c r="F110" s="133" t="str">
        <f ca="1">F108</f>
        <v>-</v>
      </c>
      <c r="G110" s="139" t="str">
        <f ca="1">G108</f>
        <v>-</v>
      </c>
      <c r="H110" s="134">
        <f ca="1">H108*1.5</f>
        <v>0</v>
      </c>
      <c r="I110" s="134">
        <f ca="1">I108*1.5</f>
        <v>0</v>
      </c>
      <c r="J110" s="134">
        <f ca="1">J108*1.5</f>
        <v>0</v>
      </c>
      <c r="K110" s="134">
        <f ca="1">K108*1.5</f>
        <v>0</v>
      </c>
      <c r="L110" s="132"/>
      <c r="M110" s="132"/>
      <c r="N110" s="135">
        <f t="shared" ca="1" si="13"/>
        <v>0</v>
      </c>
      <c r="O110" s="129">
        <f t="shared" ca="1" si="13"/>
        <v>0</v>
      </c>
    </row>
    <row r="111" spans="2:15" hidden="1" outlineLevel="1">
      <c r="B111" s="124" t="s">
        <v>409</v>
      </c>
      <c r="C111" s="125" t="str">
        <f ca="1">C113</f>
        <v>-</v>
      </c>
      <c r="D111" s="125" t="str">
        <f ca="1">D113</f>
        <v>-</v>
      </c>
      <c r="E111" s="125" t="b">
        <f ca="1">E113</f>
        <v>1</v>
      </c>
      <c r="F111" s="125" t="str">
        <f ca="1">F113</f>
        <v>-</v>
      </c>
      <c r="G111" s="136" t="str">
        <f ca="1">G113</f>
        <v>-</v>
      </c>
      <c r="H111" s="126">
        <f ca="1">H113*0.5</f>
        <v>5.0000000000000001E-3</v>
      </c>
      <c r="I111" s="126">
        <f ca="1">I113*0.5</f>
        <v>0</v>
      </c>
      <c r="J111" s="126">
        <f ca="1">J113*0.5</f>
        <v>2.5000000000000001E-2</v>
      </c>
      <c r="K111" s="126">
        <f ca="1">K113*0.5</f>
        <v>2.5000000000000001E-2</v>
      </c>
      <c r="L111" s="124"/>
      <c r="M111" s="124"/>
      <c r="N111" s="95">
        <v>1</v>
      </c>
      <c r="O111" s="129">
        <f t="shared" ref="O111:O125" ca="1" si="15">OFFSET(O111,-1,0)</f>
        <v>0</v>
      </c>
    </row>
    <row r="112" spans="2:15" hidden="1" outlineLevel="1">
      <c r="B112" s="19" t="s">
        <v>514</v>
      </c>
      <c r="C112" s="127" t="str">
        <f ca="1">C113</f>
        <v>-</v>
      </c>
      <c r="D112" s="127" t="str">
        <f ca="1">D113</f>
        <v>-</v>
      </c>
      <c r="E112" s="127" t="b">
        <f ca="1">E113</f>
        <v>1</v>
      </c>
      <c r="F112" s="127" t="str">
        <f ca="1">F113</f>
        <v>-</v>
      </c>
      <c r="G112" s="120" t="str">
        <f ca="1">G113</f>
        <v>-</v>
      </c>
      <c r="H112" s="128">
        <f ca="1">AVERAGE(H111,H113)</f>
        <v>7.4999999999999997E-3</v>
      </c>
      <c r="I112" s="128">
        <f ca="1">AVERAGE(I111,I113)</f>
        <v>0</v>
      </c>
      <c r="J112" s="128">
        <f ca="1">AVERAGE(J111,J113)</f>
        <v>3.7500000000000006E-2</v>
      </c>
      <c r="K112" s="128">
        <f ca="1">AVERAGE(K111,K113)</f>
        <v>3.7500000000000006E-2</v>
      </c>
      <c r="L112" s="19"/>
      <c r="M112" s="19"/>
      <c r="N112" s="129">
        <f ca="1">OFFSET(N112,-1,0)</f>
        <v>1</v>
      </c>
      <c r="O112" s="129">
        <f t="shared" ca="1" si="15"/>
        <v>0</v>
      </c>
    </row>
    <row r="113" spans="2:15" hidden="1" outlineLevel="1">
      <c r="B113" s="19" t="s">
        <v>438</v>
      </c>
      <c r="C113" s="130" t="str">
        <f t="shared" ref="C113:K113" ca="1" si="16">INDEX(C$86:C$101,INDEX(i.DryMan,$O113+1,$N113+1),0)</f>
        <v>-</v>
      </c>
      <c r="D113" s="130" t="str">
        <f t="shared" ca="1" si="16"/>
        <v>-</v>
      </c>
      <c r="E113" s="130" t="b">
        <f t="shared" ca="1" si="16"/>
        <v>1</v>
      </c>
      <c r="F113" s="130" t="str">
        <f t="shared" ca="1" si="16"/>
        <v>-</v>
      </c>
      <c r="G113" s="137" t="str">
        <f t="shared" ca="1" si="16"/>
        <v>-</v>
      </c>
      <c r="H113" s="123">
        <f t="shared" ca="1" si="16"/>
        <v>0.01</v>
      </c>
      <c r="I113" s="123">
        <f t="shared" ca="1" si="16"/>
        <v>0</v>
      </c>
      <c r="J113" s="123">
        <f t="shared" ca="1" si="16"/>
        <v>0.05</v>
      </c>
      <c r="K113" s="123">
        <f t="shared" ca="1" si="16"/>
        <v>0.05</v>
      </c>
      <c r="L113" s="19"/>
      <c r="M113" s="19"/>
      <c r="N113" s="129">
        <f ca="1">OFFSET(N113,-1,0)</f>
        <v>1</v>
      </c>
      <c r="O113" s="129">
        <f t="shared" ca="1" si="15"/>
        <v>0</v>
      </c>
    </row>
    <row r="114" spans="2:15" hidden="1" outlineLevel="1">
      <c r="B114" s="19" t="s">
        <v>515</v>
      </c>
      <c r="C114" s="131" t="str">
        <f ca="1">OFFSET(C114,-1,0)</f>
        <v>-</v>
      </c>
      <c r="D114" s="131" t="str">
        <f ca="1">OFFSET(D114,-1,0)</f>
        <v>-</v>
      </c>
      <c r="E114" s="131" t="b">
        <f ca="1">OFFSET(E114,-1,0)</f>
        <v>1</v>
      </c>
      <c r="F114" s="131" t="str">
        <f ca="1">OFFSET(F114,-1,0)</f>
        <v>-</v>
      </c>
      <c r="G114" s="138" t="str">
        <f ca="1">OFFSET(G114,-1,0)</f>
        <v>-</v>
      </c>
      <c r="H114" s="128">
        <f ca="1">AVERAGE(H113,H115)</f>
        <v>1.2500000000000001E-2</v>
      </c>
      <c r="I114" s="128">
        <f ca="1">AVERAGE(I113,I115)</f>
        <v>0</v>
      </c>
      <c r="J114" s="128">
        <f ca="1">AVERAGE(J113,J115)</f>
        <v>6.25E-2</v>
      </c>
      <c r="K114" s="128">
        <f ca="1">AVERAGE(K113,K115)</f>
        <v>6.25E-2</v>
      </c>
      <c r="L114" s="19"/>
      <c r="M114" s="19"/>
      <c r="N114" s="129">
        <f ca="1">OFFSET(N114,-1,0)</f>
        <v>1</v>
      </c>
      <c r="O114" s="129">
        <f t="shared" ca="1" si="15"/>
        <v>0</v>
      </c>
    </row>
    <row r="115" spans="2:15" hidden="1" outlineLevel="1">
      <c r="B115" s="132" t="s">
        <v>408</v>
      </c>
      <c r="C115" s="133" t="str">
        <f ca="1">C113</f>
        <v>-</v>
      </c>
      <c r="D115" s="133" t="str">
        <f ca="1">D113</f>
        <v>-</v>
      </c>
      <c r="E115" s="133" t="b">
        <f ca="1">E113</f>
        <v>1</v>
      </c>
      <c r="F115" s="133" t="str">
        <f ca="1">F113</f>
        <v>-</v>
      </c>
      <c r="G115" s="139" t="str">
        <f ca="1">G113</f>
        <v>-</v>
      </c>
      <c r="H115" s="134">
        <f ca="1">H113*1.5</f>
        <v>1.4999999999999999E-2</v>
      </c>
      <c r="I115" s="134">
        <f ca="1">I113*1.5</f>
        <v>0</v>
      </c>
      <c r="J115" s="134">
        <f ca="1">J113*1.5</f>
        <v>7.5000000000000011E-2</v>
      </c>
      <c r="K115" s="134">
        <f ca="1">K113*1.5</f>
        <v>7.5000000000000011E-2</v>
      </c>
      <c r="L115" s="132"/>
      <c r="M115" s="132"/>
      <c r="N115" s="135">
        <f ca="1">OFFSET(N115,-1,0)</f>
        <v>1</v>
      </c>
      <c r="O115" s="129">
        <f t="shared" ca="1" si="15"/>
        <v>0</v>
      </c>
    </row>
    <row r="116" spans="2:15" hidden="1" outlineLevel="1">
      <c r="B116" s="124" t="s">
        <v>409</v>
      </c>
      <c r="C116" s="125" t="str">
        <f ca="1">C118</f>
        <v>-</v>
      </c>
      <c r="D116" s="125" t="str">
        <f ca="1">D118</f>
        <v>-</v>
      </c>
      <c r="E116" s="125" t="b">
        <f ca="1">E118</f>
        <v>1</v>
      </c>
      <c r="F116" s="125" t="str">
        <f ca="1">F118</f>
        <v>-</v>
      </c>
      <c r="G116" s="136" t="str">
        <f ca="1">G118</f>
        <v>-</v>
      </c>
      <c r="H116" s="126">
        <f ca="1">H118*0.5</f>
        <v>5.0000000000000001E-3</v>
      </c>
      <c r="I116" s="126">
        <f ca="1">I118*0.5</f>
        <v>0</v>
      </c>
      <c r="J116" s="126">
        <f ca="1">J118*0.5</f>
        <v>2.5000000000000001E-2</v>
      </c>
      <c r="K116" s="126">
        <f ca="1">K118*0.5</f>
        <v>2.5000000000000001E-2</v>
      </c>
      <c r="L116" s="124"/>
      <c r="M116" s="124"/>
      <c r="N116" s="95">
        <v>2</v>
      </c>
      <c r="O116" s="129">
        <f t="shared" ca="1" si="15"/>
        <v>0</v>
      </c>
    </row>
    <row r="117" spans="2:15" hidden="1" outlineLevel="1">
      <c r="B117" s="19" t="s">
        <v>514</v>
      </c>
      <c r="C117" s="127" t="str">
        <f ca="1">C118</f>
        <v>-</v>
      </c>
      <c r="D117" s="127" t="str">
        <f ca="1">D118</f>
        <v>-</v>
      </c>
      <c r="E117" s="127" t="b">
        <f ca="1">E118</f>
        <v>1</v>
      </c>
      <c r="F117" s="127" t="str">
        <f ca="1">F118</f>
        <v>-</v>
      </c>
      <c r="G117" s="120" t="str">
        <f ca="1">G118</f>
        <v>-</v>
      </c>
      <c r="H117" s="128">
        <f ca="1">AVERAGE(H116,H118)</f>
        <v>7.4999999999999997E-3</v>
      </c>
      <c r="I117" s="128">
        <f ca="1">AVERAGE(I116,I118)</f>
        <v>0</v>
      </c>
      <c r="J117" s="128">
        <f ca="1">AVERAGE(J116,J118)</f>
        <v>3.7500000000000006E-2</v>
      </c>
      <c r="K117" s="128">
        <f ca="1">AVERAGE(K116,K118)</f>
        <v>3.7500000000000006E-2</v>
      </c>
      <c r="L117" s="19"/>
      <c r="M117" s="19"/>
      <c r="N117" s="129">
        <f ca="1">OFFSET(N117,-1,0)</f>
        <v>2</v>
      </c>
      <c r="O117" s="129">
        <f t="shared" ca="1" si="15"/>
        <v>0</v>
      </c>
    </row>
    <row r="118" spans="2:15" hidden="1" outlineLevel="1">
      <c r="B118" s="19" t="s">
        <v>438</v>
      </c>
      <c r="C118" s="130" t="str">
        <f t="shared" ref="C118:K118" ca="1" si="17">INDEX(C$86:C$101,INDEX(i.DryMan,$O118+1,$N118+1),0)</f>
        <v>-</v>
      </c>
      <c r="D118" s="130" t="str">
        <f t="shared" ca="1" si="17"/>
        <v>-</v>
      </c>
      <c r="E118" s="130" t="b">
        <f t="shared" ca="1" si="17"/>
        <v>1</v>
      </c>
      <c r="F118" s="130" t="str">
        <f t="shared" ca="1" si="17"/>
        <v>-</v>
      </c>
      <c r="G118" s="137" t="str">
        <f t="shared" ca="1" si="17"/>
        <v>-</v>
      </c>
      <c r="H118" s="123">
        <f t="shared" ca="1" si="17"/>
        <v>0.01</v>
      </c>
      <c r="I118" s="123">
        <f t="shared" ca="1" si="17"/>
        <v>0</v>
      </c>
      <c r="J118" s="123">
        <f t="shared" ca="1" si="17"/>
        <v>0.05</v>
      </c>
      <c r="K118" s="123">
        <f t="shared" ca="1" si="17"/>
        <v>0.05</v>
      </c>
      <c r="L118" s="19"/>
      <c r="M118" s="19"/>
      <c r="N118" s="129">
        <f ca="1">OFFSET(N118,-1,0)</f>
        <v>2</v>
      </c>
      <c r="O118" s="129">
        <f t="shared" ca="1" si="15"/>
        <v>0</v>
      </c>
    </row>
    <row r="119" spans="2:15" hidden="1" outlineLevel="1">
      <c r="B119" s="19" t="s">
        <v>515</v>
      </c>
      <c r="C119" s="131" t="str">
        <f ca="1">OFFSET(C119,-1,0)</f>
        <v>-</v>
      </c>
      <c r="D119" s="131" t="str">
        <f ca="1">OFFSET(D119,-1,0)</f>
        <v>-</v>
      </c>
      <c r="E119" s="131" t="b">
        <f ca="1">OFFSET(E119,-1,0)</f>
        <v>1</v>
      </c>
      <c r="F119" s="131" t="str">
        <f ca="1">OFFSET(F119,-1,0)</f>
        <v>-</v>
      </c>
      <c r="G119" s="138" t="str">
        <f ca="1">OFFSET(G119,-1,0)</f>
        <v>-</v>
      </c>
      <c r="H119" s="128">
        <f ca="1">AVERAGE(H118,H120)</f>
        <v>1.2500000000000001E-2</v>
      </c>
      <c r="I119" s="128">
        <f ca="1">AVERAGE(I118,I120)</f>
        <v>0</v>
      </c>
      <c r="J119" s="128">
        <f ca="1">AVERAGE(J118,J120)</f>
        <v>6.25E-2</v>
      </c>
      <c r="K119" s="128">
        <f ca="1">AVERAGE(K118,K120)</f>
        <v>6.25E-2</v>
      </c>
      <c r="L119" s="19"/>
      <c r="M119" s="19"/>
      <c r="N119" s="129">
        <f ca="1">OFFSET(N119,-1,0)</f>
        <v>2</v>
      </c>
      <c r="O119" s="129">
        <f t="shared" ca="1" si="15"/>
        <v>0</v>
      </c>
    </row>
    <row r="120" spans="2:15" hidden="1" outlineLevel="1">
      <c r="B120" s="132" t="s">
        <v>408</v>
      </c>
      <c r="C120" s="133" t="str">
        <f ca="1">C118</f>
        <v>-</v>
      </c>
      <c r="D120" s="133" t="str">
        <f ca="1">D118</f>
        <v>-</v>
      </c>
      <c r="E120" s="133" t="b">
        <f ca="1">E118</f>
        <v>1</v>
      </c>
      <c r="F120" s="133" t="str">
        <f ca="1">F118</f>
        <v>-</v>
      </c>
      <c r="G120" s="139" t="str">
        <f ca="1">G118</f>
        <v>-</v>
      </c>
      <c r="H120" s="134">
        <f ca="1">H118*1.5</f>
        <v>1.4999999999999999E-2</v>
      </c>
      <c r="I120" s="134">
        <f ca="1">I118*1.5</f>
        <v>0</v>
      </c>
      <c r="J120" s="134">
        <f ca="1">J118*1.5</f>
        <v>7.5000000000000011E-2</v>
      </c>
      <c r="K120" s="134">
        <f ca="1">K118*1.5</f>
        <v>7.5000000000000011E-2</v>
      </c>
      <c r="L120" s="132"/>
      <c r="M120" s="132"/>
      <c r="N120" s="135">
        <f ca="1">OFFSET(N120,-1,0)</f>
        <v>2</v>
      </c>
      <c r="O120" s="129">
        <f t="shared" ca="1" si="15"/>
        <v>0</v>
      </c>
    </row>
    <row r="121" spans="2:15" hidden="1" outlineLevel="1">
      <c r="B121" s="124" t="s">
        <v>409</v>
      </c>
      <c r="C121" s="125" t="str">
        <f ca="1">C123</f>
        <v>-</v>
      </c>
      <c r="D121" s="125" t="str">
        <f ca="1">D123</f>
        <v>-</v>
      </c>
      <c r="E121" s="125" t="b">
        <f ca="1">E123</f>
        <v>1</v>
      </c>
      <c r="F121" s="125" t="str">
        <f ca="1">F123</f>
        <v>-</v>
      </c>
      <c r="G121" s="136" t="str">
        <f ca="1">G123</f>
        <v>-</v>
      </c>
      <c r="H121" s="126">
        <f ca="1">H123*0.5</f>
        <v>5.0000000000000001E-3</v>
      </c>
      <c r="I121" s="126">
        <f ca="1">I123*0.5</f>
        <v>0</v>
      </c>
      <c r="J121" s="126">
        <f ca="1">J123*0.5</f>
        <v>2.5000000000000001E-2</v>
      </c>
      <c r="K121" s="126">
        <f ca="1">K123*0.5</f>
        <v>2.5000000000000001E-2</v>
      </c>
      <c r="L121" s="124"/>
      <c r="M121" s="124"/>
      <c r="N121" s="95">
        <v>3</v>
      </c>
      <c r="O121" s="129">
        <f t="shared" ca="1" si="15"/>
        <v>0</v>
      </c>
    </row>
    <row r="122" spans="2:15" hidden="1" outlineLevel="1">
      <c r="B122" s="19" t="s">
        <v>514</v>
      </c>
      <c r="C122" s="127" t="str">
        <f ca="1">C123</f>
        <v>-</v>
      </c>
      <c r="D122" s="127" t="str">
        <f ca="1">D123</f>
        <v>-</v>
      </c>
      <c r="E122" s="127" t="b">
        <f ca="1">E123</f>
        <v>1</v>
      </c>
      <c r="F122" s="127" t="str">
        <f ca="1">F123</f>
        <v>-</v>
      </c>
      <c r="G122" s="120" t="str">
        <f ca="1">G123</f>
        <v>-</v>
      </c>
      <c r="H122" s="128">
        <f ca="1">AVERAGE(H121,H123)</f>
        <v>7.4999999999999997E-3</v>
      </c>
      <c r="I122" s="128">
        <f ca="1">AVERAGE(I121,I123)</f>
        <v>0</v>
      </c>
      <c r="J122" s="128">
        <f ca="1">AVERAGE(J121,J123)</f>
        <v>3.7500000000000006E-2</v>
      </c>
      <c r="K122" s="128">
        <f ca="1">AVERAGE(K121,K123)</f>
        <v>3.7500000000000006E-2</v>
      </c>
      <c r="L122" s="19"/>
      <c r="M122" s="19"/>
      <c r="N122" s="129">
        <f ca="1">OFFSET(N122,-1,0)</f>
        <v>3</v>
      </c>
      <c r="O122" s="129">
        <f t="shared" ca="1" si="15"/>
        <v>0</v>
      </c>
    </row>
    <row r="123" spans="2:15" hidden="1" outlineLevel="1">
      <c r="B123" s="19" t="s">
        <v>438</v>
      </c>
      <c r="C123" s="130" t="str">
        <f t="shared" ref="C123:K123" ca="1" si="18">INDEX(C$86:C$101,INDEX(i.DryMan,$O123+1,$N123+1),0)</f>
        <v>-</v>
      </c>
      <c r="D123" s="130" t="str">
        <f t="shared" ca="1" si="18"/>
        <v>-</v>
      </c>
      <c r="E123" s="130" t="b">
        <f t="shared" ca="1" si="18"/>
        <v>1</v>
      </c>
      <c r="F123" s="130" t="str">
        <f t="shared" ca="1" si="18"/>
        <v>-</v>
      </c>
      <c r="G123" s="137" t="str">
        <f t="shared" ca="1" si="18"/>
        <v>-</v>
      </c>
      <c r="H123" s="123">
        <f t="shared" ca="1" si="18"/>
        <v>0.01</v>
      </c>
      <c r="I123" s="123">
        <f t="shared" ca="1" si="18"/>
        <v>0</v>
      </c>
      <c r="J123" s="123">
        <f t="shared" ca="1" si="18"/>
        <v>0.05</v>
      </c>
      <c r="K123" s="123">
        <f t="shared" ca="1" si="18"/>
        <v>0.05</v>
      </c>
      <c r="L123" s="19"/>
      <c r="M123" s="19"/>
      <c r="N123" s="129">
        <f ca="1">OFFSET(N123,-1,0)</f>
        <v>3</v>
      </c>
      <c r="O123" s="129">
        <f t="shared" ca="1" si="15"/>
        <v>0</v>
      </c>
    </row>
    <row r="124" spans="2:15" hidden="1" outlineLevel="1">
      <c r="B124" s="19" t="s">
        <v>515</v>
      </c>
      <c r="C124" s="131" t="str">
        <f ca="1">OFFSET(C124,-1,0)</f>
        <v>-</v>
      </c>
      <c r="D124" s="131" t="str">
        <f ca="1">OFFSET(D124,-1,0)</f>
        <v>-</v>
      </c>
      <c r="E124" s="131" t="b">
        <f ca="1">OFFSET(E124,-1,0)</f>
        <v>1</v>
      </c>
      <c r="F124" s="131" t="str">
        <f ca="1">OFFSET(F124,-1,0)</f>
        <v>-</v>
      </c>
      <c r="G124" s="138" t="str">
        <f ca="1">OFFSET(G124,-1,0)</f>
        <v>-</v>
      </c>
      <c r="H124" s="128">
        <f ca="1">AVERAGE(H123,H125)</f>
        <v>1.2500000000000001E-2</v>
      </c>
      <c r="I124" s="128">
        <f ca="1">AVERAGE(I123,I125)</f>
        <v>0</v>
      </c>
      <c r="J124" s="128">
        <f ca="1">AVERAGE(J123,J125)</f>
        <v>6.25E-2</v>
      </c>
      <c r="K124" s="128">
        <f ca="1">AVERAGE(K123,K125)</f>
        <v>6.25E-2</v>
      </c>
      <c r="L124" s="19"/>
      <c r="M124" s="19"/>
      <c r="N124" s="129">
        <f ca="1">OFFSET(N124,-1,0)</f>
        <v>3</v>
      </c>
      <c r="O124" s="129">
        <f t="shared" ca="1" si="15"/>
        <v>0</v>
      </c>
    </row>
    <row r="125" spans="2:15" hidden="1" outlineLevel="1">
      <c r="B125" s="132" t="s">
        <v>408</v>
      </c>
      <c r="C125" s="133" t="str">
        <f ca="1">C123</f>
        <v>-</v>
      </c>
      <c r="D125" s="133" t="str">
        <f ca="1">D123</f>
        <v>-</v>
      </c>
      <c r="E125" s="133" t="b">
        <f ca="1">E123</f>
        <v>1</v>
      </c>
      <c r="F125" s="133" t="str">
        <f ca="1">F123</f>
        <v>-</v>
      </c>
      <c r="G125" s="139" t="str">
        <f ca="1">G123</f>
        <v>-</v>
      </c>
      <c r="H125" s="134">
        <f ca="1">H123*1.5</f>
        <v>1.4999999999999999E-2</v>
      </c>
      <c r="I125" s="134">
        <f ca="1">I123*1.5</f>
        <v>0</v>
      </c>
      <c r="J125" s="134">
        <f ca="1">J123*1.5</f>
        <v>7.5000000000000011E-2</v>
      </c>
      <c r="K125" s="134">
        <f ca="1">K123*1.5</f>
        <v>7.5000000000000011E-2</v>
      </c>
      <c r="L125" s="132"/>
      <c r="M125" s="132"/>
      <c r="N125" s="135">
        <f ca="1">OFFSET(N125,-1,0)</f>
        <v>3</v>
      </c>
      <c r="O125" s="129">
        <f t="shared" ca="1" si="15"/>
        <v>0</v>
      </c>
    </row>
    <row r="126" spans="2:15" hidden="1" outlineLevel="1">
      <c r="B126" s="124" t="s">
        <v>409</v>
      </c>
      <c r="C126" s="125" t="str">
        <f ca="1">C128</f>
        <v>-</v>
      </c>
      <c r="D126" s="125" t="str">
        <f ca="1">D128</f>
        <v>-</v>
      </c>
      <c r="E126" s="125" t="str">
        <f ca="1">E128</f>
        <v>-</v>
      </c>
      <c r="F126" s="125" t="str">
        <f ca="1">F128</f>
        <v>-</v>
      </c>
      <c r="G126" s="136" t="str">
        <f ca="1">G128</f>
        <v>-</v>
      </c>
      <c r="H126" s="126">
        <f ca="1">H128*0.5</f>
        <v>0</v>
      </c>
      <c r="I126" s="126">
        <f ca="1">I128*0.5</f>
        <v>0</v>
      </c>
      <c r="J126" s="126">
        <f ca="1">J128*0.5</f>
        <v>0</v>
      </c>
      <c r="K126" s="126">
        <f ca="1">K128*0.5</f>
        <v>0</v>
      </c>
      <c r="L126" s="124"/>
      <c r="M126" s="124"/>
      <c r="N126" s="95">
        <v>0</v>
      </c>
      <c r="O126" s="95">
        <v>1</v>
      </c>
    </row>
    <row r="127" spans="2:15" hidden="1" outlineLevel="1">
      <c r="B127" s="19" t="s">
        <v>514</v>
      </c>
      <c r="C127" s="127" t="str">
        <f ca="1">C128</f>
        <v>-</v>
      </c>
      <c r="D127" s="127" t="str">
        <f ca="1">D128</f>
        <v>-</v>
      </c>
      <c r="E127" s="127" t="str">
        <f ca="1">E128</f>
        <v>-</v>
      </c>
      <c r="F127" s="127" t="str">
        <f ca="1">F128</f>
        <v>-</v>
      </c>
      <c r="G127" s="120" t="str">
        <f ca="1">G128</f>
        <v>-</v>
      </c>
      <c r="H127" s="128">
        <f ca="1">AVERAGE(H126,H128)</f>
        <v>0</v>
      </c>
      <c r="I127" s="128">
        <f ca="1">AVERAGE(I126,I128)</f>
        <v>0</v>
      </c>
      <c r="J127" s="128">
        <f ca="1">AVERAGE(J126,J128)</f>
        <v>0</v>
      </c>
      <c r="K127" s="128">
        <f ca="1">AVERAGE(K126,K128)</f>
        <v>0</v>
      </c>
      <c r="L127" s="19"/>
      <c r="M127" s="19"/>
      <c r="N127" s="129">
        <f t="shared" ref="N127:O130" ca="1" si="19">OFFSET(N127,-1,0)</f>
        <v>0</v>
      </c>
      <c r="O127" s="129">
        <f t="shared" ca="1" si="19"/>
        <v>1</v>
      </c>
    </row>
    <row r="128" spans="2:15" hidden="1" outlineLevel="1">
      <c r="B128" s="19" t="s">
        <v>438</v>
      </c>
      <c r="C128" s="130" t="str">
        <f t="shared" ref="C128:K128" ca="1" si="20">INDEX(C$86:C$101,INDEX(i.DryMan,$O128+1,$N128+1),0)</f>
        <v>-</v>
      </c>
      <c r="D128" s="130" t="str">
        <f t="shared" ca="1" si="20"/>
        <v>-</v>
      </c>
      <c r="E128" s="130" t="str">
        <f t="shared" ca="1" si="20"/>
        <v>-</v>
      </c>
      <c r="F128" s="130" t="str">
        <f t="shared" ca="1" si="20"/>
        <v>-</v>
      </c>
      <c r="G128" s="130" t="str">
        <f t="shared" ca="1" si="20"/>
        <v>-</v>
      </c>
      <c r="H128" s="123">
        <f t="shared" ca="1" si="20"/>
        <v>0</v>
      </c>
      <c r="I128" s="123">
        <f t="shared" ca="1" si="20"/>
        <v>0</v>
      </c>
      <c r="J128" s="123">
        <f t="shared" ca="1" si="20"/>
        <v>0</v>
      </c>
      <c r="K128" s="123">
        <f t="shared" ca="1" si="20"/>
        <v>0</v>
      </c>
      <c r="L128" s="19"/>
      <c r="M128" s="19"/>
      <c r="N128" s="129">
        <f t="shared" ca="1" si="19"/>
        <v>0</v>
      </c>
      <c r="O128" s="129">
        <f t="shared" ca="1" si="19"/>
        <v>1</v>
      </c>
    </row>
    <row r="129" spans="2:15" hidden="1" outlineLevel="1">
      <c r="B129" s="19" t="s">
        <v>515</v>
      </c>
      <c r="C129" s="131" t="str">
        <f ca="1">OFFSET(C129,-1,0)</f>
        <v>-</v>
      </c>
      <c r="D129" s="131" t="str">
        <f ca="1">OFFSET(D129,-1,0)</f>
        <v>-</v>
      </c>
      <c r="E129" s="131" t="str">
        <f ca="1">OFFSET(E129,-1,0)</f>
        <v>-</v>
      </c>
      <c r="F129" s="131" t="str">
        <f ca="1">OFFSET(F129,-1,0)</f>
        <v>-</v>
      </c>
      <c r="G129" s="138" t="str">
        <f ca="1">OFFSET(G129,-1,0)</f>
        <v>-</v>
      </c>
      <c r="H129" s="128">
        <f ca="1">AVERAGE(H128,H130)</f>
        <v>0</v>
      </c>
      <c r="I129" s="128">
        <f ca="1">AVERAGE(I128,I130)</f>
        <v>0</v>
      </c>
      <c r="J129" s="128">
        <f ca="1">AVERAGE(J128,J130)</f>
        <v>0</v>
      </c>
      <c r="K129" s="128">
        <f ca="1">AVERAGE(K128,K130)</f>
        <v>0</v>
      </c>
      <c r="L129" s="19"/>
      <c r="M129" s="19"/>
      <c r="N129" s="129">
        <f t="shared" ca="1" si="19"/>
        <v>0</v>
      </c>
      <c r="O129" s="129">
        <f t="shared" ca="1" si="19"/>
        <v>1</v>
      </c>
    </row>
    <row r="130" spans="2:15" hidden="1" outlineLevel="1">
      <c r="B130" s="132" t="s">
        <v>408</v>
      </c>
      <c r="C130" s="133" t="str">
        <f ca="1">C128</f>
        <v>-</v>
      </c>
      <c r="D130" s="133" t="str">
        <f ca="1">D128</f>
        <v>-</v>
      </c>
      <c r="E130" s="133" t="str">
        <f ca="1">E128</f>
        <v>-</v>
      </c>
      <c r="F130" s="133" t="str">
        <f ca="1">F128</f>
        <v>-</v>
      </c>
      <c r="G130" s="139" t="str">
        <f ca="1">G128</f>
        <v>-</v>
      </c>
      <c r="H130" s="134">
        <f ca="1">H128*1.5</f>
        <v>0</v>
      </c>
      <c r="I130" s="134">
        <f ca="1">I128*1.5</f>
        <v>0</v>
      </c>
      <c r="J130" s="134">
        <f ca="1">J128*1.5</f>
        <v>0</v>
      </c>
      <c r="K130" s="134">
        <f ca="1">K128*1.5</f>
        <v>0</v>
      </c>
      <c r="L130" s="132"/>
      <c r="M130" s="132"/>
      <c r="N130" s="135">
        <f t="shared" ca="1" si="19"/>
        <v>0</v>
      </c>
      <c r="O130" s="129">
        <f t="shared" ca="1" si="19"/>
        <v>1</v>
      </c>
    </row>
    <row r="131" spans="2:15" hidden="1" outlineLevel="1">
      <c r="B131" s="124" t="s">
        <v>409</v>
      </c>
      <c r="C131" s="125" t="str">
        <f ca="1">C133</f>
        <v>-</v>
      </c>
      <c r="D131" s="125" t="str">
        <f ca="1">D133</f>
        <v>-</v>
      </c>
      <c r="E131" s="125" t="b">
        <f ca="1">E133</f>
        <v>1</v>
      </c>
      <c r="F131" s="125" t="str">
        <f ca="1">F133</f>
        <v>-</v>
      </c>
      <c r="G131" s="136" t="str">
        <f ca="1">G133</f>
        <v>-</v>
      </c>
      <c r="H131" s="126">
        <f ca="1">H133*0.5</f>
        <v>5.0000000000000001E-3</v>
      </c>
      <c r="I131" s="126">
        <f ca="1">I133*0.5</f>
        <v>0</v>
      </c>
      <c r="J131" s="126">
        <f ca="1">J133*0.5</f>
        <v>2.5000000000000001E-2</v>
      </c>
      <c r="K131" s="126">
        <f ca="1">K133*0.5</f>
        <v>2.5000000000000001E-2</v>
      </c>
      <c r="L131" s="124"/>
      <c r="M131" s="124"/>
      <c r="N131" s="95">
        <v>1</v>
      </c>
      <c r="O131" s="129">
        <f t="shared" ref="O131:O145" ca="1" si="21">OFFSET(O131,-1,0)</f>
        <v>1</v>
      </c>
    </row>
    <row r="132" spans="2:15" hidden="1" outlineLevel="1">
      <c r="B132" s="19" t="s">
        <v>514</v>
      </c>
      <c r="C132" s="127" t="str">
        <f ca="1">C133</f>
        <v>-</v>
      </c>
      <c r="D132" s="127" t="str">
        <f ca="1">D133</f>
        <v>-</v>
      </c>
      <c r="E132" s="127" t="b">
        <f ca="1">E133</f>
        <v>1</v>
      </c>
      <c r="F132" s="127" t="str">
        <f ca="1">F133</f>
        <v>-</v>
      </c>
      <c r="G132" s="120" t="str">
        <f ca="1">G133</f>
        <v>-</v>
      </c>
      <c r="H132" s="128">
        <f ca="1">AVERAGE(H131,H133)</f>
        <v>7.4999999999999997E-3</v>
      </c>
      <c r="I132" s="128">
        <f ca="1">AVERAGE(I131,I133)</f>
        <v>0</v>
      </c>
      <c r="J132" s="128">
        <f ca="1">AVERAGE(J131,J133)</f>
        <v>3.7500000000000006E-2</v>
      </c>
      <c r="K132" s="128">
        <f ca="1">AVERAGE(K131,K133)</f>
        <v>3.7500000000000006E-2</v>
      </c>
      <c r="L132" s="19"/>
      <c r="M132" s="19"/>
      <c r="N132" s="129">
        <f ca="1">OFFSET(N132,-1,0)</f>
        <v>1</v>
      </c>
      <c r="O132" s="129">
        <f t="shared" ca="1" si="21"/>
        <v>1</v>
      </c>
    </row>
    <row r="133" spans="2:15" hidden="1" outlineLevel="1">
      <c r="B133" s="19" t="s">
        <v>438</v>
      </c>
      <c r="C133" s="130" t="str">
        <f t="shared" ref="C133:K133" ca="1" si="22">INDEX(C$86:C$101,INDEX(i.DryMan,$O133+1,$N133+1),0)</f>
        <v>-</v>
      </c>
      <c r="D133" s="130" t="str">
        <f t="shared" ca="1" si="22"/>
        <v>-</v>
      </c>
      <c r="E133" s="130" t="b">
        <f t="shared" ca="1" si="22"/>
        <v>1</v>
      </c>
      <c r="F133" s="130" t="str">
        <f t="shared" ca="1" si="22"/>
        <v>-</v>
      </c>
      <c r="G133" s="137" t="str">
        <f t="shared" ca="1" si="22"/>
        <v>-</v>
      </c>
      <c r="H133" s="123">
        <f t="shared" ca="1" si="22"/>
        <v>0.01</v>
      </c>
      <c r="I133" s="123">
        <f t="shared" ca="1" si="22"/>
        <v>0</v>
      </c>
      <c r="J133" s="123">
        <f t="shared" ca="1" si="22"/>
        <v>0.05</v>
      </c>
      <c r="K133" s="123">
        <f t="shared" ca="1" si="22"/>
        <v>0.05</v>
      </c>
      <c r="L133" s="19"/>
      <c r="M133" s="19"/>
      <c r="N133" s="129">
        <f ca="1">OFFSET(N133,-1,0)</f>
        <v>1</v>
      </c>
      <c r="O133" s="129">
        <f t="shared" ca="1" si="21"/>
        <v>1</v>
      </c>
    </row>
    <row r="134" spans="2:15" hidden="1" outlineLevel="1">
      <c r="B134" s="19" t="s">
        <v>515</v>
      </c>
      <c r="C134" s="131" t="str">
        <f ca="1">OFFSET(C134,-1,0)</f>
        <v>-</v>
      </c>
      <c r="D134" s="131" t="str">
        <f ca="1">OFFSET(D134,-1,0)</f>
        <v>-</v>
      </c>
      <c r="E134" s="131" t="b">
        <f ca="1">OFFSET(E134,-1,0)</f>
        <v>1</v>
      </c>
      <c r="F134" s="131" t="str">
        <f ca="1">OFFSET(F134,-1,0)</f>
        <v>-</v>
      </c>
      <c r="G134" s="138" t="str">
        <f ca="1">OFFSET(G134,-1,0)</f>
        <v>-</v>
      </c>
      <c r="H134" s="128">
        <f ca="1">AVERAGE(H133,H135)</f>
        <v>1.2500000000000001E-2</v>
      </c>
      <c r="I134" s="128">
        <f ca="1">AVERAGE(I133,I135)</f>
        <v>0</v>
      </c>
      <c r="J134" s="128">
        <f ca="1">AVERAGE(J133,J135)</f>
        <v>6.25E-2</v>
      </c>
      <c r="K134" s="128">
        <f ca="1">AVERAGE(K133,K135)</f>
        <v>6.25E-2</v>
      </c>
      <c r="L134" s="19"/>
      <c r="M134" s="19"/>
      <c r="N134" s="129">
        <f ca="1">OFFSET(N134,-1,0)</f>
        <v>1</v>
      </c>
      <c r="O134" s="129">
        <f t="shared" ca="1" si="21"/>
        <v>1</v>
      </c>
    </row>
    <row r="135" spans="2:15" hidden="1" outlineLevel="1">
      <c r="B135" s="132" t="s">
        <v>408</v>
      </c>
      <c r="C135" s="133" t="str">
        <f ca="1">C133</f>
        <v>-</v>
      </c>
      <c r="D135" s="133" t="str">
        <f ca="1">D133</f>
        <v>-</v>
      </c>
      <c r="E135" s="133" t="b">
        <f ca="1">E133</f>
        <v>1</v>
      </c>
      <c r="F135" s="133" t="str">
        <f ca="1">F133</f>
        <v>-</v>
      </c>
      <c r="G135" s="139" t="str">
        <f ca="1">G133</f>
        <v>-</v>
      </c>
      <c r="H135" s="134">
        <f ca="1">H133*1.5</f>
        <v>1.4999999999999999E-2</v>
      </c>
      <c r="I135" s="134">
        <f ca="1">I133*1.5</f>
        <v>0</v>
      </c>
      <c r="J135" s="134">
        <f ca="1">J133*1.5</f>
        <v>7.5000000000000011E-2</v>
      </c>
      <c r="K135" s="134">
        <f ca="1">K133*1.5</f>
        <v>7.5000000000000011E-2</v>
      </c>
      <c r="L135" s="132"/>
      <c r="M135" s="132"/>
      <c r="N135" s="135">
        <f ca="1">OFFSET(N135,-1,0)</f>
        <v>1</v>
      </c>
      <c r="O135" s="129">
        <f t="shared" ca="1" si="21"/>
        <v>1</v>
      </c>
    </row>
    <row r="136" spans="2:15" hidden="1" outlineLevel="1">
      <c r="B136" s="124" t="s">
        <v>409</v>
      </c>
      <c r="C136" s="125" t="str">
        <f ca="1">C138</f>
        <v>-</v>
      </c>
      <c r="D136" s="125" t="str">
        <f ca="1">D138</f>
        <v>-</v>
      </c>
      <c r="E136" s="125" t="b">
        <f ca="1">E138</f>
        <v>1</v>
      </c>
      <c r="F136" s="125" t="str">
        <f ca="1">F138</f>
        <v>-</v>
      </c>
      <c r="G136" s="136" t="str">
        <f ca="1">G138</f>
        <v>-</v>
      </c>
      <c r="H136" s="126">
        <f ca="1">H138*0.5</f>
        <v>5.0000000000000001E-3</v>
      </c>
      <c r="I136" s="126">
        <f ca="1">I138*0.5</f>
        <v>0</v>
      </c>
      <c r="J136" s="126">
        <f ca="1">J138*0.5</f>
        <v>2.5000000000000001E-2</v>
      </c>
      <c r="K136" s="126">
        <f ca="1">K138*0.5</f>
        <v>2.5000000000000001E-2</v>
      </c>
      <c r="L136" s="124"/>
      <c r="M136" s="124"/>
      <c r="N136" s="95">
        <v>2</v>
      </c>
      <c r="O136" s="129">
        <f t="shared" ca="1" si="21"/>
        <v>1</v>
      </c>
    </row>
    <row r="137" spans="2:15" hidden="1" outlineLevel="1">
      <c r="B137" s="19" t="s">
        <v>514</v>
      </c>
      <c r="C137" s="127" t="str">
        <f ca="1">C138</f>
        <v>-</v>
      </c>
      <c r="D137" s="127" t="str">
        <f ca="1">D138</f>
        <v>-</v>
      </c>
      <c r="E137" s="127" t="b">
        <f ca="1">E138</f>
        <v>1</v>
      </c>
      <c r="F137" s="127" t="str">
        <f ca="1">F138</f>
        <v>-</v>
      </c>
      <c r="G137" s="120" t="str">
        <f ca="1">G138</f>
        <v>-</v>
      </c>
      <c r="H137" s="128">
        <f ca="1">AVERAGE(H136,H138)</f>
        <v>7.4999999999999997E-3</v>
      </c>
      <c r="I137" s="128">
        <f ca="1">AVERAGE(I136,I138)</f>
        <v>0</v>
      </c>
      <c r="J137" s="128">
        <f ca="1">AVERAGE(J136,J138)</f>
        <v>3.7500000000000006E-2</v>
      </c>
      <c r="K137" s="128">
        <f ca="1">AVERAGE(K136,K138)</f>
        <v>3.7500000000000006E-2</v>
      </c>
      <c r="L137" s="19"/>
      <c r="M137" s="19"/>
      <c r="N137" s="129">
        <f ca="1">OFFSET(N137,-1,0)</f>
        <v>2</v>
      </c>
      <c r="O137" s="129">
        <f t="shared" ca="1" si="21"/>
        <v>1</v>
      </c>
    </row>
    <row r="138" spans="2:15" hidden="1" outlineLevel="1">
      <c r="B138" s="19" t="s">
        <v>438</v>
      </c>
      <c r="C138" s="130" t="str">
        <f t="shared" ref="C138:K138" ca="1" si="23">INDEX(C$86:C$101,INDEX(i.DryMan,$O138+1,$N138+1),0)</f>
        <v>-</v>
      </c>
      <c r="D138" s="130" t="str">
        <f t="shared" ca="1" si="23"/>
        <v>-</v>
      </c>
      <c r="E138" s="130" t="b">
        <f t="shared" ca="1" si="23"/>
        <v>1</v>
      </c>
      <c r="F138" s="130" t="str">
        <f t="shared" ca="1" si="23"/>
        <v>-</v>
      </c>
      <c r="G138" s="137" t="str">
        <f t="shared" ca="1" si="23"/>
        <v>-</v>
      </c>
      <c r="H138" s="123">
        <f t="shared" ca="1" si="23"/>
        <v>0.01</v>
      </c>
      <c r="I138" s="123">
        <f t="shared" ca="1" si="23"/>
        <v>0</v>
      </c>
      <c r="J138" s="123">
        <f t="shared" ca="1" si="23"/>
        <v>0.05</v>
      </c>
      <c r="K138" s="123">
        <f t="shared" ca="1" si="23"/>
        <v>0.05</v>
      </c>
      <c r="L138" s="19"/>
      <c r="M138" s="19"/>
      <c r="N138" s="129">
        <f ca="1">OFFSET(N138,-1,0)</f>
        <v>2</v>
      </c>
      <c r="O138" s="129">
        <f t="shared" ca="1" si="21"/>
        <v>1</v>
      </c>
    </row>
    <row r="139" spans="2:15" hidden="1" outlineLevel="1">
      <c r="B139" s="19" t="s">
        <v>515</v>
      </c>
      <c r="C139" s="131" t="str">
        <f ca="1">OFFSET(C139,-1,0)</f>
        <v>-</v>
      </c>
      <c r="D139" s="131" t="str">
        <f ca="1">OFFSET(D139,-1,0)</f>
        <v>-</v>
      </c>
      <c r="E139" s="131" t="b">
        <f ca="1">OFFSET(E139,-1,0)</f>
        <v>1</v>
      </c>
      <c r="F139" s="131" t="str">
        <f ca="1">OFFSET(F139,-1,0)</f>
        <v>-</v>
      </c>
      <c r="G139" s="138" t="str">
        <f ca="1">OFFSET(G139,-1,0)</f>
        <v>-</v>
      </c>
      <c r="H139" s="128">
        <f ca="1">AVERAGE(H138,H140)</f>
        <v>1.2500000000000001E-2</v>
      </c>
      <c r="I139" s="128">
        <f ca="1">AVERAGE(I138,I140)</f>
        <v>0</v>
      </c>
      <c r="J139" s="128">
        <f ca="1">AVERAGE(J138,J140)</f>
        <v>6.25E-2</v>
      </c>
      <c r="K139" s="128">
        <f ca="1">AVERAGE(K138,K140)</f>
        <v>6.25E-2</v>
      </c>
      <c r="L139" s="19"/>
      <c r="M139" s="19"/>
      <c r="N139" s="129">
        <f ca="1">OFFSET(N139,-1,0)</f>
        <v>2</v>
      </c>
      <c r="O139" s="129">
        <f t="shared" ca="1" si="21"/>
        <v>1</v>
      </c>
    </row>
    <row r="140" spans="2:15" hidden="1" outlineLevel="1">
      <c r="B140" s="132" t="s">
        <v>408</v>
      </c>
      <c r="C140" s="133" t="str">
        <f ca="1">C138</f>
        <v>-</v>
      </c>
      <c r="D140" s="133" t="str">
        <f ca="1">D138</f>
        <v>-</v>
      </c>
      <c r="E140" s="133" t="b">
        <f ca="1">E138</f>
        <v>1</v>
      </c>
      <c r="F140" s="133" t="str">
        <f ca="1">F138</f>
        <v>-</v>
      </c>
      <c r="G140" s="139" t="str">
        <f ca="1">G138</f>
        <v>-</v>
      </c>
      <c r="H140" s="134">
        <f ca="1">H138*1.5</f>
        <v>1.4999999999999999E-2</v>
      </c>
      <c r="I140" s="134">
        <f ca="1">I138*1.5</f>
        <v>0</v>
      </c>
      <c r="J140" s="134">
        <f ca="1">J138*1.5</f>
        <v>7.5000000000000011E-2</v>
      </c>
      <c r="K140" s="134">
        <f ca="1">K138*1.5</f>
        <v>7.5000000000000011E-2</v>
      </c>
      <c r="L140" s="132"/>
      <c r="M140" s="132"/>
      <c r="N140" s="135">
        <f ca="1">OFFSET(N140,-1,0)</f>
        <v>2</v>
      </c>
      <c r="O140" s="129">
        <f t="shared" ca="1" si="21"/>
        <v>1</v>
      </c>
    </row>
    <row r="141" spans="2:15" hidden="1" outlineLevel="1">
      <c r="B141" s="124" t="s">
        <v>409</v>
      </c>
      <c r="C141" s="125" t="str">
        <f ca="1">C143</f>
        <v>-</v>
      </c>
      <c r="D141" s="125" t="str">
        <f ca="1">D143</f>
        <v>-</v>
      </c>
      <c r="E141" s="125" t="b">
        <f ca="1">E143</f>
        <v>1</v>
      </c>
      <c r="F141" s="125" t="str">
        <f ca="1">F143</f>
        <v>-</v>
      </c>
      <c r="G141" s="136" t="str">
        <f ca="1">G143</f>
        <v>-</v>
      </c>
      <c r="H141" s="126">
        <f ca="1">H143*0.5</f>
        <v>5.0000000000000001E-3</v>
      </c>
      <c r="I141" s="126">
        <f ca="1">I143*0.5</f>
        <v>0</v>
      </c>
      <c r="J141" s="126">
        <f ca="1">J143*0.5</f>
        <v>2.5000000000000001E-2</v>
      </c>
      <c r="K141" s="126">
        <f ca="1">K143*0.5</f>
        <v>2.5000000000000001E-2</v>
      </c>
      <c r="L141" s="124"/>
      <c r="M141" s="124"/>
      <c r="N141" s="95">
        <v>3</v>
      </c>
      <c r="O141" s="129">
        <f t="shared" ca="1" si="21"/>
        <v>1</v>
      </c>
    </row>
    <row r="142" spans="2:15" hidden="1" outlineLevel="1">
      <c r="B142" s="19" t="s">
        <v>514</v>
      </c>
      <c r="C142" s="127" t="str">
        <f ca="1">C143</f>
        <v>-</v>
      </c>
      <c r="D142" s="127" t="str">
        <f ca="1">D143</f>
        <v>-</v>
      </c>
      <c r="E142" s="127" t="b">
        <f ca="1">E143</f>
        <v>1</v>
      </c>
      <c r="F142" s="127" t="str">
        <f ca="1">F143</f>
        <v>-</v>
      </c>
      <c r="G142" s="120" t="str">
        <f ca="1">G143</f>
        <v>-</v>
      </c>
      <c r="H142" s="128">
        <f ca="1">AVERAGE(H141,H143)</f>
        <v>7.4999999999999997E-3</v>
      </c>
      <c r="I142" s="128">
        <f ca="1">AVERAGE(I141,I143)</f>
        <v>0</v>
      </c>
      <c r="J142" s="128">
        <f ca="1">AVERAGE(J141,J143)</f>
        <v>3.7500000000000006E-2</v>
      </c>
      <c r="K142" s="128">
        <f ca="1">AVERAGE(K141,K143)</f>
        <v>3.7500000000000006E-2</v>
      </c>
      <c r="L142" s="19"/>
      <c r="M142" s="19"/>
      <c r="N142" s="129">
        <f ca="1">OFFSET(N142,-1,0)</f>
        <v>3</v>
      </c>
      <c r="O142" s="129">
        <f t="shared" ca="1" si="21"/>
        <v>1</v>
      </c>
    </row>
    <row r="143" spans="2:15" hidden="1" outlineLevel="1">
      <c r="B143" s="19" t="s">
        <v>438</v>
      </c>
      <c r="C143" s="130" t="str">
        <f t="shared" ref="C143:K143" ca="1" si="24">INDEX(C$86:C$101,INDEX(i.DryMan,$O143+1,$N143+1),0)</f>
        <v>-</v>
      </c>
      <c r="D143" s="130" t="str">
        <f t="shared" ca="1" si="24"/>
        <v>-</v>
      </c>
      <c r="E143" s="130" t="b">
        <f t="shared" ca="1" si="24"/>
        <v>1</v>
      </c>
      <c r="F143" s="130" t="str">
        <f t="shared" ca="1" si="24"/>
        <v>-</v>
      </c>
      <c r="G143" s="137" t="str">
        <f t="shared" ca="1" si="24"/>
        <v>-</v>
      </c>
      <c r="H143" s="123">
        <f t="shared" ca="1" si="24"/>
        <v>0.01</v>
      </c>
      <c r="I143" s="123">
        <f t="shared" ca="1" si="24"/>
        <v>0</v>
      </c>
      <c r="J143" s="123">
        <f t="shared" ca="1" si="24"/>
        <v>0.05</v>
      </c>
      <c r="K143" s="123">
        <f t="shared" ca="1" si="24"/>
        <v>0.05</v>
      </c>
      <c r="L143" s="19"/>
      <c r="M143" s="19"/>
      <c r="N143" s="129">
        <f ca="1">OFFSET(N143,-1,0)</f>
        <v>3</v>
      </c>
      <c r="O143" s="129">
        <f t="shared" ca="1" si="21"/>
        <v>1</v>
      </c>
    </row>
    <row r="144" spans="2:15" hidden="1" outlineLevel="1">
      <c r="B144" s="19" t="s">
        <v>515</v>
      </c>
      <c r="C144" s="131" t="str">
        <f ca="1">OFFSET(C144,-1,0)</f>
        <v>-</v>
      </c>
      <c r="D144" s="131" t="str">
        <f ca="1">OFFSET(D144,-1,0)</f>
        <v>-</v>
      </c>
      <c r="E144" s="131" t="b">
        <f ca="1">OFFSET(E144,-1,0)</f>
        <v>1</v>
      </c>
      <c r="F144" s="131" t="str">
        <f ca="1">OFFSET(F144,-1,0)</f>
        <v>-</v>
      </c>
      <c r="G144" s="138" t="str">
        <f ca="1">OFFSET(G144,-1,0)</f>
        <v>-</v>
      </c>
      <c r="H144" s="128">
        <f ca="1">AVERAGE(H143,H145)</f>
        <v>1.2500000000000001E-2</v>
      </c>
      <c r="I144" s="128">
        <f ca="1">AVERAGE(I143,I145)</f>
        <v>0</v>
      </c>
      <c r="J144" s="128">
        <f ca="1">AVERAGE(J143,J145)</f>
        <v>6.25E-2</v>
      </c>
      <c r="K144" s="128">
        <f ca="1">AVERAGE(K143,K145)</f>
        <v>6.25E-2</v>
      </c>
      <c r="L144" s="19"/>
      <c r="M144" s="19"/>
      <c r="N144" s="129">
        <f ca="1">OFFSET(N144,-1,0)</f>
        <v>3</v>
      </c>
      <c r="O144" s="129">
        <f t="shared" ca="1" si="21"/>
        <v>1</v>
      </c>
    </row>
    <row r="145" spans="2:15" hidden="1" outlineLevel="1">
      <c r="B145" s="132" t="s">
        <v>408</v>
      </c>
      <c r="C145" s="133" t="str">
        <f ca="1">C143</f>
        <v>-</v>
      </c>
      <c r="D145" s="133" t="str">
        <f ca="1">D143</f>
        <v>-</v>
      </c>
      <c r="E145" s="133" t="b">
        <f ca="1">E143</f>
        <v>1</v>
      </c>
      <c r="F145" s="133" t="str">
        <f ca="1">F143</f>
        <v>-</v>
      </c>
      <c r="G145" s="139" t="str">
        <f ca="1">G143</f>
        <v>-</v>
      </c>
      <c r="H145" s="134">
        <f ca="1">H143*1.5</f>
        <v>1.4999999999999999E-2</v>
      </c>
      <c r="I145" s="134">
        <f ca="1">I143*1.5</f>
        <v>0</v>
      </c>
      <c r="J145" s="134">
        <f ca="1">J143*1.5</f>
        <v>7.5000000000000011E-2</v>
      </c>
      <c r="K145" s="134">
        <f ca="1">K143*1.5</f>
        <v>7.5000000000000011E-2</v>
      </c>
      <c r="L145" s="132"/>
      <c r="M145" s="132"/>
      <c r="N145" s="135">
        <f ca="1">OFFSET(N145,-1,0)</f>
        <v>3</v>
      </c>
      <c r="O145" s="129">
        <f t="shared" ca="1" si="21"/>
        <v>1</v>
      </c>
    </row>
    <row r="146" spans="2:15" hidden="1" outlineLevel="1">
      <c r="B146" s="124" t="s">
        <v>409</v>
      </c>
      <c r="C146" s="125" t="str">
        <f ca="1">C148</f>
        <v>-</v>
      </c>
      <c r="D146" s="125" t="str">
        <f ca="1">D148</f>
        <v>-</v>
      </c>
      <c r="E146" s="125" t="str">
        <f ca="1">E148</f>
        <v>-</v>
      </c>
      <c r="F146" s="125" t="str">
        <f ca="1">F148</f>
        <v>-</v>
      </c>
      <c r="G146" s="136" t="str">
        <f ca="1">G148</f>
        <v>-</v>
      </c>
      <c r="H146" s="126">
        <f ca="1">H148*0.5</f>
        <v>0</v>
      </c>
      <c r="I146" s="126">
        <f ca="1">I148*0.5</f>
        <v>0</v>
      </c>
      <c r="J146" s="126">
        <f ca="1">J148*0.5</f>
        <v>0</v>
      </c>
      <c r="K146" s="126">
        <f ca="1">K148*0.5</f>
        <v>0</v>
      </c>
      <c r="L146" s="124"/>
      <c r="M146" s="124"/>
      <c r="N146" s="95">
        <v>0</v>
      </c>
      <c r="O146" s="95">
        <v>2</v>
      </c>
    </row>
    <row r="147" spans="2:15" hidden="1" outlineLevel="1">
      <c r="B147" s="19" t="s">
        <v>514</v>
      </c>
      <c r="C147" s="127" t="str">
        <f ca="1">C148</f>
        <v>-</v>
      </c>
      <c r="D147" s="127" t="str">
        <f ca="1">D148</f>
        <v>-</v>
      </c>
      <c r="E147" s="127" t="str">
        <f ca="1">E148</f>
        <v>-</v>
      </c>
      <c r="F147" s="127" t="str">
        <f ca="1">F148</f>
        <v>-</v>
      </c>
      <c r="G147" s="120" t="str">
        <f ca="1">G148</f>
        <v>-</v>
      </c>
      <c r="H147" s="128">
        <f ca="1">AVERAGE(H146,H148)</f>
        <v>0</v>
      </c>
      <c r="I147" s="128">
        <f ca="1">AVERAGE(I146,I148)</f>
        <v>0</v>
      </c>
      <c r="J147" s="128">
        <f ca="1">AVERAGE(J146,J148)</f>
        <v>0</v>
      </c>
      <c r="K147" s="128">
        <f ca="1">AVERAGE(K146,K148)</f>
        <v>0</v>
      </c>
      <c r="L147" s="19"/>
      <c r="M147" s="19"/>
      <c r="N147" s="129">
        <f t="shared" ref="N147:O150" ca="1" si="25">OFFSET(N147,-1,0)</f>
        <v>0</v>
      </c>
      <c r="O147" s="129">
        <f t="shared" ca="1" si="25"/>
        <v>2</v>
      </c>
    </row>
    <row r="148" spans="2:15" hidden="1" outlineLevel="1">
      <c r="B148" s="19" t="s">
        <v>438</v>
      </c>
      <c r="C148" s="130" t="str">
        <f t="shared" ref="C148:K148" ca="1" si="26">INDEX(C$86:C$101,INDEX(i.DryMan,$O148+1,$N148+1),0)</f>
        <v>-</v>
      </c>
      <c r="D148" s="130" t="str">
        <f t="shared" ca="1" si="26"/>
        <v>-</v>
      </c>
      <c r="E148" s="130" t="str">
        <f t="shared" ca="1" si="26"/>
        <v>-</v>
      </c>
      <c r="F148" s="130" t="str">
        <f t="shared" ca="1" si="26"/>
        <v>-</v>
      </c>
      <c r="G148" s="130" t="str">
        <f t="shared" ca="1" si="26"/>
        <v>-</v>
      </c>
      <c r="H148" s="123">
        <f t="shared" ca="1" si="26"/>
        <v>0</v>
      </c>
      <c r="I148" s="123">
        <f t="shared" ca="1" si="26"/>
        <v>0</v>
      </c>
      <c r="J148" s="123">
        <f t="shared" ca="1" si="26"/>
        <v>0</v>
      </c>
      <c r="K148" s="123">
        <f t="shared" ca="1" si="26"/>
        <v>0</v>
      </c>
      <c r="L148" s="19"/>
      <c r="M148" s="19"/>
      <c r="N148" s="129">
        <f t="shared" ca="1" si="25"/>
        <v>0</v>
      </c>
      <c r="O148" s="129">
        <f t="shared" ca="1" si="25"/>
        <v>2</v>
      </c>
    </row>
    <row r="149" spans="2:15" hidden="1" outlineLevel="1">
      <c r="B149" s="19" t="s">
        <v>515</v>
      </c>
      <c r="C149" s="131" t="str">
        <f ca="1">OFFSET(C149,-1,0)</f>
        <v>-</v>
      </c>
      <c r="D149" s="131" t="str">
        <f ca="1">OFFSET(D149,-1,0)</f>
        <v>-</v>
      </c>
      <c r="E149" s="131" t="str">
        <f ca="1">OFFSET(E149,-1,0)</f>
        <v>-</v>
      </c>
      <c r="F149" s="131" t="str">
        <f ca="1">OFFSET(F149,-1,0)</f>
        <v>-</v>
      </c>
      <c r="G149" s="138" t="str">
        <f ca="1">OFFSET(G149,-1,0)</f>
        <v>-</v>
      </c>
      <c r="H149" s="128">
        <f ca="1">AVERAGE(H148,H150)</f>
        <v>0</v>
      </c>
      <c r="I149" s="128">
        <f ca="1">AVERAGE(I148,I150)</f>
        <v>0</v>
      </c>
      <c r="J149" s="128">
        <f ca="1">AVERAGE(J148,J150)</f>
        <v>0</v>
      </c>
      <c r="K149" s="128">
        <f ca="1">AVERAGE(K148,K150)</f>
        <v>0</v>
      </c>
      <c r="L149" s="19"/>
      <c r="M149" s="19"/>
      <c r="N149" s="129">
        <f t="shared" ca="1" si="25"/>
        <v>0</v>
      </c>
      <c r="O149" s="129">
        <f t="shared" ca="1" si="25"/>
        <v>2</v>
      </c>
    </row>
    <row r="150" spans="2:15" hidden="1" outlineLevel="1">
      <c r="B150" s="132" t="s">
        <v>408</v>
      </c>
      <c r="C150" s="133" t="str">
        <f ca="1">C148</f>
        <v>-</v>
      </c>
      <c r="D150" s="133" t="str">
        <f ca="1">D148</f>
        <v>-</v>
      </c>
      <c r="E150" s="133" t="str">
        <f ca="1">E148</f>
        <v>-</v>
      </c>
      <c r="F150" s="133" t="str">
        <f ca="1">F148</f>
        <v>-</v>
      </c>
      <c r="G150" s="139" t="str">
        <f ca="1">G148</f>
        <v>-</v>
      </c>
      <c r="H150" s="134">
        <f ca="1">H148*1.5</f>
        <v>0</v>
      </c>
      <c r="I150" s="134">
        <f ca="1">I148*1.5</f>
        <v>0</v>
      </c>
      <c r="J150" s="134">
        <f ca="1">J148*1.5</f>
        <v>0</v>
      </c>
      <c r="K150" s="134">
        <f ca="1">K148*1.5</f>
        <v>0</v>
      </c>
      <c r="L150" s="132"/>
      <c r="M150" s="132"/>
      <c r="N150" s="135">
        <f t="shared" ca="1" si="25"/>
        <v>0</v>
      </c>
      <c r="O150" s="129">
        <f t="shared" ca="1" si="25"/>
        <v>2</v>
      </c>
    </row>
    <row r="151" spans="2:15" hidden="1" outlineLevel="1">
      <c r="B151" s="124" t="s">
        <v>409</v>
      </c>
      <c r="C151" s="125" t="str">
        <f ca="1">C153</f>
        <v>-</v>
      </c>
      <c r="D151" s="125" t="str">
        <f ca="1">D153</f>
        <v>-</v>
      </c>
      <c r="E151" s="125" t="b">
        <f ca="1">E153</f>
        <v>1</v>
      </c>
      <c r="F151" s="125" t="str">
        <f ca="1">F153</f>
        <v>-</v>
      </c>
      <c r="G151" s="136" t="str">
        <f ca="1">G153</f>
        <v>-</v>
      </c>
      <c r="H151" s="126">
        <f ca="1">H153*0.5</f>
        <v>5.0000000000000001E-3</v>
      </c>
      <c r="I151" s="126">
        <f ca="1">I153*0.5</f>
        <v>0</v>
      </c>
      <c r="J151" s="126">
        <f ca="1">J153*0.5</f>
        <v>2.5000000000000001E-2</v>
      </c>
      <c r="K151" s="126">
        <f ca="1">K153*0.5</f>
        <v>2.5000000000000001E-2</v>
      </c>
      <c r="L151" s="124"/>
      <c r="M151" s="124"/>
      <c r="N151" s="95">
        <v>1</v>
      </c>
      <c r="O151" s="129">
        <f t="shared" ref="O151:O165" ca="1" si="27">OFFSET(O151,-1,0)</f>
        <v>2</v>
      </c>
    </row>
    <row r="152" spans="2:15" hidden="1" outlineLevel="1">
      <c r="B152" s="19" t="s">
        <v>514</v>
      </c>
      <c r="C152" s="127" t="str">
        <f ca="1">C153</f>
        <v>-</v>
      </c>
      <c r="D152" s="127" t="str">
        <f ca="1">D153</f>
        <v>-</v>
      </c>
      <c r="E152" s="127" t="b">
        <f ca="1">E153</f>
        <v>1</v>
      </c>
      <c r="F152" s="127" t="str">
        <f ca="1">F153</f>
        <v>-</v>
      </c>
      <c r="G152" s="120" t="str">
        <f ca="1">G153</f>
        <v>-</v>
      </c>
      <c r="H152" s="128">
        <f ca="1">AVERAGE(H151,H153)</f>
        <v>7.4999999999999997E-3</v>
      </c>
      <c r="I152" s="128">
        <f ca="1">AVERAGE(I151,I153)</f>
        <v>0</v>
      </c>
      <c r="J152" s="128">
        <f ca="1">AVERAGE(J151,J153)</f>
        <v>3.7500000000000006E-2</v>
      </c>
      <c r="K152" s="128">
        <f ca="1">AVERAGE(K151,K153)</f>
        <v>3.7500000000000006E-2</v>
      </c>
      <c r="L152" s="19"/>
      <c r="M152" s="19"/>
      <c r="N152" s="129">
        <f ca="1">OFFSET(N152,-1,0)</f>
        <v>1</v>
      </c>
      <c r="O152" s="129">
        <f t="shared" ca="1" si="27"/>
        <v>2</v>
      </c>
    </row>
    <row r="153" spans="2:15" hidden="1" outlineLevel="1">
      <c r="B153" s="19" t="s">
        <v>438</v>
      </c>
      <c r="C153" s="130" t="str">
        <f t="shared" ref="C153:K153" ca="1" si="28">INDEX(C$86:C$101,INDEX(i.DryMan,$O153+1,$N153+1),0)</f>
        <v>-</v>
      </c>
      <c r="D153" s="130" t="str">
        <f t="shared" ca="1" si="28"/>
        <v>-</v>
      </c>
      <c r="E153" s="130" t="b">
        <f t="shared" ca="1" si="28"/>
        <v>1</v>
      </c>
      <c r="F153" s="130" t="str">
        <f t="shared" ca="1" si="28"/>
        <v>-</v>
      </c>
      <c r="G153" s="137" t="str">
        <f t="shared" ca="1" si="28"/>
        <v>-</v>
      </c>
      <c r="H153" s="123">
        <f t="shared" ca="1" si="28"/>
        <v>0.01</v>
      </c>
      <c r="I153" s="123">
        <f t="shared" ca="1" si="28"/>
        <v>0</v>
      </c>
      <c r="J153" s="123">
        <f t="shared" ca="1" si="28"/>
        <v>0.05</v>
      </c>
      <c r="K153" s="123">
        <f t="shared" ca="1" si="28"/>
        <v>0.05</v>
      </c>
      <c r="L153" s="19"/>
      <c r="M153" s="19"/>
      <c r="N153" s="129">
        <f ca="1">OFFSET(N153,-1,0)</f>
        <v>1</v>
      </c>
      <c r="O153" s="129">
        <f t="shared" ca="1" si="27"/>
        <v>2</v>
      </c>
    </row>
    <row r="154" spans="2:15" hidden="1" outlineLevel="1">
      <c r="B154" s="19" t="s">
        <v>515</v>
      </c>
      <c r="C154" s="131" t="str">
        <f ca="1">OFFSET(C154,-1,0)</f>
        <v>-</v>
      </c>
      <c r="D154" s="131" t="str">
        <f ca="1">OFFSET(D154,-1,0)</f>
        <v>-</v>
      </c>
      <c r="E154" s="131" t="b">
        <f ca="1">OFFSET(E154,-1,0)</f>
        <v>1</v>
      </c>
      <c r="F154" s="131" t="str">
        <f ca="1">OFFSET(F154,-1,0)</f>
        <v>-</v>
      </c>
      <c r="G154" s="138" t="str">
        <f ca="1">OFFSET(G154,-1,0)</f>
        <v>-</v>
      </c>
      <c r="H154" s="128">
        <f ca="1">AVERAGE(H153,H155)</f>
        <v>1.2500000000000001E-2</v>
      </c>
      <c r="I154" s="128">
        <f ca="1">AVERAGE(I153,I155)</f>
        <v>0</v>
      </c>
      <c r="J154" s="128">
        <f ca="1">AVERAGE(J153,J155)</f>
        <v>6.25E-2</v>
      </c>
      <c r="K154" s="128">
        <f ca="1">AVERAGE(K153,K155)</f>
        <v>6.25E-2</v>
      </c>
      <c r="L154" s="19"/>
      <c r="M154" s="19"/>
      <c r="N154" s="129">
        <f ca="1">OFFSET(N154,-1,0)</f>
        <v>1</v>
      </c>
      <c r="O154" s="129">
        <f t="shared" ca="1" si="27"/>
        <v>2</v>
      </c>
    </row>
    <row r="155" spans="2:15" hidden="1" outlineLevel="1">
      <c r="B155" s="132" t="s">
        <v>408</v>
      </c>
      <c r="C155" s="133" t="str">
        <f ca="1">C153</f>
        <v>-</v>
      </c>
      <c r="D155" s="133" t="str">
        <f ca="1">D153</f>
        <v>-</v>
      </c>
      <c r="E155" s="133" t="b">
        <f ca="1">E153</f>
        <v>1</v>
      </c>
      <c r="F155" s="133" t="str">
        <f ca="1">F153</f>
        <v>-</v>
      </c>
      <c r="G155" s="139" t="str">
        <f ca="1">G153</f>
        <v>-</v>
      </c>
      <c r="H155" s="134">
        <f ca="1">H153*1.5</f>
        <v>1.4999999999999999E-2</v>
      </c>
      <c r="I155" s="134">
        <f ca="1">I153*1.5</f>
        <v>0</v>
      </c>
      <c r="J155" s="134">
        <f ca="1">J153*1.5</f>
        <v>7.5000000000000011E-2</v>
      </c>
      <c r="K155" s="134">
        <f ca="1">K153*1.5</f>
        <v>7.5000000000000011E-2</v>
      </c>
      <c r="L155" s="132"/>
      <c r="M155" s="132"/>
      <c r="N155" s="135">
        <f ca="1">OFFSET(N155,-1,0)</f>
        <v>1</v>
      </c>
      <c r="O155" s="129">
        <f t="shared" ca="1" si="27"/>
        <v>2</v>
      </c>
    </row>
    <row r="156" spans="2:15" hidden="1" outlineLevel="1">
      <c r="B156" s="124" t="s">
        <v>409</v>
      </c>
      <c r="C156" s="125" t="str">
        <f ca="1">C158</f>
        <v>-</v>
      </c>
      <c r="D156" s="125" t="str">
        <f ca="1">D158</f>
        <v>-</v>
      </c>
      <c r="E156" s="125" t="b">
        <f ca="1">E158</f>
        <v>1</v>
      </c>
      <c r="F156" s="125" t="str">
        <f ca="1">F158</f>
        <v>-</v>
      </c>
      <c r="G156" s="136" t="str">
        <f ca="1">G158</f>
        <v>-</v>
      </c>
      <c r="H156" s="126">
        <f ca="1">H158*0.5</f>
        <v>5.0000000000000001E-3</v>
      </c>
      <c r="I156" s="126">
        <f ca="1">I158*0.5</f>
        <v>0</v>
      </c>
      <c r="J156" s="126">
        <f ca="1">J158*0.5</f>
        <v>2.5000000000000001E-2</v>
      </c>
      <c r="K156" s="126">
        <f ca="1">K158*0.5</f>
        <v>2.5000000000000001E-2</v>
      </c>
      <c r="L156" s="124"/>
      <c r="M156" s="124"/>
      <c r="N156" s="95">
        <v>2</v>
      </c>
      <c r="O156" s="129">
        <f t="shared" ca="1" si="27"/>
        <v>2</v>
      </c>
    </row>
    <row r="157" spans="2:15" hidden="1" outlineLevel="1">
      <c r="B157" s="19" t="s">
        <v>514</v>
      </c>
      <c r="C157" s="127" t="str">
        <f ca="1">C158</f>
        <v>-</v>
      </c>
      <c r="D157" s="127" t="str">
        <f ca="1">D158</f>
        <v>-</v>
      </c>
      <c r="E157" s="127" t="b">
        <f ca="1">E158</f>
        <v>1</v>
      </c>
      <c r="F157" s="127" t="str">
        <f ca="1">F158</f>
        <v>-</v>
      </c>
      <c r="G157" s="120" t="str">
        <f ca="1">G158</f>
        <v>-</v>
      </c>
      <c r="H157" s="128">
        <f ca="1">AVERAGE(H156,H158)</f>
        <v>7.4999999999999997E-3</v>
      </c>
      <c r="I157" s="128">
        <f ca="1">AVERAGE(I156,I158)</f>
        <v>0</v>
      </c>
      <c r="J157" s="128">
        <f ca="1">AVERAGE(J156,J158)</f>
        <v>3.7500000000000006E-2</v>
      </c>
      <c r="K157" s="128">
        <f ca="1">AVERAGE(K156,K158)</f>
        <v>3.7500000000000006E-2</v>
      </c>
      <c r="L157" s="19"/>
      <c r="M157" s="19"/>
      <c r="N157" s="129">
        <f ca="1">OFFSET(N157,-1,0)</f>
        <v>2</v>
      </c>
      <c r="O157" s="129">
        <f t="shared" ca="1" si="27"/>
        <v>2</v>
      </c>
    </row>
    <row r="158" spans="2:15" hidden="1" outlineLevel="1">
      <c r="B158" s="19" t="s">
        <v>438</v>
      </c>
      <c r="C158" s="130" t="str">
        <f t="shared" ref="C158:K158" ca="1" si="29">INDEX(C$86:C$101,INDEX(i.DryMan,$O158+1,$N158+1),0)</f>
        <v>-</v>
      </c>
      <c r="D158" s="130" t="str">
        <f t="shared" ca="1" si="29"/>
        <v>-</v>
      </c>
      <c r="E158" s="130" t="b">
        <f t="shared" ca="1" si="29"/>
        <v>1</v>
      </c>
      <c r="F158" s="130" t="str">
        <f t="shared" ca="1" si="29"/>
        <v>-</v>
      </c>
      <c r="G158" s="137" t="str">
        <f t="shared" ca="1" si="29"/>
        <v>-</v>
      </c>
      <c r="H158" s="123">
        <f t="shared" ca="1" si="29"/>
        <v>0.01</v>
      </c>
      <c r="I158" s="123">
        <f t="shared" ca="1" si="29"/>
        <v>0</v>
      </c>
      <c r="J158" s="123">
        <f t="shared" ca="1" si="29"/>
        <v>0.05</v>
      </c>
      <c r="K158" s="123">
        <f t="shared" ca="1" si="29"/>
        <v>0.05</v>
      </c>
      <c r="L158" s="19"/>
      <c r="M158" s="19"/>
      <c r="N158" s="129">
        <f ca="1">OFFSET(N158,-1,0)</f>
        <v>2</v>
      </c>
      <c r="O158" s="129">
        <f t="shared" ca="1" si="27"/>
        <v>2</v>
      </c>
    </row>
    <row r="159" spans="2:15" hidden="1" outlineLevel="1">
      <c r="B159" s="19" t="s">
        <v>515</v>
      </c>
      <c r="C159" s="131" t="str">
        <f ca="1">OFFSET(C159,-1,0)</f>
        <v>-</v>
      </c>
      <c r="D159" s="131" t="str">
        <f ca="1">OFFSET(D159,-1,0)</f>
        <v>-</v>
      </c>
      <c r="E159" s="131" t="b">
        <f ca="1">OFFSET(E159,-1,0)</f>
        <v>1</v>
      </c>
      <c r="F159" s="131" t="str">
        <f ca="1">OFFSET(F159,-1,0)</f>
        <v>-</v>
      </c>
      <c r="G159" s="138" t="str">
        <f ca="1">OFFSET(G159,-1,0)</f>
        <v>-</v>
      </c>
      <c r="H159" s="128">
        <f ca="1">AVERAGE(H158,H160)</f>
        <v>1.2500000000000001E-2</v>
      </c>
      <c r="I159" s="128">
        <f ca="1">AVERAGE(I158,I160)</f>
        <v>0</v>
      </c>
      <c r="J159" s="128">
        <f ca="1">AVERAGE(J158,J160)</f>
        <v>6.25E-2</v>
      </c>
      <c r="K159" s="128">
        <f ca="1">AVERAGE(K158,K160)</f>
        <v>6.25E-2</v>
      </c>
      <c r="L159" s="19"/>
      <c r="M159" s="19"/>
      <c r="N159" s="129">
        <f ca="1">OFFSET(N159,-1,0)</f>
        <v>2</v>
      </c>
      <c r="O159" s="129">
        <f t="shared" ca="1" si="27"/>
        <v>2</v>
      </c>
    </row>
    <row r="160" spans="2:15" hidden="1" outlineLevel="1">
      <c r="B160" s="132" t="s">
        <v>408</v>
      </c>
      <c r="C160" s="133" t="str">
        <f ca="1">C158</f>
        <v>-</v>
      </c>
      <c r="D160" s="133" t="str">
        <f ca="1">D158</f>
        <v>-</v>
      </c>
      <c r="E160" s="133" t="b">
        <f ca="1">E158</f>
        <v>1</v>
      </c>
      <c r="F160" s="133" t="str">
        <f ca="1">F158</f>
        <v>-</v>
      </c>
      <c r="G160" s="139" t="str">
        <f ca="1">G158</f>
        <v>-</v>
      </c>
      <c r="H160" s="134">
        <f ca="1">H158*1.5</f>
        <v>1.4999999999999999E-2</v>
      </c>
      <c r="I160" s="134">
        <f ca="1">I158*1.5</f>
        <v>0</v>
      </c>
      <c r="J160" s="134">
        <f ca="1">J158*1.5</f>
        <v>7.5000000000000011E-2</v>
      </c>
      <c r="K160" s="134">
        <f ca="1">K158*1.5</f>
        <v>7.5000000000000011E-2</v>
      </c>
      <c r="L160" s="132"/>
      <c r="M160" s="132"/>
      <c r="N160" s="135">
        <f ca="1">OFFSET(N160,-1,0)</f>
        <v>2</v>
      </c>
      <c r="O160" s="129">
        <f t="shared" ca="1" si="27"/>
        <v>2</v>
      </c>
    </row>
    <row r="161" spans="2:15" hidden="1" outlineLevel="1">
      <c r="B161" s="124" t="s">
        <v>409</v>
      </c>
      <c r="C161" s="125" t="str">
        <f ca="1">C163</f>
        <v>-</v>
      </c>
      <c r="D161" s="125" t="str">
        <f ca="1">D163</f>
        <v>-</v>
      </c>
      <c r="E161" s="125" t="b">
        <f ca="1">E163</f>
        <v>1</v>
      </c>
      <c r="F161" s="125" t="str">
        <f ca="1">F163</f>
        <v>-</v>
      </c>
      <c r="G161" s="136" t="str">
        <f ca="1">G163</f>
        <v>-</v>
      </c>
      <c r="H161" s="126">
        <f ca="1">H163*0.5</f>
        <v>5.0000000000000001E-3</v>
      </c>
      <c r="I161" s="126">
        <f ca="1">I163*0.5</f>
        <v>0</v>
      </c>
      <c r="J161" s="126">
        <f ca="1">J163*0.5</f>
        <v>2.5000000000000001E-2</v>
      </c>
      <c r="K161" s="126">
        <f ca="1">K163*0.5</f>
        <v>2.5000000000000001E-2</v>
      </c>
      <c r="L161" s="124"/>
      <c r="M161" s="124"/>
      <c r="N161" s="95">
        <v>3</v>
      </c>
      <c r="O161" s="129">
        <f t="shared" ca="1" si="27"/>
        <v>2</v>
      </c>
    </row>
    <row r="162" spans="2:15" hidden="1" outlineLevel="1">
      <c r="B162" s="19" t="s">
        <v>514</v>
      </c>
      <c r="C162" s="127" t="str">
        <f ca="1">C163</f>
        <v>-</v>
      </c>
      <c r="D162" s="127" t="str">
        <f ca="1">D163</f>
        <v>-</v>
      </c>
      <c r="E162" s="127" t="b">
        <f ca="1">E163</f>
        <v>1</v>
      </c>
      <c r="F162" s="127" t="str">
        <f ca="1">F163</f>
        <v>-</v>
      </c>
      <c r="G162" s="120" t="str">
        <f ca="1">G163</f>
        <v>-</v>
      </c>
      <c r="H162" s="128">
        <f ca="1">AVERAGE(H161,H163)</f>
        <v>7.4999999999999997E-3</v>
      </c>
      <c r="I162" s="128">
        <f ca="1">AVERAGE(I161,I163)</f>
        <v>0</v>
      </c>
      <c r="J162" s="128">
        <f ca="1">AVERAGE(J161,J163)</f>
        <v>3.7500000000000006E-2</v>
      </c>
      <c r="K162" s="128">
        <f ca="1">AVERAGE(K161,K163)</f>
        <v>3.7500000000000006E-2</v>
      </c>
      <c r="L162" s="19"/>
      <c r="M162" s="19"/>
      <c r="N162" s="129">
        <f ca="1">OFFSET(N162,-1,0)</f>
        <v>3</v>
      </c>
      <c r="O162" s="129">
        <f t="shared" ca="1" si="27"/>
        <v>2</v>
      </c>
    </row>
    <row r="163" spans="2:15" hidden="1" outlineLevel="1">
      <c r="B163" s="19" t="s">
        <v>438</v>
      </c>
      <c r="C163" s="130" t="str">
        <f t="shared" ref="C163:K163" ca="1" si="30">INDEX(C$86:C$101,INDEX(i.DryMan,$O163+1,$N163+1),0)</f>
        <v>-</v>
      </c>
      <c r="D163" s="130" t="str">
        <f t="shared" ca="1" si="30"/>
        <v>-</v>
      </c>
      <c r="E163" s="130" t="b">
        <f t="shared" ca="1" si="30"/>
        <v>1</v>
      </c>
      <c r="F163" s="130" t="str">
        <f t="shared" ca="1" si="30"/>
        <v>-</v>
      </c>
      <c r="G163" s="137" t="str">
        <f t="shared" ca="1" si="30"/>
        <v>-</v>
      </c>
      <c r="H163" s="123">
        <f t="shared" ca="1" si="30"/>
        <v>0.01</v>
      </c>
      <c r="I163" s="123">
        <f t="shared" ca="1" si="30"/>
        <v>0</v>
      </c>
      <c r="J163" s="123">
        <f t="shared" ca="1" si="30"/>
        <v>0.05</v>
      </c>
      <c r="K163" s="123">
        <f t="shared" ca="1" si="30"/>
        <v>0.05</v>
      </c>
      <c r="L163" s="19"/>
      <c r="M163" s="19"/>
      <c r="N163" s="129">
        <f ca="1">OFFSET(N163,-1,0)</f>
        <v>3</v>
      </c>
      <c r="O163" s="129">
        <f t="shared" ca="1" si="27"/>
        <v>2</v>
      </c>
    </row>
    <row r="164" spans="2:15" hidden="1" outlineLevel="1">
      <c r="B164" s="19" t="s">
        <v>515</v>
      </c>
      <c r="C164" s="131" t="str">
        <f ca="1">OFFSET(C164,-1,0)</f>
        <v>-</v>
      </c>
      <c r="D164" s="131" t="str">
        <f ca="1">OFFSET(D164,-1,0)</f>
        <v>-</v>
      </c>
      <c r="E164" s="131" t="b">
        <f ca="1">OFFSET(E164,-1,0)</f>
        <v>1</v>
      </c>
      <c r="F164" s="131" t="str">
        <f ca="1">OFFSET(F164,-1,0)</f>
        <v>-</v>
      </c>
      <c r="G164" s="138" t="str">
        <f ca="1">OFFSET(G164,-1,0)</f>
        <v>-</v>
      </c>
      <c r="H164" s="128">
        <f ca="1">AVERAGE(H163,H165)</f>
        <v>1.2500000000000001E-2</v>
      </c>
      <c r="I164" s="128">
        <f ca="1">AVERAGE(I163,I165)</f>
        <v>0</v>
      </c>
      <c r="J164" s="128">
        <f ca="1">AVERAGE(J163,J165)</f>
        <v>6.25E-2</v>
      </c>
      <c r="K164" s="128">
        <f ca="1">AVERAGE(K163,K165)</f>
        <v>6.25E-2</v>
      </c>
      <c r="L164" s="19"/>
      <c r="M164" s="19"/>
      <c r="N164" s="129">
        <f ca="1">OFFSET(N164,-1,0)</f>
        <v>3</v>
      </c>
      <c r="O164" s="129">
        <f t="shared" ca="1" si="27"/>
        <v>2</v>
      </c>
    </row>
    <row r="165" spans="2:15" hidden="1" outlineLevel="1">
      <c r="B165" s="132" t="s">
        <v>408</v>
      </c>
      <c r="C165" s="133" t="str">
        <f ca="1">C163</f>
        <v>-</v>
      </c>
      <c r="D165" s="133" t="str">
        <f ca="1">D163</f>
        <v>-</v>
      </c>
      <c r="E165" s="133" t="b">
        <f ca="1">E163</f>
        <v>1</v>
      </c>
      <c r="F165" s="133" t="str">
        <f ca="1">F163</f>
        <v>-</v>
      </c>
      <c r="G165" s="139" t="str">
        <f ca="1">G163</f>
        <v>-</v>
      </c>
      <c r="H165" s="134">
        <f ca="1">H163*1.5</f>
        <v>1.4999999999999999E-2</v>
      </c>
      <c r="I165" s="134">
        <f ca="1">I163*1.5</f>
        <v>0</v>
      </c>
      <c r="J165" s="134">
        <f ca="1">J163*1.5</f>
        <v>7.5000000000000011E-2</v>
      </c>
      <c r="K165" s="134">
        <f ca="1">K163*1.5</f>
        <v>7.5000000000000011E-2</v>
      </c>
      <c r="L165" s="132"/>
      <c r="M165" s="132"/>
      <c r="N165" s="135">
        <f ca="1">OFFSET(N165,-1,0)</f>
        <v>3</v>
      </c>
      <c r="O165" s="129">
        <f t="shared" ca="1" si="27"/>
        <v>2</v>
      </c>
    </row>
    <row r="166" spans="2:15" hidden="1" outlineLevel="1"/>
    <row r="168" spans="2:15" collapsed="1">
      <c r="B168" s="22" t="s">
        <v>825</v>
      </c>
    </row>
    <row r="169" spans="2:15" ht="126" hidden="1" outlineLevel="1">
      <c r="C169" s="55" t="s">
        <v>312</v>
      </c>
      <c r="D169" s="55" t="s">
        <v>311</v>
      </c>
      <c r="E169" s="55" t="s">
        <v>389</v>
      </c>
      <c r="F169" s="55" t="s">
        <v>390</v>
      </c>
      <c r="G169" s="55" t="s">
        <v>468</v>
      </c>
      <c r="H169" s="55" t="s">
        <v>411</v>
      </c>
      <c r="I169" s="55" t="s">
        <v>497</v>
      </c>
      <c r="J169" s="55" t="s">
        <v>497</v>
      </c>
      <c r="K169" s="55" t="s">
        <v>497</v>
      </c>
      <c r="L169" s="55" t="s">
        <v>492</v>
      </c>
    </row>
    <row r="170" spans="2:15" hidden="1" outlineLevel="1">
      <c r="B170" s="124" t="s">
        <v>409</v>
      </c>
      <c r="C170" s="124"/>
      <c r="D170" s="124"/>
      <c r="E170" s="124"/>
      <c r="F170" s="124"/>
      <c r="G170" s="124"/>
      <c r="H170" s="124"/>
      <c r="I170" s="124"/>
      <c r="J170" s="124"/>
      <c r="K170" s="124"/>
      <c r="L170" s="140">
        <f>L172*0</f>
        <v>0</v>
      </c>
      <c r="M170" s="124"/>
    </row>
    <row r="171" spans="2:15" hidden="1" outlineLevel="1">
      <c r="B171" s="19" t="s">
        <v>514</v>
      </c>
      <c r="C171" s="19"/>
      <c r="D171" s="19"/>
      <c r="E171" s="19"/>
      <c r="F171" s="19"/>
      <c r="G171" s="19"/>
      <c r="H171" s="19"/>
      <c r="I171" s="19"/>
      <c r="J171" s="19"/>
      <c r="K171" s="19"/>
      <c r="L171" s="141">
        <f>AVERAGE(L170,L172)</f>
        <v>0.5</v>
      </c>
      <c r="M171" s="19"/>
    </row>
    <row r="172" spans="2:15" hidden="1" outlineLevel="1">
      <c r="B172" s="19" t="s">
        <v>438</v>
      </c>
      <c r="C172" s="19"/>
      <c r="D172" s="19"/>
      <c r="E172" s="19"/>
      <c r="F172" s="19"/>
      <c r="G172" s="19"/>
      <c r="H172" s="19"/>
      <c r="I172" s="19"/>
      <c r="J172" s="19"/>
      <c r="K172" s="19"/>
      <c r="L172" s="111">
        <v>1</v>
      </c>
      <c r="M172" s="19"/>
    </row>
    <row r="173" spans="2:15" hidden="1" outlineLevel="1">
      <c r="B173" s="19" t="s">
        <v>515</v>
      </c>
      <c r="C173" s="19"/>
      <c r="D173" s="19"/>
      <c r="E173" s="19"/>
      <c r="F173" s="19"/>
      <c r="G173" s="19"/>
      <c r="H173" s="19"/>
      <c r="I173" s="19"/>
      <c r="J173" s="19"/>
      <c r="K173" s="19"/>
      <c r="L173" s="141">
        <f>AVERAGE(L172,L174)</f>
        <v>1.5</v>
      </c>
      <c r="M173" s="19"/>
    </row>
    <row r="174" spans="2:15" hidden="1" outlineLevel="1">
      <c r="B174" s="132" t="s">
        <v>408</v>
      </c>
      <c r="C174" s="132"/>
      <c r="D174" s="132"/>
      <c r="E174" s="132"/>
      <c r="F174" s="132"/>
      <c r="G174" s="132"/>
      <c r="H174" s="132"/>
      <c r="I174" s="132"/>
      <c r="J174" s="132"/>
      <c r="K174" s="132"/>
      <c r="L174" s="142">
        <f>L172*2</f>
        <v>2</v>
      </c>
      <c r="M174" s="132"/>
    </row>
    <row r="175" spans="2:15" hidden="1" outlineLevel="1"/>
    <row r="177" spans="2:170" collapsed="1">
      <c r="B177" s="22" t="s">
        <v>482</v>
      </c>
    </row>
    <row r="178" spans="2:170" ht="81" hidden="1" customHeight="1" outlineLevel="1">
      <c r="C178" s="55" t="s">
        <v>82</v>
      </c>
      <c r="D178" s="55" t="s">
        <v>122</v>
      </c>
      <c r="E178" s="55" t="s">
        <v>83</v>
      </c>
      <c r="F178" s="55" t="s">
        <v>395</v>
      </c>
    </row>
    <row r="179" spans="2:170" hidden="1" outlineLevel="1">
      <c r="B179" t="s">
        <v>405</v>
      </c>
      <c r="C179" s="75">
        <v>70</v>
      </c>
      <c r="D179" s="75">
        <v>50</v>
      </c>
      <c r="E179" s="75">
        <v>70</v>
      </c>
      <c r="F179" s="75">
        <v>50</v>
      </c>
    </row>
    <row r="180" spans="2:170" hidden="1" outlineLevel="1">
      <c r="B180" t="s">
        <v>439</v>
      </c>
      <c r="C180" s="75">
        <v>50</v>
      </c>
      <c r="D180" s="75">
        <v>50</v>
      </c>
      <c r="E180" s="75">
        <v>70</v>
      </c>
      <c r="F180" s="75">
        <v>50</v>
      </c>
    </row>
    <row r="181" spans="2:170" hidden="1" outlineLevel="1">
      <c r="B181" t="s">
        <v>442</v>
      </c>
      <c r="C181" s="75">
        <v>80</v>
      </c>
      <c r="D181" s="75">
        <v>80</v>
      </c>
      <c r="E181" s="75">
        <v>70</v>
      </c>
      <c r="F181" s="75">
        <v>50</v>
      </c>
    </row>
    <row r="182" spans="2:170" hidden="1" outlineLevel="1">
      <c r="B182" t="s">
        <v>440</v>
      </c>
      <c r="C182" s="75">
        <v>70</v>
      </c>
      <c r="D182" s="75">
        <v>50</v>
      </c>
      <c r="E182" s="75">
        <v>50</v>
      </c>
      <c r="F182" s="75">
        <v>50</v>
      </c>
    </row>
    <row r="183" spans="2:170" hidden="1" outlineLevel="1">
      <c r="B183" t="s">
        <v>442</v>
      </c>
      <c r="C183" s="75">
        <v>70</v>
      </c>
      <c r="D183" s="75">
        <v>50</v>
      </c>
      <c r="E183" s="75">
        <v>90</v>
      </c>
      <c r="F183" s="75">
        <v>50</v>
      </c>
    </row>
    <row r="184" spans="2:170" hidden="1" outlineLevel="1">
      <c r="B184" t="s">
        <v>441</v>
      </c>
      <c r="C184" s="75">
        <v>70</v>
      </c>
      <c r="D184" s="75">
        <v>50</v>
      </c>
      <c r="E184" s="75">
        <v>70</v>
      </c>
      <c r="F184" s="75">
        <v>20</v>
      </c>
    </row>
    <row r="185" spans="2:170" hidden="1" outlineLevel="1">
      <c r="B185" t="s">
        <v>442</v>
      </c>
      <c r="C185" s="75">
        <v>70</v>
      </c>
      <c r="D185" s="75">
        <v>50</v>
      </c>
      <c r="E185" s="75">
        <v>70</v>
      </c>
      <c r="F185" s="75">
        <v>80</v>
      </c>
    </row>
    <row r="186" spans="2:170" hidden="1" outlineLevel="1"/>
    <row r="187" spans="2:170" collapsed="1"/>
    <row r="188" spans="2:170">
      <c r="B188" s="22" t="s">
        <v>600</v>
      </c>
    </row>
    <row r="189" spans="2:170">
      <c r="B189" s="82"/>
      <c r="C189" s="31">
        <v>1</v>
      </c>
      <c r="D189" s="31">
        <v>2</v>
      </c>
      <c r="E189" s="31">
        <v>3</v>
      </c>
      <c r="F189" s="31">
        <v>4</v>
      </c>
      <c r="G189" s="31">
        <v>5</v>
      </c>
      <c r="H189" s="31">
        <v>6</v>
      </c>
      <c r="I189" s="31">
        <v>7</v>
      </c>
      <c r="J189" s="31">
        <v>8</v>
      </c>
      <c r="K189" s="31">
        <v>9</v>
      </c>
      <c r="L189" s="31">
        <v>10</v>
      </c>
      <c r="M189" s="31">
        <v>11</v>
      </c>
      <c r="N189" s="31">
        <v>12</v>
      </c>
      <c r="O189" s="31">
        <v>13</v>
      </c>
      <c r="P189" s="31">
        <v>14</v>
      </c>
      <c r="Q189" s="31">
        <v>15</v>
      </c>
      <c r="R189" s="31">
        <v>16</v>
      </c>
      <c r="S189" s="31">
        <v>17</v>
      </c>
      <c r="T189" s="31">
        <v>18</v>
      </c>
      <c r="U189" s="31">
        <v>19</v>
      </c>
      <c r="V189" s="31">
        <v>20</v>
      </c>
      <c r="W189" s="31">
        <v>21</v>
      </c>
      <c r="X189" s="31">
        <v>22</v>
      </c>
      <c r="Y189" s="31">
        <v>23</v>
      </c>
      <c r="Z189" s="31">
        <v>24</v>
      </c>
      <c r="AA189" s="31">
        <v>25</v>
      </c>
      <c r="AB189" s="31">
        <v>26</v>
      </c>
      <c r="AC189" s="31">
        <v>27</v>
      </c>
      <c r="AD189" s="31">
        <v>28</v>
      </c>
      <c r="AE189" s="31">
        <v>29</v>
      </c>
      <c r="AF189" s="31">
        <v>30</v>
      </c>
      <c r="AG189" s="31">
        <v>31</v>
      </c>
      <c r="AH189" s="31">
        <v>32</v>
      </c>
      <c r="AI189" s="31">
        <v>33</v>
      </c>
      <c r="AJ189" s="31">
        <v>34</v>
      </c>
      <c r="AK189" s="31">
        <v>35</v>
      </c>
      <c r="AL189" s="31">
        <v>36</v>
      </c>
      <c r="AM189" s="31">
        <v>37</v>
      </c>
      <c r="AN189" s="31">
        <v>38</v>
      </c>
      <c r="AO189" s="31">
        <v>39</v>
      </c>
      <c r="AP189" s="31">
        <v>40</v>
      </c>
      <c r="AQ189" s="31">
        <v>41</v>
      </c>
      <c r="AR189" s="31">
        <v>42</v>
      </c>
      <c r="AS189" s="31">
        <v>43</v>
      </c>
      <c r="AT189" s="31">
        <v>44</v>
      </c>
      <c r="AU189" s="31">
        <v>45</v>
      </c>
      <c r="AV189" s="31">
        <v>46</v>
      </c>
      <c r="AW189" s="31">
        <v>47</v>
      </c>
      <c r="AX189" s="31">
        <v>48</v>
      </c>
      <c r="AY189" s="31">
        <v>49</v>
      </c>
      <c r="AZ189" s="31">
        <v>50</v>
      </c>
      <c r="BA189" s="31">
        <v>51</v>
      </c>
      <c r="BB189" s="31">
        <v>52</v>
      </c>
      <c r="BC189" s="31">
        <v>53</v>
      </c>
      <c r="BD189" s="31">
        <v>54</v>
      </c>
      <c r="BE189" s="31">
        <v>55</v>
      </c>
      <c r="BF189" s="31">
        <v>56</v>
      </c>
      <c r="BG189" s="31">
        <v>57</v>
      </c>
      <c r="BH189" s="31">
        <v>58</v>
      </c>
      <c r="BI189" s="31">
        <v>59</v>
      </c>
      <c r="BJ189" s="31">
        <v>60</v>
      </c>
      <c r="BK189" s="31">
        <v>61</v>
      </c>
      <c r="BL189" s="31">
        <v>62</v>
      </c>
      <c r="BM189" s="31">
        <v>63</v>
      </c>
      <c r="BN189" s="31">
        <v>64</v>
      </c>
      <c r="BO189" s="31">
        <v>65</v>
      </c>
      <c r="BP189" s="31">
        <v>66</v>
      </c>
      <c r="BQ189" s="31">
        <v>67</v>
      </c>
      <c r="BR189" s="31">
        <v>68</v>
      </c>
      <c r="BS189" s="31">
        <v>69</v>
      </c>
      <c r="BT189" s="31">
        <v>70</v>
      </c>
      <c r="BU189" s="31">
        <v>71</v>
      </c>
      <c r="BV189" s="31">
        <v>72</v>
      </c>
      <c r="BW189" s="31">
        <v>73</v>
      </c>
      <c r="BX189" s="31">
        <v>74</v>
      </c>
      <c r="BY189" s="31">
        <v>75</v>
      </c>
      <c r="BZ189" s="31">
        <v>76</v>
      </c>
      <c r="CA189" s="31">
        <v>77</v>
      </c>
      <c r="CB189" s="31">
        <v>78</v>
      </c>
      <c r="CC189" s="31">
        <v>79</v>
      </c>
      <c r="CD189" s="31">
        <v>80</v>
      </c>
      <c r="CE189" s="31">
        <v>81</v>
      </c>
      <c r="CF189" s="31">
        <v>82</v>
      </c>
      <c r="CG189" s="31">
        <v>83</v>
      </c>
      <c r="CH189" s="31">
        <v>84</v>
      </c>
      <c r="CI189" s="31">
        <v>85</v>
      </c>
      <c r="CJ189" s="31">
        <v>86</v>
      </c>
      <c r="CK189" s="31">
        <v>87</v>
      </c>
      <c r="CL189" s="31">
        <v>88</v>
      </c>
      <c r="CM189" s="31">
        <v>89</v>
      </c>
      <c r="CN189" s="31">
        <v>90</v>
      </c>
      <c r="CO189" s="31">
        <v>91</v>
      </c>
      <c r="CP189" s="31">
        <v>92</v>
      </c>
      <c r="CQ189" s="31">
        <v>93</v>
      </c>
      <c r="CR189" s="31">
        <v>94</v>
      </c>
      <c r="CS189" s="31">
        <v>95</v>
      </c>
      <c r="CT189" s="31">
        <v>96</v>
      </c>
      <c r="CU189" s="31">
        <v>97</v>
      </c>
      <c r="CV189" s="31">
        <v>98</v>
      </c>
      <c r="CW189" s="31">
        <v>99</v>
      </c>
      <c r="CX189" s="31">
        <v>100</v>
      </c>
      <c r="CY189" s="31">
        <v>101</v>
      </c>
      <c r="CZ189" s="31">
        <v>102</v>
      </c>
      <c r="DA189" s="31">
        <v>103</v>
      </c>
      <c r="DB189" s="31">
        <v>104</v>
      </c>
      <c r="DC189" s="31">
        <v>105</v>
      </c>
      <c r="DD189" s="31">
        <v>106</v>
      </c>
      <c r="DE189" s="31">
        <v>107</v>
      </c>
      <c r="DF189" s="31">
        <v>108</v>
      </c>
      <c r="DG189" s="31">
        <v>109</v>
      </c>
      <c r="DH189" s="31">
        <v>110</v>
      </c>
      <c r="DI189" s="31">
        <v>111</v>
      </c>
      <c r="DJ189" s="31">
        <v>112</v>
      </c>
      <c r="DK189" s="31">
        <v>113</v>
      </c>
      <c r="DL189" s="31">
        <v>114</v>
      </c>
      <c r="DM189" s="31">
        <v>115</v>
      </c>
      <c r="DN189" s="31">
        <v>116</v>
      </c>
      <c r="DO189" s="31">
        <v>117</v>
      </c>
      <c r="DP189" s="31">
        <v>118</v>
      </c>
      <c r="DQ189" s="31">
        <v>119</v>
      </c>
      <c r="DR189" s="31">
        <v>120</v>
      </c>
      <c r="DS189" s="31">
        <v>121</v>
      </c>
      <c r="DT189" s="31">
        <v>122</v>
      </c>
      <c r="DU189" s="31">
        <v>123</v>
      </c>
      <c r="DV189" s="31">
        <v>124</v>
      </c>
      <c r="DW189" s="31">
        <v>125</v>
      </c>
      <c r="DX189" s="31">
        <v>126</v>
      </c>
      <c r="DY189" s="31">
        <v>127</v>
      </c>
      <c r="DZ189" s="31">
        <v>128</v>
      </c>
      <c r="EA189" s="31">
        <v>129</v>
      </c>
      <c r="EB189" s="31">
        <v>130</v>
      </c>
      <c r="EC189" s="31">
        <v>131</v>
      </c>
      <c r="ED189" s="31">
        <v>132</v>
      </c>
      <c r="EE189" s="31">
        <v>133</v>
      </c>
      <c r="EF189" s="31">
        <v>134</v>
      </c>
      <c r="EG189" s="31">
        <v>135</v>
      </c>
      <c r="EH189" s="31">
        <v>136</v>
      </c>
      <c r="EI189" s="31">
        <v>137</v>
      </c>
      <c r="EJ189" s="31">
        <v>138</v>
      </c>
      <c r="EK189" s="31">
        <v>139</v>
      </c>
      <c r="EL189" s="31">
        <v>140</v>
      </c>
      <c r="EM189" s="31">
        <v>141</v>
      </c>
      <c r="EN189" s="31">
        <v>142</v>
      </c>
      <c r="EO189" s="31">
        <v>143</v>
      </c>
      <c r="EP189" s="31">
        <v>144</v>
      </c>
      <c r="EQ189" s="31">
        <v>145</v>
      </c>
      <c r="ER189" s="31">
        <v>146</v>
      </c>
      <c r="ES189" s="31">
        <v>147</v>
      </c>
      <c r="ET189" s="31">
        <v>148</v>
      </c>
      <c r="EU189" s="31">
        <v>149</v>
      </c>
      <c r="EV189" s="31">
        <v>150</v>
      </c>
      <c r="EW189" s="31">
        <v>151</v>
      </c>
      <c r="EX189" s="31">
        <v>152</v>
      </c>
      <c r="EY189" s="31">
        <v>153</v>
      </c>
      <c r="EZ189" s="31">
        <v>154</v>
      </c>
      <c r="FA189" s="31">
        <v>155</v>
      </c>
      <c r="FB189" s="31">
        <v>156</v>
      </c>
      <c r="FC189" s="31">
        <v>157</v>
      </c>
      <c r="FD189" s="31">
        <v>158</v>
      </c>
      <c r="FE189" s="31">
        <v>159</v>
      </c>
      <c r="FF189" s="31">
        <v>160</v>
      </c>
      <c r="FG189" s="31">
        <v>161</v>
      </c>
      <c r="FH189" s="31">
        <v>162</v>
      </c>
      <c r="FI189" s="31">
        <v>163</v>
      </c>
      <c r="FJ189" s="31">
        <v>164</v>
      </c>
      <c r="FK189" s="31">
        <v>165</v>
      </c>
      <c r="FL189" s="31">
        <v>166</v>
      </c>
      <c r="FM189" s="31">
        <v>167</v>
      </c>
      <c r="FN189" s="31">
        <v>168</v>
      </c>
    </row>
    <row r="190" spans="2:170">
      <c r="B190" s="72"/>
      <c r="C190" s="31" t="s">
        <v>0</v>
      </c>
      <c r="D190" s="31" t="s">
        <v>0</v>
      </c>
      <c r="E190" s="31" t="s">
        <v>10</v>
      </c>
      <c r="F190" s="31" t="s">
        <v>10</v>
      </c>
      <c r="G190" s="31" t="s">
        <v>10</v>
      </c>
      <c r="H190" s="31" t="s">
        <v>10</v>
      </c>
      <c r="I190" s="31" t="s">
        <v>10</v>
      </c>
      <c r="J190" s="31" t="s">
        <v>10</v>
      </c>
      <c r="K190" s="31" t="s">
        <v>10</v>
      </c>
      <c r="L190" s="31" t="s">
        <v>10</v>
      </c>
      <c r="M190" s="31" t="s">
        <v>10</v>
      </c>
      <c r="N190" s="31" t="s">
        <v>10</v>
      </c>
      <c r="O190" s="31" t="s">
        <v>10</v>
      </c>
      <c r="P190" s="31" t="s">
        <v>10</v>
      </c>
      <c r="Q190" s="31" t="s">
        <v>10</v>
      </c>
      <c r="R190" s="31" t="s">
        <v>10</v>
      </c>
      <c r="S190" s="31" t="s">
        <v>9</v>
      </c>
      <c r="T190" s="31" t="s">
        <v>9</v>
      </c>
      <c r="U190" s="31" t="s">
        <v>9</v>
      </c>
      <c r="V190" s="31" t="s">
        <v>9</v>
      </c>
      <c r="W190" s="31" t="s">
        <v>9</v>
      </c>
      <c r="X190" s="31" t="s">
        <v>9</v>
      </c>
      <c r="Y190" s="31" t="s">
        <v>10</v>
      </c>
      <c r="Z190" s="31" t="s">
        <v>10</v>
      </c>
      <c r="AA190" s="31" t="s">
        <v>10</v>
      </c>
      <c r="AB190" s="31" t="s">
        <v>10</v>
      </c>
      <c r="AC190" s="31" t="s">
        <v>10</v>
      </c>
      <c r="AD190" s="31" t="s">
        <v>10</v>
      </c>
      <c r="AE190" s="31" t="s">
        <v>10</v>
      </c>
      <c r="AF190" s="31" t="s">
        <v>0</v>
      </c>
      <c r="AG190" s="31" t="s">
        <v>9</v>
      </c>
      <c r="AH190" s="31" t="s">
        <v>0</v>
      </c>
      <c r="AI190" s="31" t="s">
        <v>9</v>
      </c>
      <c r="AJ190" s="31" t="s">
        <v>0</v>
      </c>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t="s">
        <v>9</v>
      </c>
      <c r="BO190" s="31" t="s">
        <v>9</v>
      </c>
      <c r="BP190" s="31" t="s">
        <v>9</v>
      </c>
      <c r="BQ190" s="31" t="s">
        <v>9</v>
      </c>
      <c r="BR190" s="31" t="s">
        <v>9</v>
      </c>
      <c r="BS190" s="31" t="s">
        <v>9</v>
      </c>
      <c r="BT190" s="31" t="s">
        <v>9</v>
      </c>
      <c r="BU190" s="31" t="s">
        <v>9</v>
      </c>
      <c r="BV190" s="31" t="s">
        <v>9</v>
      </c>
      <c r="BW190" s="31" t="s">
        <v>9</v>
      </c>
      <c r="BX190" s="31" t="s">
        <v>9</v>
      </c>
      <c r="BY190" s="31" t="s">
        <v>9</v>
      </c>
      <c r="BZ190" s="31" t="s">
        <v>9</v>
      </c>
      <c r="CA190" s="31" t="s">
        <v>9</v>
      </c>
      <c r="CB190" s="31" t="s">
        <v>9</v>
      </c>
      <c r="CC190" s="31" t="s">
        <v>9</v>
      </c>
      <c r="CD190" s="31" t="s">
        <v>9</v>
      </c>
      <c r="CE190" s="31" t="s">
        <v>9</v>
      </c>
      <c r="CF190" s="31" t="s">
        <v>9</v>
      </c>
      <c r="CG190" s="31" t="s">
        <v>9</v>
      </c>
      <c r="CH190" s="31" t="s">
        <v>9</v>
      </c>
    </row>
    <row r="191" spans="2:170" ht="94.5" customHeight="1">
      <c r="B191" s="62"/>
      <c r="C191" s="55" t="s">
        <v>398</v>
      </c>
      <c r="D191" s="55" t="s">
        <v>399</v>
      </c>
      <c r="E191" s="55" t="s">
        <v>246</v>
      </c>
      <c r="F191" s="55" t="s">
        <v>247</v>
      </c>
      <c r="G191" s="55" t="s">
        <v>248</v>
      </c>
      <c r="H191" s="55" t="s">
        <v>248</v>
      </c>
      <c r="I191" s="55" t="s">
        <v>248</v>
      </c>
      <c r="J191" s="55" t="s">
        <v>248</v>
      </c>
      <c r="K191" s="55" t="s">
        <v>248</v>
      </c>
      <c r="L191" s="55" t="s">
        <v>622</v>
      </c>
      <c r="M191" s="55" t="s">
        <v>622</v>
      </c>
      <c r="N191" s="55" t="s">
        <v>622</v>
      </c>
      <c r="O191" s="55" t="s">
        <v>622</v>
      </c>
      <c r="P191" s="55" t="s">
        <v>622</v>
      </c>
      <c r="Q191" s="55" t="s">
        <v>622</v>
      </c>
      <c r="R191" s="55" t="s">
        <v>622</v>
      </c>
      <c r="S191" s="55" t="s">
        <v>411</v>
      </c>
      <c r="T191" s="55" t="s">
        <v>497</v>
      </c>
      <c r="U191" s="55" t="s">
        <v>497</v>
      </c>
      <c r="V191" s="55" t="s">
        <v>497</v>
      </c>
      <c r="W191" s="55" t="s">
        <v>401</v>
      </c>
      <c r="X191" s="55" t="s">
        <v>401</v>
      </c>
      <c r="Y191" s="55" t="s">
        <v>19</v>
      </c>
      <c r="Z191" s="55" t="s">
        <v>312</v>
      </c>
      <c r="AA191" s="55" t="s">
        <v>311</v>
      </c>
      <c r="AB191" s="55" t="s">
        <v>389</v>
      </c>
      <c r="AC191" s="55" t="s">
        <v>390</v>
      </c>
      <c r="AD191" s="55" t="s">
        <v>776</v>
      </c>
      <c r="AE191" s="55" t="s">
        <v>468</v>
      </c>
      <c r="AF191" s="55" t="s">
        <v>220</v>
      </c>
      <c r="AG191" s="55" t="s">
        <v>220</v>
      </c>
      <c r="AH191" s="55" t="s">
        <v>219</v>
      </c>
      <c r="AI191" s="55" t="s">
        <v>219</v>
      </c>
      <c r="AJ191" s="55" t="s">
        <v>492</v>
      </c>
      <c r="AK191" s="55"/>
      <c r="AL191" s="151" t="s">
        <v>682</v>
      </c>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t="e">
        <f>#REF!</f>
        <v>#REF!</v>
      </c>
      <c r="BO191" s="55" t="e">
        <f>#REF!</f>
        <v>#REF!</v>
      </c>
      <c r="BP191" s="55" t="e">
        <f>#REF!</f>
        <v>#REF!</v>
      </c>
      <c r="BQ191" s="55" t="e">
        <f>#REF!</f>
        <v>#REF!</v>
      </c>
      <c r="BR191" s="55" t="e">
        <f>#REF!</f>
        <v>#REF!</v>
      </c>
      <c r="BS191" s="55" t="e">
        <f>#REF!</f>
        <v>#REF!</v>
      </c>
      <c r="BT191" s="55" t="e">
        <f>#REF!</f>
        <v>#REF!</v>
      </c>
      <c r="BU191" s="55" t="e">
        <f>#REF!</f>
        <v>#REF!</v>
      </c>
      <c r="BV191" s="55" t="e">
        <f>#REF!</f>
        <v>#REF!</v>
      </c>
      <c r="BW191" s="55" t="e">
        <f>#REF!</f>
        <v>#REF!</v>
      </c>
      <c r="BX191" s="55" t="e">
        <f>#REF!</f>
        <v>#REF!</v>
      </c>
      <c r="BY191" s="55" t="e">
        <f>#REF!</f>
        <v>#REF!</v>
      </c>
      <c r="BZ191" s="55" t="e">
        <f>#REF!</f>
        <v>#REF!</v>
      </c>
      <c r="CA191" s="55" t="e">
        <f>#REF!</f>
        <v>#REF!</v>
      </c>
      <c r="CB191" s="55" t="e">
        <f>#REF!</f>
        <v>#REF!</v>
      </c>
      <c r="CC191" s="55" t="e">
        <f>#REF!</f>
        <v>#REF!</v>
      </c>
      <c r="CD191" s="55" t="e">
        <f>#REF!</f>
        <v>#REF!</v>
      </c>
      <c r="CE191" s="55" t="e">
        <f>#REF!</f>
        <v>#REF!</v>
      </c>
      <c r="CF191" s="55" t="e">
        <f>#REF!</f>
        <v>#REF!</v>
      </c>
      <c r="CG191" s="55" t="e">
        <f>#REF!</f>
        <v>#REF!</v>
      </c>
      <c r="CH191" s="55" t="e">
        <f>#REF!</f>
        <v>#REF!</v>
      </c>
    </row>
    <row r="192" spans="2:170">
      <c r="C192" s="56"/>
      <c r="D192" s="56"/>
      <c r="E192" s="56"/>
      <c r="F192" s="56"/>
      <c r="G192" s="56" t="s">
        <v>487</v>
      </c>
      <c r="H192" s="56" t="s">
        <v>488</v>
      </c>
      <c r="I192" s="56" t="s">
        <v>489</v>
      </c>
      <c r="J192" s="56" t="s">
        <v>741</v>
      </c>
      <c r="K192" s="56" t="s">
        <v>490</v>
      </c>
      <c r="L192" s="56" t="s">
        <v>796</v>
      </c>
      <c r="M192" s="56" t="s">
        <v>509</v>
      </c>
      <c r="N192" s="56" t="s">
        <v>508</v>
      </c>
      <c r="O192" s="56" t="s">
        <v>458</v>
      </c>
      <c r="P192" s="56" t="s">
        <v>507</v>
      </c>
      <c r="Q192" s="56" t="s">
        <v>834</v>
      </c>
      <c r="R192" s="56" t="s">
        <v>835</v>
      </c>
      <c r="S192" s="56"/>
      <c r="T192" s="56" t="s">
        <v>278</v>
      </c>
      <c r="U192" s="56" t="s">
        <v>498</v>
      </c>
      <c r="V192" s="56" t="s">
        <v>499</v>
      </c>
      <c r="W192" s="56" t="s">
        <v>458</v>
      </c>
      <c r="X192" s="56" t="s">
        <v>457</v>
      </c>
      <c r="Y192" s="56"/>
      <c r="Z192" s="56"/>
      <c r="AA192" s="56"/>
      <c r="AB192" s="56"/>
      <c r="AC192" s="56"/>
      <c r="AD192" s="56"/>
      <c r="AE192" s="56"/>
      <c r="AF192" s="56" t="s">
        <v>493</v>
      </c>
      <c r="AG192" s="81" t="s">
        <v>502</v>
      </c>
      <c r="AH192" s="56" t="s">
        <v>491</v>
      </c>
      <c r="AI192" s="56" t="s">
        <v>503</v>
      </c>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row>
    <row r="193" spans="1:86" ht="15.75">
      <c r="A193" s="75">
        <f>CHOOSE(d.Flock+1,INDEX(i.OptLTWMerino,d.TOL+1,$Y193+1),INDEX(i.OptLTWMaternal,d.TOL+1,$Y193+1))</f>
        <v>13</v>
      </c>
      <c r="B193" s="147" t="s">
        <v>758</v>
      </c>
      <c r="C193" s="74">
        <v>0</v>
      </c>
      <c r="D193" s="74">
        <v>0</v>
      </c>
      <c r="E193" s="74" t="b">
        <v>1</v>
      </c>
      <c r="F193" s="74">
        <v>1</v>
      </c>
      <c r="G193" s="74" t="b">
        <v>1</v>
      </c>
      <c r="H193" s="74" t="b">
        <v>1</v>
      </c>
      <c r="I193" s="74" t="b">
        <v>1</v>
      </c>
      <c r="J193" s="74" t="b">
        <v>1</v>
      </c>
      <c r="K193" s="74" t="b">
        <v>1</v>
      </c>
      <c r="L193" s="74">
        <v>0</v>
      </c>
      <c r="M193" s="78">
        <f ca="1">OFFSET(M193,0,-1)</f>
        <v>0</v>
      </c>
      <c r="N193" s="78">
        <f ca="1">OFFSET(N193,0,-1)</f>
        <v>0</v>
      </c>
      <c r="O193" s="78">
        <f ca="1">OFFSET(O193,0,-1)</f>
        <v>0</v>
      </c>
      <c r="P193" s="78">
        <f ca="1">OFFSET(P193,0,-1)</f>
        <v>0</v>
      </c>
      <c r="Q193" s="78">
        <f t="shared" ref="Q193:R193" ca="1" si="31">OFFSET(Q193,0,-1)</f>
        <v>0</v>
      </c>
      <c r="R193" s="78">
        <f t="shared" ca="1" si="31"/>
        <v>0</v>
      </c>
      <c r="S193" s="74">
        <v>0</v>
      </c>
      <c r="T193" s="74">
        <v>0</v>
      </c>
      <c r="U193" s="74">
        <v>0</v>
      </c>
      <c r="V193" s="74">
        <v>0</v>
      </c>
      <c r="W193" s="74">
        <v>0</v>
      </c>
      <c r="X193" s="74">
        <v>0</v>
      </c>
      <c r="Y193" s="74">
        <v>0</v>
      </c>
      <c r="Z193" s="79" t="s">
        <v>37</v>
      </c>
      <c r="AA193" s="74" t="b">
        <v>1</v>
      </c>
      <c r="AB193" s="79" t="s">
        <v>37</v>
      </c>
      <c r="AC193" s="79" t="s">
        <v>37</v>
      </c>
      <c r="AD193" s="79" t="s">
        <v>37</v>
      </c>
      <c r="AE193" s="79" t="s">
        <v>37</v>
      </c>
      <c r="AF193" s="74">
        <v>0</v>
      </c>
      <c r="AG193" s="86">
        <v>-0.25</v>
      </c>
      <c r="AH193" s="74">
        <v>0</v>
      </c>
      <c r="AI193" s="86">
        <f>187.5-125</f>
        <v>62.5</v>
      </c>
      <c r="AJ193" s="74">
        <v>0</v>
      </c>
      <c r="AK193" s="74"/>
      <c r="AL193" s="74"/>
      <c r="AM193" s="74"/>
      <c r="AN193" s="74"/>
      <c r="AO193" s="74"/>
      <c r="AP193" s="74"/>
      <c r="AQ193" s="74"/>
      <c r="AR193" s="74"/>
      <c r="AS193" s="74"/>
      <c r="AT193" s="74"/>
      <c r="AU193" s="74"/>
      <c r="AV193" s="74"/>
      <c r="AW193" s="74"/>
      <c r="AX193" s="74"/>
      <c r="AY193" s="74"/>
      <c r="AZ193" s="74"/>
      <c r="BA193" s="74"/>
      <c r="BB193" s="74"/>
      <c r="BC193" s="74"/>
      <c r="BD193" s="74"/>
      <c r="BE193" s="74"/>
      <c r="BF193" s="74"/>
      <c r="BG193" s="74"/>
      <c r="BH193" s="74"/>
      <c r="BI193" s="74"/>
      <c r="BJ193" s="74"/>
      <c r="BK193" s="74"/>
      <c r="BL193" s="74"/>
      <c r="BM193" s="74"/>
      <c r="BN193" s="152" t="e">
        <f>IF($A193=0,0,INDEX(CHOOSE($C$8+1,#REF!,#REF!),$A193,1))</f>
        <v>#REF!</v>
      </c>
      <c r="BO193" s="152" t="e">
        <f>IF($A193=0,0,INDEX(CHOOSE($C$8+1,#REF!,#REF!),$A193,1))</f>
        <v>#REF!</v>
      </c>
      <c r="BP193" s="152" t="e">
        <f>IF($A193=0,0,INDEX(CHOOSE($C$8+1,#REF!,#REF!),$A193,1))</f>
        <v>#REF!</v>
      </c>
      <c r="BQ193" s="152" t="e">
        <f>IF($A193=0,0,INDEX(CHOOSE($C$8+1,#REF!,#REF!),$A193,1))</f>
        <v>#REF!</v>
      </c>
      <c r="BR193" s="152" t="e">
        <f>IF($A193=0,0,INDEX(CHOOSE($C$8+1,#REF!,#REF!),$A193,1))</f>
        <v>#REF!</v>
      </c>
      <c r="BS193" s="152" t="e">
        <f>IF($A193=0,0,INDEX(CHOOSE($C$8+1,#REF!,#REF!),$A193,1))</f>
        <v>#REF!</v>
      </c>
      <c r="BT193" s="152" t="e">
        <f>IF($A193=0,0,INDEX(CHOOSE($C$8+1,#REF!,#REF!),$A193,1))</f>
        <v>#REF!</v>
      </c>
      <c r="BU193" s="152" t="e">
        <f>IF($A193=0,0,INDEX(CHOOSE($C$8+1,#REF!,#REF!),$A193,1))</f>
        <v>#REF!</v>
      </c>
      <c r="BV193" s="152" t="e">
        <f>IF($A193=0,0,INDEX(CHOOSE($C$8+1,#REF!,#REF!),$A193,1))</f>
        <v>#REF!</v>
      </c>
      <c r="BW193" s="152" t="e">
        <f>IF($A193=0,0,INDEX(CHOOSE($C$8+1,#REF!,#REF!),$A193,1))</f>
        <v>#REF!</v>
      </c>
      <c r="BX193" s="152" t="e">
        <f>IF($A193=0,0,INDEX(CHOOSE($C$8+1,#REF!,#REF!),$A193,1))</f>
        <v>#REF!</v>
      </c>
      <c r="BY193" s="152" t="e">
        <f>IF($A193=0,0,INDEX(CHOOSE($C$8+1,#REF!,#REF!),$A193,1))</f>
        <v>#REF!</v>
      </c>
      <c r="BZ193" s="152" t="e">
        <f>IF($A193=0,0,INDEX(CHOOSE($C$8+1,#REF!,#REF!),$A193,1))</f>
        <v>#REF!</v>
      </c>
      <c r="CA193" s="152" t="e">
        <f>IF($A193=0,0,INDEX(CHOOSE($C$8+1,#REF!,#REF!),$A193,1))</f>
        <v>#REF!</v>
      </c>
      <c r="CB193" s="152" t="e">
        <f>IF($A193=0,0,INDEX(CHOOSE($C$8+1,#REF!,#REF!),$A193,1))</f>
        <v>#REF!</v>
      </c>
      <c r="CC193" s="152" t="e">
        <f>IF($A193=0,0,INDEX(CHOOSE($C$8+1,#REF!,#REF!),$A193,1))</f>
        <v>#REF!</v>
      </c>
      <c r="CD193" s="152" t="e">
        <f>IF($A193=0,0,INDEX(CHOOSE($C$8+1,#REF!,#REF!),$A193,1))</f>
        <v>#REF!</v>
      </c>
      <c r="CE193" s="152" t="e">
        <f>IF($A193=0,0,INDEX(CHOOSE($C$8+1,#REF!,#REF!),$A193,1))</f>
        <v>#REF!</v>
      </c>
      <c r="CF193" s="152" t="e">
        <f>IF($A193=0,0,INDEX(CHOOSE($C$8+1,#REF!,#REF!),$A193,1))</f>
        <v>#REF!</v>
      </c>
      <c r="CG193" s="152" t="e">
        <f>IF($A193=0,0,INDEX(CHOOSE($C$8+1,#REF!,#REF!),$A193,1))</f>
        <v>#REF!</v>
      </c>
      <c r="CH193" s="152" t="e">
        <f>IF($A193=0,0,INDEX(CHOOSE($C$8+1,#REF!,#REF!),$A193,1))</f>
        <v>#REF!</v>
      </c>
    </row>
    <row r="194" spans="1:86">
      <c r="A194" s="71"/>
      <c r="B194" s="71" t="s">
        <v>769</v>
      </c>
      <c r="C194" s="74">
        <v>1</v>
      </c>
      <c r="D194" s="74">
        <v>1</v>
      </c>
      <c r="E194" s="74" t="b">
        <v>0</v>
      </c>
      <c r="F194" s="56">
        <f t="shared" ref="F194:F209" ca="1" si="32">OFFSET(F194,-1,0)</f>
        <v>1</v>
      </c>
      <c r="G194" s="87" t="s">
        <v>37</v>
      </c>
      <c r="H194" s="87" t="s">
        <v>37</v>
      </c>
      <c r="I194" s="87" t="s">
        <v>37</v>
      </c>
      <c r="J194" s="87" t="s">
        <v>37</v>
      </c>
      <c r="K194" s="87" t="s">
        <v>37</v>
      </c>
      <c r="L194" s="56">
        <f t="shared" ref="L194:AJ194" ca="1" si="33">OFFSET(L194,-1,0)</f>
        <v>0</v>
      </c>
      <c r="M194" s="56">
        <f t="shared" ca="1" si="33"/>
        <v>0</v>
      </c>
      <c r="N194" s="56">
        <f t="shared" ca="1" si="33"/>
        <v>0</v>
      </c>
      <c r="O194" s="56">
        <f t="shared" ca="1" si="33"/>
        <v>0</v>
      </c>
      <c r="P194" s="56">
        <f t="shared" ca="1" si="33"/>
        <v>0</v>
      </c>
      <c r="Q194" s="56">
        <f t="shared" ca="1" si="33"/>
        <v>0</v>
      </c>
      <c r="R194" s="56">
        <f t="shared" ca="1" si="33"/>
        <v>0</v>
      </c>
      <c r="S194" s="56">
        <f t="shared" ca="1" si="33"/>
        <v>0</v>
      </c>
      <c r="T194" s="56">
        <f t="shared" ca="1" si="33"/>
        <v>0</v>
      </c>
      <c r="U194" s="56">
        <f t="shared" ca="1" si="33"/>
        <v>0</v>
      </c>
      <c r="V194" s="56">
        <f t="shared" ca="1" si="33"/>
        <v>0</v>
      </c>
      <c r="W194" s="56">
        <f t="shared" ca="1" si="33"/>
        <v>0</v>
      </c>
      <c r="X194" s="56">
        <f t="shared" ca="1" si="33"/>
        <v>0</v>
      </c>
      <c r="Y194" s="56">
        <f t="shared" ca="1" si="33"/>
        <v>0</v>
      </c>
      <c r="Z194" s="56" t="str">
        <f t="shared" ca="1" si="33"/>
        <v>-</v>
      </c>
      <c r="AA194" s="56" t="b">
        <f t="shared" ca="1" si="33"/>
        <v>1</v>
      </c>
      <c r="AB194" s="56" t="str">
        <f t="shared" ca="1" si="33"/>
        <v>-</v>
      </c>
      <c r="AC194" s="56" t="str">
        <f t="shared" ca="1" si="33"/>
        <v>-</v>
      </c>
      <c r="AD194" s="56" t="str">
        <f t="shared" ca="1" si="33"/>
        <v>-</v>
      </c>
      <c r="AE194" s="56" t="str">
        <f t="shared" ca="1" si="33"/>
        <v>-</v>
      </c>
      <c r="AF194" s="56">
        <f t="shared" ca="1" si="33"/>
        <v>0</v>
      </c>
      <c r="AG194" s="56">
        <f t="shared" ca="1" si="33"/>
        <v>-0.25</v>
      </c>
      <c r="AH194" s="56">
        <f t="shared" ca="1" si="33"/>
        <v>0</v>
      </c>
      <c r="AI194" s="56">
        <f t="shared" ca="1" si="33"/>
        <v>62.5</v>
      </c>
      <c r="AJ194" s="56">
        <f t="shared" ca="1" si="33"/>
        <v>0</v>
      </c>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t="e">
        <f t="shared" ref="BN194:BW198" ca="1" si="34">OFFSET(BN194,-1,0)</f>
        <v>#REF!</v>
      </c>
      <c r="BO194" s="56" t="e">
        <f t="shared" ca="1" si="34"/>
        <v>#REF!</v>
      </c>
      <c r="BP194" s="56" t="e">
        <f t="shared" ca="1" si="34"/>
        <v>#REF!</v>
      </c>
      <c r="BQ194" s="56" t="e">
        <f t="shared" ca="1" si="34"/>
        <v>#REF!</v>
      </c>
      <c r="BR194" s="56" t="e">
        <f t="shared" ca="1" si="34"/>
        <v>#REF!</v>
      </c>
      <c r="BS194" s="56" t="e">
        <f t="shared" ca="1" si="34"/>
        <v>#REF!</v>
      </c>
      <c r="BT194" s="56" t="e">
        <f t="shared" ca="1" si="34"/>
        <v>#REF!</v>
      </c>
      <c r="BU194" s="56" t="e">
        <f t="shared" ca="1" si="34"/>
        <v>#REF!</v>
      </c>
      <c r="BV194" s="56" t="e">
        <f t="shared" ca="1" si="34"/>
        <v>#REF!</v>
      </c>
      <c r="BW194" s="56" t="e">
        <f t="shared" ca="1" si="34"/>
        <v>#REF!</v>
      </c>
      <c r="BX194" s="56" t="e">
        <f t="shared" ref="BX194:CH198" ca="1" si="35">OFFSET(BX194,-1,0)</f>
        <v>#REF!</v>
      </c>
      <c r="BY194" s="56" t="e">
        <f t="shared" ca="1" si="35"/>
        <v>#REF!</v>
      </c>
      <c r="BZ194" s="56" t="e">
        <f t="shared" ca="1" si="35"/>
        <v>#REF!</v>
      </c>
      <c r="CA194" s="56" t="e">
        <f t="shared" ca="1" si="35"/>
        <v>#REF!</v>
      </c>
      <c r="CB194" s="56" t="e">
        <f t="shared" ca="1" si="35"/>
        <v>#REF!</v>
      </c>
      <c r="CC194" s="56" t="e">
        <f t="shared" ca="1" si="35"/>
        <v>#REF!</v>
      </c>
      <c r="CD194" s="56" t="e">
        <f t="shared" ca="1" si="35"/>
        <v>#REF!</v>
      </c>
      <c r="CE194" s="56" t="e">
        <f t="shared" ca="1" si="35"/>
        <v>#REF!</v>
      </c>
      <c r="CF194" s="56" t="e">
        <f t="shared" ca="1" si="35"/>
        <v>#REF!</v>
      </c>
      <c r="CG194" s="56" t="e">
        <f t="shared" ca="1" si="35"/>
        <v>#REF!</v>
      </c>
      <c r="CH194" s="56" t="e">
        <f t="shared" ca="1" si="35"/>
        <v>#REF!</v>
      </c>
    </row>
    <row r="195" spans="1:86">
      <c r="A195" s="71"/>
      <c r="B195" s="83" t="s">
        <v>494</v>
      </c>
      <c r="C195" s="74">
        <v>0</v>
      </c>
      <c r="D195" s="74">
        <v>0</v>
      </c>
      <c r="E195" s="56" t="b">
        <f t="shared" ref="E195:E209" ca="1" si="36">OFFSET(E195,-1,0)</f>
        <v>0</v>
      </c>
      <c r="F195" s="56">
        <f t="shared" ca="1" si="32"/>
        <v>1</v>
      </c>
      <c r="G195" s="87" t="b">
        <v>1</v>
      </c>
      <c r="H195" s="87" t="b">
        <v>1</v>
      </c>
      <c r="I195" s="87" t="b">
        <v>1</v>
      </c>
      <c r="J195" s="87" t="b">
        <v>1</v>
      </c>
      <c r="K195" s="87" t="b">
        <v>1</v>
      </c>
      <c r="L195" s="56">
        <f t="shared" ref="L195:X197" ca="1" si="37">OFFSET(L195,-1,0)</f>
        <v>0</v>
      </c>
      <c r="M195" s="56">
        <f t="shared" ca="1" si="37"/>
        <v>0</v>
      </c>
      <c r="N195" s="56">
        <f t="shared" ca="1" si="37"/>
        <v>0</v>
      </c>
      <c r="O195" s="56">
        <f t="shared" ca="1" si="37"/>
        <v>0</v>
      </c>
      <c r="P195" s="56">
        <f t="shared" ca="1" si="37"/>
        <v>0</v>
      </c>
      <c r="Q195" s="56">
        <f t="shared" ca="1" si="37"/>
        <v>0</v>
      </c>
      <c r="R195" s="56">
        <f t="shared" ca="1" si="37"/>
        <v>0</v>
      </c>
      <c r="S195" s="56">
        <f t="shared" ca="1" si="37"/>
        <v>0</v>
      </c>
      <c r="T195" s="56">
        <f t="shared" ca="1" si="37"/>
        <v>0</v>
      </c>
      <c r="U195" s="56">
        <f t="shared" ca="1" si="37"/>
        <v>0</v>
      </c>
      <c r="V195" s="56">
        <f t="shared" ca="1" si="37"/>
        <v>0</v>
      </c>
      <c r="W195" s="56">
        <f t="shared" ca="1" si="37"/>
        <v>0</v>
      </c>
      <c r="X195" s="56">
        <f t="shared" ca="1" si="37"/>
        <v>0</v>
      </c>
      <c r="Y195" s="74">
        <v>1</v>
      </c>
      <c r="Z195" s="56" t="str">
        <f t="shared" ref="Z195:AJ195" ca="1" si="38">OFFSET(Z195,-1,0)</f>
        <v>-</v>
      </c>
      <c r="AA195" s="56" t="b">
        <f t="shared" ca="1" si="38"/>
        <v>1</v>
      </c>
      <c r="AB195" s="56" t="str">
        <f t="shared" ca="1" si="38"/>
        <v>-</v>
      </c>
      <c r="AC195" s="56" t="str">
        <f t="shared" ca="1" si="38"/>
        <v>-</v>
      </c>
      <c r="AD195" s="56" t="str">
        <f t="shared" ca="1" si="38"/>
        <v>-</v>
      </c>
      <c r="AE195" s="56" t="str">
        <f t="shared" ca="1" si="38"/>
        <v>-</v>
      </c>
      <c r="AF195" s="56">
        <f t="shared" ca="1" si="38"/>
        <v>0</v>
      </c>
      <c r="AG195" s="56">
        <f t="shared" ca="1" si="38"/>
        <v>-0.25</v>
      </c>
      <c r="AH195" s="56">
        <f t="shared" ca="1" si="38"/>
        <v>0</v>
      </c>
      <c r="AI195" s="56">
        <f t="shared" ca="1" si="38"/>
        <v>62.5</v>
      </c>
      <c r="AJ195" s="56">
        <f t="shared" ca="1" si="38"/>
        <v>0</v>
      </c>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t="e">
        <f t="shared" ca="1" si="34"/>
        <v>#REF!</v>
      </c>
      <c r="BO195" s="56" t="e">
        <f t="shared" ca="1" si="34"/>
        <v>#REF!</v>
      </c>
      <c r="BP195" s="56" t="e">
        <f t="shared" ca="1" si="34"/>
        <v>#REF!</v>
      </c>
      <c r="BQ195" s="56" t="e">
        <f t="shared" ca="1" si="34"/>
        <v>#REF!</v>
      </c>
      <c r="BR195" s="56" t="e">
        <f t="shared" ca="1" si="34"/>
        <v>#REF!</v>
      </c>
      <c r="BS195" s="56" t="e">
        <f t="shared" ca="1" si="34"/>
        <v>#REF!</v>
      </c>
      <c r="BT195" s="56" t="e">
        <f t="shared" ca="1" si="34"/>
        <v>#REF!</v>
      </c>
      <c r="BU195" s="56" t="e">
        <f t="shared" ca="1" si="34"/>
        <v>#REF!</v>
      </c>
      <c r="BV195" s="56" t="e">
        <f t="shared" ca="1" si="34"/>
        <v>#REF!</v>
      </c>
      <c r="BW195" s="56" t="e">
        <f t="shared" ca="1" si="34"/>
        <v>#REF!</v>
      </c>
      <c r="BX195" s="56" t="e">
        <f t="shared" ca="1" si="35"/>
        <v>#REF!</v>
      </c>
      <c r="BY195" s="56" t="e">
        <f t="shared" ca="1" si="35"/>
        <v>#REF!</v>
      </c>
      <c r="BZ195" s="56" t="e">
        <f t="shared" ca="1" si="35"/>
        <v>#REF!</v>
      </c>
      <c r="CA195" s="56" t="e">
        <f t="shared" ca="1" si="35"/>
        <v>#REF!</v>
      </c>
      <c r="CB195" s="56" t="e">
        <f t="shared" ca="1" si="35"/>
        <v>#REF!</v>
      </c>
      <c r="CC195" s="56" t="e">
        <f t="shared" ca="1" si="35"/>
        <v>#REF!</v>
      </c>
      <c r="CD195" s="56" t="e">
        <f t="shared" ca="1" si="35"/>
        <v>#REF!</v>
      </c>
      <c r="CE195" s="56" t="e">
        <f t="shared" ca="1" si="35"/>
        <v>#REF!</v>
      </c>
      <c r="CF195" s="56" t="e">
        <f t="shared" ca="1" si="35"/>
        <v>#REF!</v>
      </c>
      <c r="CG195" s="56" t="e">
        <f t="shared" ca="1" si="35"/>
        <v>#REF!</v>
      </c>
      <c r="CH195" s="56" t="e">
        <f t="shared" ca="1" si="35"/>
        <v>#REF!</v>
      </c>
    </row>
    <row r="196" spans="1:86">
      <c r="A196" s="71"/>
      <c r="B196" s="71" t="s">
        <v>495</v>
      </c>
      <c r="C196" s="56">
        <f t="shared" ref="C196:D201" ca="1" si="39">OFFSET(C196,-1,0)</f>
        <v>0</v>
      </c>
      <c r="D196" s="56">
        <f t="shared" ca="1" si="39"/>
        <v>0</v>
      </c>
      <c r="E196" s="56" t="b">
        <f t="shared" ca="1" si="36"/>
        <v>0</v>
      </c>
      <c r="F196" s="56">
        <f t="shared" ca="1" si="32"/>
        <v>1</v>
      </c>
      <c r="G196" s="56" t="b">
        <f t="shared" ref="G196:K199" ca="1" si="40">OFFSET(G196,-1,0)</f>
        <v>1</v>
      </c>
      <c r="H196" s="56" t="b">
        <f t="shared" ca="1" si="40"/>
        <v>1</v>
      </c>
      <c r="I196" s="56" t="b">
        <f t="shared" ca="1" si="40"/>
        <v>1</v>
      </c>
      <c r="J196" s="56" t="b">
        <f t="shared" ca="1" si="40"/>
        <v>1</v>
      </c>
      <c r="K196" s="56" t="b">
        <f t="shared" ca="1" si="40"/>
        <v>1</v>
      </c>
      <c r="L196" s="56">
        <f t="shared" ca="1" si="37"/>
        <v>0</v>
      </c>
      <c r="M196" s="56">
        <f t="shared" ca="1" si="37"/>
        <v>0</v>
      </c>
      <c r="N196" s="56">
        <f t="shared" ca="1" si="37"/>
        <v>0</v>
      </c>
      <c r="O196" s="56">
        <f t="shared" ca="1" si="37"/>
        <v>0</v>
      </c>
      <c r="P196" s="56">
        <f t="shared" ca="1" si="37"/>
        <v>0</v>
      </c>
      <c r="Q196" s="56">
        <f t="shared" ca="1" si="37"/>
        <v>0</v>
      </c>
      <c r="R196" s="56">
        <f t="shared" ca="1" si="37"/>
        <v>0</v>
      </c>
      <c r="S196" s="56">
        <f t="shared" ca="1" si="37"/>
        <v>0</v>
      </c>
      <c r="T196" s="56">
        <f t="shared" ca="1" si="37"/>
        <v>0</v>
      </c>
      <c r="U196" s="56">
        <f t="shared" ca="1" si="37"/>
        <v>0</v>
      </c>
      <c r="V196" s="56">
        <f t="shared" ca="1" si="37"/>
        <v>0</v>
      </c>
      <c r="W196" s="56">
        <f t="shared" ca="1" si="37"/>
        <v>0</v>
      </c>
      <c r="X196" s="56">
        <f t="shared" ca="1" si="37"/>
        <v>0</v>
      </c>
      <c r="Y196" s="56">
        <f t="shared" ref="Y196:AE202" ca="1" si="41">OFFSET(Y196,-1,0)</f>
        <v>1</v>
      </c>
      <c r="Z196" s="56" t="str">
        <f t="shared" ca="1" si="41"/>
        <v>-</v>
      </c>
      <c r="AA196" s="56" t="b">
        <f t="shared" ca="1" si="41"/>
        <v>1</v>
      </c>
      <c r="AB196" s="56" t="str">
        <f t="shared" ca="1" si="41"/>
        <v>-</v>
      </c>
      <c r="AC196" s="56" t="str">
        <f t="shared" ca="1" si="41"/>
        <v>-</v>
      </c>
      <c r="AD196" s="56" t="str">
        <f t="shared" ca="1" si="41"/>
        <v>-</v>
      </c>
      <c r="AE196" s="56" t="str">
        <f t="shared" ca="1" si="41"/>
        <v>-</v>
      </c>
      <c r="AF196" s="74">
        <v>1</v>
      </c>
      <c r="AG196" s="56">
        <f ca="1">OFFSET(AG196,-1,0)</f>
        <v>-0.25</v>
      </c>
      <c r="AH196" s="56">
        <f ca="1">OFFSET(AH196,-1,0)</f>
        <v>0</v>
      </c>
      <c r="AI196" s="56">
        <f ca="1">OFFSET(AI196,-1,0)</f>
        <v>62.5</v>
      </c>
      <c r="AJ196" s="56">
        <f ca="1">OFFSET(AJ196,-1,0)</f>
        <v>0</v>
      </c>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t="e">
        <f t="shared" ca="1" si="34"/>
        <v>#REF!</v>
      </c>
      <c r="BO196" s="56" t="e">
        <f t="shared" ca="1" si="34"/>
        <v>#REF!</v>
      </c>
      <c r="BP196" s="56" t="e">
        <f t="shared" ca="1" si="34"/>
        <v>#REF!</v>
      </c>
      <c r="BQ196" s="56" t="e">
        <f t="shared" ca="1" si="34"/>
        <v>#REF!</v>
      </c>
      <c r="BR196" s="56" t="e">
        <f t="shared" ca="1" si="34"/>
        <v>#REF!</v>
      </c>
      <c r="BS196" s="56" t="e">
        <f t="shared" ca="1" si="34"/>
        <v>#REF!</v>
      </c>
      <c r="BT196" s="56" t="e">
        <f t="shared" ca="1" si="34"/>
        <v>#REF!</v>
      </c>
      <c r="BU196" s="56" t="e">
        <f t="shared" ca="1" si="34"/>
        <v>#REF!</v>
      </c>
      <c r="BV196" s="56" t="e">
        <f t="shared" ca="1" si="34"/>
        <v>#REF!</v>
      </c>
      <c r="BW196" s="56" t="e">
        <f t="shared" ca="1" si="34"/>
        <v>#REF!</v>
      </c>
      <c r="BX196" s="56" t="e">
        <f t="shared" ca="1" si="35"/>
        <v>#REF!</v>
      </c>
      <c r="BY196" s="56" t="e">
        <f t="shared" ca="1" si="35"/>
        <v>#REF!</v>
      </c>
      <c r="BZ196" s="56" t="e">
        <f t="shared" ca="1" si="35"/>
        <v>#REF!</v>
      </c>
      <c r="CA196" s="56" t="e">
        <f t="shared" ca="1" si="35"/>
        <v>#REF!</v>
      </c>
      <c r="CB196" s="56" t="e">
        <f t="shared" ca="1" si="35"/>
        <v>#REF!</v>
      </c>
      <c r="CC196" s="56" t="e">
        <f t="shared" ca="1" si="35"/>
        <v>#REF!</v>
      </c>
      <c r="CD196" s="56" t="e">
        <f t="shared" ca="1" si="35"/>
        <v>#REF!</v>
      </c>
      <c r="CE196" s="56" t="e">
        <f t="shared" ca="1" si="35"/>
        <v>#REF!</v>
      </c>
      <c r="CF196" s="56" t="e">
        <f t="shared" ca="1" si="35"/>
        <v>#REF!</v>
      </c>
      <c r="CG196" s="56" t="e">
        <f t="shared" ca="1" si="35"/>
        <v>#REF!</v>
      </c>
      <c r="CH196" s="56" t="e">
        <f t="shared" ca="1" si="35"/>
        <v>#REF!</v>
      </c>
    </row>
    <row r="197" spans="1:86">
      <c r="A197" s="71"/>
      <c r="B197" s="71" t="s">
        <v>731</v>
      </c>
      <c r="C197" s="56">
        <f t="shared" ca="1" si="39"/>
        <v>0</v>
      </c>
      <c r="D197" s="56">
        <f t="shared" ca="1" si="39"/>
        <v>0</v>
      </c>
      <c r="E197" s="56" t="b">
        <f t="shared" ca="1" si="36"/>
        <v>0</v>
      </c>
      <c r="F197" s="56">
        <f t="shared" ca="1" si="32"/>
        <v>1</v>
      </c>
      <c r="G197" s="56" t="b">
        <f t="shared" ca="1" si="40"/>
        <v>1</v>
      </c>
      <c r="H197" s="56" t="b">
        <f t="shared" ca="1" si="40"/>
        <v>1</v>
      </c>
      <c r="I197" s="56" t="b">
        <f t="shared" ca="1" si="40"/>
        <v>1</v>
      </c>
      <c r="J197" s="56" t="b">
        <f t="shared" ca="1" si="40"/>
        <v>1</v>
      </c>
      <c r="K197" s="56" t="b">
        <f t="shared" ca="1" si="40"/>
        <v>1</v>
      </c>
      <c r="L197" s="56">
        <f t="shared" ca="1" si="37"/>
        <v>0</v>
      </c>
      <c r="M197" s="56">
        <f t="shared" ca="1" si="37"/>
        <v>0</v>
      </c>
      <c r="N197" s="56">
        <f t="shared" ca="1" si="37"/>
        <v>0</v>
      </c>
      <c r="O197" s="56">
        <f t="shared" ca="1" si="37"/>
        <v>0</v>
      </c>
      <c r="P197" s="56">
        <f t="shared" ca="1" si="37"/>
        <v>0</v>
      </c>
      <c r="Q197" s="56">
        <f t="shared" ca="1" si="37"/>
        <v>0</v>
      </c>
      <c r="R197" s="56">
        <f t="shared" ca="1" si="37"/>
        <v>0</v>
      </c>
      <c r="S197" s="56">
        <f t="shared" ca="1" si="37"/>
        <v>0</v>
      </c>
      <c r="T197" s="56">
        <f t="shared" ca="1" si="37"/>
        <v>0</v>
      </c>
      <c r="U197" s="56">
        <f t="shared" ca="1" si="37"/>
        <v>0</v>
      </c>
      <c r="V197" s="56">
        <f t="shared" ca="1" si="37"/>
        <v>0</v>
      </c>
      <c r="W197" s="56">
        <f t="shared" ca="1" si="37"/>
        <v>0</v>
      </c>
      <c r="X197" s="56">
        <f t="shared" ca="1" si="37"/>
        <v>0</v>
      </c>
      <c r="Y197" s="56">
        <f t="shared" ca="1" si="41"/>
        <v>1</v>
      </c>
      <c r="Z197" s="56" t="str">
        <f t="shared" ca="1" si="41"/>
        <v>-</v>
      </c>
      <c r="AA197" s="56" t="b">
        <f t="shared" ca="1" si="41"/>
        <v>1</v>
      </c>
      <c r="AB197" s="56" t="str">
        <f t="shared" ca="1" si="41"/>
        <v>-</v>
      </c>
      <c r="AC197" s="56" t="str">
        <f t="shared" ca="1" si="41"/>
        <v>-</v>
      </c>
      <c r="AD197" s="56" t="str">
        <f t="shared" ca="1" si="41"/>
        <v>-</v>
      </c>
      <c r="AE197" s="56" t="str">
        <f t="shared" ca="1" si="41"/>
        <v>-</v>
      </c>
      <c r="AF197" s="56">
        <f t="shared" ref="AF197:AG209" ca="1" si="42">OFFSET(AF197,-1,0)</f>
        <v>1</v>
      </c>
      <c r="AG197" s="56">
        <f t="shared" ca="1" si="42"/>
        <v>-0.25</v>
      </c>
      <c r="AH197" s="74">
        <v>1</v>
      </c>
      <c r="AI197" s="56">
        <f t="shared" ref="AI197:AJ203" ca="1" si="43">OFFSET(AI197,-1,0)</f>
        <v>62.5</v>
      </c>
      <c r="AJ197" s="56">
        <f t="shared" ca="1" si="43"/>
        <v>0</v>
      </c>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t="e">
        <f t="shared" ca="1" si="34"/>
        <v>#REF!</v>
      </c>
      <c r="BO197" s="56" t="e">
        <f t="shared" ca="1" si="34"/>
        <v>#REF!</v>
      </c>
      <c r="BP197" s="56" t="e">
        <f t="shared" ca="1" si="34"/>
        <v>#REF!</v>
      </c>
      <c r="BQ197" s="56" t="e">
        <f t="shared" ca="1" si="34"/>
        <v>#REF!</v>
      </c>
      <c r="BR197" s="56" t="e">
        <f t="shared" ca="1" si="34"/>
        <v>#REF!</v>
      </c>
      <c r="BS197" s="56" t="e">
        <f t="shared" ca="1" si="34"/>
        <v>#REF!</v>
      </c>
      <c r="BT197" s="56" t="e">
        <f t="shared" ca="1" si="34"/>
        <v>#REF!</v>
      </c>
      <c r="BU197" s="56" t="e">
        <f t="shared" ca="1" si="34"/>
        <v>#REF!</v>
      </c>
      <c r="BV197" s="56" t="e">
        <f t="shared" ca="1" si="34"/>
        <v>#REF!</v>
      </c>
      <c r="BW197" s="56" t="e">
        <f t="shared" ca="1" si="34"/>
        <v>#REF!</v>
      </c>
      <c r="BX197" s="56" t="e">
        <f t="shared" ca="1" si="35"/>
        <v>#REF!</v>
      </c>
      <c r="BY197" s="56" t="e">
        <f t="shared" ca="1" si="35"/>
        <v>#REF!</v>
      </c>
      <c r="BZ197" s="56" t="e">
        <f t="shared" ca="1" si="35"/>
        <v>#REF!</v>
      </c>
      <c r="CA197" s="56" t="e">
        <f t="shared" ca="1" si="35"/>
        <v>#REF!</v>
      </c>
      <c r="CB197" s="56" t="e">
        <f t="shared" ca="1" si="35"/>
        <v>#REF!</v>
      </c>
      <c r="CC197" s="56" t="e">
        <f t="shared" ca="1" si="35"/>
        <v>#REF!</v>
      </c>
      <c r="CD197" s="56" t="e">
        <f t="shared" ca="1" si="35"/>
        <v>#REF!</v>
      </c>
      <c r="CE197" s="56" t="e">
        <f t="shared" ca="1" si="35"/>
        <v>#REF!</v>
      </c>
      <c r="CF197" s="56" t="e">
        <f t="shared" ca="1" si="35"/>
        <v>#REF!</v>
      </c>
      <c r="CG197" s="56" t="e">
        <f t="shared" ca="1" si="35"/>
        <v>#REF!</v>
      </c>
      <c r="CH197" s="56" t="e">
        <f t="shared" ca="1" si="35"/>
        <v>#REF!</v>
      </c>
    </row>
    <row r="198" spans="1:86">
      <c r="A198" s="71"/>
      <c r="B198" s="80" t="s">
        <v>742</v>
      </c>
      <c r="C198" s="56">
        <f t="shared" ca="1" si="39"/>
        <v>0</v>
      </c>
      <c r="D198" s="56">
        <f t="shared" ca="1" si="39"/>
        <v>0</v>
      </c>
      <c r="E198" s="56" t="b">
        <f t="shared" ca="1" si="36"/>
        <v>0</v>
      </c>
      <c r="F198" s="56">
        <f t="shared" ca="1" si="32"/>
        <v>1</v>
      </c>
      <c r="G198" s="56" t="b">
        <f t="shared" ca="1" si="40"/>
        <v>1</v>
      </c>
      <c r="H198" s="56" t="b">
        <f t="shared" ca="1" si="40"/>
        <v>1</v>
      </c>
      <c r="I198" s="56" t="b">
        <f t="shared" ca="1" si="40"/>
        <v>1</v>
      </c>
      <c r="J198" s="56" t="b">
        <f t="shared" ca="1" si="40"/>
        <v>1</v>
      </c>
      <c r="K198" s="56" t="b">
        <f t="shared" ca="1" si="40"/>
        <v>1</v>
      </c>
      <c r="L198" s="56">
        <f t="shared" ref="L198:L209" ca="1" si="44">OFFSET(L198,-1,0)</f>
        <v>0</v>
      </c>
      <c r="M198" s="114">
        <f>2+24*$C$7+(2*72)*$C$8</f>
        <v>50</v>
      </c>
      <c r="N198" s="114">
        <f>3+24*$C$7+(2*72)*$C$8</f>
        <v>51</v>
      </c>
      <c r="O198" s="220">
        <f t="shared" ref="O198" si="45">$N198</f>
        <v>51</v>
      </c>
      <c r="P198" s="220">
        <f>$N198</f>
        <v>51</v>
      </c>
      <c r="Q198" s="220">
        <f t="shared" ref="Q198:R198" si="46">$N198</f>
        <v>51</v>
      </c>
      <c r="R198" s="220">
        <f t="shared" si="46"/>
        <v>51</v>
      </c>
      <c r="S198" s="56">
        <f t="shared" ref="S198:X206" ca="1" si="47">OFFSET(S198,-1,0)</f>
        <v>0</v>
      </c>
      <c r="T198" s="56">
        <f t="shared" ca="1" si="47"/>
        <v>0</v>
      </c>
      <c r="U198" s="56">
        <f t="shared" ca="1" si="47"/>
        <v>0</v>
      </c>
      <c r="V198" s="56">
        <f t="shared" ca="1" si="47"/>
        <v>0</v>
      </c>
      <c r="W198" s="56">
        <f t="shared" ca="1" si="47"/>
        <v>0</v>
      </c>
      <c r="X198" s="56">
        <f t="shared" ca="1" si="47"/>
        <v>0</v>
      </c>
      <c r="Y198" s="56">
        <f t="shared" ca="1" si="41"/>
        <v>1</v>
      </c>
      <c r="Z198" s="56" t="str">
        <f t="shared" ca="1" si="41"/>
        <v>-</v>
      </c>
      <c r="AA198" s="56" t="b">
        <f t="shared" ca="1" si="41"/>
        <v>1</v>
      </c>
      <c r="AB198" s="56" t="str">
        <f t="shared" ca="1" si="41"/>
        <v>-</v>
      </c>
      <c r="AC198" s="56" t="str">
        <f t="shared" ca="1" si="41"/>
        <v>-</v>
      </c>
      <c r="AD198" s="56" t="str">
        <f t="shared" ca="1" si="41"/>
        <v>-</v>
      </c>
      <c r="AE198" s="56" t="str">
        <f t="shared" ca="1" si="41"/>
        <v>-</v>
      </c>
      <c r="AF198" s="56">
        <f t="shared" ca="1" si="42"/>
        <v>1</v>
      </c>
      <c r="AG198" s="56">
        <f t="shared" ca="1" si="42"/>
        <v>-0.25</v>
      </c>
      <c r="AH198" s="56">
        <f t="shared" ref="AH198:AH209" ca="1" si="48">OFFSET(AH198,-1,0)</f>
        <v>1</v>
      </c>
      <c r="AI198" s="56">
        <f t="shared" ca="1" si="43"/>
        <v>62.5</v>
      </c>
      <c r="AJ198" s="56">
        <f t="shared" ca="1" si="43"/>
        <v>0</v>
      </c>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t="e">
        <f t="shared" ca="1" si="34"/>
        <v>#REF!</v>
      </c>
      <c r="BO198" s="56" t="e">
        <f t="shared" ca="1" si="34"/>
        <v>#REF!</v>
      </c>
      <c r="BP198" s="56" t="e">
        <f t="shared" ca="1" si="34"/>
        <v>#REF!</v>
      </c>
      <c r="BQ198" s="56" t="e">
        <f t="shared" ca="1" si="34"/>
        <v>#REF!</v>
      </c>
      <c r="BR198" s="56" t="e">
        <f t="shared" ca="1" si="34"/>
        <v>#REF!</v>
      </c>
      <c r="BS198" s="56" t="e">
        <f t="shared" ca="1" si="34"/>
        <v>#REF!</v>
      </c>
      <c r="BT198" s="56" t="e">
        <f t="shared" ca="1" si="34"/>
        <v>#REF!</v>
      </c>
      <c r="BU198" s="56" t="e">
        <f t="shared" ca="1" si="34"/>
        <v>#REF!</v>
      </c>
      <c r="BV198" s="56" t="e">
        <f t="shared" ca="1" si="34"/>
        <v>#REF!</v>
      </c>
      <c r="BW198" s="56" t="e">
        <f t="shared" ca="1" si="34"/>
        <v>#REF!</v>
      </c>
      <c r="BX198" s="56" t="e">
        <f t="shared" ca="1" si="35"/>
        <v>#REF!</v>
      </c>
      <c r="BY198" s="56" t="e">
        <f t="shared" ca="1" si="35"/>
        <v>#REF!</v>
      </c>
      <c r="BZ198" s="56" t="e">
        <f t="shared" ca="1" si="35"/>
        <v>#REF!</v>
      </c>
      <c r="CA198" s="56" t="e">
        <f t="shared" ca="1" si="35"/>
        <v>#REF!</v>
      </c>
      <c r="CB198" s="56" t="e">
        <f t="shared" ca="1" si="35"/>
        <v>#REF!</v>
      </c>
      <c r="CC198" s="56" t="e">
        <f t="shared" ca="1" si="35"/>
        <v>#REF!</v>
      </c>
      <c r="CD198" s="56" t="e">
        <f t="shared" ca="1" si="35"/>
        <v>#REF!</v>
      </c>
      <c r="CE198" s="56" t="e">
        <f t="shared" ca="1" si="35"/>
        <v>#REF!</v>
      </c>
      <c r="CF198" s="56" t="e">
        <f t="shared" ca="1" si="35"/>
        <v>#REF!</v>
      </c>
      <c r="CG198" s="56" t="e">
        <f t="shared" ca="1" si="35"/>
        <v>#REF!</v>
      </c>
      <c r="CH198" s="56" t="e">
        <f t="shared" ca="1" si="35"/>
        <v>#REF!</v>
      </c>
    </row>
    <row r="199" spans="1:86">
      <c r="A199" s="75">
        <f ca="1">CHOOSE(d.Flock+1,INDEX(i.OptLTWMerino,d.TOL+1,$Y199+1),INDEX(i.OptLTWMaternal,d.TOL+1,$Y199+1))</f>
        <v>89</v>
      </c>
      <c r="B199" s="80" t="s">
        <v>764</v>
      </c>
      <c r="C199" s="56">
        <f t="shared" ca="1" si="39"/>
        <v>0</v>
      </c>
      <c r="D199" s="56">
        <f t="shared" ca="1" si="39"/>
        <v>0</v>
      </c>
      <c r="E199" s="56" t="b">
        <f t="shared" ca="1" si="36"/>
        <v>0</v>
      </c>
      <c r="F199" s="56">
        <f t="shared" ca="1" si="32"/>
        <v>1</v>
      </c>
      <c r="G199" s="56" t="b">
        <f t="shared" ca="1" si="40"/>
        <v>1</v>
      </c>
      <c r="H199" s="56" t="b">
        <f t="shared" ca="1" si="40"/>
        <v>1</v>
      </c>
      <c r="I199" s="56" t="b">
        <f t="shared" ca="1" si="40"/>
        <v>1</v>
      </c>
      <c r="J199" s="56" t="b">
        <f t="shared" ca="1" si="40"/>
        <v>1</v>
      </c>
      <c r="K199" s="56" t="b">
        <f t="shared" ca="1" si="40"/>
        <v>1</v>
      </c>
      <c r="L199" s="56">
        <f t="shared" ca="1" si="44"/>
        <v>0</v>
      </c>
      <c r="M199" s="56">
        <f t="shared" ref="M199:R209" ca="1" si="49">OFFSET(M199,-1,0)</f>
        <v>50</v>
      </c>
      <c r="N199" s="56">
        <f t="shared" ca="1" si="49"/>
        <v>51</v>
      </c>
      <c r="O199" s="56">
        <f t="shared" ca="1" si="49"/>
        <v>51</v>
      </c>
      <c r="P199" s="56">
        <f t="shared" ca="1" si="49"/>
        <v>51</v>
      </c>
      <c r="Q199" s="56">
        <f t="shared" ca="1" si="49"/>
        <v>51</v>
      </c>
      <c r="R199" s="56">
        <f t="shared" ca="1" si="49"/>
        <v>51</v>
      </c>
      <c r="S199" s="56">
        <f t="shared" ca="1" si="47"/>
        <v>0</v>
      </c>
      <c r="T199" s="56">
        <f t="shared" ca="1" si="47"/>
        <v>0</v>
      </c>
      <c r="U199" s="56">
        <f t="shared" ca="1" si="47"/>
        <v>0</v>
      </c>
      <c r="V199" s="56">
        <f t="shared" ca="1" si="47"/>
        <v>0</v>
      </c>
      <c r="W199" s="56">
        <f t="shared" ca="1" si="47"/>
        <v>0</v>
      </c>
      <c r="X199" s="56">
        <f t="shared" ca="1" si="47"/>
        <v>0</v>
      </c>
      <c r="Y199" s="56">
        <f t="shared" ca="1" si="41"/>
        <v>1</v>
      </c>
      <c r="Z199" s="56" t="str">
        <f t="shared" ca="1" si="41"/>
        <v>-</v>
      </c>
      <c r="AA199" s="56" t="b">
        <f t="shared" ca="1" si="41"/>
        <v>1</v>
      </c>
      <c r="AB199" s="56" t="str">
        <f t="shared" ca="1" si="41"/>
        <v>-</v>
      </c>
      <c r="AC199" s="56" t="str">
        <f t="shared" ca="1" si="41"/>
        <v>-</v>
      </c>
      <c r="AD199" s="56" t="str">
        <f t="shared" ca="1" si="41"/>
        <v>-</v>
      </c>
      <c r="AE199" s="56" t="str">
        <f t="shared" ca="1" si="41"/>
        <v>-</v>
      </c>
      <c r="AF199" s="56">
        <f t="shared" ca="1" si="42"/>
        <v>1</v>
      </c>
      <c r="AG199" s="56">
        <f t="shared" ca="1" si="42"/>
        <v>-0.25</v>
      </c>
      <c r="AH199" s="56">
        <f t="shared" ca="1" si="48"/>
        <v>1</v>
      </c>
      <c r="AI199" s="56">
        <f t="shared" ca="1" si="43"/>
        <v>62.5</v>
      </c>
      <c r="AJ199" s="56">
        <f t="shared" ca="1" si="43"/>
        <v>0</v>
      </c>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152" t="e">
        <f ca="1">IF($A199=0,0,INDEX(CHOOSE($C$8+1,#REF!,#REF!),$A199,1))</f>
        <v>#REF!</v>
      </c>
      <c r="BO199" s="152" t="e">
        <f ca="1">IF($A199=0,0,INDEX(CHOOSE($C$8+1,#REF!,#REF!),$A199,1))</f>
        <v>#REF!</v>
      </c>
      <c r="BP199" s="152" t="e">
        <f ca="1">IF($A199=0,0,INDEX(CHOOSE($C$8+1,#REF!,#REF!),$A199,1))</f>
        <v>#REF!</v>
      </c>
      <c r="BQ199" s="152" t="e">
        <f ca="1">IF($A199=0,0,INDEX(CHOOSE($C$8+1,#REF!,#REF!),$A199,1))</f>
        <v>#REF!</v>
      </c>
      <c r="BR199" s="152" t="e">
        <f ca="1">IF($A199=0,0,INDEX(CHOOSE($C$8+1,#REF!,#REF!),$A199,1))</f>
        <v>#REF!</v>
      </c>
      <c r="BS199" s="152" t="e">
        <f ca="1">IF($A199=0,0,INDEX(CHOOSE($C$8+1,#REF!,#REF!),$A199,1))</f>
        <v>#REF!</v>
      </c>
      <c r="BT199" s="152" t="e">
        <f ca="1">IF($A199=0,0,INDEX(CHOOSE($C$8+1,#REF!,#REF!),$A199,1))</f>
        <v>#REF!</v>
      </c>
      <c r="BU199" s="152" t="e">
        <f ca="1">IF($A199=0,0,INDEX(CHOOSE($C$8+1,#REF!,#REF!),$A199,1))</f>
        <v>#REF!</v>
      </c>
      <c r="BV199" s="152" t="e">
        <f ca="1">IF($A199=0,0,INDEX(CHOOSE($C$8+1,#REF!,#REF!),$A199,1))</f>
        <v>#REF!</v>
      </c>
      <c r="BW199" s="152" t="e">
        <f ca="1">IF($A199=0,0,INDEX(CHOOSE($C$8+1,#REF!,#REF!),$A199,1))</f>
        <v>#REF!</v>
      </c>
      <c r="BX199" s="152" t="e">
        <f ca="1">IF($A199=0,0,INDEX(CHOOSE($C$8+1,#REF!,#REF!),$A199,1))</f>
        <v>#REF!</v>
      </c>
      <c r="BY199" s="152" t="e">
        <f ca="1">IF($A199=0,0,INDEX(CHOOSE($C$8+1,#REF!,#REF!),$A199,1))</f>
        <v>#REF!</v>
      </c>
      <c r="BZ199" s="152" t="e">
        <f ca="1">IF($A199=0,0,INDEX(CHOOSE($C$8+1,#REF!,#REF!),$A199,1))</f>
        <v>#REF!</v>
      </c>
      <c r="CA199" s="152" t="e">
        <f ca="1">IF($A199=0,0,INDEX(CHOOSE($C$8+1,#REF!,#REF!),$A199,1))</f>
        <v>#REF!</v>
      </c>
      <c r="CB199" s="152" t="e">
        <f ca="1">IF($A199=0,0,INDEX(CHOOSE($C$8+1,#REF!,#REF!),$A199,1))</f>
        <v>#REF!</v>
      </c>
      <c r="CC199" s="152" t="e">
        <f ca="1">IF($A199=0,0,INDEX(CHOOSE($C$8+1,#REF!,#REF!),$A199,1))</f>
        <v>#REF!</v>
      </c>
      <c r="CD199" s="152" t="e">
        <f ca="1">IF($A199=0,0,INDEX(CHOOSE($C$8+1,#REF!,#REF!),$A199,1))</f>
        <v>#REF!</v>
      </c>
      <c r="CE199" s="152" t="e">
        <f ca="1">IF($A199=0,0,INDEX(CHOOSE($C$8+1,#REF!,#REF!),$A199,1))</f>
        <v>#REF!</v>
      </c>
      <c r="CF199" s="152" t="e">
        <f ca="1">IF($A199=0,0,INDEX(CHOOSE($C$8+1,#REF!,#REF!),$A199,1))</f>
        <v>#REF!</v>
      </c>
      <c r="CG199" s="152" t="e">
        <f ca="1">IF($A199=0,0,INDEX(CHOOSE($C$8+1,#REF!,#REF!),$A199,1))</f>
        <v>#REF!</v>
      </c>
      <c r="CH199" s="152" t="e">
        <f ca="1">IF($A199=0,0,INDEX(CHOOSE($C$8+1,#REF!,#REF!),$A199,1))</f>
        <v>#REF!</v>
      </c>
    </row>
    <row r="200" spans="1:86">
      <c r="A200" s="71"/>
      <c r="B200" s="80" t="s">
        <v>743</v>
      </c>
      <c r="C200" s="56">
        <f t="shared" ca="1" si="39"/>
        <v>0</v>
      </c>
      <c r="D200" s="56">
        <f t="shared" ca="1" si="39"/>
        <v>0</v>
      </c>
      <c r="E200" s="56" t="b">
        <f t="shared" ca="1" si="36"/>
        <v>0</v>
      </c>
      <c r="F200" s="56">
        <f t="shared" ca="1" si="32"/>
        <v>1</v>
      </c>
      <c r="G200" s="79" t="s">
        <v>37</v>
      </c>
      <c r="H200" s="79" t="s">
        <v>37</v>
      </c>
      <c r="I200" s="56" t="b">
        <f ca="1">OFFSET(I200,-1,0)</f>
        <v>1</v>
      </c>
      <c r="J200" s="79" t="s">
        <v>37</v>
      </c>
      <c r="K200" s="79" t="s">
        <v>37</v>
      </c>
      <c r="L200" s="56">
        <f t="shared" ca="1" si="44"/>
        <v>0</v>
      </c>
      <c r="M200" s="56">
        <f t="shared" ca="1" si="49"/>
        <v>50</v>
      </c>
      <c r="N200" s="56">
        <f t="shared" ca="1" si="49"/>
        <v>51</v>
      </c>
      <c r="O200" s="56">
        <f t="shared" ca="1" si="49"/>
        <v>51</v>
      </c>
      <c r="P200" s="56">
        <f t="shared" ca="1" si="49"/>
        <v>51</v>
      </c>
      <c r="Q200" s="56">
        <f t="shared" ca="1" si="49"/>
        <v>51</v>
      </c>
      <c r="R200" s="56">
        <f t="shared" ca="1" si="49"/>
        <v>51</v>
      </c>
      <c r="S200" s="56">
        <f t="shared" ca="1" si="47"/>
        <v>0</v>
      </c>
      <c r="T200" s="56">
        <f t="shared" ca="1" si="47"/>
        <v>0</v>
      </c>
      <c r="U200" s="56">
        <f t="shared" ca="1" si="47"/>
        <v>0</v>
      </c>
      <c r="V200" s="56">
        <f t="shared" ca="1" si="47"/>
        <v>0</v>
      </c>
      <c r="W200" s="56">
        <f t="shared" ca="1" si="47"/>
        <v>0</v>
      </c>
      <c r="X200" s="56">
        <f t="shared" ca="1" si="47"/>
        <v>0</v>
      </c>
      <c r="Y200" s="56">
        <f t="shared" ca="1" si="41"/>
        <v>1</v>
      </c>
      <c r="Z200" s="56" t="str">
        <f t="shared" ca="1" si="41"/>
        <v>-</v>
      </c>
      <c r="AA200" s="56" t="b">
        <f t="shared" ca="1" si="41"/>
        <v>1</v>
      </c>
      <c r="AB200" s="56" t="str">
        <f t="shared" ca="1" si="41"/>
        <v>-</v>
      </c>
      <c r="AC200" s="56" t="str">
        <f t="shared" ca="1" si="41"/>
        <v>-</v>
      </c>
      <c r="AD200" s="56" t="str">
        <f t="shared" ca="1" si="41"/>
        <v>-</v>
      </c>
      <c r="AE200" s="56" t="str">
        <f t="shared" ca="1" si="41"/>
        <v>-</v>
      </c>
      <c r="AF200" s="56">
        <f t="shared" ca="1" si="42"/>
        <v>1</v>
      </c>
      <c r="AG200" s="56">
        <f t="shared" ca="1" si="42"/>
        <v>-0.25</v>
      </c>
      <c r="AH200" s="56">
        <f t="shared" ca="1" si="48"/>
        <v>1</v>
      </c>
      <c r="AI200" s="56">
        <f t="shared" ca="1" si="43"/>
        <v>62.5</v>
      </c>
      <c r="AJ200" s="56">
        <f t="shared" ca="1" si="43"/>
        <v>0</v>
      </c>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t="e">
        <f t="shared" ref="BN200:BW209" ca="1" si="50">OFFSET(BN200,-1,0)</f>
        <v>#REF!</v>
      </c>
      <c r="BO200" s="56" t="e">
        <f t="shared" ca="1" si="50"/>
        <v>#REF!</v>
      </c>
      <c r="BP200" s="56" t="e">
        <f t="shared" ca="1" si="50"/>
        <v>#REF!</v>
      </c>
      <c r="BQ200" s="56" t="e">
        <f t="shared" ca="1" si="50"/>
        <v>#REF!</v>
      </c>
      <c r="BR200" s="56" t="e">
        <f t="shared" ca="1" si="50"/>
        <v>#REF!</v>
      </c>
      <c r="BS200" s="56" t="e">
        <f t="shared" ca="1" si="50"/>
        <v>#REF!</v>
      </c>
      <c r="BT200" s="56" t="e">
        <f t="shared" ca="1" si="50"/>
        <v>#REF!</v>
      </c>
      <c r="BU200" s="56" t="e">
        <f t="shared" ca="1" si="50"/>
        <v>#REF!</v>
      </c>
      <c r="BV200" s="56" t="e">
        <f t="shared" ca="1" si="50"/>
        <v>#REF!</v>
      </c>
      <c r="BW200" s="56" t="e">
        <f t="shared" ca="1" si="50"/>
        <v>#REF!</v>
      </c>
      <c r="BX200" s="56" t="e">
        <f t="shared" ref="BX200:CH209" ca="1" si="51">OFFSET(BX200,-1,0)</f>
        <v>#REF!</v>
      </c>
      <c r="BY200" s="56" t="e">
        <f t="shared" ca="1" si="51"/>
        <v>#REF!</v>
      </c>
      <c r="BZ200" s="56" t="e">
        <f t="shared" ca="1" si="51"/>
        <v>#REF!</v>
      </c>
      <c r="CA200" s="56" t="e">
        <f t="shared" ca="1" si="51"/>
        <v>#REF!</v>
      </c>
      <c r="CB200" s="56" t="e">
        <f t="shared" ca="1" si="51"/>
        <v>#REF!</v>
      </c>
      <c r="CC200" s="56" t="e">
        <f t="shared" ca="1" si="51"/>
        <v>#REF!</v>
      </c>
      <c r="CD200" s="56" t="e">
        <f t="shared" ca="1" si="51"/>
        <v>#REF!</v>
      </c>
      <c r="CE200" s="56" t="e">
        <f t="shared" ca="1" si="51"/>
        <v>#REF!</v>
      </c>
      <c r="CF200" s="56" t="e">
        <f t="shared" ca="1" si="51"/>
        <v>#REF!</v>
      </c>
      <c r="CG200" s="56" t="e">
        <f t="shared" ca="1" si="51"/>
        <v>#REF!</v>
      </c>
      <c r="CH200" s="56" t="e">
        <f t="shared" ca="1" si="51"/>
        <v>#REF!</v>
      </c>
    </row>
    <row r="201" spans="1:86">
      <c r="A201" s="71"/>
      <c r="B201" s="80" t="s">
        <v>744</v>
      </c>
      <c r="C201" s="56">
        <f t="shared" ca="1" si="39"/>
        <v>0</v>
      </c>
      <c r="D201" s="56">
        <f t="shared" ca="1" si="39"/>
        <v>0</v>
      </c>
      <c r="E201" s="56" t="b">
        <f t="shared" ca="1" si="36"/>
        <v>0</v>
      </c>
      <c r="F201" s="56">
        <f t="shared" ca="1" si="32"/>
        <v>1</v>
      </c>
      <c r="G201" s="56" t="str">
        <f t="shared" ref="G201:H209" ca="1" si="52">OFFSET(G201,-1,0)</f>
        <v>-</v>
      </c>
      <c r="H201" s="56" t="str">
        <f t="shared" ca="1" si="52"/>
        <v>-</v>
      </c>
      <c r="I201" s="79" t="s">
        <v>37</v>
      </c>
      <c r="J201" s="56" t="str">
        <f t="shared" ref="J201:K209" ca="1" si="53">OFFSET(J201,-1,0)</f>
        <v>-</v>
      </c>
      <c r="K201" s="56" t="str">
        <f t="shared" ca="1" si="53"/>
        <v>-</v>
      </c>
      <c r="L201" s="56">
        <f t="shared" ca="1" si="44"/>
        <v>0</v>
      </c>
      <c r="M201" s="56">
        <f t="shared" ca="1" si="49"/>
        <v>50</v>
      </c>
      <c r="N201" s="56">
        <f t="shared" ca="1" si="49"/>
        <v>51</v>
      </c>
      <c r="O201" s="56">
        <f t="shared" ca="1" si="49"/>
        <v>51</v>
      </c>
      <c r="P201" s="56">
        <f t="shared" ca="1" si="49"/>
        <v>51</v>
      </c>
      <c r="Q201" s="56">
        <f t="shared" ca="1" si="49"/>
        <v>51</v>
      </c>
      <c r="R201" s="56">
        <f t="shared" ca="1" si="49"/>
        <v>51</v>
      </c>
      <c r="S201" s="56">
        <f t="shared" ca="1" si="47"/>
        <v>0</v>
      </c>
      <c r="T201" s="56">
        <f t="shared" ca="1" si="47"/>
        <v>0</v>
      </c>
      <c r="U201" s="56">
        <f t="shared" ca="1" si="47"/>
        <v>0</v>
      </c>
      <c r="V201" s="56">
        <f t="shared" ca="1" si="47"/>
        <v>0</v>
      </c>
      <c r="W201" s="56">
        <f t="shared" ca="1" si="47"/>
        <v>0</v>
      </c>
      <c r="X201" s="56">
        <f t="shared" ca="1" si="47"/>
        <v>0</v>
      </c>
      <c r="Y201" s="56">
        <f t="shared" ca="1" si="41"/>
        <v>1</v>
      </c>
      <c r="Z201" s="56" t="str">
        <f t="shared" ca="1" si="41"/>
        <v>-</v>
      </c>
      <c r="AA201" s="56" t="b">
        <f t="shared" ca="1" si="41"/>
        <v>1</v>
      </c>
      <c r="AB201" s="56" t="str">
        <f t="shared" ca="1" si="41"/>
        <v>-</v>
      </c>
      <c r="AC201" s="56" t="str">
        <f t="shared" ca="1" si="41"/>
        <v>-</v>
      </c>
      <c r="AD201" s="56" t="str">
        <f t="shared" ca="1" si="41"/>
        <v>-</v>
      </c>
      <c r="AE201" s="56" t="str">
        <f t="shared" ca="1" si="41"/>
        <v>-</v>
      </c>
      <c r="AF201" s="56">
        <f t="shared" ca="1" si="42"/>
        <v>1</v>
      </c>
      <c r="AG201" s="56">
        <f t="shared" ca="1" si="42"/>
        <v>-0.25</v>
      </c>
      <c r="AH201" s="56">
        <f t="shared" ca="1" si="48"/>
        <v>1</v>
      </c>
      <c r="AI201" s="56">
        <f t="shared" ca="1" si="43"/>
        <v>62.5</v>
      </c>
      <c r="AJ201" s="56">
        <f t="shared" ca="1" si="43"/>
        <v>0</v>
      </c>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t="e">
        <f t="shared" ca="1" si="50"/>
        <v>#REF!</v>
      </c>
      <c r="BO201" s="56" t="e">
        <f t="shared" ca="1" si="50"/>
        <v>#REF!</v>
      </c>
      <c r="BP201" s="56" t="e">
        <f t="shared" ca="1" si="50"/>
        <v>#REF!</v>
      </c>
      <c r="BQ201" s="56" t="e">
        <f t="shared" ca="1" si="50"/>
        <v>#REF!</v>
      </c>
      <c r="BR201" s="56" t="e">
        <f t="shared" ca="1" si="50"/>
        <v>#REF!</v>
      </c>
      <c r="BS201" s="56" t="e">
        <f t="shared" ca="1" si="50"/>
        <v>#REF!</v>
      </c>
      <c r="BT201" s="56" t="e">
        <f t="shared" ca="1" si="50"/>
        <v>#REF!</v>
      </c>
      <c r="BU201" s="56" t="e">
        <f t="shared" ca="1" si="50"/>
        <v>#REF!</v>
      </c>
      <c r="BV201" s="56" t="e">
        <f t="shared" ca="1" si="50"/>
        <v>#REF!</v>
      </c>
      <c r="BW201" s="56" t="e">
        <f t="shared" ca="1" si="50"/>
        <v>#REF!</v>
      </c>
      <c r="BX201" s="56" t="e">
        <f t="shared" ca="1" si="51"/>
        <v>#REF!</v>
      </c>
      <c r="BY201" s="56" t="e">
        <f t="shared" ca="1" si="51"/>
        <v>#REF!</v>
      </c>
      <c r="BZ201" s="56" t="e">
        <f t="shared" ca="1" si="51"/>
        <v>#REF!</v>
      </c>
      <c r="CA201" s="56" t="e">
        <f t="shared" ca="1" si="51"/>
        <v>#REF!</v>
      </c>
      <c r="CB201" s="56" t="e">
        <f t="shared" ca="1" si="51"/>
        <v>#REF!</v>
      </c>
      <c r="CC201" s="56" t="e">
        <f t="shared" ca="1" si="51"/>
        <v>#REF!</v>
      </c>
      <c r="CD201" s="56" t="e">
        <f t="shared" ca="1" si="51"/>
        <v>#REF!</v>
      </c>
      <c r="CE201" s="56" t="e">
        <f t="shared" ca="1" si="51"/>
        <v>#REF!</v>
      </c>
      <c r="CF201" s="56" t="e">
        <f t="shared" ca="1" si="51"/>
        <v>#REF!</v>
      </c>
      <c r="CG201" s="56" t="e">
        <f t="shared" ca="1" si="51"/>
        <v>#REF!</v>
      </c>
      <c r="CH201" s="56" t="e">
        <f t="shared" ca="1" si="51"/>
        <v>#REF!</v>
      </c>
    </row>
    <row r="202" spans="1:86">
      <c r="A202" s="71"/>
      <c r="B202" s="80" t="s">
        <v>767</v>
      </c>
      <c r="C202" s="74">
        <v>1</v>
      </c>
      <c r="D202" s="74">
        <v>1</v>
      </c>
      <c r="E202" s="56" t="b">
        <f t="shared" ca="1" si="36"/>
        <v>0</v>
      </c>
      <c r="F202" s="56">
        <f t="shared" ca="1" si="32"/>
        <v>1</v>
      </c>
      <c r="G202" s="56" t="str">
        <f t="shared" ca="1" si="52"/>
        <v>-</v>
      </c>
      <c r="H202" s="56" t="str">
        <f t="shared" ca="1" si="52"/>
        <v>-</v>
      </c>
      <c r="I202" s="56" t="str">
        <f t="shared" ref="I202:I209" ca="1" si="54">OFFSET(I202,-1,0)</f>
        <v>-</v>
      </c>
      <c r="J202" s="56" t="str">
        <f t="shared" ca="1" si="53"/>
        <v>-</v>
      </c>
      <c r="K202" s="56" t="str">
        <f t="shared" ca="1" si="53"/>
        <v>-</v>
      </c>
      <c r="L202" s="56">
        <f t="shared" ca="1" si="44"/>
        <v>0</v>
      </c>
      <c r="M202" s="56">
        <f t="shared" ca="1" si="49"/>
        <v>50</v>
      </c>
      <c r="N202" s="56">
        <f t="shared" ca="1" si="49"/>
        <v>51</v>
      </c>
      <c r="O202" s="56">
        <f t="shared" ca="1" si="49"/>
        <v>51</v>
      </c>
      <c r="P202" s="56">
        <f t="shared" ca="1" si="49"/>
        <v>51</v>
      </c>
      <c r="Q202" s="56">
        <f t="shared" ca="1" si="49"/>
        <v>51</v>
      </c>
      <c r="R202" s="56">
        <f t="shared" ca="1" si="49"/>
        <v>51</v>
      </c>
      <c r="S202" s="56">
        <f t="shared" ca="1" si="47"/>
        <v>0</v>
      </c>
      <c r="T202" s="56">
        <f t="shared" ca="1" si="47"/>
        <v>0</v>
      </c>
      <c r="U202" s="56">
        <f t="shared" ca="1" si="47"/>
        <v>0</v>
      </c>
      <c r="V202" s="56">
        <f t="shared" ca="1" si="47"/>
        <v>0</v>
      </c>
      <c r="W202" s="56">
        <f t="shared" ca="1" si="47"/>
        <v>0</v>
      </c>
      <c r="X202" s="56">
        <f t="shared" ca="1" si="47"/>
        <v>0</v>
      </c>
      <c r="Y202" s="56">
        <f t="shared" ca="1" si="41"/>
        <v>1</v>
      </c>
      <c r="Z202" s="56" t="str">
        <f t="shared" ca="1" si="41"/>
        <v>-</v>
      </c>
      <c r="AA202" s="56" t="b">
        <f t="shared" ca="1" si="41"/>
        <v>1</v>
      </c>
      <c r="AB202" s="56" t="str">
        <f t="shared" ca="1" si="41"/>
        <v>-</v>
      </c>
      <c r="AC202" s="56" t="str">
        <f t="shared" ca="1" si="41"/>
        <v>-</v>
      </c>
      <c r="AD202" s="56" t="str">
        <f t="shared" ca="1" si="41"/>
        <v>-</v>
      </c>
      <c r="AE202" s="56" t="str">
        <f t="shared" ca="1" si="41"/>
        <v>-</v>
      </c>
      <c r="AF202" s="56">
        <f t="shared" ca="1" si="42"/>
        <v>1</v>
      </c>
      <c r="AG202" s="56">
        <f t="shared" ca="1" si="42"/>
        <v>-0.25</v>
      </c>
      <c r="AH202" s="56">
        <f t="shared" ca="1" si="48"/>
        <v>1</v>
      </c>
      <c r="AI202" s="56">
        <f t="shared" ca="1" si="43"/>
        <v>62.5</v>
      </c>
      <c r="AJ202" s="56">
        <f t="shared" ca="1" si="43"/>
        <v>0</v>
      </c>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t="e">
        <f t="shared" ca="1" si="50"/>
        <v>#REF!</v>
      </c>
      <c r="BO202" s="56" t="e">
        <f t="shared" ca="1" si="50"/>
        <v>#REF!</v>
      </c>
      <c r="BP202" s="56" t="e">
        <f t="shared" ca="1" si="50"/>
        <v>#REF!</v>
      </c>
      <c r="BQ202" s="56" t="e">
        <f t="shared" ca="1" si="50"/>
        <v>#REF!</v>
      </c>
      <c r="BR202" s="56" t="e">
        <f t="shared" ca="1" si="50"/>
        <v>#REF!</v>
      </c>
      <c r="BS202" s="56" t="e">
        <f t="shared" ca="1" si="50"/>
        <v>#REF!</v>
      </c>
      <c r="BT202" s="56" t="e">
        <f t="shared" ca="1" si="50"/>
        <v>#REF!</v>
      </c>
      <c r="BU202" s="56" t="e">
        <f t="shared" ca="1" si="50"/>
        <v>#REF!</v>
      </c>
      <c r="BV202" s="56" t="e">
        <f t="shared" ca="1" si="50"/>
        <v>#REF!</v>
      </c>
      <c r="BW202" s="56" t="e">
        <f t="shared" ca="1" si="50"/>
        <v>#REF!</v>
      </c>
      <c r="BX202" s="56" t="e">
        <f t="shared" ca="1" si="51"/>
        <v>#REF!</v>
      </c>
      <c r="BY202" s="56" t="e">
        <f t="shared" ca="1" si="51"/>
        <v>#REF!</v>
      </c>
      <c r="BZ202" s="56" t="e">
        <f t="shared" ca="1" si="51"/>
        <v>#REF!</v>
      </c>
      <c r="CA202" s="56" t="e">
        <f t="shared" ca="1" si="51"/>
        <v>#REF!</v>
      </c>
      <c r="CB202" s="56" t="e">
        <f t="shared" ca="1" si="51"/>
        <v>#REF!</v>
      </c>
      <c r="CC202" s="56" t="e">
        <f t="shared" ca="1" si="51"/>
        <v>#REF!</v>
      </c>
      <c r="CD202" s="56" t="e">
        <f t="shared" ca="1" si="51"/>
        <v>#REF!</v>
      </c>
      <c r="CE202" s="56" t="e">
        <f t="shared" ca="1" si="51"/>
        <v>#REF!</v>
      </c>
      <c r="CF202" s="56" t="e">
        <f t="shared" ca="1" si="51"/>
        <v>#REF!</v>
      </c>
      <c r="CG202" s="56" t="e">
        <f t="shared" ca="1" si="51"/>
        <v>#REF!</v>
      </c>
      <c r="CH202" s="56" t="e">
        <f t="shared" ca="1" si="51"/>
        <v>#REF!</v>
      </c>
    </row>
    <row r="203" spans="1:86">
      <c r="A203" s="71"/>
      <c r="B203" s="71" t="s">
        <v>785</v>
      </c>
      <c r="C203" s="56">
        <f t="shared" ref="C203:D209" ca="1" si="55">OFFSET(C203,-1,0)</f>
        <v>1</v>
      </c>
      <c r="D203" s="56">
        <f t="shared" ca="1" si="55"/>
        <v>1</v>
      </c>
      <c r="E203" s="56" t="b">
        <f t="shared" ca="1" si="36"/>
        <v>0</v>
      </c>
      <c r="F203" s="56">
        <f t="shared" ca="1" si="32"/>
        <v>1</v>
      </c>
      <c r="G203" s="56" t="str">
        <f t="shared" ca="1" si="52"/>
        <v>-</v>
      </c>
      <c r="H203" s="56" t="str">
        <f t="shared" ca="1" si="52"/>
        <v>-</v>
      </c>
      <c r="I203" s="56" t="str">
        <f t="shared" ca="1" si="54"/>
        <v>-</v>
      </c>
      <c r="J203" s="56" t="str">
        <f t="shared" ca="1" si="53"/>
        <v>-</v>
      </c>
      <c r="K203" s="56" t="str">
        <f t="shared" ca="1" si="53"/>
        <v>-</v>
      </c>
      <c r="L203" s="56">
        <f t="shared" ca="1" si="44"/>
        <v>0</v>
      </c>
      <c r="M203" s="56">
        <f t="shared" ca="1" si="49"/>
        <v>50</v>
      </c>
      <c r="N203" s="56">
        <f t="shared" ca="1" si="49"/>
        <v>51</v>
      </c>
      <c r="O203" s="56">
        <f t="shared" ca="1" si="49"/>
        <v>51</v>
      </c>
      <c r="P203" s="56">
        <f t="shared" ca="1" si="49"/>
        <v>51</v>
      </c>
      <c r="Q203" s="56">
        <f t="shared" ca="1" si="49"/>
        <v>51</v>
      </c>
      <c r="R203" s="56">
        <f t="shared" ca="1" si="49"/>
        <v>51</v>
      </c>
      <c r="S203" s="56">
        <f t="shared" ca="1" si="47"/>
        <v>0</v>
      </c>
      <c r="T203" s="56">
        <f t="shared" ca="1" si="47"/>
        <v>0</v>
      </c>
      <c r="U203" s="56">
        <f t="shared" ca="1" si="47"/>
        <v>0</v>
      </c>
      <c r="V203" s="56">
        <f t="shared" ca="1" si="47"/>
        <v>0</v>
      </c>
      <c r="W203" s="56">
        <f t="shared" ca="1" si="47"/>
        <v>0</v>
      </c>
      <c r="X203" s="56">
        <f t="shared" ca="1" si="47"/>
        <v>0</v>
      </c>
      <c r="Y203" s="56">
        <f t="shared" ref="Y203:Z205" ca="1" si="56">OFFSET(Y203,-1,0)</f>
        <v>1</v>
      </c>
      <c r="Z203" s="56" t="str">
        <f t="shared" ca="1" si="56"/>
        <v>-</v>
      </c>
      <c r="AA203" s="79" t="s">
        <v>37</v>
      </c>
      <c r="AB203" s="56" t="str">
        <f t="shared" ref="AB203:AE204" ca="1" si="57">OFFSET(AB203,-1,0)</f>
        <v>-</v>
      </c>
      <c r="AC203" s="56" t="str">
        <f t="shared" ca="1" si="57"/>
        <v>-</v>
      </c>
      <c r="AD203" s="56" t="str">
        <f t="shared" ca="1" si="57"/>
        <v>-</v>
      </c>
      <c r="AE203" s="56" t="str">
        <f t="shared" ca="1" si="57"/>
        <v>-</v>
      </c>
      <c r="AF203" s="56">
        <f t="shared" ca="1" si="42"/>
        <v>1</v>
      </c>
      <c r="AG203" s="56">
        <f t="shared" ca="1" si="42"/>
        <v>-0.25</v>
      </c>
      <c r="AH203" s="56">
        <f t="shared" ca="1" si="48"/>
        <v>1</v>
      </c>
      <c r="AI203" s="56">
        <f t="shared" ca="1" si="43"/>
        <v>62.5</v>
      </c>
      <c r="AJ203" s="56">
        <f t="shared" ca="1" si="43"/>
        <v>0</v>
      </c>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t="e">
        <f t="shared" ca="1" si="50"/>
        <v>#REF!</v>
      </c>
      <c r="BO203" s="56" t="e">
        <f t="shared" ca="1" si="50"/>
        <v>#REF!</v>
      </c>
      <c r="BP203" s="56" t="e">
        <f t="shared" ca="1" si="50"/>
        <v>#REF!</v>
      </c>
      <c r="BQ203" s="56" t="e">
        <f t="shared" ca="1" si="50"/>
        <v>#REF!</v>
      </c>
      <c r="BR203" s="56" t="e">
        <f t="shared" ca="1" si="50"/>
        <v>#REF!</v>
      </c>
      <c r="BS203" s="56" t="e">
        <f t="shared" ca="1" si="50"/>
        <v>#REF!</v>
      </c>
      <c r="BT203" s="56" t="e">
        <f t="shared" ca="1" si="50"/>
        <v>#REF!</v>
      </c>
      <c r="BU203" s="56" t="e">
        <f t="shared" ca="1" si="50"/>
        <v>#REF!</v>
      </c>
      <c r="BV203" s="56" t="e">
        <f t="shared" ca="1" si="50"/>
        <v>#REF!</v>
      </c>
      <c r="BW203" s="56" t="e">
        <f t="shared" ca="1" si="50"/>
        <v>#REF!</v>
      </c>
      <c r="BX203" s="56" t="e">
        <f t="shared" ca="1" si="51"/>
        <v>#REF!</v>
      </c>
      <c r="BY203" s="56" t="e">
        <f t="shared" ca="1" si="51"/>
        <v>#REF!</v>
      </c>
      <c r="BZ203" s="56" t="e">
        <f t="shared" ca="1" si="51"/>
        <v>#REF!</v>
      </c>
      <c r="CA203" s="56" t="e">
        <f t="shared" ca="1" si="51"/>
        <v>#REF!</v>
      </c>
      <c r="CB203" s="56" t="e">
        <f t="shared" ca="1" si="51"/>
        <v>#REF!</v>
      </c>
      <c r="CC203" s="56" t="e">
        <f t="shared" ca="1" si="51"/>
        <v>#REF!</v>
      </c>
      <c r="CD203" s="56" t="e">
        <f t="shared" ca="1" si="51"/>
        <v>#REF!</v>
      </c>
      <c r="CE203" s="56" t="e">
        <f t="shared" ca="1" si="51"/>
        <v>#REF!</v>
      </c>
      <c r="CF203" s="56" t="e">
        <f t="shared" ca="1" si="51"/>
        <v>#REF!</v>
      </c>
      <c r="CG203" s="56" t="e">
        <f t="shared" ca="1" si="51"/>
        <v>#REF!</v>
      </c>
      <c r="CH203" s="56" t="e">
        <f t="shared" ca="1" si="51"/>
        <v>#REF!</v>
      </c>
    </row>
    <row r="204" spans="1:86">
      <c r="A204" s="71"/>
      <c r="B204" s="71" t="s">
        <v>774</v>
      </c>
      <c r="C204" s="56">
        <f t="shared" ca="1" si="55"/>
        <v>1</v>
      </c>
      <c r="D204" s="56">
        <f t="shared" ca="1" si="55"/>
        <v>1</v>
      </c>
      <c r="E204" s="56" t="b">
        <f t="shared" ca="1" si="36"/>
        <v>0</v>
      </c>
      <c r="F204" s="56">
        <f t="shared" ca="1" si="32"/>
        <v>1</v>
      </c>
      <c r="G204" s="56" t="str">
        <f t="shared" ca="1" si="52"/>
        <v>-</v>
      </c>
      <c r="H204" s="56" t="str">
        <f t="shared" ca="1" si="52"/>
        <v>-</v>
      </c>
      <c r="I204" s="56" t="str">
        <f t="shared" ca="1" si="54"/>
        <v>-</v>
      </c>
      <c r="J204" s="56" t="str">
        <f t="shared" ca="1" si="53"/>
        <v>-</v>
      </c>
      <c r="K204" s="56" t="str">
        <f t="shared" ca="1" si="53"/>
        <v>-</v>
      </c>
      <c r="L204" s="56">
        <f t="shared" ca="1" si="44"/>
        <v>0</v>
      </c>
      <c r="M204" s="56">
        <f t="shared" ca="1" si="49"/>
        <v>50</v>
      </c>
      <c r="N204" s="56">
        <f t="shared" ca="1" si="49"/>
        <v>51</v>
      </c>
      <c r="O204" s="56">
        <f t="shared" ca="1" si="49"/>
        <v>51</v>
      </c>
      <c r="P204" s="56">
        <f t="shared" ca="1" si="49"/>
        <v>51</v>
      </c>
      <c r="Q204" s="56">
        <f t="shared" ca="1" si="49"/>
        <v>51</v>
      </c>
      <c r="R204" s="56">
        <f t="shared" ca="1" si="49"/>
        <v>51</v>
      </c>
      <c r="S204" s="56">
        <f t="shared" ca="1" si="47"/>
        <v>0</v>
      </c>
      <c r="T204" s="56">
        <f t="shared" ca="1" si="47"/>
        <v>0</v>
      </c>
      <c r="U204" s="56">
        <f t="shared" ca="1" si="47"/>
        <v>0</v>
      </c>
      <c r="V204" s="56">
        <f t="shared" ca="1" si="47"/>
        <v>0</v>
      </c>
      <c r="W204" s="56">
        <f t="shared" ca="1" si="47"/>
        <v>0</v>
      </c>
      <c r="X204" s="56">
        <f t="shared" ca="1" si="47"/>
        <v>0</v>
      </c>
      <c r="Y204" s="56">
        <f t="shared" ca="1" si="56"/>
        <v>1</v>
      </c>
      <c r="Z204" s="56" t="str">
        <f t="shared" ca="1" si="56"/>
        <v>-</v>
      </c>
      <c r="AA204" s="56" t="str">
        <f ca="1">OFFSET(AA204,-1,0)</f>
        <v>-</v>
      </c>
      <c r="AB204" s="56" t="str">
        <f t="shared" ca="1" si="57"/>
        <v>-</v>
      </c>
      <c r="AC204" s="56" t="str">
        <f t="shared" ca="1" si="57"/>
        <v>-</v>
      </c>
      <c r="AD204" s="56" t="str">
        <f t="shared" ca="1" si="57"/>
        <v>-</v>
      </c>
      <c r="AE204" s="56" t="str">
        <f t="shared" ca="1" si="57"/>
        <v>-</v>
      </c>
      <c r="AF204" s="56">
        <f t="shared" ca="1" si="42"/>
        <v>1</v>
      </c>
      <c r="AG204" s="56">
        <f t="shared" ca="1" si="42"/>
        <v>-0.25</v>
      </c>
      <c r="AH204" s="56">
        <f t="shared" ca="1" si="48"/>
        <v>1</v>
      </c>
      <c r="AI204" s="56">
        <f t="shared" ref="AI204:AI209" ca="1" si="58">OFFSET(AI204,-1,0)</f>
        <v>62.5</v>
      </c>
      <c r="AJ204" s="94">
        <v>1</v>
      </c>
      <c r="AK204" s="150"/>
      <c r="AL204" s="150"/>
      <c r="AM204" s="150"/>
      <c r="AN204" s="150"/>
      <c r="AO204" s="150"/>
      <c r="AP204" s="150"/>
      <c r="AQ204" s="150"/>
      <c r="AR204" s="150"/>
      <c r="AS204" s="150"/>
      <c r="AT204" s="150"/>
      <c r="AU204" s="150"/>
      <c r="AV204" s="150"/>
      <c r="AW204" s="150"/>
      <c r="AX204" s="150"/>
      <c r="AY204" s="150"/>
      <c r="AZ204" s="150"/>
      <c r="BA204" s="150"/>
      <c r="BB204" s="150"/>
      <c r="BC204" s="150"/>
      <c r="BD204" s="150"/>
      <c r="BE204" s="150"/>
      <c r="BF204" s="150"/>
      <c r="BG204" s="150"/>
      <c r="BH204" s="150"/>
      <c r="BI204" s="150"/>
      <c r="BJ204" s="150"/>
      <c r="BK204" s="150"/>
      <c r="BL204" s="150"/>
      <c r="BM204" s="150"/>
      <c r="BN204" s="56" t="e">
        <f t="shared" ca="1" si="50"/>
        <v>#REF!</v>
      </c>
      <c r="BO204" s="56" t="e">
        <f t="shared" ca="1" si="50"/>
        <v>#REF!</v>
      </c>
      <c r="BP204" s="56" t="e">
        <f t="shared" ca="1" si="50"/>
        <v>#REF!</v>
      </c>
      <c r="BQ204" s="56" t="e">
        <f t="shared" ca="1" si="50"/>
        <v>#REF!</v>
      </c>
      <c r="BR204" s="56" t="e">
        <f t="shared" ca="1" si="50"/>
        <v>#REF!</v>
      </c>
      <c r="BS204" s="56" t="e">
        <f t="shared" ca="1" si="50"/>
        <v>#REF!</v>
      </c>
      <c r="BT204" s="56" t="e">
        <f t="shared" ca="1" si="50"/>
        <v>#REF!</v>
      </c>
      <c r="BU204" s="56" t="e">
        <f t="shared" ca="1" si="50"/>
        <v>#REF!</v>
      </c>
      <c r="BV204" s="56" t="e">
        <f t="shared" ca="1" si="50"/>
        <v>#REF!</v>
      </c>
      <c r="BW204" s="56" t="e">
        <f t="shared" ca="1" si="50"/>
        <v>#REF!</v>
      </c>
      <c r="BX204" s="56" t="e">
        <f t="shared" ca="1" si="51"/>
        <v>#REF!</v>
      </c>
      <c r="BY204" s="56" t="e">
        <f t="shared" ca="1" si="51"/>
        <v>#REF!</v>
      </c>
      <c r="BZ204" s="56" t="e">
        <f t="shared" ca="1" si="51"/>
        <v>#REF!</v>
      </c>
      <c r="CA204" s="56" t="e">
        <f t="shared" ca="1" si="51"/>
        <v>#REF!</v>
      </c>
      <c r="CB204" s="56" t="e">
        <f t="shared" ca="1" si="51"/>
        <v>#REF!</v>
      </c>
      <c r="CC204" s="56" t="e">
        <f t="shared" ca="1" si="51"/>
        <v>#REF!</v>
      </c>
      <c r="CD204" s="56" t="e">
        <f t="shared" ca="1" si="51"/>
        <v>#REF!</v>
      </c>
      <c r="CE204" s="56" t="e">
        <f t="shared" ca="1" si="51"/>
        <v>#REF!</v>
      </c>
      <c r="CF204" s="56" t="e">
        <f t="shared" ca="1" si="51"/>
        <v>#REF!</v>
      </c>
      <c r="CG204" s="56" t="e">
        <f t="shared" ca="1" si="51"/>
        <v>#REF!</v>
      </c>
      <c r="CH204" s="56" t="e">
        <f t="shared" ca="1" si="51"/>
        <v>#REF!</v>
      </c>
    </row>
    <row r="205" spans="1:86">
      <c r="A205" s="71"/>
      <c r="B205" s="71" t="s">
        <v>784</v>
      </c>
      <c r="C205" s="56">
        <f t="shared" ca="1" si="55"/>
        <v>1</v>
      </c>
      <c r="D205" s="56">
        <f t="shared" ca="1" si="55"/>
        <v>1</v>
      </c>
      <c r="E205" s="56" t="b">
        <f t="shared" ca="1" si="36"/>
        <v>0</v>
      </c>
      <c r="F205" s="56">
        <f t="shared" ca="1" si="32"/>
        <v>1</v>
      </c>
      <c r="G205" s="56" t="str">
        <f t="shared" ca="1" si="52"/>
        <v>-</v>
      </c>
      <c r="H205" s="56" t="str">
        <f t="shared" ca="1" si="52"/>
        <v>-</v>
      </c>
      <c r="I205" s="56" t="str">
        <f t="shared" ca="1" si="54"/>
        <v>-</v>
      </c>
      <c r="J205" s="56" t="str">
        <f t="shared" ca="1" si="53"/>
        <v>-</v>
      </c>
      <c r="K205" s="56" t="str">
        <f t="shared" ca="1" si="53"/>
        <v>-</v>
      </c>
      <c r="L205" s="56">
        <f t="shared" ca="1" si="44"/>
        <v>0</v>
      </c>
      <c r="M205" s="56">
        <f t="shared" ca="1" si="49"/>
        <v>50</v>
      </c>
      <c r="N205" s="56">
        <f t="shared" ca="1" si="49"/>
        <v>51</v>
      </c>
      <c r="O205" s="56">
        <f t="shared" ca="1" si="49"/>
        <v>51</v>
      </c>
      <c r="P205" s="56">
        <f t="shared" ca="1" si="49"/>
        <v>51</v>
      </c>
      <c r="Q205" s="56">
        <f t="shared" ca="1" si="49"/>
        <v>51</v>
      </c>
      <c r="R205" s="56">
        <f t="shared" ca="1" si="49"/>
        <v>51</v>
      </c>
      <c r="S205" s="56">
        <f t="shared" ca="1" si="47"/>
        <v>0</v>
      </c>
      <c r="T205" s="56">
        <f t="shared" ca="1" si="47"/>
        <v>0</v>
      </c>
      <c r="U205" s="56">
        <f t="shared" ca="1" si="47"/>
        <v>0</v>
      </c>
      <c r="V205" s="56">
        <f t="shared" ca="1" si="47"/>
        <v>0</v>
      </c>
      <c r="W205" s="56">
        <f t="shared" ca="1" si="47"/>
        <v>0</v>
      </c>
      <c r="X205" s="56">
        <f t="shared" ca="1" si="47"/>
        <v>0</v>
      </c>
      <c r="Y205" s="56">
        <f t="shared" ca="1" si="56"/>
        <v>1</v>
      </c>
      <c r="Z205" s="56" t="str">
        <f t="shared" ca="1" si="56"/>
        <v>-</v>
      </c>
      <c r="AA205" s="79" t="s">
        <v>37</v>
      </c>
      <c r="AB205" s="56" t="str">
        <f t="shared" ref="AB205:AC207" ca="1" si="59">OFFSET(AB205,-1,0)</f>
        <v>-</v>
      </c>
      <c r="AC205" s="56" t="str">
        <f t="shared" ca="1" si="59"/>
        <v>-</v>
      </c>
      <c r="AD205" s="79" t="s">
        <v>37</v>
      </c>
      <c r="AE205" s="56" t="str">
        <f ca="1">OFFSET(AE205,-1,0)</f>
        <v>-</v>
      </c>
      <c r="AF205" s="56">
        <f t="shared" ca="1" si="42"/>
        <v>1</v>
      </c>
      <c r="AG205" s="56">
        <f t="shared" ca="1" si="42"/>
        <v>-0.25</v>
      </c>
      <c r="AH205" s="56">
        <f t="shared" ca="1" si="48"/>
        <v>1</v>
      </c>
      <c r="AI205" s="56">
        <f t="shared" ca="1" si="58"/>
        <v>62.5</v>
      </c>
      <c r="AJ205" s="56">
        <f ca="1">OFFSET(AJ205,-1,0)</f>
        <v>1</v>
      </c>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t="e">
        <f t="shared" ca="1" si="50"/>
        <v>#REF!</v>
      </c>
      <c r="BO205" s="56" t="e">
        <f t="shared" ca="1" si="50"/>
        <v>#REF!</v>
      </c>
      <c r="BP205" s="56" t="e">
        <f t="shared" ca="1" si="50"/>
        <v>#REF!</v>
      </c>
      <c r="BQ205" s="56" t="e">
        <f t="shared" ca="1" si="50"/>
        <v>#REF!</v>
      </c>
      <c r="BR205" s="56" t="e">
        <f t="shared" ca="1" si="50"/>
        <v>#REF!</v>
      </c>
      <c r="BS205" s="56" t="e">
        <f t="shared" ca="1" si="50"/>
        <v>#REF!</v>
      </c>
      <c r="BT205" s="56" t="e">
        <f t="shared" ca="1" si="50"/>
        <v>#REF!</v>
      </c>
      <c r="BU205" s="56" t="e">
        <f t="shared" ca="1" si="50"/>
        <v>#REF!</v>
      </c>
      <c r="BV205" s="56" t="e">
        <f t="shared" ca="1" si="50"/>
        <v>#REF!</v>
      </c>
      <c r="BW205" s="56" t="e">
        <f t="shared" ca="1" si="50"/>
        <v>#REF!</v>
      </c>
      <c r="BX205" s="56" t="e">
        <f t="shared" ca="1" si="51"/>
        <v>#REF!</v>
      </c>
      <c r="BY205" s="56" t="e">
        <f t="shared" ca="1" si="51"/>
        <v>#REF!</v>
      </c>
      <c r="BZ205" s="56" t="e">
        <f t="shared" ca="1" si="51"/>
        <v>#REF!</v>
      </c>
      <c r="CA205" s="56" t="e">
        <f t="shared" ca="1" si="51"/>
        <v>#REF!</v>
      </c>
      <c r="CB205" s="56" t="e">
        <f t="shared" ca="1" si="51"/>
        <v>#REF!</v>
      </c>
      <c r="CC205" s="56" t="e">
        <f t="shared" ca="1" si="51"/>
        <v>#REF!</v>
      </c>
      <c r="CD205" s="56" t="e">
        <f t="shared" ca="1" si="51"/>
        <v>#REF!</v>
      </c>
      <c r="CE205" s="56" t="e">
        <f t="shared" ca="1" si="51"/>
        <v>#REF!</v>
      </c>
      <c r="CF205" s="56" t="e">
        <f t="shared" ca="1" si="51"/>
        <v>#REF!</v>
      </c>
      <c r="CG205" s="56" t="e">
        <f t="shared" ca="1" si="51"/>
        <v>#REF!</v>
      </c>
      <c r="CH205" s="56" t="e">
        <f t="shared" ca="1" si="51"/>
        <v>#REF!</v>
      </c>
    </row>
    <row r="206" spans="1:86">
      <c r="A206" s="71"/>
      <c r="B206" s="85" t="s">
        <v>780</v>
      </c>
      <c r="C206" s="89">
        <f t="shared" ca="1" si="55"/>
        <v>1</v>
      </c>
      <c r="D206" s="89">
        <f t="shared" ca="1" si="55"/>
        <v>1</v>
      </c>
      <c r="E206" s="89" t="b">
        <f t="shared" ca="1" si="36"/>
        <v>0</v>
      </c>
      <c r="F206" s="89">
        <f t="shared" ca="1" si="32"/>
        <v>1</v>
      </c>
      <c r="G206" s="89" t="str">
        <f t="shared" ca="1" si="52"/>
        <v>-</v>
      </c>
      <c r="H206" s="89" t="str">
        <f t="shared" ca="1" si="52"/>
        <v>-</v>
      </c>
      <c r="I206" s="89" t="str">
        <f t="shared" ca="1" si="54"/>
        <v>-</v>
      </c>
      <c r="J206" s="89" t="str">
        <f t="shared" ca="1" si="53"/>
        <v>-</v>
      </c>
      <c r="K206" s="89" t="str">
        <f t="shared" ca="1" si="53"/>
        <v>-</v>
      </c>
      <c r="L206" s="89">
        <f t="shared" ca="1" si="44"/>
        <v>0</v>
      </c>
      <c r="M206" s="89">
        <f t="shared" ca="1" si="49"/>
        <v>50</v>
      </c>
      <c r="N206" s="89">
        <f t="shared" ca="1" si="49"/>
        <v>51</v>
      </c>
      <c r="O206" s="89">
        <f t="shared" ca="1" si="49"/>
        <v>51</v>
      </c>
      <c r="P206" s="89">
        <f t="shared" ca="1" si="49"/>
        <v>51</v>
      </c>
      <c r="Q206" s="89">
        <f t="shared" ca="1" si="49"/>
        <v>51</v>
      </c>
      <c r="R206" s="89">
        <f t="shared" ca="1" si="49"/>
        <v>51</v>
      </c>
      <c r="S206" s="89">
        <f t="shared" ca="1" si="47"/>
        <v>0</v>
      </c>
      <c r="T206" s="89">
        <f t="shared" ca="1" si="47"/>
        <v>0</v>
      </c>
      <c r="U206" s="89">
        <f t="shared" ca="1" si="47"/>
        <v>0</v>
      </c>
      <c r="V206" s="89">
        <f t="shared" ca="1" si="47"/>
        <v>0</v>
      </c>
      <c r="W206" s="89">
        <f t="shared" ca="1" si="47"/>
        <v>0</v>
      </c>
      <c r="X206" s="89">
        <f t="shared" ca="1" si="47"/>
        <v>0</v>
      </c>
      <c r="Y206" s="89">
        <f ca="1">OFFSET(Y206,-1,0)</f>
        <v>1</v>
      </c>
      <c r="Z206" s="94" t="b">
        <v>1</v>
      </c>
      <c r="AA206" s="89" t="str">
        <f ca="1">OFFSET(AA206,-1,0)</f>
        <v>-</v>
      </c>
      <c r="AB206" s="89" t="str">
        <f t="shared" ca="1" si="59"/>
        <v>-</v>
      </c>
      <c r="AC206" s="89" t="str">
        <f t="shared" ca="1" si="59"/>
        <v>-</v>
      </c>
      <c r="AD206" s="89" t="str">
        <f ca="1">OFFSET(AD206,-1,0)</f>
        <v>-</v>
      </c>
      <c r="AE206" s="89" t="str">
        <f ca="1">OFFSET(AE206,-1,0)</f>
        <v>-</v>
      </c>
      <c r="AF206" s="89">
        <f t="shared" ca="1" si="42"/>
        <v>1</v>
      </c>
      <c r="AG206" s="89">
        <f t="shared" ca="1" si="42"/>
        <v>-0.25</v>
      </c>
      <c r="AH206" s="89">
        <f t="shared" ca="1" si="48"/>
        <v>1</v>
      </c>
      <c r="AI206" s="89">
        <f t="shared" ca="1" si="58"/>
        <v>62.5</v>
      </c>
      <c r="AJ206" s="89">
        <f ca="1">OFFSET(AJ206,-1,0)</f>
        <v>1</v>
      </c>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t="e">
        <f t="shared" ca="1" si="50"/>
        <v>#REF!</v>
      </c>
      <c r="BO206" s="89" t="e">
        <f t="shared" ca="1" si="50"/>
        <v>#REF!</v>
      </c>
      <c r="BP206" s="89" t="e">
        <f t="shared" ca="1" si="50"/>
        <v>#REF!</v>
      </c>
      <c r="BQ206" s="89" t="e">
        <f t="shared" ca="1" si="50"/>
        <v>#REF!</v>
      </c>
      <c r="BR206" s="89" t="e">
        <f t="shared" ca="1" si="50"/>
        <v>#REF!</v>
      </c>
      <c r="BS206" s="89" t="e">
        <f t="shared" ca="1" si="50"/>
        <v>#REF!</v>
      </c>
      <c r="BT206" s="89" t="e">
        <f t="shared" ca="1" si="50"/>
        <v>#REF!</v>
      </c>
      <c r="BU206" s="89" t="e">
        <f t="shared" ca="1" si="50"/>
        <v>#REF!</v>
      </c>
      <c r="BV206" s="89" t="e">
        <f t="shared" ca="1" si="50"/>
        <v>#REF!</v>
      </c>
      <c r="BW206" s="89" t="e">
        <f t="shared" ca="1" si="50"/>
        <v>#REF!</v>
      </c>
      <c r="BX206" s="89" t="e">
        <f t="shared" ca="1" si="51"/>
        <v>#REF!</v>
      </c>
      <c r="BY206" s="89" t="e">
        <f t="shared" ca="1" si="51"/>
        <v>#REF!</v>
      </c>
      <c r="BZ206" s="89" t="e">
        <f t="shared" ca="1" si="51"/>
        <v>#REF!</v>
      </c>
      <c r="CA206" s="89" t="e">
        <f t="shared" ca="1" si="51"/>
        <v>#REF!</v>
      </c>
      <c r="CB206" s="89" t="e">
        <f t="shared" ca="1" si="51"/>
        <v>#REF!</v>
      </c>
      <c r="CC206" s="89" t="e">
        <f t="shared" ca="1" si="51"/>
        <v>#REF!</v>
      </c>
      <c r="CD206" s="89" t="e">
        <f t="shared" ca="1" si="51"/>
        <v>#REF!</v>
      </c>
      <c r="CE206" s="89" t="e">
        <f t="shared" ca="1" si="51"/>
        <v>#REF!</v>
      </c>
      <c r="CF206" s="89" t="e">
        <f t="shared" ca="1" si="51"/>
        <v>#REF!</v>
      </c>
      <c r="CG206" s="89" t="e">
        <f t="shared" ca="1" si="51"/>
        <v>#REF!</v>
      </c>
      <c r="CH206" s="89" t="e">
        <f t="shared" ca="1" si="51"/>
        <v>#REF!</v>
      </c>
    </row>
    <row r="207" spans="1:86">
      <c r="A207" s="71"/>
      <c r="B207" s="71" t="s">
        <v>782</v>
      </c>
      <c r="C207" s="56">
        <f t="shared" ca="1" si="55"/>
        <v>1</v>
      </c>
      <c r="D207" s="56">
        <f t="shared" ca="1" si="55"/>
        <v>1</v>
      </c>
      <c r="E207" s="56" t="b">
        <f t="shared" ca="1" si="36"/>
        <v>0</v>
      </c>
      <c r="F207" s="56">
        <f t="shared" ca="1" si="32"/>
        <v>1</v>
      </c>
      <c r="G207" s="56" t="str">
        <f t="shared" ca="1" si="52"/>
        <v>-</v>
      </c>
      <c r="H207" s="56" t="str">
        <f t="shared" ca="1" si="52"/>
        <v>-</v>
      </c>
      <c r="I207" s="56" t="str">
        <f t="shared" ca="1" si="54"/>
        <v>-</v>
      </c>
      <c r="J207" s="56" t="str">
        <f t="shared" ca="1" si="53"/>
        <v>-</v>
      </c>
      <c r="K207" s="56" t="str">
        <f t="shared" ca="1" si="53"/>
        <v>-</v>
      </c>
      <c r="L207" s="56">
        <f t="shared" ca="1" si="44"/>
        <v>0</v>
      </c>
      <c r="M207" s="56">
        <f t="shared" ca="1" si="49"/>
        <v>50</v>
      </c>
      <c r="N207" s="56">
        <f t="shared" ca="1" si="49"/>
        <v>51</v>
      </c>
      <c r="O207" s="56">
        <f t="shared" ca="1" si="49"/>
        <v>51</v>
      </c>
      <c r="P207" s="56">
        <f t="shared" ca="1" si="49"/>
        <v>51</v>
      </c>
      <c r="Q207" s="56">
        <f t="shared" ca="1" si="49"/>
        <v>51</v>
      </c>
      <c r="R207" s="56">
        <f t="shared" ca="1" si="49"/>
        <v>51</v>
      </c>
      <c r="S207" s="122">
        <f>H$88</f>
        <v>1.2500000000000001E-2</v>
      </c>
      <c r="T207" s="122">
        <f>I$88</f>
        <v>6.25E-2</v>
      </c>
      <c r="U207" s="122">
        <f>J$88</f>
        <v>6.25E-2</v>
      </c>
      <c r="V207" s="122">
        <f>K$88</f>
        <v>6.25E-2</v>
      </c>
      <c r="W207" s="56">
        <f t="shared" ref="W207:X209" ca="1" si="60">OFFSET(W207,-1,0)</f>
        <v>0</v>
      </c>
      <c r="X207" s="56">
        <f t="shared" ca="1" si="60"/>
        <v>0</v>
      </c>
      <c r="Y207" s="56">
        <f ca="1">OFFSET(Y207,-1,0)</f>
        <v>1</v>
      </c>
      <c r="Z207" s="56" t="b">
        <f ca="1">OFFSET(Z207,-1,0)</f>
        <v>1</v>
      </c>
      <c r="AA207" s="56" t="str">
        <f ca="1">OFFSET(AA207,-1,0)</f>
        <v>-</v>
      </c>
      <c r="AB207" s="56" t="str">
        <f t="shared" ca="1" si="59"/>
        <v>-</v>
      </c>
      <c r="AC207" s="56" t="str">
        <f t="shared" ca="1" si="59"/>
        <v>-</v>
      </c>
      <c r="AD207" s="56" t="str">
        <f ca="1">OFFSET(AD207,-1,0)</f>
        <v>-</v>
      </c>
      <c r="AE207" s="56" t="str">
        <f ca="1">OFFSET(AE207,-1,0)</f>
        <v>-</v>
      </c>
      <c r="AF207" s="56">
        <f t="shared" ca="1" si="42"/>
        <v>1</v>
      </c>
      <c r="AG207" s="56">
        <f t="shared" ca="1" si="42"/>
        <v>-0.25</v>
      </c>
      <c r="AH207" s="56">
        <f t="shared" ca="1" si="48"/>
        <v>1</v>
      </c>
      <c r="AI207" s="56">
        <f t="shared" ca="1" si="58"/>
        <v>62.5</v>
      </c>
      <c r="AJ207" s="56">
        <f ca="1">OFFSET(AJ207,-1,0)</f>
        <v>1</v>
      </c>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t="e">
        <f t="shared" ca="1" si="50"/>
        <v>#REF!</v>
      </c>
      <c r="BO207" s="56" t="e">
        <f t="shared" ca="1" si="50"/>
        <v>#REF!</v>
      </c>
      <c r="BP207" s="56" t="e">
        <f t="shared" ca="1" si="50"/>
        <v>#REF!</v>
      </c>
      <c r="BQ207" s="56" t="e">
        <f t="shared" ca="1" si="50"/>
        <v>#REF!</v>
      </c>
      <c r="BR207" s="56" t="e">
        <f t="shared" ca="1" si="50"/>
        <v>#REF!</v>
      </c>
      <c r="BS207" s="56" t="e">
        <f t="shared" ca="1" si="50"/>
        <v>#REF!</v>
      </c>
      <c r="BT207" s="56" t="e">
        <f t="shared" ca="1" si="50"/>
        <v>#REF!</v>
      </c>
      <c r="BU207" s="56" t="e">
        <f t="shared" ca="1" si="50"/>
        <v>#REF!</v>
      </c>
      <c r="BV207" s="56" t="e">
        <f t="shared" ca="1" si="50"/>
        <v>#REF!</v>
      </c>
      <c r="BW207" s="56" t="e">
        <f t="shared" ca="1" si="50"/>
        <v>#REF!</v>
      </c>
      <c r="BX207" s="56" t="e">
        <f t="shared" ca="1" si="51"/>
        <v>#REF!</v>
      </c>
      <c r="BY207" s="56" t="e">
        <f t="shared" ca="1" si="51"/>
        <v>#REF!</v>
      </c>
      <c r="BZ207" s="56" t="e">
        <f t="shared" ca="1" si="51"/>
        <v>#REF!</v>
      </c>
      <c r="CA207" s="56" t="e">
        <f t="shared" ca="1" si="51"/>
        <v>#REF!</v>
      </c>
      <c r="CB207" s="56" t="e">
        <f t="shared" ca="1" si="51"/>
        <v>#REF!</v>
      </c>
      <c r="CC207" s="56" t="e">
        <f t="shared" ca="1" si="51"/>
        <v>#REF!</v>
      </c>
      <c r="CD207" s="56" t="e">
        <f t="shared" ca="1" si="51"/>
        <v>#REF!</v>
      </c>
      <c r="CE207" s="56" t="e">
        <f t="shared" ca="1" si="51"/>
        <v>#REF!</v>
      </c>
      <c r="CF207" s="56" t="e">
        <f t="shared" ca="1" si="51"/>
        <v>#REF!</v>
      </c>
      <c r="CG207" s="56" t="e">
        <f t="shared" ca="1" si="51"/>
        <v>#REF!</v>
      </c>
      <c r="CH207" s="56" t="e">
        <f t="shared" ca="1" si="51"/>
        <v>#REF!</v>
      </c>
    </row>
    <row r="208" spans="1:86">
      <c r="A208" s="71"/>
      <c r="B208" s="85" t="s">
        <v>781</v>
      </c>
      <c r="C208" s="89">
        <f t="shared" ca="1" si="55"/>
        <v>1</v>
      </c>
      <c r="D208" s="89">
        <f t="shared" ca="1" si="55"/>
        <v>1</v>
      </c>
      <c r="E208" s="89" t="b">
        <f t="shared" ca="1" si="36"/>
        <v>0</v>
      </c>
      <c r="F208" s="89">
        <f t="shared" ca="1" si="32"/>
        <v>1</v>
      </c>
      <c r="G208" s="89" t="str">
        <f t="shared" ca="1" si="52"/>
        <v>-</v>
      </c>
      <c r="H208" s="89" t="str">
        <f t="shared" ca="1" si="52"/>
        <v>-</v>
      </c>
      <c r="I208" s="89" t="str">
        <f t="shared" ca="1" si="54"/>
        <v>-</v>
      </c>
      <c r="J208" s="89" t="str">
        <f t="shared" ca="1" si="53"/>
        <v>-</v>
      </c>
      <c r="K208" s="89" t="str">
        <f t="shared" ca="1" si="53"/>
        <v>-</v>
      </c>
      <c r="L208" s="89">
        <f t="shared" ca="1" si="44"/>
        <v>0</v>
      </c>
      <c r="M208" s="89">
        <f t="shared" ca="1" si="49"/>
        <v>50</v>
      </c>
      <c r="N208" s="89">
        <f t="shared" ca="1" si="49"/>
        <v>51</v>
      </c>
      <c r="O208" s="89">
        <f t="shared" ca="1" si="49"/>
        <v>51</v>
      </c>
      <c r="P208" s="89">
        <f t="shared" ca="1" si="49"/>
        <v>51</v>
      </c>
      <c r="Q208" s="89">
        <f t="shared" ca="1" si="49"/>
        <v>51</v>
      </c>
      <c r="R208" s="89">
        <f t="shared" ca="1" si="49"/>
        <v>51</v>
      </c>
      <c r="S208" s="74">
        <v>0</v>
      </c>
      <c r="T208" s="74">
        <v>0</v>
      </c>
      <c r="U208" s="74">
        <v>0</v>
      </c>
      <c r="V208" s="74">
        <v>0</v>
      </c>
      <c r="W208" s="89">
        <f t="shared" ca="1" si="60"/>
        <v>0</v>
      </c>
      <c r="X208" s="89">
        <f t="shared" ca="1" si="60"/>
        <v>0</v>
      </c>
      <c r="Y208" s="89">
        <f ca="1">OFFSET(Y208,-1,0)</f>
        <v>1</v>
      </c>
      <c r="Z208" s="94" t="s">
        <v>37</v>
      </c>
      <c r="AA208" s="89" t="str">
        <f ca="1">OFFSET(AA208,-1,0)</f>
        <v>-</v>
      </c>
      <c r="AB208" s="94" t="b">
        <v>1</v>
      </c>
      <c r="AC208" s="89" t="str">
        <f ca="1">OFFSET(AC208,-1,0)</f>
        <v>-</v>
      </c>
      <c r="AD208" s="89" t="str">
        <f ca="1">OFFSET(AD208,-1,0)</f>
        <v>-</v>
      </c>
      <c r="AE208" s="89" t="str">
        <f ca="1">OFFSET(AE208,-1,0)</f>
        <v>-</v>
      </c>
      <c r="AF208" s="89">
        <f t="shared" ca="1" si="42"/>
        <v>1</v>
      </c>
      <c r="AG208" s="89">
        <f t="shared" ca="1" si="42"/>
        <v>-0.25</v>
      </c>
      <c r="AH208" s="89">
        <f t="shared" ca="1" si="48"/>
        <v>1</v>
      </c>
      <c r="AI208" s="89">
        <f t="shared" ca="1" si="58"/>
        <v>62.5</v>
      </c>
      <c r="AJ208" s="89">
        <f ca="1">OFFSET(AJ208,-1,0)</f>
        <v>1</v>
      </c>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t="e">
        <f t="shared" ca="1" si="50"/>
        <v>#REF!</v>
      </c>
      <c r="BO208" s="89" t="e">
        <f t="shared" ca="1" si="50"/>
        <v>#REF!</v>
      </c>
      <c r="BP208" s="89" t="e">
        <f t="shared" ca="1" si="50"/>
        <v>#REF!</v>
      </c>
      <c r="BQ208" s="89" t="e">
        <f t="shared" ca="1" si="50"/>
        <v>#REF!</v>
      </c>
      <c r="BR208" s="89" t="e">
        <f t="shared" ca="1" si="50"/>
        <v>#REF!</v>
      </c>
      <c r="BS208" s="89" t="e">
        <f t="shared" ca="1" si="50"/>
        <v>#REF!</v>
      </c>
      <c r="BT208" s="89" t="e">
        <f t="shared" ca="1" si="50"/>
        <v>#REF!</v>
      </c>
      <c r="BU208" s="89" t="e">
        <f t="shared" ca="1" si="50"/>
        <v>#REF!</v>
      </c>
      <c r="BV208" s="89" t="e">
        <f t="shared" ca="1" si="50"/>
        <v>#REF!</v>
      </c>
      <c r="BW208" s="89" t="e">
        <f t="shared" ca="1" si="50"/>
        <v>#REF!</v>
      </c>
      <c r="BX208" s="89" t="e">
        <f t="shared" ca="1" si="51"/>
        <v>#REF!</v>
      </c>
      <c r="BY208" s="89" t="e">
        <f t="shared" ca="1" si="51"/>
        <v>#REF!</v>
      </c>
      <c r="BZ208" s="89" t="e">
        <f t="shared" ca="1" si="51"/>
        <v>#REF!</v>
      </c>
      <c r="CA208" s="89" t="e">
        <f t="shared" ca="1" si="51"/>
        <v>#REF!</v>
      </c>
      <c r="CB208" s="89" t="e">
        <f t="shared" ca="1" si="51"/>
        <v>#REF!</v>
      </c>
      <c r="CC208" s="89" t="e">
        <f t="shared" ca="1" si="51"/>
        <v>#REF!</v>
      </c>
      <c r="CD208" s="89" t="e">
        <f t="shared" ca="1" si="51"/>
        <v>#REF!</v>
      </c>
      <c r="CE208" s="89" t="e">
        <f t="shared" ca="1" si="51"/>
        <v>#REF!</v>
      </c>
      <c r="CF208" s="89" t="e">
        <f t="shared" ca="1" si="51"/>
        <v>#REF!</v>
      </c>
      <c r="CG208" s="89" t="e">
        <f t="shared" ca="1" si="51"/>
        <v>#REF!</v>
      </c>
      <c r="CH208" s="89" t="e">
        <f t="shared" ca="1" si="51"/>
        <v>#REF!</v>
      </c>
    </row>
    <row r="209" spans="1:86">
      <c r="A209" s="71"/>
      <c r="B209" s="71" t="s">
        <v>783</v>
      </c>
      <c r="C209" s="56">
        <f t="shared" ca="1" si="55"/>
        <v>1</v>
      </c>
      <c r="D209" s="56">
        <f t="shared" ca="1" si="55"/>
        <v>1</v>
      </c>
      <c r="E209" s="56" t="b">
        <f t="shared" ca="1" si="36"/>
        <v>0</v>
      </c>
      <c r="F209" s="56">
        <f t="shared" ca="1" si="32"/>
        <v>1</v>
      </c>
      <c r="G209" s="56" t="str">
        <f t="shared" ca="1" si="52"/>
        <v>-</v>
      </c>
      <c r="H209" s="56" t="str">
        <f t="shared" ca="1" si="52"/>
        <v>-</v>
      </c>
      <c r="I209" s="56" t="str">
        <f t="shared" ca="1" si="54"/>
        <v>-</v>
      </c>
      <c r="J209" s="56" t="str">
        <f t="shared" ca="1" si="53"/>
        <v>-</v>
      </c>
      <c r="K209" s="56" t="str">
        <f t="shared" ca="1" si="53"/>
        <v>-</v>
      </c>
      <c r="L209" s="56">
        <f t="shared" ca="1" si="44"/>
        <v>0</v>
      </c>
      <c r="M209" s="56">
        <f t="shared" ca="1" si="49"/>
        <v>50</v>
      </c>
      <c r="N209" s="56">
        <f t="shared" ca="1" si="49"/>
        <v>51</v>
      </c>
      <c r="O209" s="56">
        <f t="shared" ca="1" si="49"/>
        <v>51</v>
      </c>
      <c r="P209" s="56">
        <f t="shared" ca="1" si="49"/>
        <v>51</v>
      </c>
      <c r="Q209" s="56">
        <f t="shared" ca="1" si="49"/>
        <v>51</v>
      </c>
      <c r="R209" s="56">
        <f t="shared" ca="1" si="49"/>
        <v>51</v>
      </c>
      <c r="S209" s="122">
        <f>H$89</f>
        <v>0.01</v>
      </c>
      <c r="T209" s="122">
        <f>I$89</f>
        <v>0</v>
      </c>
      <c r="U209" s="122">
        <f>J$89</f>
        <v>0.05</v>
      </c>
      <c r="V209" s="122">
        <f>K$89</f>
        <v>0.05</v>
      </c>
      <c r="W209" s="56">
        <f t="shared" ca="1" si="60"/>
        <v>0</v>
      </c>
      <c r="X209" s="56">
        <f t="shared" ca="1" si="60"/>
        <v>0</v>
      </c>
      <c r="Y209" s="56">
        <f ca="1">OFFSET(Y209,-1,0)</f>
        <v>1</v>
      </c>
      <c r="Z209" s="56" t="str">
        <f ca="1">OFFSET(Z209,-1,0)</f>
        <v>-</v>
      </c>
      <c r="AA209" s="56" t="str">
        <f ca="1">OFFSET(AA209,-1,0)</f>
        <v>-</v>
      </c>
      <c r="AB209" s="56" t="b">
        <f ca="1">OFFSET(AB209,-1,0)</f>
        <v>1</v>
      </c>
      <c r="AC209" s="56" t="str">
        <f ca="1">OFFSET(AC209,-1,0)</f>
        <v>-</v>
      </c>
      <c r="AD209" s="56" t="str">
        <f ca="1">OFFSET(AD209,-1,0)</f>
        <v>-</v>
      </c>
      <c r="AE209" s="56" t="str">
        <f ca="1">OFFSET(AE209,-1,0)</f>
        <v>-</v>
      </c>
      <c r="AF209" s="56">
        <f t="shared" ca="1" si="42"/>
        <v>1</v>
      </c>
      <c r="AG209" s="56">
        <f t="shared" ca="1" si="42"/>
        <v>-0.25</v>
      </c>
      <c r="AH209" s="56">
        <f t="shared" ca="1" si="48"/>
        <v>1</v>
      </c>
      <c r="AI209" s="56">
        <f t="shared" ca="1" si="58"/>
        <v>62.5</v>
      </c>
      <c r="AJ209" s="56">
        <f ca="1">OFFSET(AJ209,-1,0)</f>
        <v>1</v>
      </c>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t="e">
        <f t="shared" ca="1" si="50"/>
        <v>#REF!</v>
      </c>
      <c r="BO209" s="56" t="e">
        <f t="shared" ca="1" si="50"/>
        <v>#REF!</v>
      </c>
      <c r="BP209" s="56" t="e">
        <f t="shared" ca="1" si="50"/>
        <v>#REF!</v>
      </c>
      <c r="BQ209" s="56" t="e">
        <f t="shared" ca="1" si="50"/>
        <v>#REF!</v>
      </c>
      <c r="BR209" s="56" t="e">
        <f t="shared" ca="1" si="50"/>
        <v>#REF!</v>
      </c>
      <c r="BS209" s="56" t="e">
        <f t="shared" ca="1" si="50"/>
        <v>#REF!</v>
      </c>
      <c r="BT209" s="56" t="e">
        <f t="shared" ca="1" si="50"/>
        <v>#REF!</v>
      </c>
      <c r="BU209" s="56" t="e">
        <f t="shared" ca="1" si="50"/>
        <v>#REF!</v>
      </c>
      <c r="BV209" s="56" t="e">
        <f t="shared" ca="1" si="50"/>
        <v>#REF!</v>
      </c>
      <c r="BW209" s="56" t="e">
        <f t="shared" ca="1" si="50"/>
        <v>#REF!</v>
      </c>
      <c r="BX209" s="56" t="e">
        <f t="shared" ca="1" si="51"/>
        <v>#REF!</v>
      </c>
      <c r="BY209" s="56" t="e">
        <f t="shared" ca="1" si="51"/>
        <v>#REF!</v>
      </c>
      <c r="BZ209" s="56" t="e">
        <f t="shared" ca="1" si="51"/>
        <v>#REF!</v>
      </c>
      <c r="CA209" s="56" t="e">
        <f t="shared" ca="1" si="51"/>
        <v>#REF!</v>
      </c>
      <c r="CB209" s="56" t="e">
        <f t="shared" ca="1" si="51"/>
        <v>#REF!</v>
      </c>
      <c r="CC209" s="56" t="e">
        <f t="shared" ca="1" si="51"/>
        <v>#REF!</v>
      </c>
      <c r="CD209" s="56" t="e">
        <f t="shared" ca="1" si="51"/>
        <v>#REF!</v>
      </c>
      <c r="CE209" s="56" t="e">
        <f t="shared" ca="1" si="51"/>
        <v>#REF!</v>
      </c>
      <c r="CF209" s="56" t="e">
        <f t="shared" ca="1" si="51"/>
        <v>#REF!</v>
      </c>
      <c r="CG209" s="56" t="e">
        <f t="shared" ca="1" si="51"/>
        <v>#REF!</v>
      </c>
      <c r="CH209" s="56" t="e">
        <f t="shared" ca="1" si="51"/>
        <v>#REF!</v>
      </c>
    </row>
    <row r="210" spans="1:86" ht="15.75">
      <c r="A210" s="71"/>
      <c r="B210" s="148" t="s">
        <v>755</v>
      </c>
      <c r="C210" s="95">
        <v>0</v>
      </c>
      <c r="D210" s="95">
        <v>0</v>
      </c>
      <c r="E210" s="95" t="b">
        <v>1</v>
      </c>
      <c r="F210" s="95">
        <v>2</v>
      </c>
      <c r="G210" s="95" t="b">
        <v>1</v>
      </c>
      <c r="H210" s="95" t="b">
        <v>1</v>
      </c>
      <c r="I210" s="95" t="b">
        <v>1</v>
      </c>
      <c r="J210" s="95" t="b">
        <v>1</v>
      </c>
      <c r="K210" s="95" t="b">
        <v>1</v>
      </c>
      <c r="L210" s="96">
        <f t="shared" ref="L210:Z210" ca="1" si="61">L204</f>
        <v>0</v>
      </c>
      <c r="M210" s="96">
        <f t="shared" ca="1" si="61"/>
        <v>50</v>
      </c>
      <c r="N210" s="96">
        <f t="shared" ca="1" si="61"/>
        <v>51</v>
      </c>
      <c r="O210" s="96">
        <f t="shared" ca="1" si="61"/>
        <v>51</v>
      </c>
      <c r="P210" s="96">
        <f t="shared" ca="1" si="61"/>
        <v>51</v>
      </c>
      <c r="Q210" s="96">
        <f t="shared" ref="Q210:R210" ca="1" si="62">Q204</f>
        <v>51</v>
      </c>
      <c r="R210" s="96">
        <f t="shared" ca="1" si="62"/>
        <v>51</v>
      </c>
      <c r="S210" s="96">
        <f t="shared" ca="1" si="61"/>
        <v>0</v>
      </c>
      <c r="T210" s="96">
        <f t="shared" ca="1" si="61"/>
        <v>0</v>
      </c>
      <c r="U210" s="96">
        <f t="shared" ca="1" si="61"/>
        <v>0</v>
      </c>
      <c r="V210" s="96">
        <f t="shared" ca="1" si="61"/>
        <v>0</v>
      </c>
      <c r="W210" s="96">
        <f t="shared" ca="1" si="61"/>
        <v>0</v>
      </c>
      <c r="X210" s="96">
        <f t="shared" ca="1" si="61"/>
        <v>0</v>
      </c>
      <c r="Y210" s="96">
        <f t="shared" ca="1" si="61"/>
        <v>1</v>
      </c>
      <c r="Z210" s="96" t="str">
        <f t="shared" ca="1" si="61"/>
        <v>-</v>
      </c>
      <c r="AA210" s="74" t="b">
        <v>1</v>
      </c>
      <c r="AB210" s="96" t="str">
        <f t="shared" ref="AB210:AJ210" ca="1" si="63">AB204</f>
        <v>-</v>
      </c>
      <c r="AC210" s="96" t="str">
        <f t="shared" ca="1" si="63"/>
        <v>-</v>
      </c>
      <c r="AD210" s="74" t="s">
        <v>37</v>
      </c>
      <c r="AE210" s="96" t="str">
        <f t="shared" ca="1" si="63"/>
        <v>-</v>
      </c>
      <c r="AF210" s="96">
        <f t="shared" ca="1" si="63"/>
        <v>1</v>
      </c>
      <c r="AG210" s="96">
        <f t="shared" ca="1" si="63"/>
        <v>-0.25</v>
      </c>
      <c r="AH210" s="96">
        <f t="shared" ca="1" si="63"/>
        <v>1</v>
      </c>
      <c r="AI210" s="96">
        <f t="shared" ca="1" si="63"/>
        <v>62.5</v>
      </c>
      <c r="AJ210" s="96">
        <f t="shared" si="63"/>
        <v>1</v>
      </c>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t="e">
        <f t="shared" ref="BN210:CH210" ca="1" si="64">BN204</f>
        <v>#REF!</v>
      </c>
      <c r="BO210" s="96" t="e">
        <f t="shared" ca="1" si="64"/>
        <v>#REF!</v>
      </c>
      <c r="BP210" s="96" t="e">
        <f t="shared" ca="1" si="64"/>
        <v>#REF!</v>
      </c>
      <c r="BQ210" s="96" t="e">
        <f t="shared" ca="1" si="64"/>
        <v>#REF!</v>
      </c>
      <c r="BR210" s="96" t="e">
        <f t="shared" ca="1" si="64"/>
        <v>#REF!</v>
      </c>
      <c r="BS210" s="96" t="e">
        <f t="shared" ca="1" si="64"/>
        <v>#REF!</v>
      </c>
      <c r="BT210" s="96" t="e">
        <f t="shared" ca="1" si="64"/>
        <v>#REF!</v>
      </c>
      <c r="BU210" s="96" t="e">
        <f t="shared" ca="1" si="64"/>
        <v>#REF!</v>
      </c>
      <c r="BV210" s="96" t="e">
        <f t="shared" ca="1" si="64"/>
        <v>#REF!</v>
      </c>
      <c r="BW210" s="96" t="e">
        <f t="shared" ca="1" si="64"/>
        <v>#REF!</v>
      </c>
      <c r="BX210" s="96" t="e">
        <f t="shared" ca="1" si="64"/>
        <v>#REF!</v>
      </c>
      <c r="BY210" s="96" t="e">
        <f t="shared" ca="1" si="64"/>
        <v>#REF!</v>
      </c>
      <c r="BZ210" s="96" t="e">
        <f t="shared" ca="1" si="64"/>
        <v>#REF!</v>
      </c>
      <c r="CA210" s="96" t="e">
        <f t="shared" ca="1" si="64"/>
        <v>#REF!</v>
      </c>
      <c r="CB210" s="96" t="e">
        <f t="shared" ca="1" si="64"/>
        <v>#REF!</v>
      </c>
      <c r="CC210" s="96" t="e">
        <f t="shared" ca="1" si="64"/>
        <v>#REF!</v>
      </c>
      <c r="CD210" s="96" t="e">
        <f t="shared" ca="1" si="64"/>
        <v>#REF!</v>
      </c>
      <c r="CE210" s="96" t="e">
        <f t="shared" ca="1" si="64"/>
        <v>#REF!</v>
      </c>
      <c r="CF210" s="96" t="e">
        <f t="shared" ca="1" si="64"/>
        <v>#REF!</v>
      </c>
      <c r="CG210" s="96" t="e">
        <f t="shared" ca="1" si="64"/>
        <v>#REF!</v>
      </c>
      <c r="CH210" s="96" t="e">
        <f t="shared" ca="1" si="64"/>
        <v>#REF!</v>
      </c>
    </row>
    <row r="211" spans="1:86">
      <c r="A211" s="71"/>
      <c r="B211" s="71" t="s">
        <v>771</v>
      </c>
      <c r="C211" s="74">
        <v>1</v>
      </c>
      <c r="D211" s="74">
        <v>1</v>
      </c>
      <c r="E211" s="74" t="b">
        <v>0</v>
      </c>
      <c r="F211" s="56">
        <f t="shared" ref="F211:F224" ca="1" si="65">OFFSET(F211,-1,0)</f>
        <v>2</v>
      </c>
      <c r="G211" s="87" t="s">
        <v>37</v>
      </c>
      <c r="H211" s="87" t="s">
        <v>37</v>
      </c>
      <c r="I211" s="87" t="s">
        <v>37</v>
      </c>
      <c r="J211" s="87" t="s">
        <v>37</v>
      </c>
      <c r="K211" s="87" t="s">
        <v>37</v>
      </c>
      <c r="L211" s="56">
        <f t="shared" ref="L211:AJ211" ca="1" si="66">OFFSET(L211,-1,0)</f>
        <v>0</v>
      </c>
      <c r="M211" s="56">
        <f t="shared" ca="1" si="66"/>
        <v>50</v>
      </c>
      <c r="N211" s="56">
        <f t="shared" ca="1" si="66"/>
        <v>51</v>
      </c>
      <c r="O211" s="56">
        <f t="shared" ca="1" si="66"/>
        <v>51</v>
      </c>
      <c r="P211" s="56">
        <f t="shared" ca="1" si="66"/>
        <v>51</v>
      </c>
      <c r="Q211" s="56">
        <f t="shared" ca="1" si="66"/>
        <v>51</v>
      </c>
      <c r="R211" s="56">
        <f t="shared" ca="1" si="66"/>
        <v>51</v>
      </c>
      <c r="S211" s="56">
        <f t="shared" ca="1" si="66"/>
        <v>0</v>
      </c>
      <c r="T211" s="56">
        <f t="shared" ca="1" si="66"/>
        <v>0</v>
      </c>
      <c r="U211" s="56">
        <f t="shared" ca="1" si="66"/>
        <v>0</v>
      </c>
      <c r="V211" s="56">
        <f t="shared" ca="1" si="66"/>
        <v>0</v>
      </c>
      <c r="W211" s="56">
        <f t="shared" ca="1" si="66"/>
        <v>0</v>
      </c>
      <c r="X211" s="56">
        <f t="shared" ca="1" si="66"/>
        <v>0</v>
      </c>
      <c r="Y211" s="56">
        <f t="shared" ca="1" si="66"/>
        <v>1</v>
      </c>
      <c r="Z211" s="56" t="str">
        <f t="shared" ca="1" si="66"/>
        <v>-</v>
      </c>
      <c r="AA211" s="56" t="b">
        <f t="shared" ca="1" si="66"/>
        <v>1</v>
      </c>
      <c r="AB211" s="56" t="str">
        <f t="shared" ca="1" si="66"/>
        <v>-</v>
      </c>
      <c r="AC211" s="56" t="str">
        <f t="shared" ca="1" si="66"/>
        <v>-</v>
      </c>
      <c r="AD211" s="56" t="str">
        <f t="shared" ca="1" si="66"/>
        <v>-</v>
      </c>
      <c r="AE211" s="56" t="str">
        <f t="shared" ca="1" si="66"/>
        <v>-</v>
      </c>
      <c r="AF211" s="56">
        <f t="shared" ca="1" si="66"/>
        <v>1</v>
      </c>
      <c r="AG211" s="56">
        <f t="shared" ca="1" si="66"/>
        <v>-0.25</v>
      </c>
      <c r="AH211" s="56">
        <f t="shared" ca="1" si="66"/>
        <v>1</v>
      </c>
      <c r="AI211" s="56">
        <f t="shared" ca="1" si="66"/>
        <v>62.5</v>
      </c>
      <c r="AJ211" s="56">
        <f t="shared" ca="1" si="66"/>
        <v>1</v>
      </c>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t="e">
        <f t="shared" ref="BN211:BW215" ca="1" si="67">OFFSET(BN211,-1,0)</f>
        <v>#REF!</v>
      </c>
      <c r="BO211" s="56" t="e">
        <f t="shared" ca="1" si="67"/>
        <v>#REF!</v>
      </c>
      <c r="BP211" s="56" t="e">
        <f t="shared" ca="1" si="67"/>
        <v>#REF!</v>
      </c>
      <c r="BQ211" s="56" t="e">
        <f t="shared" ca="1" si="67"/>
        <v>#REF!</v>
      </c>
      <c r="BR211" s="56" t="e">
        <f t="shared" ca="1" si="67"/>
        <v>#REF!</v>
      </c>
      <c r="BS211" s="56" t="e">
        <f t="shared" ca="1" si="67"/>
        <v>#REF!</v>
      </c>
      <c r="BT211" s="56" t="e">
        <f t="shared" ca="1" si="67"/>
        <v>#REF!</v>
      </c>
      <c r="BU211" s="56" t="e">
        <f t="shared" ca="1" si="67"/>
        <v>#REF!</v>
      </c>
      <c r="BV211" s="56" t="e">
        <f t="shared" ca="1" si="67"/>
        <v>#REF!</v>
      </c>
      <c r="BW211" s="56" t="e">
        <f t="shared" ca="1" si="67"/>
        <v>#REF!</v>
      </c>
      <c r="BX211" s="56" t="e">
        <f t="shared" ref="BX211:CH215" ca="1" si="68">OFFSET(BX211,-1,0)</f>
        <v>#REF!</v>
      </c>
      <c r="BY211" s="56" t="e">
        <f t="shared" ca="1" si="68"/>
        <v>#REF!</v>
      </c>
      <c r="BZ211" s="56" t="e">
        <f t="shared" ca="1" si="68"/>
        <v>#REF!</v>
      </c>
      <c r="CA211" s="56" t="e">
        <f t="shared" ca="1" si="68"/>
        <v>#REF!</v>
      </c>
      <c r="CB211" s="56" t="e">
        <f t="shared" ca="1" si="68"/>
        <v>#REF!</v>
      </c>
      <c r="CC211" s="56" t="e">
        <f t="shared" ca="1" si="68"/>
        <v>#REF!</v>
      </c>
      <c r="CD211" s="56" t="e">
        <f t="shared" ca="1" si="68"/>
        <v>#REF!</v>
      </c>
      <c r="CE211" s="56" t="e">
        <f t="shared" ca="1" si="68"/>
        <v>#REF!</v>
      </c>
      <c r="CF211" s="56" t="e">
        <f t="shared" ca="1" si="68"/>
        <v>#REF!</v>
      </c>
      <c r="CG211" s="56" t="e">
        <f t="shared" ca="1" si="68"/>
        <v>#REF!</v>
      </c>
      <c r="CH211" s="56" t="e">
        <f t="shared" ca="1" si="68"/>
        <v>#REF!</v>
      </c>
    </row>
    <row r="212" spans="1:86">
      <c r="A212" s="71"/>
      <c r="B212" s="88" t="str">
        <f>"Scan 2-Optimising replacements - "&amp;LEFT(B210,FIND(" Scan",B210)-1)</f>
        <v>Scan 2-Optimising replacements - Retain drys (wo LTW)</v>
      </c>
      <c r="C212" s="74">
        <v>0</v>
      </c>
      <c r="D212" s="74">
        <v>0</v>
      </c>
      <c r="E212" s="89" t="b">
        <f t="shared" ref="E212:E224" ca="1" si="69">OFFSET(E212,-1,0)</f>
        <v>0</v>
      </c>
      <c r="F212" s="89">
        <f t="shared" ca="1" si="65"/>
        <v>2</v>
      </c>
      <c r="G212" s="87" t="b">
        <v>1</v>
      </c>
      <c r="H212" s="87" t="b">
        <v>1</v>
      </c>
      <c r="I212" s="87" t="b">
        <v>1</v>
      </c>
      <c r="J212" s="87" t="b">
        <v>1</v>
      </c>
      <c r="K212" s="87" t="b">
        <v>1</v>
      </c>
      <c r="L212" s="89">
        <f t="shared" ref="L212:X214" ca="1" si="70">OFFSET(L212,-1,0)</f>
        <v>0</v>
      </c>
      <c r="M212" s="89">
        <f t="shared" ca="1" si="70"/>
        <v>50</v>
      </c>
      <c r="N212" s="89">
        <f t="shared" ca="1" si="70"/>
        <v>51</v>
      </c>
      <c r="O212" s="89">
        <f t="shared" ca="1" si="70"/>
        <v>51</v>
      </c>
      <c r="P212" s="89">
        <f t="shared" ca="1" si="70"/>
        <v>51</v>
      </c>
      <c r="Q212" s="89">
        <f t="shared" ca="1" si="70"/>
        <v>51</v>
      </c>
      <c r="R212" s="89">
        <f t="shared" ca="1" si="70"/>
        <v>51</v>
      </c>
      <c r="S212" s="89">
        <f t="shared" ca="1" si="70"/>
        <v>0</v>
      </c>
      <c r="T212" s="89">
        <f t="shared" ca="1" si="70"/>
        <v>0</v>
      </c>
      <c r="U212" s="89">
        <f t="shared" ca="1" si="70"/>
        <v>0</v>
      </c>
      <c r="V212" s="89">
        <f t="shared" ca="1" si="70"/>
        <v>0</v>
      </c>
      <c r="W212" s="89">
        <f t="shared" ca="1" si="70"/>
        <v>0</v>
      </c>
      <c r="X212" s="89">
        <f t="shared" ca="1" si="70"/>
        <v>0</v>
      </c>
      <c r="Y212" s="86">
        <v>2</v>
      </c>
      <c r="Z212" s="89" t="str">
        <f t="shared" ref="Z212:AJ212" ca="1" si="71">OFFSET(Z212,-1,0)</f>
        <v>-</v>
      </c>
      <c r="AA212" s="89" t="b">
        <f t="shared" ca="1" si="71"/>
        <v>1</v>
      </c>
      <c r="AB212" s="89" t="str">
        <f t="shared" ca="1" si="71"/>
        <v>-</v>
      </c>
      <c r="AC212" s="89" t="str">
        <f t="shared" ca="1" si="71"/>
        <v>-</v>
      </c>
      <c r="AD212" s="89" t="str">
        <f t="shared" ca="1" si="71"/>
        <v>-</v>
      </c>
      <c r="AE212" s="89" t="str">
        <f t="shared" ca="1" si="71"/>
        <v>-</v>
      </c>
      <c r="AF212" s="89">
        <f t="shared" ca="1" si="71"/>
        <v>1</v>
      </c>
      <c r="AG212" s="89">
        <f t="shared" ca="1" si="71"/>
        <v>-0.25</v>
      </c>
      <c r="AH212" s="89">
        <f t="shared" ca="1" si="71"/>
        <v>1</v>
      </c>
      <c r="AI212" s="89">
        <f t="shared" ca="1" si="71"/>
        <v>62.5</v>
      </c>
      <c r="AJ212" s="89">
        <f t="shared" ca="1" si="71"/>
        <v>1</v>
      </c>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t="e">
        <f t="shared" ca="1" si="67"/>
        <v>#REF!</v>
      </c>
      <c r="BO212" s="89" t="e">
        <f t="shared" ca="1" si="67"/>
        <v>#REF!</v>
      </c>
      <c r="BP212" s="89" t="e">
        <f t="shared" ca="1" si="67"/>
        <v>#REF!</v>
      </c>
      <c r="BQ212" s="89" t="e">
        <f t="shared" ca="1" si="67"/>
        <v>#REF!</v>
      </c>
      <c r="BR212" s="89" t="e">
        <f t="shared" ca="1" si="67"/>
        <v>#REF!</v>
      </c>
      <c r="BS212" s="89" t="e">
        <f t="shared" ca="1" si="67"/>
        <v>#REF!</v>
      </c>
      <c r="BT212" s="89" t="e">
        <f t="shared" ca="1" si="67"/>
        <v>#REF!</v>
      </c>
      <c r="BU212" s="89" t="e">
        <f t="shared" ca="1" si="67"/>
        <v>#REF!</v>
      </c>
      <c r="BV212" s="89" t="e">
        <f t="shared" ca="1" si="67"/>
        <v>#REF!</v>
      </c>
      <c r="BW212" s="89" t="e">
        <f t="shared" ca="1" si="67"/>
        <v>#REF!</v>
      </c>
      <c r="BX212" s="89" t="e">
        <f t="shared" ca="1" si="68"/>
        <v>#REF!</v>
      </c>
      <c r="BY212" s="89" t="e">
        <f t="shared" ca="1" si="68"/>
        <v>#REF!</v>
      </c>
      <c r="BZ212" s="89" t="e">
        <f t="shared" ca="1" si="68"/>
        <v>#REF!</v>
      </c>
      <c r="CA212" s="89" t="e">
        <f t="shared" ca="1" si="68"/>
        <v>#REF!</v>
      </c>
      <c r="CB212" s="89" t="e">
        <f t="shared" ca="1" si="68"/>
        <v>#REF!</v>
      </c>
      <c r="CC212" s="89" t="e">
        <f t="shared" ca="1" si="68"/>
        <v>#REF!</v>
      </c>
      <c r="CD212" s="89" t="e">
        <f t="shared" ca="1" si="68"/>
        <v>#REF!</v>
      </c>
      <c r="CE212" s="89" t="e">
        <f t="shared" ca="1" si="68"/>
        <v>#REF!</v>
      </c>
      <c r="CF212" s="89" t="e">
        <f t="shared" ca="1" si="68"/>
        <v>#REF!</v>
      </c>
      <c r="CG212" s="89" t="e">
        <f t="shared" ca="1" si="68"/>
        <v>#REF!</v>
      </c>
      <c r="CH212" s="89" t="e">
        <f t="shared" ca="1" si="68"/>
        <v>#REF!</v>
      </c>
    </row>
    <row r="213" spans="1:86">
      <c r="A213" s="71"/>
      <c r="B213" s="85" t="s">
        <v>495</v>
      </c>
      <c r="C213" s="89">
        <f t="shared" ref="C213:D221" ca="1" si="72">OFFSET(C213,-1,0)</f>
        <v>0</v>
      </c>
      <c r="D213" s="89">
        <f t="shared" ca="1" si="72"/>
        <v>0</v>
      </c>
      <c r="E213" s="89" t="b">
        <f t="shared" ca="1" si="69"/>
        <v>0</v>
      </c>
      <c r="F213" s="89">
        <f t="shared" ca="1" si="65"/>
        <v>2</v>
      </c>
      <c r="G213" s="89" t="b">
        <f t="shared" ref="G213:K216" ca="1" si="73">OFFSET(G213,-1,0)</f>
        <v>1</v>
      </c>
      <c r="H213" s="89" t="b">
        <f t="shared" ca="1" si="73"/>
        <v>1</v>
      </c>
      <c r="I213" s="89" t="b">
        <f t="shared" ca="1" si="73"/>
        <v>1</v>
      </c>
      <c r="J213" s="89" t="b">
        <f t="shared" ca="1" si="73"/>
        <v>1</v>
      </c>
      <c r="K213" s="89" t="b">
        <f t="shared" ca="1" si="73"/>
        <v>1</v>
      </c>
      <c r="L213" s="89">
        <f t="shared" ca="1" si="70"/>
        <v>0</v>
      </c>
      <c r="M213" s="89">
        <f t="shared" ca="1" si="70"/>
        <v>50</v>
      </c>
      <c r="N213" s="89">
        <f t="shared" ca="1" si="70"/>
        <v>51</v>
      </c>
      <c r="O213" s="89">
        <f t="shared" ca="1" si="70"/>
        <v>51</v>
      </c>
      <c r="P213" s="89">
        <f t="shared" ca="1" si="70"/>
        <v>51</v>
      </c>
      <c r="Q213" s="89">
        <f t="shared" ca="1" si="70"/>
        <v>51</v>
      </c>
      <c r="R213" s="89">
        <f t="shared" ca="1" si="70"/>
        <v>51</v>
      </c>
      <c r="S213" s="89">
        <f t="shared" ca="1" si="70"/>
        <v>0</v>
      </c>
      <c r="T213" s="89">
        <f t="shared" ca="1" si="70"/>
        <v>0</v>
      </c>
      <c r="U213" s="89">
        <f t="shared" ca="1" si="70"/>
        <v>0</v>
      </c>
      <c r="V213" s="89">
        <f t="shared" ca="1" si="70"/>
        <v>0</v>
      </c>
      <c r="W213" s="89">
        <f t="shared" ca="1" si="70"/>
        <v>0</v>
      </c>
      <c r="X213" s="89">
        <f t="shared" ca="1" si="70"/>
        <v>0</v>
      </c>
      <c r="Y213" s="89">
        <f t="shared" ref="Y213:AF222" ca="1" si="74">OFFSET(Y213,-1,0)</f>
        <v>2</v>
      </c>
      <c r="Z213" s="89" t="str">
        <f t="shared" ca="1" si="74"/>
        <v>-</v>
      </c>
      <c r="AA213" s="89" t="b">
        <f t="shared" ca="1" si="74"/>
        <v>1</v>
      </c>
      <c r="AB213" s="89" t="str">
        <f t="shared" ca="1" si="74"/>
        <v>-</v>
      </c>
      <c r="AC213" s="89" t="str">
        <f t="shared" ca="1" si="74"/>
        <v>-</v>
      </c>
      <c r="AD213" s="89" t="str">
        <f t="shared" ca="1" si="74"/>
        <v>-</v>
      </c>
      <c r="AE213" s="89" t="str">
        <f t="shared" ca="1" si="74"/>
        <v>-</v>
      </c>
      <c r="AF213" s="89">
        <f t="shared" ca="1" si="74"/>
        <v>1</v>
      </c>
      <c r="AG213" s="86">
        <v>0</v>
      </c>
      <c r="AH213" s="89">
        <f ca="1">OFFSET(AH213,-1,0)</f>
        <v>1</v>
      </c>
      <c r="AI213" s="89">
        <f ca="1">OFFSET(AI213,-1,0)</f>
        <v>62.5</v>
      </c>
      <c r="AJ213" s="89">
        <f ca="1">OFFSET(AJ213,-1,0)</f>
        <v>1</v>
      </c>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t="e">
        <f t="shared" ca="1" si="67"/>
        <v>#REF!</v>
      </c>
      <c r="BO213" s="89" t="e">
        <f t="shared" ca="1" si="67"/>
        <v>#REF!</v>
      </c>
      <c r="BP213" s="89" t="e">
        <f t="shared" ca="1" si="67"/>
        <v>#REF!</v>
      </c>
      <c r="BQ213" s="89" t="e">
        <f t="shared" ca="1" si="67"/>
        <v>#REF!</v>
      </c>
      <c r="BR213" s="89" t="e">
        <f t="shared" ca="1" si="67"/>
        <v>#REF!</v>
      </c>
      <c r="BS213" s="89" t="e">
        <f t="shared" ca="1" si="67"/>
        <v>#REF!</v>
      </c>
      <c r="BT213" s="89" t="e">
        <f t="shared" ca="1" si="67"/>
        <v>#REF!</v>
      </c>
      <c r="BU213" s="89" t="e">
        <f t="shared" ca="1" si="67"/>
        <v>#REF!</v>
      </c>
      <c r="BV213" s="89" t="e">
        <f t="shared" ca="1" si="67"/>
        <v>#REF!</v>
      </c>
      <c r="BW213" s="89" t="e">
        <f t="shared" ca="1" si="67"/>
        <v>#REF!</v>
      </c>
      <c r="BX213" s="89" t="e">
        <f t="shared" ca="1" si="68"/>
        <v>#REF!</v>
      </c>
      <c r="BY213" s="89" t="e">
        <f t="shared" ca="1" si="68"/>
        <v>#REF!</v>
      </c>
      <c r="BZ213" s="89" t="e">
        <f t="shared" ca="1" si="68"/>
        <v>#REF!</v>
      </c>
      <c r="CA213" s="89" t="e">
        <f t="shared" ca="1" si="68"/>
        <v>#REF!</v>
      </c>
      <c r="CB213" s="89" t="e">
        <f t="shared" ca="1" si="68"/>
        <v>#REF!</v>
      </c>
      <c r="CC213" s="89" t="e">
        <f t="shared" ca="1" si="68"/>
        <v>#REF!</v>
      </c>
      <c r="CD213" s="89" t="e">
        <f t="shared" ca="1" si="68"/>
        <v>#REF!</v>
      </c>
      <c r="CE213" s="89" t="e">
        <f t="shared" ca="1" si="68"/>
        <v>#REF!</v>
      </c>
      <c r="CF213" s="89" t="e">
        <f t="shared" ca="1" si="68"/>
        <v>#REF!</v>
      </c>
      <c r="CG213" s="89" t="e">
        <f t="shared" ca="1" si="68"/>
        <v>#REF!</v>
      </c>
      <c r="CH213" s="89" t="e">
        <f t="shared" ca="1" si="68"/>
        <v>#REF!</v>
      </c>
    </row>
    <row r="214" spans="1:86">
      <c r="A214" s="71"/>
      <c r="B214" s="85" t="s">
        <v>732</v>
      </c>
      <c r="C214" s="89">
        <f t="shared" ca="1" si="72"/>
        <v>0</v>
      </c>
      <c r="D214" s="89">
        <f t="shared" ca="1" si="72"/>
        <v>0</v>
      </c>
      <c r="E214" s="89" t="b">
        <f t="shared" ca="1" si="69"/>
        <v>0</v>
      </c>
      <c r="F214" s="89">
        <f t="shared" ca="1" si="65"/>
        <v>2</v>
      </c>
      <c r="G214" s="89" t="b">
        <f t="shared" ca="1" si="73"/>
        <v>1</v>
      </c>
      <c r="H214" s="89" t="b">
        <f t="shared" ca="1" si="73"/>
        <v>1</v>
      </c>
      <c r="I214" s="89" t="b">
        <f t="shared" ca="1" si="73"/>
        <v>1</v>
      </c>
      <c r="J214" s="89" t="b">
        <f t="shared" ca="1" si="73"/>
        <v>1</v>
      </c>
      <c r="K214" s="89" t="b">
        <f t="shared" ca="1" si="73"/>
        <v>1</v>
      </c>
      <c r="L214" s="89">
        <f t="shared" ca="1" si="70"/>
        <v>0</v>
      </c>
      <c r="M214" s="89">
        <f t="shared" ca="1" si="70"/>
        <v>50</v>
      </c>
      <c r="N214" s="89">
        <f t="shared" ca="1" si="70"/>
        <v>51</v>
      </c>
      <c r="O214" s="89">
        <f t="shared" ca="1" si="70"/>
        <v>51</v>
      </c>
      <c r="P214" s="89">
        <f t="shared" ca="1" si="70"/>
        <v>51</v>
      </c>
      <c r="Q214" s="89">
        <f t="shared" ca="1" si="70"/>
        <v>51</v>
      </c>
      <c r="R214" s="89">
        <f t="shared" ca="1" si="70"/>
        <v>51</v>
      </c>
      <c r="S214" s="89">
        <f t="shared" ca="1" si="70"/>
        <v>0</v>
      </c>
      <c r="T214" s="89">
        <f t="shared" ca="1" si="70"/>
        <v>0</v>
      </c>
      <c r="U214" s="89">
        <f t="shared" ca="1" si="70"/>
        <v>0</v>
      </c>
      <c r="V214" s="89">
        <f t="shared" ca="1" si="70"/>
        <v>0</v>
      </c>
      <c r="W214" s="89">
        <f t="shared" ca="1" si="70"/>
        <v>0</v>
      </c>
      <c r="X214" s="89">
        <f t="shared" ca="1" si="70"/>
        <v>0</v>
      </c>
      <c r="Y214" s="89">
        <f t="shared" ca="1" si="74"/>
        <v>2</v>
      </c>
      <c r="Z214" s="89" t="str">
        <f t="shared" ca="1" si="74"/>
        <v>-</v>
      </c>
      <c r="AA214" s="89" t="b">
        <f t="shared" ca="1" si="74"/>
        <v>1</v>
      </c>
      <c r="AB214" s="89" t="str">
        <f t="shared" ca="1" si="74"/>
        <v>-</v>
      </c>
      <c r="AC214" s="89" t="str">
        <f t="shared" ca="1" si="74"/>
        <v>-</v>
      </c>
      <c r="AD214" s="89" t="str">
        <f t="shared" ca="1" si="74"/>
        <v>-</v>
      </c>
      <c r="AE214" s="89" t="str">
        <f t="shared" ca="1" si="74"/>
        <v>-</v>
      </c>
      <c r="AF214" s="89">
        <f t="shared" ca="1" si="74"/>
        <v>1</v>
      </c>
      <c r="AG214" s="89">
        <f t="shared" ref="AG214:AH224" ca="1" si="75">OFFSET(AG214,-1,0)</f>
        <v>0</v>
      </c>
      <c r="AH214" s="89">
        <f t="shared" ca="1" si="75"/>
        <v>1</v>
      </c>
      <c r="AI214" s="86">
        <v>0</v>
      </c>
      <c r="AJ214" s="89">
        <f t="shared" ref="AJ214:AJ224" ca="1" si="76">OFFSET(AJ214,-1,0)</f>
        <v>1</v>
      </c>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t="e">
        <f t="shared" ca="1" si="67"/>
        <v>#REF!</v>
      </c>
      <c r="BO214" s="89" t="e">
        <f t="shared" ca="1" si="67"/>
        <v>#REF!</v>
      </c>
      <c r="BP214" s="89" t="e">
        <f t="shared" ca="1" si="67"/>
        <v>#REF!</v>
      </c>
      <c r="BQ214" s="89" t="e">
        <f t="shared" ca="1" si="67"/>
        <v>#REF!</v>
      </c>
      <c r="BR214" s="89" t="e">
        <f t="shared" ca="1" si="67"/>
        <v>#REF!</v>
      </c>
      <c r="BS214" s="89" t="e">
        <f t="shared" ca="1" si="67"/>
        <v>#REF!</v>
      </c>
      <c r="BT214" s="89" t="e">
        <f t="shared" ca="1" si="67"/>
        <v>#REF!</v>
      </c>
      <c r="BU214" s="89" t="e">
        <f t="shared" ca="1" si="67"/>
        <v>#REF!</v>
      </c>
      <c r="BV214" s="89" t="e">
        <f t="shared" ca="1" si="67"/>
        <v>#REF!</v>
      </c>
      <c r="BW214" s="89" t="e">
        <f t="shared" ca="1" si="67"/>
        <v>#REF!</v>
      </c>
      <c r="BX214" s="89" t="e">
        <f t="shared" ca="1" si="68"/>
        <v>#REF!</v>
      </c>
      <c r="BY214" s="89" t="e">
        <f t="shared" ca="1" si="68"/>
        <v>#REF!</v>
      </c>
      <c r="BZ214" s="89" t="e">
        <f t="shared" ca="1" si="68"/>
        <v>#REF!</v>
      </c>
      <c r="CA214" s="89" t="e">
        <f t="shared" ca="1" si="68"/>
        <v>#REF!</v>
      </c>
      <c r="CB214" s="89" t="e">
        <f t="shared" ca="1" si="68"/>
        <v>#REF!</v>
      </c>
      <c r="CC214" s="89" t="e">
        <f t="shared" ca="1" si="68"/>
        <v>#REF!</v>
      </c>
      <c r="CD214" s="89" t="e">
        <f t="shared" ca="1" si="68"/>
        <v>#REF!</v>
      </c>
      <c r="CE214" s="89" t="e">
        <f t="shared" ca="1" si="68"/>
        <v>#REF!</v>
      </c>
      <c r="CF214" s="89" t="e">
        <f t="shared" ca="1" si="68"/>
        <v>#REF!</v>
      </c>
      <c r="CG214" s="89" t="e">
        <f t="shared" ca="1" si="68"/>
        <v>#REF!</v>
      </c>
      <c r="CH214" s="89" t="e">
        <f t="shared" ca="1" si="68"/>
        <v>#REF!</v>
      </c>
    </row>
    <row r="215" spans="1:86">
      <c r="A215" s="71"/>
      <c r="B215" s="80" t="s">
        <v>754</v>
      </c>
      <c r="C215" s="89">
        <f t="shared" ca="1" si="72"/>
        <v>0</v>
      </c>
      <c r="D215" s="89">
        <f t="shared" ca="1" si="72"/>
        <v>0</v>
      </c>
      <c r="E215" s="89" t="b">
        <f t="shared" ca="1" si="69"/>
        <v>0</v>
      </c>
      <c r="F215" s="89">
        <f t="shared" ca="1" si="65"/>
        <v>2</v>
      </c>
      <c r="G215" s="89" t="b">
        <f t="shared" ca="1" si="73"/>
        <v>1</v>
      </c>
      <c r="H215" s="89" t="b">
        <f t="shared" ca="1" si="73"/>
        <v>1</v>
      </c>
      <c r="I215" s="89" t="b">
        <f t="shared" ca="1" si="73"/>
        <v>1</v>
      </c>
      <c r="J215" s="89" t="b">
        <f t="shared" ca="1" si="73"/>
        <v>1</v>
      </c>
      <c r="K215" s="89" t="b">
        <f t="shared" ca="1" si="73"/>
        <v>1</v>
      </c>
      <c r="L215" s="89">
        <f t="shared" ref="L215:L224" ca="1" si="77">OFFSET(L215,-1,0)</f>
        <v>0</v>
      </c>
      <c r="M215" s="87">
        <f>4+24*$C$7+(2*72)*$C$8</f>
        <v>52</v>
      </c>
      <c r="N215" s="87">
        <f>5+24*$C$7+(2*72)*$C$8</f>
        <v>53</v>
      </c>
      <c r="O215" s="87">
        <f>4+24*$C$7+(2*72)*$C$8</f>
        <v>52</v>
      </c>
      <c r="P215" s="87">
        <f>5+24*$C$7+(2*72)*$C$8</f>
        <v>53</v>
      </c>
      <c r="Q215" s="87">
        <f>6+24*$C$7+(2*72)*$C$8</f>
        <v>54</v>
      </c>
      <c r="R215" s="221">
        <f>$O215</f>
        <v>52</v>
      </c>
      <c r="S215" s="89">
        <f t="shared" ref="S215:X220" ca="1" si="78">OFFSET(S215,-1,0)</f>
        <v>0</v>
      </c>
      <c r="T215" s="89">
        <f t="shared" ca="1" si="78"/>
        <v>0</v>
      </c>
      <c r="U215" s="89">
        <f t="shared" ca="1" si="78"/>
        <v>0</v>
      </c>
      <c r="V215" s="89">
        <f t="shared" ca="1" si="78"/>
        <v>0</v>
      </c>
      <c r="W215" s="89">
        <f t="shared" ca="1" si="78"/>
        <v>0</v>
      </c>
      <c r="X215" s="89">
        <f t="shared" ca="1" si="78"/>
        <v>0</v>
      </c>
      <c r="Y215" s="89">
        <f t="shared" ca="1" si="74"/>
        <v>2</v>
      </c>
      <c r="Z215" s="89" t="str">
        <f t="shared" ca="1" si="74"/>
        <v>-</v>
      </c>
      <c r="AA215" s="89" t="b">
        <f t="shared" ca="1" si="74"/>
        <v>1</v>
      </c>
      <c r="AB215" s="89" t="str">
        <f t="shared" ca="1" si="74"/>
        <v>-</v>
      </c>
      <c r="AC215" s="89" t="str">
        <f t="shared" ca="1" si="74"/>
        <v>-</v>
      </c>
      <c r="AD215" s="89" t="str">
        <f t="shared" ca="1" si="74"/>
        <v>-</v>
      </c>
      <c r="AE215" s="89" t="str">
        <f t="shared" ca="1" si="74"/>
        <v>-</v>
      </c>
      <c r="AF215" s="89">
        <f t="shared" ca="1" si="74"/>
        <v>1</v>
      </c>
      <c r="AG215" s="89">
        <f t="shared" ca="1" si="75"/>
        <v>0</v>
      </c>
      <c r="AH215" s="89">
        <f t="shared" ca="1" si="75"/>
        <v>1</v>
      </c>
      <c r="AI215" s="89">
        <f t="shared" ref="AI215:AI224" ca="1" si="79">OFFSET(AI215,-1,0)</f>
        <v>0</v>
      </c>
      <c r="AJ215" s="89">
        <f t="shared" ca="1" si="76"/>
        <v>1</v>
      </c>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t="e">
        <f t="shared" ca="1" si="67"/>
        <v>#REF!</v>
      </c>
      <c r="BO215" s="89" t="e">
        <f t="shared" ca="1" si="67"/>
        <v>#REF!</v>
      </c>
      <c r="BP215" s="89" t="e">
        <f t="shared" ca="1" si="67"/>
        <v>#REF!</v>
      </c>
      <c r="BQ215" s="89" t="e">
        <f t="shared" ca="1" si="67"/>
        <v>#REF!</v>
      </c>
      <c r="BR215" s="89" t="e">
        <f t="shared" ca="1" si="67"/>
        <v>#REF!</v>
      </c>
      <c r="BS215" s="89" t="e">
        <f t="shared" ca="1" si="67"/>
        <v>#REF!</v>
      </c>
      <c r="BT215" s="89" t="e">
        <f t="shared" ca="1" si="67"/>
        <v>#REF!</v>
      </c>
      <c r="BU215" s="89" t="e">
        <f t="shared" ca="1" si="67"/>
        <v>#REF!</v>
      </c>
      <c r="BV215" s="89" t="e">
        <f t="shared" ca="1" si="67"/>
        <v>#REF!</v>
      </c>
      <c r="BW215" s="89" t="e">
        <f t="shared" ca="1" si="67"/>
        <v>#REF!</v>
      </c>
      <c r="BX215" s="89" t="e">
        <f t="shared" ca="1" si="68"/>
        <v>#REF!</v>
      </c>
      <c r="BY215" s="89" t="e">
        <f t="shared" ca="1" si="68"/>
        <v>#REF!</v>
      </c>
      <c r="BZ215" s="89" t="e">
        <f t="shared" ca="1" si="68"/>
        <v>#REF!</v>
      </c>
      <c r="CA215" s="89" t="e">
        <f t="shared" ca="1" si="68"/>
        <v>#REF!</v>
      </c>
      <c r="CB215" s="89" t="e">
        <f t="shared" ca="1" si="68"/>
        <v>#REF!</v>
      </c>
      <c r="CC215" s="89" t="e">
        <f t="shared" ca="1" si="68"/>
        <v>#REF!</v>
      </c>
      <c r="CD215" s="89" t="e">
        <f t="shared" ca="1" si="68"/>
        <v>#REF!</v>
      </c>
      <c r="CE215" s="89" t="e">
        <f t="shared" ca="1" si="68"/>
        <v>#REF!</v>
      </c>
      <c r="CF215" s="89" t="e">
        <f t="shared" ca="1" si="68"/>
        <v>#REF!</v>
      </c>
      <c r="CG215" s="89" t="e">
        <f t="shared" ca="1" si="68"/>
        <v>#REF!</v>
      </c>
      <c r="CH215" s="89" t="e">
        <f t="shared" ca="1" si="68"/>
        <v>#REF!</v>
      </c>
    </row>
    <row r="216" spans="1:86">
      <c r="A216" s="75">
        <f ca="1">CHOOSE(d.Flock+1,INDEX(i.OptLTWMerino,d.TOL+1,$Y216+1),INDEX(i.OptLTWMaternal,d.TOL+1,$Y216+1))</f>
        <v>408</v>
      </c>
      <c r="B216" s="80" t="s">
        <v>762</v>
      </c>
      <c r="C216" s="89">
        <f t="shared" ca="1" si="72"/>
        <v>0</v>
      </c>
      <c r="D216" s="89">
        <f t="shared" ca="1" si="72"/>
        <v>0</v>
      </c>
      <c r="E216" s="89" t="b">
        <f t="shared" ca="1" si="69"/>
        <v>0</v>
      </c>
      <c r="F216" s="89">
        <f t="shared" ca="1" si="65"/>
        <v>2</v>
      </c>
      <c r="G216" s="89" t="b">
        <f t="shared" ca="1" si="73"/>
        <v>1</v>
      </c>
      <c r="H216" s="89" t="b">
        <f t="shared" ca="1" si="73"/>
        <v>1</v>
      </c>
      <c r="I216" s="89" t="b">
        <f t="shared" ca="1" si="73"/>
        <v>1</v>
      </c>
      <c r="J216" s="89" t="b">
        <f t="shared" ca="1" si="73"/>
        <v>1</v>
      </c>
      <c r="K216" s="89" t="b">
        <f t="shared" ca="1" si="73"/>
        <v>1</v>
      </c>
      <c r="L216" s="89">
        <f t="shared" ca="1" si="77"/>
        <v>0</v>
      </c>
      <c r="M216" s="89">
        <f t="shared" ref="M216:R224" ca="1" si="80">OFFSET(M216,-1,0)</f>
        <v>52</v>
      </c>
      <c r="N216" s="89">
        <f t="shared" ca="1" si="80"/>
        <v>53</v>
      </c>
      <c r="O216" s="89">
        <f t="shared" ca="1" si="80"/>
        <v>52</v>
      </c>
      <c r="P216" s="89">
        <f t="shared" ca="1" si="80"/>
        <v>53</v>
      </c>
      <c r="Q216" s="89">
        <f t="shared" ca="1" si="80"/>
        <v>54</v>
      </c>
      <c r="R216" s="89">
        <f t="shared" ca="1" si="80"/>
        <v>52</v>
      </c>
      <c r="S216" s="89">
        <f t="shared" ca="1" si="78"/>
        <v>0</v>
      </c>
      <c r="T216" s="89">
        <f t="shared" ca="1" si="78"/>
        <v>0</v>
      </c>
      <c r="U216" s="89">
        <f t="shared" ca="1" si="78"/>
        <v>0</v>
      </c>
      <c r="V216" s="89">
        <f t="shared" ca="1" si="78"/>
        <v>0</v>
      </c>
      <c r="W216" s="89">
        <f t="shared" ca="1" si="78"/>
        <v>0</v>
      </c>
      <c r="X216" s="89">
        <f t="shared" ca="1" si="78"/>
        <v>0</v>
      </c>
      <c r="Y216" s="89">
        <f t="shared" ca="1" si="74"/>
        <v>2</v>
      </c>
      <c r="Z216" s="89" t="str">
        <f t="shared" ca="1" si="74"/>
        <v>-</v>
      </c>
      <c r="AA216" s="89" t="b">
        <f t="shared" ca="1" si="74"/>
        <v>1</v>
      </c>
      <c r="AB216" s="89" t="str">
        <f t="shared" ca="1" si="74"/>
        <v>-</v>
      </c>
      <c r="AC216" s="89" t="str">
        <f t="shared" ca="1" si="74"/>
        <v>-</v>
      </c>
      <c r="AD216" s="89" t="str">
        <f t="shared" ca="1" si="74"/>
        <v>-</v>
      </c>
      <c r="AE216" s="89" t="str">
        <f t="shared" ca="1" si="74"/>
        <v>-</v>
      </c>
      <c r="AF216" s="89">
        <f t="shared" ca="1" si="74"/>
        <v>1</v>
      </c>
      <c r="AG216" s="89">
        <f t="shared" ca="1" si="75"/>
        <v>0</v>
      </c>
      <c r="AH216" s="89">
        <f t="shared" ca="1" si="75"/>
        <v>1</v>
      </c>
      <c r="AI216" s="89">
        <f t="shared" ca="1" si="79"/>
        <v>0</v>
      </c>
      <c r="AJ216" s="89">
        <f t="shared" ca="1" si="76"/>
        <v>1</v>
      </c>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152" t="e">
        <f ca="1">IF($A216=0,0,INDEX(CHOOSE($C$8+1,#REF!,#REF!),$A216,1))</f>
        <v>#REF!</v>
      </c>
      <c r="BO216" s="152" t="e">
        <f ca="1">IF($A216=0,0,INDEX(CHOOSE($C$8+1,#REF!,#REF!),$A216,1))</f>
        <v>#REF!</v>
      </c>
      <c r="BP216" s="152" t="e">
        <f ca="1">IF($A216=0,0,INDEX(CHOOSE($C$8+1,#REF!,#REF!),$A216,1))</f>
        <v>#REF!</v>
      </c>
      <c r="BQ216" s="152" t="e">
        <f ca="1">IF($A216=0,0,INDEX(CHOOSE($C$8+1,#REF!,#REF!),$A216,1))</f>
        <v>#REF!</v>
      </c>
      <c r="BR216" s="152" t="e">
        <f ca="1">IF($A216=0,0,INDEX(CHOOSE($C$8+1,#REF!,#REF!),$A216,1))</f>
        <v>#REF!</v>
      </c>
      <c r="BS216" s="152" t="e">
        <f ca="1">IF($A216=0,0,INDEX(CHOOSE($C$8+1,#REF!,#REF!),$A216,1))</f>
        <v>#REF!</v>
      </c>
      <c r="BT216" s="152" t="e">
        <f ca="1">IF($A216=0,0,INDEX(CHOOSE($C$8+1,#REF!,#REF!),$A216,1))</f>
        <v>#REF!</v>
      </c>
      <c r="BU216" s="152" t="e">
        <f ca="1">IF($A216=0,0,INDEX(CHOOSE($C$8+1,#REF!,#REF!),$A216,1))</f>
        <v>#REF!</v>
      </c>
      <c r="BV216" s="152" t="e">
        <f ca="1">IF($A216=0,0,INDEX(CHOOSE($C$8+1,#REF!,#REF!),$A216,1))</f>
        <v>#REF!</v>
      </c>
      <c r="BW216" s="152" t="e">
        <f ca="1">IF($A216=0,0,INDEX(CHOOSE($C$8+1,#REF!,#REF!),$A216,1))</f>
        <v>#REF!</v>
      </c>
      <c r="BX216" s="152" t="e">
        <f ca="1">IF($A216=0,0,INDEX(CHOOSE($C$8+1,#REF!,#REF!),$A216,1))</f>
        <v>#REF!</v>
      </c>
      <c r="BY216" s="152" t="e">
        <f ca="1">IF($A216=0,0,INDEX(CHOOSE($C$8+1,#REF!,#REF!),$A216,1))</f>
        <v>#REF!</v>
      </c>
      <c r="BZ216" s="152" t="e">
        <f ca="1">IF($A216=0,0,INDEX(CHOOSE($C$8+1,#REF!,#REF!),$A216,1))</f>
        <v>#REF!</v>
      </c>
      <c r="CA216" s="152" t="e">
        <f ca="1">IF($A216=0,0,INDEX(CHOOSE($C$8+1,#REF!,#REF!),$A216,1))</f>
        <v>#REF!</v>
      </c>
      <c r="CB216" s="152" t="e">
        <f ca="1">IF($A216=0,0,INDEX(CHOOSE($C$8+1,#REF!,#REF!),$A216,1))</f>
        <v>#REF!</v>
      </c>
      <c r="CC216" s="152" t="e">
        <f ca="1">IF($A216=0,0,INDEX(CHOOSE($C$8+1,#REF!,#REF!),$A216,1))</f>
        <v>#REF!</v>
      </c>
      <c r="CD216" s="152" t="e">
        <f ca="1">IF($A216=0,0,INDEX(CHOOSE($C$8+1,#REF!,#REF!),$A216,1))</f>
        <v>#REF!</v>
      </c>
      <c r="CE216" s="152" t="e">
        <f ca="1">IF($A216=0,0,INDEX(CHOOSE($C$8+1,#REF!,#REF!),$A216,1))</f>
        <v>#REF!</v>
      </c>
      <c r="CF216" s="152" t="e">
        <f ca="1">IF($A216=0,0,INDEX(CHOOSE($C$8+1,#REF!,#REF!),$A216,1))</f>
        <v>#REF!</v>
      </c>
      <c r="CG216" s="152" t="e">
        <f ca="1">IF($A216=0,0,INDEX(CHOOSE($C$8+1,#REF!,#REF!),$A216,1))</f>
        <v>#REF!</v>
      </c>
      <c r="CH216" s="152" t="e">
        <f ca="1">IF($A216=0,0,INDEX(CHOOSE($C$8+1,#REF!,#REF!),$A216,1))</f>
        <v>#REF!</v>
      </c>
    </row>
    <row r="217" spans="1:86">
      <c r="A217" s="71"/>
      <c r="B217" s="90" t="s">
        <v>510</v>
      </c>
      <c r="C217" s="89">
        <f t="shared" ca="1" si="72"/>
        <v>0</v>
      </c>
      <c r="D217" s="89">
        <f t="shared" ca="1" si="72"/>
        <v>0</v>
      </c>
      <c r="E217" s="89" t="b">
        <f t="shared" ca="1" si="69"/>
        <v>0</v>
      </c>
      <c r="F217" s="89">
        <f t="shared" ca="1" si="65"/>
        <v>2</v>
      </c>
      <c r="G217" s="89" t="b">
        <f ca="1">OFFSET(G217,-1,0)</f>
        <v>1</v>
      </c>
      <c r="H217" s="89" t="b">
        <f ca="1">OFFSET(H217,-1,0)</f>
        <v>1</v>
      </c>
      <c r="I217" s="89" t="b">
        <f ca="1">OFFSET(I217,-1,0)</f>
        <v>1</v>
      </c>
      <c r="J217" s="89" t="b">
        <f ca="1">OFFSET(J217,-1,0)</f>
        <v>1</v>
      </c>
      <c r="K217" s="87" t="s">
        <v>37</v>
      </c>
      <c r="L217" s="89">
        <f t="shared" ca="1" si="77"/>
        <v>0</v>
      </c>
      <c r="M217" s="89">
        <f t="shared" ca="1" si="80"/>
        <v>52</v>
      </c>
      <c r="N217" s="89">
        <f t="shared" ca="1" si="80"/>
        <v>53</v>
      </c>
      <c r="O217" s="89">
        <f t="shared" ca="1" si="80"/>
        <v>52</v>
      </c>
      <c r="P217" s="89">
        <f t="shared" ca="1" si="80"/>
        <v>53</v>
      </c>
      <c r="Q217" s="89">
        <f t="shared" ca="1" si="80"/>
        <v>54</v>
      </c>
      <c r="R217" s="89">
        <f t="shared" ca="1" si="80"/>
        <v>52</v>
      </c>
      <c r="S217" s="89">
        <f t="shared" ca="1" si="78"/>
        <v>0</v>
      </c>
      <c r="T217" s="89">
        <f t="shared" ca="1" si="78"/>
        <v>0</v>
      </c>
      <c r="U217" s="89">
        <f t="shared" ca="1" si="78"/>
        <v>0</v>
      </c>
      <c r="V217" s="89">
        <f t="shared" ca="1" si="78"/>
        <v>0</v>
      </c>
      <c r="W217" s="89">
        <f t="shared" ca="1" si="78"/>
        <v>0</v>
      </c>
      <c r="X217" s="89">
        <f t="shared" ca="1" si="78"/>
        <v>0</v>
      </c>
      <c r="Y217" s="89">
        <f t="shared" ca="1" si="74"/>
        <v>2</v>
      </c>
      <c r="Z217" s="89" t="str">
        <f t="shared" ca="1" si="74"/>
        <v>-</v>
      </c>
      <c r="AA217" s="89" t="b">
        <f t="shared" ca="1" si="74"/>
        <v>1</v>
      </c>
      <c r="AB217" s="89" t="str">
        <f t="shared" ca="1" si="74"/>
        <v>-</v>
      </c>
      <c r="AC217" s="89" t="str">
        <f t="shared" ca="1" si="74"/>
        <v>-</v>
      </c>
      <c r="AD217" s="89" t="str">
        <f t="shared" ca="1" si="74"/>
        <v>-</v>
      </c>
      <c r="AE217" s="89" t="str">
        <f t="shared" ca="1" si="74"/>
        <v>-</v>
      </c>
      <c r="AF217" s="89">
        <f t="shared" ca="1" si="74"/>
        <v>1</v>
      </c>
      <c r="AG217" s="89">
        <f t="shared" ca="1" si="75"/>
        <v>0</v>
      </c>
      <c r="AH217" s="89">
        <f t="shared" ca="1" si="75"/>
        <v>1</v>
      </c>
      <c r="AI217" s="89">
        <f t="shared" ca="1" si="79"/>
        <v>0</v>
      </c>
      <c r="AJ217" s="89">
        <f t="shared" ca="1" si="76"/>
        <v>1</v>
      </c>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t="e">
        <f t="shared" ref="BN217:BW224" ca="1" si="81">OFFSET(BN217,-1,0)</f>
        <v>#REF!</v>
      </c>
      <c r="BO217" s="89" t="e">
        <f t="shared" ca="1" si="81"/>
        <v>#REF!</v>
      </c>
      <c r="BP217" s="89" t="e">
        <f t="shared" ca="1" si="81"/>
        <v>#REF!</v>
      </c>
      <c r="BQ217" s="89" t="e">
        <f t="shared" ca="1" si="81"/>
        <v>#REF!</v>
      </c>
      <c r="BR217" s="89" t="e">
        <f t="shared" ca="1" si="81"/>
        <v>#REF!</v>
      </c>
      <c r="BS217" s="89" t="e">
        <f t="shared" ca="1" si="81"/>
        <v>#REF!</v>
      </c>
      <c r="BT217" s="89" t="e">
        <f t="shared" ca="1" si="81"/>
        <v>#REF!</v>
      </c>
      <c r="BU217" s="89" t="e">
        <f t="shared" ca="1" si="81"/>
        <v>#REF!</v>
      </c>
      <c r="BV217" s="89" t="e">
        <f t="shared" ca="1" si="81"/>
        <v>#REF!</v>
      </c>
      <c r="BW217" s="89" t="e">
        <f t="shared" ca="1" si="81"/>
        <v>#REF!</v>
      </c>
      <c r="BX217" s="89" t="e">
        <f t="shared" ref="BX217:CH224" ca="1" si="82">OFFSET(BX217,-1,0)</f>
        <v>#REF!</v>
      </c>
      <c r="BY217" s="89" t="e">
        <f t="shared" ca="1" si="82"/>
        <v>#REF!</v>
      </c>
      <c r="BZ217" s="89" t="e">
        <f t="shared" ca="1" si="82"/>
        <v>#REF!</v>
      </c>
      <c r="CA217" s="89" t="e">
        <f t="shared" ca="1" si="82"/>
        <v>#REF!</v>
      </c>
      <c r="CB217" s="89" t="e">
        <f t="shared" ca="1" si="82"/>
        <v>#REF!</v>
      </c>
      <c r="CC217" s="89" t="e">
        <f t="shared" ca="1" si="82"/>
        <v>#REF!</v>
      </c>
      <c r="CD217" s="89" t="e">
        <f t="shared" ca="1" si="82"/>
        <v>#REF!</v>
      </c>
      <c r="CE217" s="89" t="e">
        <f t="shared" ca="1" si="82"/>
        <v>#REF!</v>
      </c>
      <c r="CF217" s="89" t="e">
        <f t="shared" ca="1" si="82"/>
        <v>#REF!</v>
      </c>
      <c r="CG217" s="89" t="e">
        <f t="shared" ca="1" si="82"/>
        <v>#REF!</v>
      </c>
      <c r="CH217" s="89" t="e">
        <f t="shared" ca="1" si="82"/>
        <v>#REF!</v>
      </c>
    </row>
    <row r="218" spans="1:86">
      <c r="A218" s="71"/>
      <c r="B218" s="90" t="s">
        <v>753</v>
      </c>
      <c r="C218" s="89">
        <f t="shared" ca="1" si="72"/>
        <v>0</v>
      </c>
      <c r="D218" s="89">
        <f t="shared" ca="1" si="72"/>
        <v>0</v>
      </c>
      <c r="E218" s="89" t="b">
        <f t="shared" ca="1" si="69"/>
        <v>0</v>
      </c>
      <c r="F218" s="89">
        <f t="shared" ca="1" si="65"/>
        <v>2</v>
      </c>
      <c r="G218" s="87" t="s">
        <v>37</v>
      </c>
      <c r="H218" s="87" t="s">
        <v>37</v>
      </c>
      <c r="I218" s="89" t="b">
        <f ca="1">OFFSET(I218,-1,0)</f>
        <v>1</v>
      </c>
      <c r="J218" s="89" t="b">
        <f ca="1">OFFSET(J218,-1,0)</f>
        <v>1</v>
      </c>
      <c r="K218" s="89" t="str">
        <f ca="1">OFFSET(K218,-1,0)</f>
        <v>-</v>
      </c>
      <c r="L218" s="89">
        <f t="shared" ca="1" si="77"/>
        <v>0</v>
      </c>
      <c r="M218" s="89">
        <f t="shared" ca="1" si="80"/>
        <v>52</v>
      </c>
      <c r="N218" s="89">
        <f t="shared" ca="1" si="80"/>
        <v>53</v>
      </c>
      <c r="O218" s="89">
        <f t="shared" ca="1" si="80"/>
        <v>52</v>
      </c>
      <c r="P218" s="89">
        <f t="shared" ca="1" si="80"/>
        <v>53</v>
      </c>
      <c r="Q218" s="89">
        <f t="shared" ca="1" si="80"/>
        <v>54</v>
      </c>
      <c r="R218" s="89">
        <f t="shared" ca="1" si="80"/>
        <v>52</v>
      </c>
      <c r="S218" s="89">
        <f t="shared" ca="1" si="78"/>
        <v>0</v>
      </c>
      <c r="T218" s="89">
        <f t="shared" ca="1" si="78"/>
        <v>0</v>
      </c>
      <c r="U218" s="89">
        <f t="shared" ca="1" si="78"/>
        <v>0</v>
      </c>
      <c r="V218" s="89">
        <f t="shared" ca="1" si="78"/>
        <v>0</v>
      </c>
      <c r="W218" s="89">
        <f t="shared" ca="1" si="78"/>
        <v>0</v>
      </c>
      <c r="X218" s="89">
        <f t="shared" ca="1" si="78"/>
        <v>0</v>
      </c>
      <c r="Y218" s="89">
        <f t="shared" ca="1" si="74"/>
        <v>2</v>
      </c>
      <c r="Z218" s="89" t="str">
        <f t="shared" ca="1" si="74"/>
        <v>-</v>
      </c>
      <c r="AA218" s="89" t="b">
        <f t="shared" ca="1" si="74"/>
        <v>1</v>
      </c>
      <c r="AB218" s="89" t="str">
        <f t="shared" ca="1" si="74"/>
        <v>-</v>
      </c>
      <c r="AC218" s="89" t="str">
        <f t="shared" ca="1" si="74"/>
        <v>-</v>
      </c>
      <c r="AD218" s="89" t="str">
        <f t="shared" ca="1" si="74"/>
        <v>-</v>
      </c>
      <c r="AE218" s="89" t="str">
        <f t="shared" ca="1" si="74"/>
        <v>-</v>
      </c>
      <c r="AF218" s="89">
        <f t="shared" ca="1" si="74"/>
        <v>1</v>
      </c>
      <c r="AG218" s="89">
        <f t="shared" ca="1" si="75"/>
        <v>0</v>
      </c>
      <c r="AH218" s="89">
        <f t="shared" ca="1" si="75"/>
        <v>1</v>
      </c>
      <c r="AI218" s="89">
        <f t="shared" ca="1" si="79"/>
        <v>0</v>
      </c>
      <c r="AJ218" s="89">
        <f t="shared" ca="1" si="76"/>
        <v>1</v>
      </c>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t="e">
        <f t="shared" ca="1" si="81"/>
        <v>#REF!</v>
      </c>
      <c r="BO218" s="89" t="e">
        <f t="shared" ca="1" si="81"/>
        <v>#REF!</v>
      </c>
      <c r="BP218" s="89" t="e">
        <f t="shared" ca="1" si="81"/>
        <v>#REF!</v>
      </c>
      <c r="BQ218" s="89" t="e">
        <f t="shared" ca="1" si="81"/>
        <v>#REF!</v>
      </c>
      <c r="BR218" s="89" t="e">
        <f t="shared" ca="1" si="81"/>
        <v>#REF!</v>
      </c>
      <c r="BS218" s="89" t="e">
        <f t="shared" ca="1" si="81"/>
        <v>#REF!</v>
      </c>
      <c r="BT218" s="89" t="e">
        <f t="shared" ca="1" si="81"/>
        <v>#REF!</v>
      </c>
      <c r="BU218" s="89" t="e">
        <f t="shared" ca="1" si="81"/>
        <v>#REF!</v>
      </c>
      <c r="BV218" s="89" t="e">
        <f t="shared" ca="1" si="81"/>
        <v>#REF!</v>
      </c>
      <c r="BW218" s="89" t="e">
        <f t="shared" ca="1" si="81"/>
        <v>#REF!</v>
      </c>
      <c r="BX218" s="89" t="e">
        <f t="shared" ca="1" si="82"/>
        <v>#REF!</v>
      </c>
      <c r="BY218" s="89" t="e">
        <f t="shared" ca="1" si="82"/>
        <v>#REF!</v>
      </c>
      <c r="BZ218" s="89" t="e">
        <f t="shared" ca="1" si="82"/>
        <v>#REF!</v>
      </c>
      <c r="CA218" s="89" t="e">
        <f t="shared" ca="1" si="82"/>
        <v>#REF!</v>
      </c>
      <c r="CB218" s="89" t="e">
        <f t="shared" ca="1" si="82"/>
        <v>#REF!</v>
      </c>
      <c r="CC218" s="89" t="e">
        <f t="shared" ca="1" si="82"/>
        <v>#REF!</v>
      </c>
      <c r="CD218" s="89" t="e">
        <f t="shared" ca="1" si="82"/>
        <v>#REF!</v>
      </c>
      <c r="CE218" s="89" t="e">
        <f t="shared" ca="1" si="82"/>
        <v>#REF!</v>
      </c>
      <c r="CF218" s="89" t="e">
        <f t="shared" ca="1" si="82"/>
        <v>#REF!</v>
      </c>
      <c r="CG218" s="89" t="e">
        <f t="shared" ca="1" si="82"/>
        <v>#REF!</v>
      </c>
      <c r="CH218" s="89" t="e">
        <f t="shared" ca="1" si="82"/>
        <v>#REF!</v>
      </c>
    </row>
    <row r="219" spans="1:86">
      <c r="A219" s="71"/>
      <c r="B219" s="85" t="s">
        <v>511</v>
      </c>
      <c r="C219" s="89">
        <f t="shared" ca="1" si="72"/>
        <v>0</v>
      </c>
      <c r="D219" s="89">
        <f t="shared" ca="1" si="72"/>
        <v>0</v>
      </c>
      <c r="E219" s="89" t="b">
        <f t="shared" ca="1" si="69"/>
        <v>0</v>
      </c>
      <c r="F219" s="89">
        <f t="shared" ca="1" si="65"/>
        <v>2</v>
      </c>
      <c r="G219" s="89" t="str">
        <f ca="1">OFFSET(G219,-1,0)</f>
        <v>-</v>
      </c>
      <c r="H219" s="89" t="str">
        <f ca="1">OFFSET(H219,-1,0)</f>
        <v>-</v>
      </c>
      <c r="I219" s="89" t="b">
        <f ca="1">OFFSET(I219,-1,0)</f>
        <v>1</v>
      </c>
      <c r="J219" s="87" t="s">
        <v>37</v>
      </c>
      <c r="K219" s="89" t="str">
        <f t="shared" ref="K219:K224" ca="1" si="83">OFFSET(K219,-1,0)</f>
        <v>-</v>
      </c>
      <c r="L219" s="89">
        <f t="shared" ca="1" si="77"/>
        <v>0</v>
      </c>
      <c r="M219" s="89">
        <f t="shared" ca="1" si="80"/>
        <v>52</v>
      </c>
      <c r="N219" s="89">
        <f t="shared" ca="1" si="80"/>
        <v>53</v>
      </c>
      <c r="O219" s="89">
        <f t="shared" ca="1" si="80"/>
        <v>52</v>
      </c>
      <c r="P219" s="89">
        <f t="shared" ca="1" si="80"/>
        <v>53</v>
      </c>
      <c r="Q219" s="89">
        <f t="shared" ca="1" si="80"/>
        <v>54</v>
      </c>
      <c r="R219" s="89">
        <f t="shared" ca="1" si="80"/>
        <v>52</v>
      </c>
      <c r="S219" s="89">
        <f t="shared" ca="1" si="78"/>
        <v>0</v>
      </c>
      <c r="T219" s="89">
        <f t="shared" ca="1" si="78"/>
        <v>0</v>
      </c>
      <c r="U219" s="89">
        <f t="shared" ca="1" si="78"/>
        <v>0</v>
      </c>
      <c r="V219" s="89">
        <f t="shared" ca="1" si="78"/>
        <v>0</v>
      </c>
      <c r="W219" s="89">
        <f t="shared" ca="1" si="78"/>
        <v>0</v>
      </c>
      <c r="X219" s="89">
        <f t="shared" ca="1" si="78"/>
        <v>0</v>
      </c>
      <c r="Y219" s="89">
        <f t="shared" ca="1" si="74"/>
        <v>2</v>
      </c>
      <c r="Z219" s="89" t="str">
        <f t="shared" ca="1" si="74"/>
        <v>-</v>
      </c>
      <c r="AA219" s="89" t="b">
        <f t="shared" ca="1" si="74"/>
        <v>1</v>
      </c>
      <c r="AB219" s="89" t="str">
        <f t="shared" ca="1" si="74"/>
        <v>-</v>
      </c>
      <c r="AC219" s="89" t="str">
        <f t="shared" ca="1" si="74"/>
        <v>-</v>
      </c>
      <c r="AD219" s="89" t="str">
        <f t="shared" ca="1" si="74"/>
        <v>-</v>
      </c>
      <c r="AE219" s="89" t="str">
        <f t="shared" ca="1" si="74"/>
        <v>-</v>
      </c>
      <c r="AF219" s="89">
        <f t="shared" ca="1" si="74"/>
        <v>1</v>
      </c>
      <c r="AG219" s="89">
        <f t="shared" ca="1" si="75"/>
        <v>0</v>
      </c>
      <c r="AH219" s="89">
        <f t="shared" ca="1" si="75"/>
        <v>1</v>
      </c>
      <c r="AI219" s="89">
        <f t="shared" ca="1" si="79"/>
        <v>0</v>
      </c>
      <c r="AJ219" s="89">
        <f t="shared" ca="1" si="76"/>
        <v>1</v>
      </c>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t="e">
        <f t="shared" ca="1" si="81"/>
        <v>#REF!</v>
      </c>
      <c r="BO219" s="89" t="e">
        <f t="shared" ca="1" si="81"/>
        <v>#REF!</v>
      </c>
      <c r="BP219" s="89" t="e">
        <f t="shared" ca="1" si="81"/>
        <v>#REF!</v>
      </c>
      <c r="BQ219" s="89" t="e">
        <f t="shared" ca="1" si="81"/>
        <v>#REF!</v>
      </c>
      <c r="BR219" s="89" t="e">
        <f t="shared" ca="1" si="81"/>
        <v>#REF!</v>
      </c>
      <c r="BS219" s="89" t="e">
        <f t="shared" ca="1" si="81"/>
        <v>#REF!</v>
      </c>
      <c r="BT219" s="89" t="e">
        <f t="shared" ca="1" si="81"/>
        <v>#REF!</v>
      </c>
      <c r="BU219" s="89" t="e">
        <f t="shared" ca="1" si="81"/>
        <v>#REF!</v>
      </c>
      <c r="BV219" s="89" t="e">
        <f t="shared" ca="1" si="81"/>
        <v>#REF!</v>
      </c>
      <c r="BW219" s="89" t="e">
        <f t="shared" ca="1" si="81"/>
        <v>#REF!</v>
      </c>
      <c r="BX219" s="89" t="e">
        <f t="shared" ca="1" si="82"/>
        <v>#REF!</v>
      </c>
      <c r="BY219" s="89" t="e">
        <f t="shared" ca="1" si="82"/>
        <v>#REF!</v>
      </c>
      <c r="BZ219" s="89" t="e">
        <f t="shared" ca="1" si="82"/>
        <v>#REF!</v>
      </c>
      <c r="CA219" s="89" t="e">
        <f t="shared" ca="1" si="82"/>
        <v>#REF!</v>
      </c>
      <c r="CB219" s="89" t="e">
        <f t="shared" ca="1" si="82"/>
        <v>#REF!</v>
      </c>
      <c r="CC219" s="89" t="e">
        <f t="shared" ca="1" si="82"/>
        <v>#REF!</v>
      </c>
      <c r="CD219" s="89" t="e">
        <f t="shared" ca="1" si="82"/>
        <v>#REF!</v>
      </c>
      <c r="CE219" s="89" t="e">
        <f t="shared" ca="1" si="82"/>
        <v>#REF!</v>
      </c>
      <c r="CF219" s="89" t="e">
        <f t="shared" ca="1" si="82"/>
        <v>#REF!</v>
      </c>
      <c r="CG219" s="89" t="e">
        <f t="shared" ca="1" si="82"/>
        <v>#REF!</v>
      </c>
      <c r="CH219" s="89" t="e">
        <f t="shared" ca="1" si="82"/>
        <v>#REF!</v>
      </c>
    </row>
    <row r="220" spans="1:86">
      <c r="A220" s="71"/>
      <c r="B220" s="85" t="s">
        <v>512</v>
      </c>
      <c r="C220" s="89">
        <f t="shared" ca="1" si="72"/>
        <v>0</v>
      </c>
      <c r="D220" s="89">
        <f t="shared" ca="1" si="72"/>
        <v>0</v>
      </c>
      <c r="E220" s="89" t="b">
        <f t="shared" ca="1" si="69"/>
        <v>0</v>
      </c>
      <c r="F220" s="89">
        <f t="shared" ca="1" si="65"/>
        <v>2</v>
      </c>
      <c r="G220" s="89" t="str">
        <f t="shared" ref="G220:H224" ca="1" si="84">OFFSET(G220,-1,0)</f>
        <v>-</v>
      </c>
      <c r="H220" s="89" t="str">
        <f t="shared" ca="1" si="84"/>
        <v>-</v>
      </c>
      <c r="I220" s="87" t="s">
        <v>37</v>
      </c>
      <c r="J220" s="89" t="str">
        <f ca="1">OFFSET(J220,-1,0)</f>
        <v>-</v>
      </c>
      <c r="K220" s="89" t="str">
        <f t="shared" ca="1" si="83"/>
        <v>-</v>
      </c>
      <c r="L220" s="89">
        <f t="shared" ca="1" si="77"/>
        <v>0</v>
      </c>
      <c r="M220" s="89">
        <f t="shared" ca="1" si="80"/>
        <v>52</v>
      </c>
      <c r="N220" s="89">
        <f t="shared" ca="1" si="80"/>
        <v>53</v>
      </c>
      <c r="O220" s="89">
        <f t="shared" ca="1" si="80"/>
        <v>52</v>
      </c>
      <c r="P220" s="89">
        <f t="shared" ca="1" si="80"/>
        <v>53</v>
      </c>
      <c r="Q220" s="89">
        <f t="shared" ca="1" si="80"/>
        <v>54</v>
      </c>
      <c r="R220" s="89">
        <f t="shared" ca="1" si="80"/>
        <v>52</v>
      </c>
      <c r="S220" s="89">
        <f t="shared" ca="1" si="78"/>
        <v>0</v>
      </c>
      <c r="T220" s="89">
        <f t="shared" ca="1" si="78"/>
        <v>0</v>
      </c>
      <c r="U220" s="89">
        <f t="shared" ca="1" si="78"/>
        <v>0</v>
      </c>
      <c r="V220" s="89">
        <f t="shared" ca="1" si="78"/>
        <v>0</v>
      </c>
      <c r="W220" s="89">
        <f t="shared" ca="1" si="78"/>
        <v>0</v>
      </c>
      <c r="X220" s="89">
        <f t="shared" ca="1" si="78"/>
        <v>0</v>
      </c>
      <c r="Y220" s="89">
        <f t="shared" ca="1" si="74"/>
        <v>2</v>
      </c>
      <c r="Z220" s="89" t="str">
        <f t="shared" ca="1" si="74"/>
        <v>-</v>
      </c>
      <c r="AA220" s="89" t="b">
        <f t="shared" ca="1" si="74"/>
        <v>1</v>
      </c>
      <c r="AB220" s="89" t="str">
        <f t="shared" ca="1" si="74"/>
        <v>-</v>
      </c>
      <c r="AC220" s="89" t="str">
        <f t="shared" ca="1" si="74"/>
        <v>-</v>
      </c>
      <c r="AD220" s="89" t="str">
        <f t="shared" ca="1" si="74"/>
        <v>-</v>
      </c>
      <c r="AE220" s="89" t="str">
        <f t="shared" ca="1" si="74"/>
        <v>-</v>
      </c>
      <c r="AF220" s="89">
        <f t="shared" ca="1" si="74"/>
        <v>1</v>
      </c>
      <c r="AG220" s="89">
        <f t="shared" ca="1" si="75"/>
        <v>0</v>
      </c>
      <c r="AH220" s="89">
        <f t="shared" ca="1" si="75"/>
        <v>1</v>
      </c>
      <c r="AI220" s="89">
        <f t="shared" ca="1" si="79"/>
        <v>0</v>
      </c>
      <c r="AJ220" s="89">
        <f t="shared" ca="1" si="76"/>
        <v>1</v>
      </c>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t="e">
        <f t="shared" ca="1" si="81"/>
        <v>#REF!</v>
      </c>
      <c r="BO220" s="89" t="e">
        <f t="shared" ca="1" si="81"/>
        <v>#REF!</v>
      </c>
      <c r="BP220" s="89" t="e">
        <f t="shared" ca="1" si="81"/>
        <v>#REF!</v>
      </c>
      <c r="BQ220" s="89" t="e">
        <f t="shared" ca="1" si="81"/>
        <v>#REF!</v>
      </c>
      <c r="BR220" s="89" t="e">
        <f t="shared" ca="1" si="81"/>
        <v>#REF!</v>
      </c>
      <c r="BS220" s="89" t="e">
        <f t="shared" ca="1" si="81"/>
        <v>#REF!</v>
      </c>
      <c r="BT220" s="89" t="e">
        <f t="shared" ca="1" si="81"/>
        <v>#REF!</v>
      </c>
      <c r="BU220" s="89" t="e">
        <f t="shared" ca="1" si="81"/>
        <v>#REF!</v>
      </c>
      <c r="BV220" s="89" t="e">
        <f t="shared" ca="1" si="81"/>
        <v>#REF!</v>
      </c>
      <c r="BW220" s="89" t="e">
        <f t="shared" ca="1" si="81"/>
        <v>#REF!</v>
      </c>
      <c r="BX220" s="89" t="e">
        <f t="shared" ca="1" si="82"/>
        <v>#REF!</v>
      </c>
      <c r="BY220" s="89" t="e">
        <f t="shared" ca="1" si="82"/>
        <v>#REF!</v>
      </c>
      <c r="BZ220" s="89" t="e">
        <f t="shared" ca="1" si="82"/>
        <v>#REF!</v>
      </c>
      <c r="CA220" s="89" t="e">
        <f t="shared" ca="1" si="82"/>
        <v>#REF!</v>
      </c>
      <c r="CB220" s="89" t="e">
        <f t="shared" ca="1" si="82"/>
        <v>#REF!</v>
      </c>
      <c r="CC220" s="89" t="e">
        <f t="shared" ca="1" si="82"/>
        <v>#REF!</v>
      </c>
      <c r="CD220" s="89" t="e">
        <f t="shared" ca="1" si="82"/>
        <v>#REF!</v>
      </c>
      <c r="CE220" s="89" t="e">
        <f t="shared" ca="1" si="82"/>
        <v>#REF!</v>
      </c>
      <c r="CF220" s="89" t="e">
        <f t="shared" ca="1" si="82"/>
        <v>#REF!</v>
      </c>
      <c r="CG220" s="89" t="e">
        <f t="shared" ca="1" si="82"/>
        <v>#REF!</v>
      </c>
      <c r="CH220" s="89" t="e">
        <f t="shared" ca="1" si="82"/>
        <v>#REF!</v>
      </c>
    </row>
    <row r="221" spans="1:86">
      <c r="A221" s="71"/>
      <c r="B221" s="85" t="s">
        <v>513</v>
      </c>
      <c r="C221" s="89">
        <f t="shared" ca="1" si="72"/>
        <v>0</v>
      </c>
      <c r="D221" s="89">
        <f t="shared" ca="1" si="72"/>
        <v>0</v>
      </c>
      <c r="E221" s="89" t="b">
        <f t="shared" ca="1" si="69"/>
        <v>0</v>
      </c>
      <c r="F221" s="89">
        <f t="shared" ca="1" si="65"/>
        <v>2</v>
      </c>
      <c r="G221" s="89" t="str">
        <f t="shared" ca="1" si="84"/>
        <v>-</v>
      </c>
      <c r="H221" s="89" t="str">
        <f t="shared" ca="1" si="84"/>
        <v>-</v>
      </c>
      <c r="I221" s="89" t="str">
        <f ca="1">OFFSET(I221,-1,0)</f>
        <v>-</v>
      </c>
      <c r="J221" s="89" t="str">
        <f ca="1">OFFSET(J221,-1,0)</f>
        <v>-</v>
      </c>
      <c r="K221" s="89" t="str">
        <f t="shared" ca="1" si="83"/>
        <v>-</v>
      </c>
      <c r="L221" s="89">
        <f t="shared" ca="1" si="77"/>
        <v>0</v>
      </c>
      <c r="M221" s="89">
        <f t="shared" ca="1" si="80"/>
        <v>52</v>
      </c>
      <c r="N221" s="89">
        <f t="shared" ca="1" si="80"/>
        <v>53</v>
      </c>
      <c r="O221" s="89">
        <f t="shared" ca="1" si="80"/>
        <v>52</v>
      </c>
      <c r="P221" s="89">
        <f t="shared" ca="1" si="80"/>
        <v>53</v>
      </c>
      <c r="Q221" s="89">
        <f t="shared" ca="1" si="80"/>
        <v>54</v>
      </c>
      <c r="R221" s="89">
        <f t="shared" ca="1" si="80"/>
        <v>52</v>
      </c>
      <c r="S221" s="89">
        <f t="shared" ref="S221:V223" ca="1" si="85">OFFSET(S221,-1,0)</f>
        <v>0</v>
      </c>
      <c r="T221" s="89">
        <f t="shared" ca="1" si="85"/>
        <v>0</v>
      </c>
      <c r="U221" s="89">
        <f t="shared" ca="1" si="85"/>
        <v>0</v>
      </c>
      <c r="V221" s="89">
        <f t="shared" ca="1" si="85"/>
        <v>0</v>
      </c>
      <c r="W221" s="91">
        <f>$C$30</f>
        <v>9.9000000000000008E-3</v>
      </c>
      <c r="X221" s="91">
        <f>$D$30</f>
        <v>-5.515714285714287E-2</v>
      </c>
      <c r="Y221" s="89">
        <f t="shared" ca="1" si="74"/>
        <v>2</v>
      </c>
      <c r="Z221" s="89" t="str">
        <f t="shared" ca="1" si="74"/>
        <v>-</v>
      </c>
      <c r="AA221" s="89" t="b">
        <f t="shared" ca="1" si="74"/>
        <v>1</v>
      </c>
      <c r="AB221" s="89" t="str">
        <f t="shared" ca="1" si="74"/>
        <v>-</v>
      </c>
      <c r="AC221" s="89" t="str">
        <f t="shared" ca="1" si="74"/>
        <v>-</v>
      </c>
      <c r="AD221" s="89" t="str">
        <f t="shared" ca="1" si="74"/>
        <v>-</v>
      </c>
      <c r="AE221" s="89" t="str">
        <f t="shared" ca="1" si="74"/>
        <v>-</v>
      </c>
      <c r="AF221" s="89">
        <f t="shared" ca="1" si="74"/>
        <v>1</v>
      </c>
      <c r="AG221" s="89">
        <f t="shared" ca="1" si="75"/>
        <v>0</v>
      </c>
      <c r="AH221" s="89">
        <f t="shared" ca="1" si="75"/>
        <v>1</v>
      </c>
      <c r="AI221" s="89">
        <f t="shared" ca="1" si="79"/>
        <v>0</v>
      </c>
      <c r="AJ221" s="89">
        <f t="shared" ca="1" si="76"/>
        <v>1</v>
      </c>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t="e">
        <f t="shared" ca="1" si="81"/>
        <v>#REF!</v>
      </c>
      <c r="BO221" s="89" t="e">
        <f t="shared" ca="1" si="81"/>
        <v>#REF!</v>
      </c>
      <c r="BP221" s="89" t="e">
        <f t="shared" ca="1" si="81"/>
        <v>#REF!</v>
      </c>
      <c r="BQ221" s="89" t="e">
        <f t="shared" ca="1" si="81"/>
        <v>#REF!</v>
      </c>
      <c r="BR221" s="89" t="e">
        <f t="shared" ca="1" si="81"/>
        <v>#REF!</v>
      </c>
      <c r="BS221" s="89" t="e">
        <f t="shared" ca="1" si="81"/>
        <v>#REF!</v>
      </c>
      <c r="BT221" s="89" t="e">
        <f t="shared" ca="1" si="81"/>
        <v>#REF!</v>
      </c>
      <c r="BU221" s="89" t="e">
        <f t="shared" ca="1" si="81"/>
        <v>#REF!</v>
      </c>
      <c r="BV221" s="89" t="e">
        <f t="shared" ca="1" si="81"/>
        <v>#REF!</v>
      </c>
      <c r="BW221" s="89" t="e">
        <f t="shared" ca="1" si="81"/>
        <v>#REF!</v>
      </c>
      <c r="BX221" s="89" t="e">
        <f t="shared" ca="1" si="82"/>
        <v>#REF!</v>
      </c>
      <c r="BY221" s="89" t="e">
        <f t="shared" ca="1" si="82"/>
        <v>#REF!</v>
      </c>
      <c r="BZ221" s="89" t="e">
        <f t="shared" ca="1" si="82"/>
        <v>#REF!</v>
      </c>
      <c r="CA221" s="89" t="e">
        <f t="shared" ca="1" si="82"/>
        <v>#REF!</v>
      </c>
      <c r="CB221" s="89" t="e">
        <f t="shared" ca="1" si="82"/>
        <v>#REF!</v>
      </c>
      <c r="CC221" s="89" t="e">
        <f t="shared" ca="1" si="82"/>
        <v>#REF!</v>
      </c>
      <c r="CD221" s="89" t="e">
        <f t="shared" ca="1" si="82"/>
        <v>#REF!</v>
      </c>
      <c r="CE221" s="89" t="e">
        <f t="shared" ca="1" si="82"/>
        <v>#REF!</v>
      </c>
      <c r="CF221" s="89" t="e">
        <f t="shared" ca="1" si="82"/>
        <v>#REF!</v>
      </c>
      <c r="CG221" s="89" t="e">
        <f t="shared" ca="1" si="82"/>
        <v>#REF!</v>
      </c>
      <c r="CH221" s="89" t="e">
        <f t="shared" ca="1" si="82"/>
        <v>#REF!</v>
      </c>
    </row>
    <row r="222" spans="1:86">
      <c r="A222" s="71"/>
      <c r="B222" s="80" t="s">
        <v>767</v>
      </c>
      <c r="C222" s="86">
        <v>1</v>
      </c>
      <c r="D222" s="86">
        <v>1</v>
      </c>
      <c r="E222" s="89" t="b">
        <f t="shared" ca="1" si="69"/>
        <v>0</v>
      </c>
      <c r="F222" s="89">
        <f t="shared" ca="1" si="65"/>
        <v>2</v>
      </c>
      <c r="G222" s="89" t="str">
        <f t="shared" ca="1" si="84"/>
        <v>-</v>
      </c>
      <c r="H222" s="89" t="str">
        <f t="shared" ca="1" si="84"/>
        <v>-</v>
      </c>
      <c r="I222" s="89" t="str">
        <f ca="1">OFFSET(I222,-1,0)</f>
        <v>-</v>
      </c>
      <c r="J222" s="89" t="str">
        <f ca="1">OFFSET(J222,-1,0)</f>
        <v>-</v>
      </c>
      <c r="K222" s="89" t="str">
        <f t="shared" ca="1" si="83"/>
        <v>-</v>
      </c>
      <c r="L222" s="89">
        <f t="shared" ca="1" si="77"/>
        <v>0</v>
      </c>
      <c r="M222" s="89">
        <f t="shared" ca="1" si="80"/>
        <v>52</v>
      </c>
      <c r="N222" s="89">
        <f t="shared" ca="1" si="80"/>
        <v>53</v>
      </c>
      <c r="O222" s="89">
        <f t="shared" ca="1" si="80"/>
        <v>52</v>
      </c>
      <c r="P222" s="89">
        <f t="shared" ca="1" si="80"/>
        <v>53</v>
      </c>
      <c r="Q222" s="89">
        <f t="shared" ca="1" si="80"/>
        <v>54</v>
      </c>
      <c r="R222" s="89">
        <f t="shared" ca="1" si="80"/>
        <v>52</v>
      </c>
      <c r="S222" s="89">
        <f t="shared" ca="1" si="85"/>
        <v>0</v>
      </c>
      <c r="T222" s="89">
        <f t="shared" ca="1" si="85"/>
        <v>0</v>
      </c>
      <c r="U222" s="89">
        <f t="shared" ca="1" si="85"/>
        <v>0</v>
      </c>
      <c r="V222" s="89">
        <f t="shared" ca="1" si="85"/>
        <v>0</v>
      </c>
      <c r="W222" s="222">
        <f t="shared" ref="W222:X224" ca="1" si="86">OFFSET(W222,-1,0)</f>
        <v>9.9000000000000008E-3</v>
      </c>
      <c r="X222" s="222">
        <f t="shared" ca="1" si="86"/>
        <v>-5.515714285714287E-2</v>
      </c>
      <c r="Y222" s="89">
        <f t="shared" ca="1" si="74"/>
        <v>2</v>
      </c>
      <c r="Z222" s="89" t="str">
        <f t="shared" ca="1" si="74"/>
        <v>-</v>
      </c>
      <c r="AA222" s="89" t="b">
        <f t="shared" ca="1" si="74"/>
        <v>1</v>
      </c>
      <c r="AB222" s="89" t="str">
        <f t="shared" ca="1" si="74"/>
        <v>-</v>
      </c>
      <c r="AC222" s="89" t="str">
        <f t="shared" ca="1" si="74"/>
        <v>-</v>
      </c>
      <c r="AD222" s="89" t="str">
        <f t="shared" ca="1" si="74"/>
        <v>-</v>
      </c>
      <c r="AE222" s="89" t="str">
        <f t="shared" ca="1" si="74"/>
        <v>-</v>
      </c>
      <c r="AF222" s="89">
        <f t="shared" ca="1" si="74"/>
        <v>1</v>
      </c>
      <c r="AG222" s="89">
        <f t="shared" ca="1" si="75"/>
        <v>0</v>
      </c>
      <c r="AH222" s="89">
        <f t="shared" ca="1" si="75"/>
        <v>1</v>
      </c>
      <c r="AI222" s="89">
        <f t="shared" ca="1" si="79"/>
        <v>0</v>
      </c>
      <c r="AJ222" s="89">
        <f t="shared" ca="1" si="76"/>
        <v>1</v>
      </c>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t="e">
        <f t="shared" ca="1" si="81"/>
        <v>#REF!</v>
      </c>
      <c r="BO222" s="89" t="e">
        <f t="shared" ca="1" si="81"/>
        <v>#REF!</v>
      </c>
      <c r="BP222" s="89" t="e">
        <f t="shared" ca="1" si="81"/>
        <v>#REF!</v>
      </c>
      <c r="BQ222" s="89" t="e">
        <f t="shared" ca="1" si="81"/>
        <v>#REF!</v>
      </c>
      <c r="BR222" s="89" t="e">
        <f t="shared" ca="1" si="81"/>
        <v>#REF!</v>
      </c>
      <c r="BS222" s="89" t="e">
        <f t="shared" ca="1" si="81"/>
        <v>#REF!</v>
      </c>
      <c r="BT222" s="89" t="e">
        <f t="shared" ca="1" si="81"/>
        <v>#REF!</v>
      </c>
      <c r="BU222" s="89" t="e">
        <f t="shared" ca="1" si="81"/>
        <v>#REF!</v>
      </c>
      <c r="BV222" s="89" t="e">
        <f t="shared" ca="1" si="81"/>
        <v>#REF!</v>
      </c>
      <c r="BW222" s="89" t="e">
        <f t="shared" ca="1" si="81"/>
        <v>#REF!</v>
      </c>
      <c r="BX222" s="89" t="e">
        <f t="shared" ca="1" si="82"/>
        <v>#REF!</v>
      </c>
      <c r="BY222" s="89" t="e">
        <f t="shared" ca="1" si="82"/>
        <v>#REF!</v>
      </c>
      <c r="BZ222" s="89" t="e">
        <f t="shared" ca="1" si="82"/>
        <v>#REF!</v>
      </c>
      <c r="CA222" s="89" t="e">
        <f t="shared" ca="1" si="82"/>
        <v>#REF!</v>
      </c>
      <c r="CB222" s="89" t="e">
        <f t="shared" ca="1" si="82"/>
        <v>#REF!</v>
      </c>
      <c r="CC222" s="89" t="e">
        <f t="shared" ca="1" si="82"/>
        <v>#REF!</v>
      </c>
      <c r="CD222" s="89" t="e">
        <f t="shared" ca="1" si="82"/>
        <v>#REF!</v>
      </c>
      <c r="CE222" s="89" t="e">
        <f t="shared" ca="1" si="82"/>
        <v>#REF!</v>
      </c>
      <c r="CF222" s="89" t="e">
        <f t="shared" ca="1" si="82"/>
        <v>#REF!</v>
      </c>
      <c r="CG222" s="89" t="e">
        <f t="shared" ca="1" si="82"/>
        <v>#REF!</v>
      </c>
      <c r="CH222" s="89" t="e">
        <f t="shared" ca="1" si="82"/>
        <v>#REF!</v>
      </c>
    </row>
    <row r="223" spans="1:86">
      <c r="A223" s="71"/>
      <c r="B223" s="85" t="s">
        <v>723</v>
      </c>
      <c r="C223" s="89">
        <f ca="1">OFFSET(C223,-1,0)</f>
        <v>1</v>
      </c>
      <c r="D223" s="89">
        <f ca="1">OFFSET(D223,-1,0)</f>
        <v>1</v>
      </c>
      <c r="E223" s="89" t="b">
        <f t="shared" ca="1" si="69"/>
        <v>0</v>
      </c>
      <c r="F223" s="89">
        <f t="shared" ca="1" si="65"/>
        <v>2</v>
      </c>
      <c r="G223" s="89" t="str">
        <f t="shared" ca="1" si="84"/>
        <v>-</v>
      </c>
      <c r="H223" s="89" t="str">
        <f t="shared" ca="1" si="84"/>
        <v>-</v>
      </c>
      <c r="I223" s="89" t="str">
        <f ca="1">OFFSET(I223,-1,0)</f>
        <v>-</v>
      </c>
      <c r="J223" s="89" t="str">
        <f ca="1">OFFSET(J223,-1,0)</f>
        <v>-</v>
      </c>
      <c r="K223" s="89" t="str">
        <f t="shared" ca="1" si="83"/>
        <v>-</v>
      </c>
      <c r="L223" s="89">
        <f t="shared" ca="1" si="77"/>
        <v>0</v>
      </c>
      <c r="M223" s="89">
        <f t="shared" ca="1" si="80"/>
        <v>52</v>
      </c>
      <c r="N223" s="89">
        <f t="shared" ca="1" si="80"/>
        <v>53</v>
      </c>
      <c r="O223" s="89">
        <f t="shared" ca="1" si="80"/>
        <v>52</v>
      </c>
      <c r="P223" s="89">
        <f t="shared" ca="1" si="80"/>
        <v>53</v>
      </c>
      <c r="Q223" s="89">
        <f t="shared" ca="1" si="80"/>
        <v>54</v>
      </c>
      <c r="R223" s="89">
        <f t="shared" ca="1" si="80"/>
        <v>52</v>
      </c>
      <c r="S223" s="89">
        <f t="shared" ca="1" si="85"/>
        <v>0</v>
      </c>
      <c r="T223" s="89">
        <f t="shared" ca="1" si="85"/>
        <v>0</v>
      </c>
      <c r="U223" s="89">
        <f t="shared" ca="1" si="85"/>
        <v>0</v>
      </c>
      <c r="V223" s="89">
        <f t="shared" ca="1" si="85"/>
        <v>0</v>
      </c>
      <c r="W223" s="222">
        <f t="shared" ca="1" si="86"/>
        <v>9.9000000000000008E-3</v>
      </c>
      <c r="X223" s="222">
        <f t="shared" ca="1" si="86"/>
        <v>-5.515714285714287E-2</v>
      </c>
      <c r="Y223" s="89">
        <f t="shared" ref="Y223:AD224" ca="1" si="87">OFFSET(Y223,-1,0)</f>
        <v>2</v>
      </c>
      <c r="Z223" s="89" t="str">
        <f t="shared" ca="1" si="87"/>
        <v>-</v>
      </c>
      <c r="AA223" s="89" t="b">
        <f t="shared" ca="1" si="87"/>
        <v>1</v>
      </c>
      <c r="AB223" s="89" t="str">
        <f t="shared" ca="1" si="87"/>
        <v>-</v>
      </c>
      <c r="AC223" s="89" t="str">
        <f t="shared" ca="1" si="87"/>
        <v>-</v>
      </c>
      <c r="AD223" s="89" t="str">
        <f t="shared" ca="1" si="87"/>
        <v>-</v>
      </c>
      <c r="AE223" s="122">
        <f ca="1">G$99</f>
        <v>0.5</v>
      </c>
      <c r="AF223" s="89">
        <f ca="1">OFFSET(AF223,-1,0)</f>
        <v>1</v>
      </c>
      <c r="AG223" s="89">
        <f t="shared" ca="1" si="75"/>
        <v>0</v>
      </c>
      <c r="AH223" s="89">
        <f t="shared" ca="1" si="75"/>
        <v>1</v>
      </c>
      <c r="AI223" s="89">
        <f t="shared" ca="1" si="79"/>
        <v>0</v>
      </c>
      <c r="AJ223" s="89">
        <f t="shared" ca="1" si="76"/>
        <v>1</v>
      </c>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t="e">
        <f t="shared" ca="1" si="81"/>
        <v>#REF!</v>
      </c>
      <c r="BO223" s="89" t="e">
        <f t="shared" ca="1" si="81"/>
        <v>#REF!</v>
      </c>
      <c r="BP223" s="89" t="e">
        <f t="shared" ca="1" si="81"/>
        <v>#REF!</v>
      </c>
      <c r="BQ223" s="89" t="e">
        <f t="shared" ca="1" si="81"/>
        <v>#REF!</v>
      </c>
      <c r="BR223" s="89" t="e">
        <f t="shared" ca="1" si="81"/>
        <v>#REF!</v>
      </c>
      <c r="BS223" s="89" t="e">
        <f t="shared" ca="1" si="81"/>
        <v>#REF!</v>
      </c>
      <c r="BT223" s="89" t="e">
        <f t="shared" ca="1" si="81"/>
        <v>#REF!</v>
      </c>
      <c r="BU223" s="89" t="e">
        <f t="shared" ca="1" si="81"/>
        <v>#REF!</v>
      </c>
      <c r="BV223" s="89" t="e">
        <f t="shared" ca="1" si="81"/>
        <v>#REF!</v>
      </c>
      <c r="BW223" s="89" t="e">
        <f t="shared" ca="1" si="81"/>
        <v>#REF!</v>
      </c>
      <c r="BX223" s="89" t="e">
        <f t="shared" ca="1" si="82"/>
        <v>#REF!</v>
      </c>
      <c r="BY223" s="89" t="e">
        <f t="shared" ca="1" si="82"/>
        <v>#REF!</v>
      </c>
      <c r="BZ223" s="89" t="e">
        <f t="shared" ca="1" si="82"/>
        <v>#REF!</v>
      </c>
      <c r="CA223" s="89" t="e">
        <f t="shared" ca="1" si="82"/>
        <v>#REF!</v>
      </c>
      <c r="CB223" s="89" t="e">
        <f t="shared" ca="1" si="82"/>
        <v>#REF!</v>
      </c>
      <c r="CC223" s="89" t="e">
        <f t="shared" ca="1" si="82"/>
        <v>#REF!</v>
      </c>
      <c r="CD223" s="89" t="e">
        <f t="shared" ca="1" si="82"/>
        <v>#REF!</v>
      </c>
      <c r="CE223" s="89" t="e">
        <f t="shared" ca="1" si="82"/>
        <v>#REF!</v>
      </c>
      <c r="CF223" s="89" t="e">
        <f t="shared" ca="1" si="82"/>
        <v>#REF!</v>
      </c>
      <c r="CG223" s="89" t="e">
        <f t="shared" ca="1" si="82"/>
        <v>#REF!</v>
      </c>
      <c r="CH223" s="89" t="e">
        <f t="shared" ca="1" si="82"/>
        <v>#REF!</v>
      </c>
    </row>
    <row r="224" spans="1:86">
      <c r="A224" s="71"/>
      <c r="B224" s="92" t="s">
        <v>501</v>
      </c>
      <c r="C224" s="93">
        <f ca="1">OFFSET(C224,-1,0)</f>
        <v>1</v>
      </c>
      <c r="D224" s="93">
        <f ca="1">OFFSET(D224,-1,0)</f>
        <v>1</v>
      </c>
      <c r="E224" s="93" t="b">
        <f t="shared" ca="1" si="69"/>
        <v>0</v>
      </c>
      <c r="F224" s="93">
        <f t="shared" ca="1" si="65"/>
        <v>2</v>
      </c>
      <c r="G224" s="93" t="str">
        <f t="shared" ca="1" si="84"/>
        <v>-</v>
      </c>
      <c r="H224" s="93" t="str">
        <f t="shared" ca="1" si="84"/>
        <v>-</v>
      </c>
      <c r="I224" s="93" t="str">
        <f ca="1">OFFSET(I224,-1,0)</f>
        <v>-</v>
      </c>
      <c r="J224" s="93" t="str">
        <f ca="1">OFFSET(J224,-1,0)</f>
        <v>-</v>
      </c>
      <c r="K224" s="93" t="str">
        <f t="shared" ca="1" si="83"/>
        <v>-</v>
      </c>
      <c r="L224" s="93">
        <f t="shared" ca="1" si="77"/>
        <v>0</v>
      </c>
      <c r="M224" s="93">
        <f t="shared" ca="1" si="80"/>
        <v>52</v>
      </c>
      <c r="N224" s="93">
        <f t="shared" ca="1" si="80"/>
        <v>53</v>
      </c>
      <c r="O224" s="93">
        <f t="shared" ca="1" si="80"/>
        <v>52</v>
      </c>
      <c r="P224" s="93">
        <f t="shared" ca="1" si="80"/>
        <v>53</v>
      </c>
      <c r="Q224" s="93">
        <f t="shared" ca="1" si="80"/>
        <v>54</v>
      </c>
      <c r="R224" s="93">
        <f t="shared" ca="1" si="80"/>
        <v>52</v>
      </c>
      <c r="S224" s="122">
        <f>H$99</f>
        <v>0.01</v>
      </c>
      <c r="T224" s="122">
        <f>I$99</f>
        <v>0</v>
      </c>
      <c r="U224" s="122">
        <f>J$99</f>
        <v>0</v>
      </c>
      <c r="V224" s="122">
        <f>K$99</f>
        <v>0.06</v>
      </c>
      <c r="W224" s="223">
        <f t="shared" ca="1" si="86"/>
        <v>9.9000000000000008E-3</v>
      </c>
      <c r="X224" s="223">
        <f t="shared" ca="1" si="86"/>
        <v>-5.515714285714287E-2</v>
      </c>
      <c r="Y224" s="93">
        <f t="shared" ca="1" si="87"/>
        <v>2</v>
      </c>
      <c r="Z224" s="93" t="str">
        <f t="shared" ca="1" si="87"/>
        <v>-</v>
      </c>
      <c r="AA224" s="93" t="b">
        <f t="shared" ca="1" si="87"/>
        <v>1</v>
      </c>
      <c r="AB224" s="93" t="str">
        <f t="shared" ca="1" si="87"/>
        <v>-</v>
      </c>
      <c r="AC224" s="93" t="str">
        <f t="shared" ca="1" si="87"/>
        <v>-</v>
      </c>
      <c r="AD224" s="93" t="str">
        <f t="shared" ca="1" si="87"/>
        <v>-</v>
      </c>
      <c r="AE224" s="223">
        <f ca="1">OFFSET(AE224,-1,0)</f>
        <v>0.5</v>
      </c>
      <c r="AF224" s="93">
        <f ca="1">OFFSET(AF224,-1,0)</f>
        <v>1</v>
      </c>
      <c r="AG224" s="93">
        <f t="shared" ca="1" si="75"/>
        <v>0</v>
      </c>
      <c r="AH224" s="93">
        <f t="shared" ca="1" si="75"/>
        <v>1</v>
      </c>
      <c r="AI224" s="93">
        <f t="shared" ca="1" si="79"/>
        <v>0</v>
      </c>
      <c r="AJ224" s="93">
        <f t="shared" ca="1" si="76"/>
        <v>1</v>
      </c>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t="e">
        <f t="shared" ca="1" si="81"/>
        <v>#REF!</v>
      </c>
      <c r="BO224" s="93" t="e">
        <f t="shared" ca="1" si="81"/>
        <v>#REF!</v>
      </c>
      <c r="BP224" s="93" t="e">
        <f t="shared" ca="1" si="81"/>
        <v>#REF!</v>
      </c>
      <c r="BQ224" s="93" t="e">
        <f t="shared" ca="1" si="81"/>
        <v>#REF!</v>
      </c>
      <c r="BR224" s="93" t="e">
        <f t="shared" ca="1" si="81"/>
        <v>#REF!</v>
      </c>
      <c r="BS224" s="93" t="e">
        <f t="shared" ca="1" si="81"/>
        <v>#REF!</v>
      </c>
      <c r="BT224" s="93" t="e">
        <f t="shared" ca="1" si="81"/>
        <v>#REF!</v>
      </c>
      <c r="BU224" s="93" t="e">
        <f t="shared" ca="1" si="81"/>
        <v>#REF!</v>
      </c>
      <c r="BV224" s="93" t="e">
        <f t="shared" ca="1" si="81"/>
        <v>#REF!</v>
      </c>
      <c r="BW224" s="93" t="e">
        <f t="shared" ca="1" si="81"/>
        <v>#REF!</v>
      </c>
      <c r="BX224" s="93" t="e">
        <f t="shared" ca="1" si="82"/>
        <v>#REF!</v>
      </c>
      <c r="BY224" s="93" t="e">
        <f t="shared" ca="1" si="82"/>
        <v>#REF!</v>
      </c>
      <c r="BZ224" s="93" t="e">
        <f t="shared" ca="1" si="82"/>
        <v>#REF!</v>
      </c>
      <c r="CA224" s="93" t="e">
        <f t="shared" ca="1" si="82"/>
        <v>#REF!</v>
      </c>
      <c r="CB224" s="93" t="e">
        <f t="shared" ca="1" si="82"/>
        <v>#REF!</v>
      </c>
      <c r="CC224" s="93" t="e">
        <f t="shared" ca="1" si="82"/>
        <v>#REF!</v>
      </c>
      <c r="CD224" s="93" t="e">
        <f t="shared" ca="1" si="82"/>
        <v>#REF!</v>
      </c>
      <c r="CE224" s="93" t="e">
        <f t="shared" ca="1" si="82"/>
        <v>#REF!</v>
      </c>
      <c r="CF224" s="93" t="e">
        <f t="shared" ca="1" si="82"/>
        <v>#REF!</v>
      </c>
      <c r="CG224" s="93" t="e">
        <f t="shared" ca="1" si="82"/>
        <v>#REF!</v>
      </c>
      <c r="CH224" s="93" t="e">
        <f t="shared" ca="1" si="82"/>
        <v>#REF!</v>
      </c>
    </row>
    <row r="225" spans="1:86" ht="15.75">
      <c r="A225" s="71"/>
      <c r="B225" s="148" t="s">
        <v>756</v>
      </c>
      <c r="C225" s="95">
        <v>0</v>
      </c>
      <c r="D225" s="95">
        <v>0</v>
      </c>
      <c r="E225" s="95" t="b">
        <v>1</v>
      </c>
      <c r="F225" s="95">
        <v>3</v>
      </c>
      <c r="G225" s="95" t="b">
        <v>1</v>
      </c>
      <c r="H225" s="95" t="b">
        <v>1</v>
      </c>
      <c r="I225" s="95" t="b">
        <v>1</v>
      </c>
      <c r="J225" s="95" t="b">
        <v>1</v>
      </c>
      <c r="K225" s="95" t="b">
        <v>1</v>
      </c>
      <c r="L225" s="96">
        <f t="shared" ref="L225:AJ225" ca="1" si="88">L207</f>
        <v>0</v>
      </c>
      <c r="M225" s="96">
        <f t="shared" ca="1" si="88"/>
        <v>50</v>
      </c>
      <c r="N225" s="96">
        <f t="shared" ca="1" si="88"/>
        <v>51</v>
      </c>
      <c r="O225" s="96">
        <f t="shared" ca="1" si="88"/>
        <v>51</v>
      </c>
      <c r="P225" s="96">
        <f t="shared" ca="1" si="88"/>
        <v>51</v>
      </c>
      <c r="Q225" s="96">
        <f t="shared" ref="Q225:R225" ca="1" si="89">Q207</f>
        <v>51</v>
      </c>
      <c r="R225" s="96">
        <f t="shared" ca="1" si="89"/>
        <v>51</v>
      </c>
      <c r="S225" s="96">
        <f t="shared" si="88"/>
        <v>1.2500000000000001E-2</v>
      </c>
      <c r="T225" s="96">
        <f t="shared" si="88"/>
        <v>6.25E-2</v>
      </c>
      <c r="U225" s="96">
        <f t="shared" si="88"/>
        <v>6.25E-2</v>
      </c>
      <c r="V225" s="96">
        <f t="shared" si="88"/>
        <v>6.25E-2</v>
      </c>
      <c r="W225" s="96">
        <f t="shared" ca="1" si="88"/>
        <v>0</v>
      </c>
      <c r="X225" s="96">
        <f t="shared" ca="1" si="88"/>
        <v>0</v>
      </c>
      <c r="Y225" s="96">
        <f t="shared" ca="1" si="88"/>
        <v>1</v>
      </c>
      <c r="Z225" s="96" t="b">
        <f t="shared" ca="1" si="88"/>
        <v>1</v>
      </c>
      <c r="AA225" s="96" t="str">
        <f t="shared" ca="1" si="88"/>
        <v>-</v>
      </c>
      <c r="AB225" s="96" t="str">
        <f t="shared" ca="1" si="88"/>
        <v>-</v>
      </c>
      <c r="AC225" s="96" t="str">
        <f t="shared" ca="1" si="88"/>
        <v>-</v>
      </c>
      <c r="AD225" s="96" t="str">
        <f ca="1">AD207</f>
        <v>-</v>
      </c>
      <c r="AE225" s="96" t="str">
        <f t="shared" ca="1" si="88"/>
        <v>-</v>
      </c>
      <c r="AF225" s="96">
        <f t="shared" ca="1" si="88"/>
        <v>1</v>
      </c>
      <c r="AG225" s="96">
        <f t="shared" ca="1" si="88"/>
        <v>-0.25</v>
      </c>
      <c r="AH225" s="96">
        <f t="shared" ca="1" si="88"/>
        <v>1</v>
      </c>
      <c r="AI225" s="96">
        <f t="shared" ca="1" si="88"/>
        <v>62.5</v>
      </c>
      <c r="AJ225" s="96">
        <f t="shared" ca="1" si="88"/>
        <v>1</v>
      </c>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t="e">
        <f t="shared" ref="BN225:CH225" ca="1" si="90">BN207</f>
        <v>#REF!</v>
      </c>
      <c r="BO225" s="96" t="e">
        <f t="shared" ca="1" si="90"/>
        <v>#REF!</v>
      </c>
      <c r="BP225" s="96" t="e">
        <f t="shared" ca="1" si="90"/>
        <v>#REF!</v>
      </c>
      <c r="BQ225" s="96" t="e">
        <f t="shared" ca="1" si="90"/>
        <v>#REF!</v>
      </c>
      <c r="BR225" s="96" t="e">
        <f t="shared" ca="1" si="90"/>
        <v>#REF!</v>
      </c>
      <c r="BS225" s="96" t="e">
        <f t="shared" ca="1" si="90"/>
        <v>#REF!</v>
      </c>
      <c r="BT225" s="96" t="e">
        <f t="shared" ca="1" si="90"/>
        <v>#REF!</v>
      </c>
      <c r="BU225" s="96" t="e">
        <f t="shared" ca="1" si="90"/>
        <v>#REF!</v>
      </c>
      <c r="BV225" s="96" t="e">
        <f t="shared" ca="1" si="90"/>
        <v>#REF!</v>
      </c>
      <c r="BW225" s="96" t="e">
        <f t="shared" ca="1" si="90"/>
        <v>#REF!</v>
      </c>
      <c r="BX225" s="96" t="e">
        <f t="shared" ca="1" si="90"/>
        <v>#REF!</v>
      </c>
      <c r="BY225" s="96" t="e">
        <f t="shared" ca="1" si="90"/>
        <v>#REF!</v>
      </c>
      <c r="BZ225" s="96" t="e">
        <f t="shared" ca="1" si="90"/>
        <v>#REF!</v>
      </c>
      <c r="CA225" s="96" t="e">
        <f t="shared" ca="1" si="90"/>
        <v>#REF!</v>
      </c>
      <c r="CB225" s="96" t="e">
        <f t="shared" ca="1" si="90"/>
        <v>#REF!</v>
      </c>
      <c r="CC225" s="96" t="e">
        <f t="shared" ca="1" si="90"/>
        <v>#REF!</v>
      </c>
      <c r="CD225" s="96" t="e">
        <f t="shared" ca="1" si="90"/>
        <v>#REF!</v>
      </c>
      <c r="CE225" s="96" t="e">
        <f t="shared" ca="1" si="90"/>
        <v>#REF!</v>
      </c>
      <c r="CF225" s="96" t="e">
        <f t="shared" ca="1" si="90"/>
        <v>#REF!</v>
      </c>
      <c r="CG225" s="96" t="e">
        <f t="shared" ca="1" si="90"/>
        <v>#REF!</v>
      </c>
      <c r="CH225" s="96" t="e">
        <f t="shared" ca="1" si="90"/>
        <v>#REF!</v>
      </c>
    </row>
    <row r="226" spans="1:86">
      <c r="A226" s="71"/>
      <c r="B226" s="71" t="s">
        <v>772</v>
      </c>
      <c r="C226" s="74">
        <v>1</v>
      </c>
      <c r="D226" s="74">
        <v>1</v>
      </c>
      <c r="E226" s="74" t="b">
        <v>0</v>
      </c>
      <c r="F226" s="56">
        <f t="shared" ref="F226:F239" ca="1" si="91">OFFSET(F226,-1,0)</f>
        <v>3</v>
      </c>
      <c r="G226" s="87" t="s">
        <v>37</v>
      </c>
      <c r="H226" s="87" t="s">
        <v>37</v>
      </c>
      <c r="I226" s="87" t="s">
        <v>37</v>
      </c>
      <c r="J226" s="87" t="s">
        <v>37</v>
      </c>
      <c r="K226" s="87" t="s">
        <v>37</v>
      </c>
      <c r="L226" s="56">
        <f t="shared" ref="L226:AJ226" ca="1" si="92">OFFSET(L226,-1,0)</f>
        <v>0</v>
      </c>
      <c r="M226" s="56">
        <f t="shared" ca="1" si="92"/>
        <v>50</v>
      </c>
      <c r="N226" s="56">
        <f t="shared" ca="1" si="92"/>
        <v>51</v>
      </c>
      <c r="O226" s="56">
        <f t="shared" ca="1" si="92"/>
        <v>51</v>
      </c>
      <c r="P226" s="56">
        <f t="shared" ca="1" si="92"/>
        <v>51</v>
      </c>
      <c r="Q226" s="56">
        <f t="shared" ca="1" si="92"/>
        <v>51</v>
      </c>
      <c r="R226" s="56">
        <f t="shared" ca="1" si="92"/>
        <v>51</v>
      </c>
      <c r="S226" s="56">
        <f t="shared" ca="1" si="92"/>
        <v>1.2500000000000001E-2</v>
      </c>
      <c r="T226" s="56">
        <f t="shared" ca="1" si="92"/>
        <v>6.25E-2</v>
      </c>
      <c r="U226" s="56">
        <f t="shared" ca="1" si="92"/>
        <v>6.25E-2</v>
      </c>
      <c r="V226" s="56">
        <f t="shared" ca="1" si="92"/>
        <v>6.25E-2</v>
      </c>
      <c r="W226" s="56">
        <f t="shared" ca="1" si="92"/>
        <v>0</v>
      </c>
      <c r="X226" s="56">
        <f t="shared" ca="1" si="92"/>
        <v>0</v>
      </c>
      <c r="Y226" s="56">
        <f t="shared" ca="1" si="92"/>
        <v>1</v>
      </c>
      <c r="Z226" s="56" t="b">
        <f t="shared" ca="1" si="92"/>
        <v>1</v>
      </c>
      <c r="AA226" s="56" t="str">
        <f t="shared" ca="1" si="92"/>
        <v>-</v>
      </c>
      <c r="AB226" s="56" t="str">
        <f t="shared" ca="1" si="92"/>
        <v>-</v>
      </c>
      <c r="AC226" s="56" t="str">
        <f t="shared" ca="1" si="92"/>
        <v>-</v>
      </c>
      <c r="AD226" s="56" t="str">
        <f t="shared" ca="1" si="92"/>
        <v>-</v>
      </c>
      <c r="AE226" s="56" t="str">
        <f t="shared" ca="1" si="92"/>
        <v>-</v>
      </c>
      <c r="AF226" s="56">
        <f t="shared" ca="1" si="92"/>
        <v>1</v>
      </c>
      <c r="AG226" s="56">
        <f t="shared" ca="1" si="92"/>
        <v>-0.25</v>
      </c>
      <c r="AH226" s="56">
        <f t="shared" ca="1" si="92"/>
        <v>1</v>
      </c>
      <c r="AI226" s="56">
        <f t="shared" ca="1" si="92"/>
        <v>62.5</v>
      </c>
      <c r="AJ226" s="56">
        <f t="shared" ca="1" si="92"/>
        <v>1</v>
      </c>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t="e">
        <f t="shared" ref="BN226:BW230" ca="1" si="93">OFFSET(BN226,-1,0)</f>
        <v>#REF!</v>
      </c>
      <c r="BO226" s="56" t="e">
        <f t="shared" ca="1" si="93"/>
        <v>#REF!</v>
      </c>
      <c r="BP226" s="56" t="e">
        <f t="shared" ca="1" si="93"/>
        <v>#REF!</v>
      </c>
      <c r="BQ226" s="56" t="e">
        <f t="shared" ca="1" si="93"/>
        <v>#REF!</v>
      </c>
      <c r="BR226" s="56" t="e">
        <f t="shared" ca="1" si="93"/>
        <v>#REF!</v>
      </c>
      <c r="BS226" s="56" t="e">
        <f t="shared" ca="1" si="93"/>
        <v>#REF!</v>
      </c>
      <c r="BT226" s="56" t="e">
        <f t="shared" ca="1" si="93"/>
        <v>#REF!</v>
      </c>
      <c r="BU226" s="56" t="e">
        <f t="shared" ca="1" si="93"/>
        <v>#REF!</v>
      </c>
      <c r="BV226" s="56" t="e">
        <f t="shared" ca="1" si="93"/>
        <v>#REF!</v>
      </c>
      <c r="BW226" s="56" t="e">
        <f t="shared" ca="1" si="93"/>
        <v>#REF!</v>
      </c>
      <c r="BX226" s="56" t="e">
        <f t="shared" ref="BX226:CH230" ca="1" si="94">OFFSET(BX226,-1,0)</f>
        <v>#REF!</v>
      </c>
      <c r="BY226" s="56" t="e">
        <f t="shared" ca="1" si="94"/>
        <v>#REF!</v>
      </c>
      <c r="BZ226" s="56" t="e">
        <f t="shared" ca="1" si="94"/>
        <v>#REF!</v>
      </c>
      <c r="CA226" s="56" t="e">
        <f t="shared" ca="1" si="94"/>
        <v>#REF!</v>
      </c>
      <c r="CB226" s="56" t="e">
        <f t="shared" ca="1" si="94"/>
        <v>#REF!</v>
      </c>
      <c r="CC226" s="56" t="e">
        <f t="shared" ca="1" si="94"/>
        <v>#REF!</v>
      </c>
      <c r="CD226" s="56" t="e">
        <f t="shared" ca="1" si="94"/>
        <v>#REF!</v>
      </c>
      <c r="CE226" s="56" t="e">
        <f t="shared" ca="1" si="94"/>
        <v>#REF!</v>
      </c>
      <c r="CF226" s="56" t="e">
        <f t="shared" ca="1" si="94"/>
        <v>#REF!</v>
      </c>
      <c r="CG226" s="56" t="e">
        <f t="shared" ca="1" si="94"/>
        <v>#REF!</v>
      </c>
      <c r="CH226" s="56" t="e">
        <f t="shared" ca="1" si="94"/>
        <v>#REF!</v>
      </c>
    </row>
    <row r="227" spans="1:86">
      <c r="A227" s="71"/>
      <c r="B227" s="88" t="str">
        <f>"Scan 2-Optimising replacements - "&amp;LEFT(B225,FIND(" Scan",B225)-1)</f>
        <v>Scan 2-Optimising replacements - Sell once dry (wo LTW)</v>
      </c>
      <c r="C227" s="74">
        <v>0</v>
      </c>
      <c r="D227" s="74">
        <v>0</v>
      </c>
      <c r="E227" s="89" t="b">
        <f t="shared" ref="E227:E239" ca="1" si="95">OFFSET(E227,-1,0)</f>
        <v>0</v>
      </c>
      <c r="F227" s="89">
        <f t="shared" ca="1" si="91"/>
        <v>3</v>
      </c>
      <c r="G227" s="87" t="b">
        <v>1</v>
      </c>
      <c r="H227" s="87" t="b">
        <v>1</v>
      </c>
      <c r="I227" s="87" t="b">
        <v>1</v>
      </c>
      <c r="J227" s="87" t="b">
        <v>1</v>
      </c>
      <c r="K227" s="87" t="b">
        <v>1</v>
      </c>
      <c r="L227" s="89">
        <f t="shared" ref="L227:X229" ca="1" si="96">OFFSET(L227,-1,0)</f>
        <v>0</v>
      </c>
      <c r="M227" s="89">
        <f t="shared" ca="1" si="96"/>
        <v>50</v>
      </c>
      <c r="N227" s="89">
        <f t="shared" ca="1" si="96"/>
        <v>51</v>
      </c>
      <c r="O227" s="89">
        <f t="shared" ca="1" si="96"/>
        <v>51</v>
      </c>
      <c r="P227" s="89">
        <f t="shared" ca="1" si="96"/>
        <v>51</v>
      </c>
      <c r="Q227" s="89">
        <f t="shared" ca="1" si="96"/>
        <v>51</v>
      </c>
      <c r="R227" s="89">
        <f t="shared" ca="1" si="96"/>
        <v>51</v>
      </c>
      <c r="S227" s="89">
        <f t="shared" ca="1" si="96"/>
        <v>1.2500000000000001E-2</v>
      </c>
      <c r="T227" s="89">
        <f t="shared" ca="1" si="96"/>
        <v>6.25E-2</v>
      </c>
      <c r="U227" s="89">
        <f t="shared" ca="1" si="96"/>
        <v>6.25E-2</v>
      </c>
      <c r="V227" s="89">
        <f t="shared" ca="1" si="96"/>
        <v>6.25E-2</v>
      </c>
      <c r="W227" s="89">
        <f t="shared" ca="1" si="96"/>
        <v>0</v>
      </c>
      <c r="X227" s="89">
        <f t="shared" ca="1" si="96"/>
        <v>0</v>
      </c>
      <c r="Y227" s="86">
        <v>2</v>
      </c>
      <c r="Z227" s="89" t="b">
        <f t="shared" ref="Z227:AF237" ca="1" si="97">OFFSET(Z227,-1,0)</f>
        <v>1</v>
      </c>
      <c r="AA227" s="89" t="str">
        <f t="shared" ca="1" si="97"/>
        <v>-</v>
      </c>
      <c r="AB227" s="89" t="str">
        <f t="shared" ca="1" si="97"/>
        <v>-</v>
      </c>
      <c r="AC227" s="89" t="str">
        <f t="shared" ca="1" si="97"/>
        <v>-</v>
      </c>
      <c r="AD227" s="89" t="str">
        <f t="shared" ca="1" si="97"/>
        <v>-</v>
      </c>
      <c r="AE227" s="89" t="str">
        <f t="shared" ca="1" si="97"/>
        <v>-</v>
      </c>
      <c r="AF227" s="89">
        <f t="shared" ca="1" si="97"/>
        <v>1</v>
      </c>
      <c r="AG227" s="86">
        <v>-0.25</v>
      </c>
      <c r="AH227" s="89">
        <f t="shared" ref="AH227:AH239" ca="1" si="98">OFFSET(AH227,-1,0)</f>
        <v>1</v>
      </c>
      <c r="AI227" s="86">
        <f>AI$193</f>
        <v>62.5</v>
      </c>
      <c r="AJ227" s="89">
        <f t="shared" ref="AJ227:AJ239" ca="1" si="99">OFFSET(AJ227,-1,0)</f>
        <v>1</v>
      </c>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t="e">
        <f t="shared" ca="1" si="93"/>
        <v>#REF!</v>
      </c>
      <c r="BO227" s="89" t="e">
        <f t="shared" ca="1" si="93"/>
        <v>#REF!</v>
      </c>
      <c r="BP227" s="89" t="e">
        <f t="shared" ca="1" si="93"/>
        <v>#REF!</v>
      </c>
      <c r="BQ227" s="89" t="e">
        <f t="shared" ca="1" si="93"/>
        <v>#REF!</v>
      </c>
      <c r="BR227" s="89" t="e">
        <f t="shared" ca="1" si="93"/>
        <v>#REF!</v>
      </c>
      <c r="BS227" s="89" t="e">
        <f t="shared" ca="1" si="93"/>
        <v>#REF!</v>
      </c>
      <c r="BT227" s="89" t="e">
        <f t="shared" ca="1" si="93"/>
        <v>#REF!</v>
      </c>
      <c r="BU227" s="89" t="e">
        <f t="shared" ca="1" si="93"/>
        <v>#REF!</v>
      </c>
      <c r="BV227" s="89" t="e">
        <f t="shared" ca="1" si="93"/>
        <v>#REF!</v>
      </c>
      <c r="BW227" s="89" t="e">
        <f t="shared" ca="1" si="93"/>
        <v>#REF!</v>
      </c>
      <c r="BX227" s="89" t="e">
        <f t="shared" ca="1" si="94"/>
        <v>#REF!</v>
      </c>
      <c r="BY227" s="89" t="e">
        <f t="shared" ca="1" si="94"/>
        <v>#REF!</v>
      </c>
      <c r="BZ227" s="89" t="e">
        <f t="shared" ca="1" si="94"/>
        <v>#REF!</v>
      </c>
      <c r="CA227" s="89" t="e">
        <f t="shared" ca="1" si="94"/>
        <v>#REF!</v>
      </c>
      <c r="CB227" s="89" t="e">
        <f t="shared" ca="1" si="94"/>
        <v>#REF!</v>
      </c>
      <c r="CC227" s="89" t="e">
        <f t="shared" ca="1" si="94"/>
        <v>#REF!</v>
      </c>
      <c r="CD227" s="89" t="e">
        <f t="shared" ca="1" si="94"/>
        <v>#REF!</v>
      </c>
      <c r="CE227" s="89" t="e">
        <f t="shared" ca="1" si="94"/>
        <v>#REF!</v>
      </c>
      <c r="CF227" s="89" t="e">
        <f t="shared" ca="1" si="94"/>
        <v>#REF!</v>
      </c>
      <c r="CG227" s="89" t="e">
        <f t="shared" ca="1" si="94"/>
        <v>#REF!</v>
      </c>
      <c r="CH227" s="89" t="e">
        <f t="shared" ca="1" si="94"/>
        <v>#REF!</v>
      </c>
    </row>
    <row r="228" spans="1:86">
      <c r="A228" s="71"/>
      <c r="B228" s="85" t="s">
        <v>495</v>
      </c>
      <c r="C228" s="89">
        <f t="shared" ref="C228:D236" ca="1" si="100">OFFSET(C228,-1,0)</f>
        <v>0</v>
      </c>
      <c r="D228" s="89">
        <f t="shared" ca="1" si="100"/>
        <v>0</v>
      </c>
      <c r="E228" s="89" t="b">
        <f t="shared" ca="1" si="95"/>
        <v>0</v>
      </c>
      <c r="F228" s="89">
        <f t="shared" ca="1" si="91"/>
        <v>3</v>
      </c>
      <c r="G228" s="89" t="b">
        <f t="shared" ref="G228:K231" ca="1" si="101">OFFSET(G228,-1,0)</f>
        <v>1</v>
      </c>
      <c r="H228" s="89" t="b">
        <f t="shared" ca="1" si="101"/>
        <v>1</v>
      </c>
      <c r="I228" s="89" t="b">
        <f t="shared" ca="1" si="101"/>
        <v>1</v>
      </c>
      <c r="J228" s="89" t="b">
        <f t="shared" ca="1" si="101"/>
        <v>1</v>
      </c>
      <c r="K228" s="89" t="b">
        <f t="shared" ca="1" si="101"/>
        <v>1</v>
      </c>
      <c r="L228" s="89">
        <f t="shared" ca="1" si="96"/>
        <v>0</v>
      </c>
      <c r="M228" s="89">
        <f t="shared" ca="1" si="96"/>
        <v>50</v>
      </c>
      <c r="N228" s="89">
        <f t="shared" ca="1" si="96"/>
        <v>51</v>
      </c>
      <c r="O228" s="89">
        <f t="shared" ca="1" si="96"/>
        <v>51</v>
      </c>
      <c r="P228" s="89">
        <f t="shared" ca="1" si="96"/>
        <v>51</v>
      </c>
      <c r="Q228" s="89">
        <f t="shared" ca="1" si="96"/>
        <v>51</v>
      </c>
      <c r="R228" s="89">
        <f t="shared" ca="1" si="96"/>
        <v>51</v>
      </c>
      <c r="S228" s="89">
        <f t="shared" ca="1" si="96"/>
        <v>1.2500000000000001E-2</v>
      </c>
      <c r="T228" s="89">
        <f t="shared" ca="1" si="96"/>
        <v>6.25E-2</v>
      </c>
      <c r="U228" s="89">
        <f t="shared" ca="1" si="96"/>
        <v>6.25E-2</v>
      </c>
      <c r="V228" s="89">
        <f t="shared" ca="1" si="96"/>
        <v>6.25E-2</v>
      </c>
      <c r="W228" s="89">
        <f t="shared" ca="1" si="96"/>
        <v>0</v>
      </c>
      <c r="X228" s="89">
        <f t="shared" ca="1" si="96"/>
        <v>0</v>
      </c>
      <c r="Y228" s="89">
        <f t="shared" ref="Y228:Y239" ca="1" si="102">OFFSET(Y228,-1,0)</f>
        <v>2</v>
      </c>
      <c r="Z228" s="89" t="b">
        <f t="shared" ca="1" si="97"/>
        <v>1</v>
      </c>
      <c r="AA228" s="89" t="str">
        <f t="shared" ca="1" si="97"/>
        <v>-</v>
      </c>
      <c r="AB228" s="89" t="str">
        <f t="shared" ca="1" si="97"/>
        <v>-</v>
      </c>
      <c r="AC228" s="89" t="str">
        <f t="shared" ca="1" si="97"/>
        <v>-</v>
      </c>
      <c r="AD228" s="89" t="str">
        <f t="shared" ca="1" si="97"/>
        <v>-</v>
      </c>
      <c r="AE228" s="89" t="str">
        <f t="shared" ca="1" si="97"/>
        <v>-</v>
      </c>
      <c r="AF228" s="89">
        <f t="shared" ca="1" si="97"/>
        <v>1</v>
      </c>
      <c r="AG228" s="86">
        <v>0</v>
      </c>
      <c r="AH228" s="89">
        <f t="shared" ca="1" si="98"/>
        <v>1</v>
      </c>
      <c r="AI228" s="89">
        <f ca="1">OFFSET(AI228,-1,0)</f>
        <v>62.5</v>
      </c>
      <c r="AJ228" s="89">
        <f t="shared" ca="1" si="99"/>
        <v>1</v>
      </c>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t="e">
        <f t="shared" ca="1" si="93"/>
        <v>#REF!</v>
      </c>
      <c r="BO228" s="89" t="e">
        <f t="shared" ca="1" si="93"/>
        <v>#REF!</v>
      </c>
      <c r="BP228" s="89" t="e">
        <f t="shared" ca="1" si="93"/>
        <v>#REF!</v>
      </c>
      <c r="BQ228" s="89" t="e">
        <f t="shared" ca="1" si="93"/>
        <v>#REF!</v>
      </c>
      <c r="BR228" s="89" t="e">
        <f t="shared" ca="1" si="93"/>
        <v>#REF!</v>
      </c>
      <c r="BS228" s="89" t="e">
        <f t="shared" ca="1" si="93"/>
        <v>#REF!</v>
      </c>
      <c r="BT228" s="89" t="e">
        <f t="shared" ca="1" si="93"/>
        <v>#REF!</v>
      </c>
      <c r="BU228" s="89" t="e">
        <f t="shared" ca="1" si="93"/>
        <v>#REF!</v>
      </c>
      <c r="BV228" s="89" t="e">
        <f t="shared" ca="1" si="93"/>
        <v>#REF!</v>
      </c>
      <c r="BW228" s="89" t="e">
        <f t="shared" ca="1" si="93"/>
        <v>#REF!</v>
      </c>
      <c r="BX228" s="89" t="e">
        <f t="shared" ca="1" si="94"/>
        <v>#REF!</v>
      </c>
      <c r="BY228" s="89" t="e">
        <f t="shared" ca="1" si="94"/>
        <v>#REF!</v>
      </c>
      <c r="BZ228" s="89" t="e">
        <f t="shared" ca="1" si="94"/>
        <v>#REF!</v>
      </c>
      <c r="CA228" s="89" t="e">
        <f t="shared" ca="1" si="94"/>
        <v>#REF!</v>
      </c>
      <c r="CB228" s="89" t="e">
        <f t="shared" ca="1" si="94"/>
        <v>#REF!</v>
      </c>
      <c r="CC228" s="89" t="e">
        <f t="shared" ca="1" si="94"/>
        <v>#REF!</v>
      </c>
      <c r="CD228" s="89" t="e">
        <f t="shared" ca="1" si="94"/>
        <v>#REF!</v>
      </c>
      <c r="CE228" s="89" t="e">
        <f t="shared" ca="1" si="94"/>
        <v>#REF!</v>
      </c>
      <c r="CF228" s="89" t="e">
        <f t="shared" ca="1" si="94"/>
        <v>#REF!</v>
      </c>
      <c r="CG228" s="89" t="e">
        <f t="shared" ca="1" si="94"/>
        <v>#REF!</v>
      </c>
      <c r="CH228" s="89" t="e">
        <f t="shared" ca="1" si="94"/>
        <v>#REF!</v>
      </c>
    </row>
    <row r="229" spans="1:86">
      <c r="A229" s="71"/>
      <c r="B229" s="85" t="s">
        <v>732</v>
      </c>
      <c r="C229" s="89">
        <f t="shared" ca="1" si="100"/>
        <v>0</v>
      </c>
      <c r="D229" s="89">
        <f t="shared" ca="1" si="100"/>
        <v>0</v>
      </c>
      <c r="E229" s="89" t="b">
        <f t="shared" ca="1" si="95"/>
        <v>0</v>
      </c>
      <c r="F229" s="89">
        <f t="shared" ca="1" si="91"/>
        <v>3</v>
      </c>
      <c r="G229" s="89" t="b">
        <f t="shared" ca="1" si="101"/>
        <v>1</v>
      </c>
      <c r="H229" s="89" t="b">
        <f t="shared" ca="1" si="101"/>
        <v>1</v>
      </c>
      <c r="I229" s="89" t="b">
        <f t="shared" ca="1" si="101"/>
        <v>1</v>
      </c>
      <c r="J229" s="89" t="b">
        <f t="shared" ca="1" si="101"/>
        <v>1</v>
      </c>
      <c r="K229" s="89" t="b">
        <f t="shared" ca="1" si="101"/>
        <v>1</v>
      </c>
      <c r="L229" s="89">
        <f t="shared" ca="1" si="96"/>
        <v>0</v>
      </c>
      <c r="M229" s="89">
        <f t="shared" ca="1" si="96"/>
        <v>50</v>
      </c>
      <c r="N229" s="89">
        <f t="shared" ca="1" si="96"/>
        <v>51</v>
      </c>
      <c r="O229" s="89">
        <f t="shared" ca="1" si="96"/>
        <v>51</v>
      </c>
      <c r="P229" s="89">
        <f t="shared" ca="1" si="96"/>
        <v>51</v>
      </c>
      <c r="Q229" s="89">
        <f t="shared" ca="1" si="96"/>
        <v>51</v>
      </c>
      <c r="R229" s="89">
        <f t="shared" ca="1" si="96"/>
        <v>51</v>
      </c>
      <c r="S229" s="89">
        <f t="shared" ca="1" si="96"/>
        <v>1.2500000000000001E-2</v>
      </c>
      <c r="T229" s="89">
        <f t="shared" ca="1" si="96"/>
        <v>6.25E-2</v>
      </c>
      <c r="U229" s="89">
        <f t="shared" ca="1" si="96"/>
        <v>6.25E-2</v>
      </c>
      <c r="V229" s="89">
        <f t="shared" ca="1" si="96"/>
        <v>6.25E-2</v>
      </c>
      <c r="W229" s="89">
        <f t="shared" ca="1" si="96"/>
        <v>0</v>
      </c>
      <c r="X229" s="89">
        <f t="shared" ca="1" si="96"/>
        <v>0</v>
      </c>
      <c r="Y229" s="89">
        <f t="shared" ca="1" si="102"/>
        <v>2</v>
      </c>
      <c r="Z229" s="89" t="b">
        <f t="shared" ca="1" si="97"/>
        <v>1</v>
      </c>
      <c r="AA229" s="89" t="str">
        <f t="shared" ca="1" si="97"/>
        <v>-</v>
      </c>
      <c r="AB229" s="89" t="str">
        <f t="shared" ca="1" si="97"/>
        <v>-</v>
      </c>
      <c r="AC229" s="89" t="str">
        <f t="shared" ca="1" si="97"/>
        <v>-</v>
      </c>
      <c r="AD229" s="89" t="str">
        <f t="shared" ca="1" si="97"/>
        <v>-</v>
      </c>
      <c r="AE229" s="89" t="str">
        <f t="shared" ca="1" si="97"/>
        <v>-</v>
      </c>
      <c r="AF229" s="89">
        <f t="shared" ca="1" si="97"/>
        <v>1</v>
      </c>
      <c r="AG229" s="89">
        <f t="shared" ref="AG229:AG239" ca="1" si="103">OFFSET(AG229,-1,0)</f>
        <v>0</v>
      </c>
      <c r="AH229" s="89">
        <f t="shared" ca="1" si="98"/>
        <v>1</v>
      </c>
      <c r="AI229" s="86">
        <v>0</v>
      </c>
      <c r="AJ229" s="89">
        <f t="shared" ca="1" si="99"/>
        <v>1</v>
      </c>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t="e">
        <f t="shared" ca="1" si="93"/>
        <v>#REF!</v>
      </c>
      <c r="BO229" s="89" t="e">
        <f t="shared" ca="1" si="93"/>
        <v>#REF!</v>
      </c>
      <c r="BP229" s="89" t="e">
        <f t="shared" ca="1" si="93"/>
        <v>#REF!</v>
      </c>
      <c r="BQ229" s="89" t="e">
        <f t="shared" ca="1" si="93"/>
        <v>#REF!</v>
      </c>
      <c r="BR229" s="89" t="e">
        <f t="shared" ca="1" si="93"/>
        <v>#REF!</v>
      </c>
      <c r="BS229" s="89" t="e">
        <f t="shared" ca="1" si="93"/>
        <v>#REF!</v>
      </c>
      <c r="BT229" s="89" t="e">
        <f t="shared" ca="1" si="93"/>
        <v>#REF!</v>
      </c>
      <c r="BU229" s="89" t="e">
        <f t="shared" ca="1" si="93"/>
        <v>#REF!</v>
      </c>
      <c r="BV229" s="89" t="e">
        <f t="shared" ca="1" si="93"/>
        <v>#REF!</v>
      </c>
      <c r="BW229" s="89" t="e">
        <f t="shared" ca="1" si="93"/>
        <v>#REF!</v>
      </c>
      <c r="BX229" s="89" t="e">
        <f t="shared" ca="1" si="94"/>
        <v>#REF!</v>
      </c>
      <c r="BY229" s="89" t="e">
        <f t="shared" ca="1" si="94"/>
        <v>#REF!</v>
      </c>
      <c r="BZ229" s="89" t="e">
        <f t="shared" ca="1" si="94"/>
        <v>#REF!</v>
      </c>
      <c r="CA229" s="89" t="e">
        <f t="shared" ca="1" si="94"/>
        <v>#REF!</v>
      </c>
      <c r="CB229" s="89" t="e">
        <f t="shared" ca="1" si="94"/>
        <v>#REF!</v>
      </c>
      <c r="CC229" s="89" t="e">
        <f t="shared" ca="1" si="94"/>
        <v>#REF!</v>
      </c>
      <c r="CD229" s="89" t="e">
        <f t="shared" ca="1" si="94"/>
        <v>#REF!</v>
      </c>
      <c r="CE229" s="89" t="e">
        <f t="shared" ca="1" si="94"/>
        <v>#REF!</v>
      </c>
      <c r="CF229" s="89" t="e">
        <f t="shared" ca="1" si="94"/>
        <v>#REF!</v>
      </c>
      <c r="CG229" s="89" t="e">
        <f t="shared" ca="1" si="94"/>
        <v>#REF!</v>
      </c>
      <c r="CH229" s="89" t="e">
        <f t="shared" ca="1" si="94"/>
        <v>#REF!</v>
      </c>
    </row>
    <row r="230" spans="1:86">
      <c r="A230" s="71"/>
      <c r="B230" s="80" t="s">
        <v>754</v>
      </c>
      <c r="C230" s="89">
        <f t="shared" ca="1" si="100"/>
        <v>0</v>
      </c>
      <c r="D230" s="89">
        <f t="shared" ca="1" si="100"/>
        <v>0</v>
      </c>
      <c r="E230" s="89" t="b">
        <f t="shared" ca="1" si="95"/>
        <v>0</v>
      </c>
      <c r="F230" s="89">
        <f t="shared" ca="1" si="91"/>
        <v>3</v>
      </c>
      <c r="G230" s="89" t="b">
        <f t="shared" ca="1" si="101"/>
        <v>1</v>
      </c>
      <c r="H230" s="89" t="b">
        <f t="shared" ca="1" si="101"/>
        <v>1</v>
      </c>
      <c r="I230" s="89" t="b">
        <f t="shared" ca="1" si="101"/>
        <v>1</v>
      </c>
      <c r="J230" s="89" t="b">
        <f t="shared" ca="1" si="101"/>
        <v>1</v>
      </c>
      <c r="K230" s="89" t="b">
        <f t="shared" ca="1" si="101"/>
        <v>1</v>
      </c>
      <c r="L230" s="89">
        <f t="shared" ref="L230:L239" ca="1" si="104">OFFSET(L230,-1,0)</f>
        <v>0</v>
      </c>
      <c r="M230" s="114">
        <f>M215</f>
        <v>52</v>
      </c>
      <c r="N230" s="114">
        <f>N215</f>
        <v>53</v>
      </c>
      <c r="O230" s="114">
        <f>O215</f>
        <v>52</v>
      </c>
      <c r="P230" s="114">
        <f>P215</f>
        <v>53</v>
      </c>
      <c r="Q230" s="114">
        <f t="shared" ref="Q230:R230" si="105">Q215</f>
        <v>54</v>
      </c>
      <c r="R230" s="114">
        <f t="shared" si="105"/>
        <v>52</v>
      </c>
      <c r="S230" s="89">
        <f t="shared" ref="S230:X235" ca="1" si="106">OFFSET(S230,-1,0)</f>
        <v>1.2500000000000001E-2</v>
      </c>
      <c r="T230" s="89">
        <f t="shared" ca="1" si="106"/>
        <v>6.25E-2</v>
      </c>
      <c r="U230" s="89">
        <f t="shared" ca="1" si="106"/>
        <v>6.25E-2</v>
      </c>
      <c r="V230" s="89">
        <f t="shared" ca="1" si="106"/>
        <v>6.25E-2</v>
      </c>
      <c r="W230" s="89">
        <f t="shared" ca="1" si="106"/>
        <v>0</v>
      </c>
      <c r="X230" s="89">
        <f t="shared" ca="1" si="106"/>
        <v>0</v>
      </c>
      <c r="Y230" s="89">
        <f t="shared" ca="1" si="102"/>
        <v>2</v>
      </c>
      <c r="Z230" s="89" t="b">
        <f t="shared" ca="1" si="97"/>
        <v>1</v>
      </c>
      <c r="AA230" s="89" t="str">
        <f t="shared" ca="1" si="97"/>
        <v>-</v>
      </c>
      <c r="AB230" s="89" t="str">
        <f t="shared" ca="1" si="97"/>
        <v>-</v>
      </c>
      <c r="AC230" s="89" t="str">
        <f t="shared" ca="1" si="97"/>
        <v>-</v>
      </c>
      <c r="AD230" s="89" t="str">
        <f t="shared" ca="1" si="97"/>
        <v>-</v>
      </c>
      <c r="AE230" s="89" t="str">
        <f t="shared" ca="1" si="97"/>
        <v>-</v>
      </c>
      <c r="AF230" s="89">
        <f t="shared" ca="1" si="97"/>
        <v>1</v>
      </c>
      <c r="AG230" s="89">
        <f t="shared" ca="1" si="103"/>
        <v>0</v>
      </c>
      <c r="AH230" s="89">
        <f t="shared" ca="1" si="98"/>
        <v>1</v>
      </c>
      <c r="AI230" s="89">
        <f t="shared" ref="AI230:AI239" ca="1" si="107">OFFSET(AI230,-1,0)</f>
        <v>0</v>
      </c>
      <c r="AJ230" s="89">
        <f t="shared" ca="1" si="99"/>
        <v>1</v>
      </c>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t="e">
        <f t="shared" ca="1" si="93"/>
        <v>#REF!</v>
      </c>
      <c r="BO230" s="89" t="e">
        <f t="shared" ca="1" si="93"/>
        <v>#REF!</v>
      </c>
      <c r="BP230" s="89" t="e">
        <f t="shared" ca="1" si="93"/>
        <v>#REF!</v>
      </c>
      <c r="BQ230" s="89" t="e">
        <f t="shared" ca="1" si="93"/>
        <v>#REF!</v>
      </c>
      <c r="BR230" s="89" t="e">
        <f t="shared" ca="1" si="93"/>
        <v>#REF!</v>
      </c>
      <c r="BS230" s="89" t="e">
        <f t="shared" ca="1" si="93"/>
        <v>#REF!</v>
      </c>
      <c r="BT230" s="89" t="e">
        <f t="shared" ca="1" si="93"/>
        <v>#REF!</v>
      </c>
      <c r="BU230" s="89" t="e">
        <f t="shared" ca="1" si="93"/>
        <v>#REF!</v>
      </c>
      <c r="BV230" s="89" t="e">
        <f t="shared" ca="1" si="93"/>
        <v>#REF!</v>
      </c>
      <c r="BW230" s="89" t="e">
        <f t="shared" ca="1" si="93"/>
        <v>#REF!</v>
      </c>
      <c r="BX230" s="89" t="e">
        <f t="shared" ca="1" si="94"/>
        <v>#REF!</v>
      </c>
      <c r="BY230" s="89" t="e">
        <f t="shared" ca="1" si="94"/>
        <v>#REF!</v>
      </c>
      <c r="BZ230" s="89" t="e">
        <f t="shared" ca="1" si="94"/>
        <v>#REF!</v>
      </c>
      <c r="CA230" s="89" t="e">
        <f t="shared" ca="1" si="94"/>
        <v>#REF!</v>
      </c>
      <c r="CB230" s="89" t="e">
        <f t="shared" ca="1" si="94"/>
        <v>#REF!</v>
      </c>
      <c r="CC230" s="89" t="e">
        <f t="shared" ca="1" si="94"/>
        <v>#REF!</v>
      </c>
      <c r="CD230" s="89" t="e">
        <f t="shared" ca="1" si="94"/>
        <v>#REF!</v>
      </c>
      <c r="CE230" s="89" t="e">
        <f t="shared" ca="1" si="94"/>
        <v>#REF!</v>
      </c>
      <c r="CF230" s="89" t="e">
        <f t="shared" ca="1" si="94"/>
        <v>#REF!</v>
      </c>
      <c r="CG230" s="89" t="e">
        <f t="shared" ca="1" si="94"/>
        <v>#REF!</v>
      </c>
      <c r="CH230" s="89" t="e">
        <f t="shared" ca="1" si="94"/>
        <v>#REF!</v>
      </c>
    </row>
    <row r="231" spans="1:86">
      <c r="A231" s="71">
        <f ca="1">A$216</f>
        <v>408</v>
      </c>
      <c r="B231" s="80" t="s">
        <v>762</v>
      </c>
      <c r="C231" s="89">
        <f t="shared" ca="1" si="100"/>
        <v>0</v>
      </c>
      <c r="D231" s="89">
        <f t="shared" ca="1" si="100"/>
        <v>0</v>
      </c>
      <c r="E231" s="89" t="b">
        <f t="shared" ca="1" si="95"/>
        <v>0</v>
      </c>
      <c r="F231" s="89">
        <f t="shared" ca="1" si="91"/>
        <v>3</v>
      </c>
      <c r="G231" s="89" t="b">
        <f t="shared" ca="1" si="101"/>
        <v>1</v>
      </c>
      <c r="H231" s="89" t="b">
        <f t="shared" ca="1" si="101"/>
        <v>1</v>
      </c>
      <c r="I231" s="89" t="b">
        <f t="shared" ca="1" si="101"/>
        <v>1</v>
      </c>
      <c r="J231" s="89" t="b">
        <f t="shared" ca="1" si="101"/>
        <v>1</v>
      </c>
      <c r="K231" s="89" t="b">
        <f t="shared" ca="1" si="101"/>
        <v>1</v>
      </c>
      <c r="L231" s="89">
        <f t="shared" ca="1" si="104"/>
        <v>0</v>
      </c>
      <c r="M231" s="89">
        <f t="shared" ref="M231:R239" ca="1" si="108">OFFSET(M231,-1,0)</f>
        <v>52</v>
      </c>
      <c r="N231" s="89">
        <f t="shared" ca="1" si="108"/>
        <v>53</v>
      </c>
      <c r="O231" s="89">
        <f t="shared" ca="1" si="108"/>
        <v>52</v>
      </c>
      <c r="P231" s="89">
        <f t="shared" ca="1" si="108"/>
        <v>53</v>
      </c>
      <c r="Q231" s="89">
        <f t="shared" ca="1" si="108"/>
        <v>54</v>
      </c>
      <c r="R231" s="89">
        <f t="shared" ca="1" si="108"/>
        <v>52</v>
      </c>
      <c r="S231" s="89">
        <f t="shared" ca="1" si="106"/>
        <v>1.2500000000000001E-2</v>
      </c>
      <c r="T231" s="89">
        <f t="shared" ca="1" si="106"/>
        <v>6.25E-2</v>
      </c>
      <c r="U231" s="89">
        <f t="shared" ca="1" si="106"/>
        <v>6.25E-2</v>
      </c>
      <c r="V231" s="89">
        <f t="shared" ca="1" si="106"/>
        <v>6.25E-2</v>
      </c>
      <c r="W231" s="89">
        <f t="shared" ca="1" si="106"/>
        <v>0</v>
      </c>
      <c r="X231" s="89">
        <f t="shared" ca="1" si="106"/>
        <v>0</v>
      </c>
      <c r="Y231" s="89">
        <f t="shared" ca="1" si="102"/>
        <v>2</v>
      </c>
      <c r="Z231" s="89" t="b">
        <f t="shared" ca="1" si="97"/>
        <v>1</v>
      </c>
      <c r="AA231" s="89" t="str">
        <f t="shared" ca="1" si="97"/>
        <v>-</v>
      </c>
      <c r="AB231" s="89" t="str">
        <f t="shared" ca="1" si="97"/>
        <v>-</v>
      </c>
      <c r="AC231" s="89" t="str">
        <f t="shared" ca="1" si="97"/>
        <v>-</v>
      </c>
      <c r="AD231" s="89" t="str">
        <f t="shared" ca="1" si="97"/>
        <v>-</v>
      </c>
      <c r="AE231" s="89" t="str">
        <f t="shared" ca="1" si="97"/>
        <v>-</v>
      </c>
      <c r="AF231" s="89">
        <f t="shared" ca="1" si="97"/>
        <v>1</v>
      </c>
      <c r="AG231" s="89">
        <f t="shared" ca="1" si="103"/>
        <v>0</v>
      </c>
      <c r="AH231" s="89">
        <f t="shared" ca="1" si="98"/>
        <v>1</v>
      </c>
      <c r="AI231" s="89">
        <f t="shared" ca="1" si="107"/>
        <v>0</v>
      </c>
      <c r="AJ231" s="89">
        <f t="shared" ca="1" si="99"/>
        <v>1</v>
      </c>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152" t="e">
        <f ca="1">IF($A231=0,0,INDEX(CHOOSE($C$8+1,#REF!,#REF!),$A231,1))</f>
        <v>#REF!</v>
      </c>
      <c r="BO231" s="152" t="e">
        <f ca="1">IF($A231=0,0,INDEX(CHOOSE($C$8+1,#REF!,#REF!),$A231,1))</f>
        <v>#REF!</v>
      </c>
      <c r="BP231" s="152" t="e">
        <f ca="1">IF($A231=0,0,INDEX(CHOOSE($C$8+1,#REF!,#REF!),$A231,1))</f>
        <v>#REF!</v>
      </c>
      <c r="BQ231" s="152" t="e">
        <f ca="1">IF($A231=0,0,INDEX(CHOOSE($C$8+1,#REF!,#REF!),$A231,1))</f>
        <v>#REF!</v>
      </c>
      <c r="BR231" s="152" t="e">
        <f ca="1">IF($A231=0,0,INDEX(CHOOSE($C$8+1,#REF!,#REF!),$A231,1))</f>
        <v>#REF!</v>
      </c>
      <c r="BS231" s="152" t="e">
        <f ca="1">IF($A231=0,0,INDEX(CHOOSE($C$8+1,#REF!,#REF!),$A231,1))</f>
        <v>#REF!</v>
      </c>
      <c r="BT231" s="152" t="e">
        <f ca="1">IF($A231=0,0,INDEX(CHOOSE($C$8+1,#REF!,#REF!),$A231,1))</f>
        <v>#REF!</v>
      </c>
      <c r="BU231" s="152" t="e">
        <f ca="1">IF($A231=0,0,INDEX(CHOOSE($C$8+1,#REF!,#REF!),$A231,1))</f>
        <v>#REF!</v>
      </c>
      <c r="BV231" s="152" t="e">
        <f ca="1">IF($A231=0,0,INDEX(CHOOSE($C$8+1,#REF!,#REF!),$A231,1))</f>
        <v>#REF!</v>
      </c>
      <c r="BW231" s="152" t="e">
        <f ca="1">IF($A231=0,0,INDEX(CHOOSE($C$8+1,#REF!,#REF!),$A231,1))</f>
        <v>#REF!</v>
      </c>
      <c r="BX231" s="152" t="e">
        <f ca="1">IF($A231=0,0,INDEX(CHOOSE($C$8+1,#REF!,#REF!),$A231,1))</f>
        <v>#REF!</v>
      </c>
      <c r="BY231" s="152" t="e">
        <f ca="1">IF($A231=0,0,INDEX(CHOOSE($C$8+1,#REF!,#REF!),$A231,1))</f>
        <v>#REF!</v>
      </c>
      <c r="BZ231" s="152" t="e">
        <f ca="1">IF($A231=0,0,INDEX(CHOOSE($C$8+1,#REF!,#REF!),$A231,1))</f>
        <v>#REF!</v>
      </c>
      <c r="CA231" s="152" t="e">
        <f ca="1">IF($A231=0,0,INDEX(CHOOSE($C$8+1,#REF!,#REF!),$A231,1))</f>
        <v>#REF!</v>
      </c>
      <c r="CB231" s="152" t="e">
        <f ca="1">IF($A231=0,0,INDEX(CHOOSE($C$8+1,#REF!,#REF!),$A231,1))</f>
        <v>#REF!</v>
      </c>
      <c r="CC231" s="152" t="e">
        <f ca="1">IF($A231=0,0,INDEX(CHOOSE($C$8+1,#REF!,#REF!),$A231,1))</f>
        <v>#REF!</v>
      </c>
      <c r="CD231" s="152" t="e">
        <f ca="1">IF($A231=0,0,INDEX(CHOOSE($C$8+1,#REF!,#REF!),$A231,1))</f>
        <v>#REF!</v>
      </c>
      <c r="CE231" s="152" t="e">
        <f ca="1">IF($A231=0,0,INDEX(CHOOSE($C$8+1,#REF!,#REF!),$A231,1))</f>
        <v>#REF!</v>
      </c>
      <c r="CF231" s="152" t="e">
        <f ca="1">IF($A231=0,0,INDEX(CHOOSE($C$8+1,#REF!,#REF!),$A231,1))</f>
        <v>#REF!</v>
      </c>
      <c r="CG231" s="152" t="e">
        <f ca="1">IF($A231=0,0,INDEX(CHOOSE($C$8+1,#REF!,#REF!),$A231,1))</f>
        <v>#REF!</v>
      </c>
      <c r="CH231" s="152" t="e">
        <f ca="1">IF($A231=0,0,INDEX(CHOOSE($C$8+1,#REF!,#REF!),$A231,1))</f>
        <v>#REF!</v>
      </c>
    </row>
    <row r="232" spans="1:86">
      <c r="A232" s="71"/>
      <c r="B232" s="90" t="s">
        <v>510</v>
      </c>
      <c r="C232" s="89">
        <f t="shared" ca="1" si="100"/>
        <v>0</v>
      </c>
      <c r="D232" s="89">
        <f t="shared" ca="1" si="100"/>
        <v>0</v>
      </c>
      <c r="E232" s="89" t="b">
        <f t="shared" ca="1" si="95"/>
        <v>0</v>
      </c>
      <c r="F232" s="89">
        <f t="shared" ca="1" si="91"/>
        <v>3</v>
      </c>
      <c r="G232" s="89" t="b">
        <f ca="1">OFFSET(G232,-1,0)</f>
        <v>1</v>
      </c>
      <c r="H232" s="89" t="b">
        <f ca="1">OFFSET(H232,-1,0)</f>
        <v>1</v>
      </c>
      <c r="I232" s="89" t="b">
        <f ca="1">OFFSET(I232,-1,0)</f>
        <v>1</v>
      </c>
      <c r="J232" s="89" t="b">
        <f ca="1">OFFSET(J232,-1,0)</f>
        <v>1</v>
      </c>
      <c r="K232" s="87" t="s">
        <v>37</v>
      </c>
      <c r="L232" s="89">
        <f t="shared" ca="1" si="104"/>
        <v>0</v>
      </c>
      <c r="M232" s="89">
        <f t="shared" ca="1" si="108"/>
        <v>52</v>
      </c>
      <c r="N232" s="89">
        <f t="shared" ca="1" si="108"/>
        <v>53</v>
      </c>
      <c r="O232" s="89">
        <f t="shared" ca="1" si="108"/>
        <v>52</v>
      </c>
      <c r="P232" s="89">
        <f t="shared" ca="1" si="108"/>
        <v>53</v>
      </c>
      <c r="Q232" s="89">
        <f t="shared" ca="1" si="108"/>
        <v>54</v>
      </c>
      <c r="R232" s="89">
        <f t="shared" ca="1" si="108"/>
        <v>52</v>
      </c>
      <c r="S232" s="89">
        <f t="shared" ca="1" si="106"/>
        <v>1.2500000000000001E-2</v>
      </c>
      <c r="T232" s="89">
        <f t="shared" ca="1" si="106"/>
        <v>6.25E-2</v>
      </c>
      <c r="U232" s="89">
        <f t="shared" ca="1" si="106"/>
        <v>6.25E-2</v>
      </c>
      <c r="V232" s="89">
        <f t="shared" ca="1" si="106"/>
        <v>6.25E-2</v>
      </c>
      <c r="W232" s="89">
        <f t="shared" ca="1" si="106"/>
        <v>0</v>
      </c>
      <c r="X232" s="89">
        <f t="shared" ca="1" si="106"/>
        <v>0</v>
      </c>
      <c r="Y232" s="89">
        <f t="shared" ca="1" si="102"/>
        <v>2</v>
      </c>
      <c r="Z232" s="89" t="b">
        <f t="shared" ca="1" si="97"/>
        <v>1</v>
      </c>
      <c r="AA232" s="89" t="str">
        <f t="shared" ca="1" si="97"/>
        <v>-</v>
      </c>
      <c r="AB232" s="89" t="str">
        <f t="shared" ca="1" si="97"/>
        <v>-</v>
      </c>
      <c r="AC232" s="89" t="str">
        <f t="shared" ca="1" si="97"/>
        <v>-</v>
      </c>
      <c r="AD232" s="89" t="str">
        <f t="shared" ca="1" si="97"/>
        <v>-</v>
      </c>
      <c r="AE232" s="89" t="str">
        <f t="shared" ca="1" si="97"/>
        <v>-</v>
      </c>
      <c r="AF232" s="89">
        <f t="shared" ca="1" si="97"/>
        <v>1</v>
      </c>
      <c r="AG232" s="89">
        <f t="shared" ca="1" si="103"/>
        <v>0</v>
      </c>
      <c r="AH232" s="89">
        <f t="shared" ca="1" si="98"/>
        <v>1</v>
      </c>
      <c r="AI232" s="89">
        <f t="shared" ca="1" si="107"/>
        <v>0</v>
      </c>
      <c r="AJ232" s="89">
        <f t="shared" ca="1" si="99"/>
        <v>1</v>
      </c>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t="e">
        <f t="shared" ref="BN232:BW239" ca="1" si="109">OFFSET(BN232,-1,0)</f>
        <v>#REF!</v>
      </c>
      <c r="BO232" s="89" t="e">
        <f t="shared" ca="1" si="109"/>
        <v>#REF!</v>
      </c>
      <c r="BP232" s="89" t="e">
        <f t="shared" ca="1" si="109"/>
        <v>#REF!</v>
      </c>
      <c r="BQ232" s="89" t="e">
        <f t="shared" ca="1" si="109"/>
        <v>#REF!</v>
      </c>
      <c r="BR232" s="89" t="e">
        <f t="shared" ca="1" si="109"/>
        <v>#REF!</v>
      </c>
      <c r="BS232" s="89" t="e">
        <f t="shared" ca="1" si="109"/>
        <v>#REF!</v>
      </c>
      <c r="BT232" s="89" t="e">
        <f t="shared" ca="1" si="109"/>
        <v>#REF!</v>
      </c>
      <c r="BU232" s="89" t="e">
        <f t="shared" ca="1" si="109"/>
        <v>#REF!</v>
      </c>
      <c r="BV232" s="89" t="e">
        <f t="shared" ca="1" si="109"/>
        <v>#REF!</v>
      </c>
      <c r="BW232" s="89" t="e">
        <f t="shared" ca="1" si="109"/>
        <v>#REF!</v>
      </c>
      <c r="BX232" s="89" t="e">
        <f t="shared" ref="BX232:CH239" ca="1" si="110">OFFSET(BX232,-1,0)</f>
        <v>#REF!</v>
      </c>
      <c r="BY232" s="89" t="e">
        <f t="shared" ca="1" si="110"/>
        <v>#REF!</v>
      </c>
      <c r="BZ232" s="89" t="e">
        <f t="shared" ca="1" si="110"/>
        <v>#REF!</v>
      </c>
      <c r="CA232" s="89" t="e">
        <f t="shared" ca="1" si="110"/>
        <v>#REF!</v>
      </c>
      <c r="CB232" s="89" t="e">
        <f t="shared" ca="1" si="110"/>
        <v>#REF!</v>
      </c>
      <c r="CC232" s="89" t="e">
        <f t="shared" ca="1" si="110"/>
        <v>#REF!</v>
      </c>
      <c r="CD232" s="89" t="e">
        <f t="shared" ca="1" si="110"/>
        <v>#REF!</v>
      </c>
      <c r="CE232" s="89" t="e">
        <f t="shared" ca="1" si="110"/>
        <v>#REF!</v>
      </c>
      <c r="CF232" s="89" t="e">
        <f t="shared" ca="1" si="110"/>
        <v>#REF!</v>
      </c>
      <c r="CG232" s="89" t="e">
        <f t="shared" ca="1" si="110"/>
        <v>#REF!</v>
      </c>
      <c r="CH232" s="89" t="e">
        <f t="shared" ca="1" si="110"/>
        <v>#REF!</v>
      </c>
    </row>
    <row r="233" spans="1:86">
      <c r="A233" s="71"/>
      <c r="B233" s="90" t="s">
        <v>753</v>
      </c>
      <c r="C233" s="89">
        <f t="shared" ca="1" si="100"/>
        <v>0</v>
      </c>
      <c r="D233" s="89">
        <f t="shared" ca="1" si="100"/>
        <v>0</v>
      </c>
      <c r="E233" s="89" t="b">
        <f t="shared" ca="1" si="95"/>
        <v>0</v>
      </c>
      <c r="F233" s="89">
        <f t="shared" ca="1" si="91"/>
        <v>3</v>
      </c>
      <c r="G233" s="87" t="s">
        <v>37</v>
      </c>
      <c r="H233" s="87" t="s">
        <v>37</v>
      </c>
      <c r="I233" s="89" t="b">
        <f ca="1">OFFSET(I233,-1,0)</f>
        <v>1</v>
      </c>
      <c r="J233" s="89" t="b">
        <f ca="1">OFFSET(J233,-1,0)</f>
        <v>1</v>
      </c>
      <c r="K233" s="89" t="str">
        <f ca="1">OFFSET(K233,-1,0)</f>
        <v>-</v>
      </c>
      <c r="L233" s="89">
        <f t="shared" ca="1" si="104"/>
        <v>0</v>
      </c>
      <c r="M233" s="89">
        <f t="shared" ca="1" si="108"/>
        <v>52</v>
      </c>
      <c r="N233" s="89">
        <f t="shared" ca="1" si="108"/>
        <v>53</v>
      </c>
      <c r="O233" s="89">
        <f t="shared" ca="1" si="108"/>
        <v>52</v>
      </c>
      <c r="P233" s="89">
        <f t="shared" ca="1" si="108"/>
        <v>53</v>
      </c>
      <c r="Q233" s="89">
        <f t="shared" ca="1" si="108"/>
        <v>54</v>
      </c>
      <c r="R233" s="89">
        <f t="shared" ca="1" si="108"/>
        <v>52</v>
      </c>
      <c r="S233" s="89">
        <f t="shared" ca="1" si="106"/>
        <v>1.2500000000000001E-2</v>
      </c>
      <c r="T233" s="89">
        <f t="shared" ca="1" si="106"/>
        <v>6.25E-2</v>
      </c>
      <c r="U233" s="89">
        <f t="shared" ca="1" si="106"/>
        <v>6.25E-2</v>
      </c>
      <c r="V233" s="89">
        <f t="shared" ca="1" si="106"/>
        <v>6.25E-2</v>
      </c>
      <c r="W233" s="89">
        <f t="shared" ca="1" si="106"/>
        <v>0</v>
      </c>
      <c r="X233" s="89">
        <f t="shared" ca="1" si="106"/>
        <v>0</v>
      </c>
      <c r="Y233" s="89">
        <f t="shared" ca="1" si="102"/>
        <v>2</v>
      </c>
      <c r="Z233" s="89" t="b">
        <f t="shared" ca="1" si="97"/>
        <v>1</v>
      </c>
      <c r="AA233" s="89" t="str">
        <f t="shared" ca="1" si="97"/>
        <v>-</v>
      </c>
      <c r="AB233" s="89" t="str">
        <f t="shared" ca="1" si="97"/>
        <v>-</v>
      </c>
      <c r="AC233" s="89" t="str">
        <f t="shared" ca="1" si="97"/>
        <v>-</v>
      </c>
      <c r="AD233" s="89" t="str">
        <f t="shared" ca="1" si="97"/>
        <v>-</v>
      </c>
      <c r="AE233" s="89" t="str">
        <f t="shared" ca="1" si="97"/>
        <v>-</v>
      </c>
      <c r="AF233" s="89">
        <f t="shared" ca="1" si="97"/>
        <v>1</v>
      </c>
      <c r="AG233" s="89">
        <f t="shared" ca="1" si="103"/>
        <v>0</v>
      </c>
      <c r="AH233" s="89">
        <f t="shared" ca="1" si="98"/>
        <v>1</v>
      </c>
      <c r="AI233" s="89">
        <f t="shared" ca="1" si="107"/>
        <v>0</v>
      </c>
      <c r="AJ233" s="89">
        <f t="shared" ca="1" si="99"/>
        <v>1</v>
      </c>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t="e">
        <f t="shared" ca="1" si="109"/>
        <v>#REF!</v>
      </c>
      <c r="BO233" s="89" t="e">
        <f t="shared" ca="1" si="109"/>
        <v>#REF!</v>
      </c>
      <c r="BP233" s="89" t="e">
        <f t="shared" ca="1" si="109"/>
        <v>#REF!</v>
      </c>
      <c r="BQ233" s="89" t="e">
        <f t="shared" ca="1" si="109"/>
        <v>#REF!</v>
      </c>
      <c r="BR233" s="89" t="e">
        <f t="shared" ca="1" si="109"/>
        <v>#REF!</v>
      </c>
      <c r="BS233" s="89" t="e">
        <f t="shared" ca="1" si="109"/>
        <v>#REF!</v>
      </c>
      <c r="BT233" s="89" t="e">
        <f t="shared" ca="1" si="109"/>
        <v>#REF!</v>
      </c>
      <c r="BU233" s="89" t="e">
        <f t="shared" ca="1" si="109"/>
        <v>#REF!</v>
      </c>
      <c r="BV233" s="89" t="e">
        <f t="shared" ca="1" si="109"/>
        <v>#REF!</v>
      </c>
      <c r="BW233" s="89" t="e">
        <f t="shared" ca="1" si="109"/>
        <v>#REF!</v>
      </c>
      <c r="BX233" s="89" t="e">
        <f t="shared" ca="1" si="110"/>
        <v>#REF!</v>
      </c>
      <c r="BY233" s="89" t="e">
        <f t="shared" ca="1" si="110"/>
        <v>#REF!</v>
      </c>
      <c r="BZ233" s="89" t="e">
        <f t="shared" ca="1" si="110"/>
        <v>#REF!</v>
      </c>
      <c r="CA233" s="89" t="e">
        <f t="shared" ca="1" si="110"/>
        <v>#REF!</v>
      </c>
      <c r="CB233" s="89" t="e">
        <f t="shared" ca="1" si="110"/>
        <v>#REF!</v>
      </c>
      <c r="CC233" s="89" t="e">
        <f t="shared" ca="1" si="110"/>
        <v>#REF!</v>
      </c>
      <c r="CD233" s="89" t="e">
        <f t="shared" ca="1" si="110"/>
        <v>#REF!</v>
      </c>
      <c r="CE233" s="89" t="e">
        <f t="shared" ca="1" si="110"/>
        <v>#REF!</v>
      </c>
      <c r="CF233" s="89" t="e">
        <f t="shared" ca="1" si="110"/>
        <v>#REF!</v>
      </c>
      <c r="CG233" s="89" t="e">
        <f t="shared" ca="1" si="110"/>
        <v>#REF!</v>
      </c>
      <c r="CH233" s="89" t="e">
        <f t="shared" ca="1" si="110"/>
        <v>#REF!</v>
      </c>
    </row>
    <row r="234" spans="1:86">
      <c r="A234" s="71"/>
      <c r="B234" s="85" t="s">
        <v>511</v>
      </c>
      <c r="C234" s="89">
        <f t="shared" ca="1" si="100"/>
        <v>0</v>
      </c>
      <c r="D234" s="89">
        <f t="shared" ca="1" si="100"/>
        <v>0</v>
      </c>
      <c r="E234" s="89" t="b">
        <f t="shared" ca="1" si="95"/>
        <v>0</v>
      </c>
      <c r="F234" s="89">
        <f t="shared" ca="1" si="91"/>
        <v>3</v>
      </c>
      <c r="G234" s="89" t="str">
        <f ca="1">OFFSET(G234,-1,0)</f>
        <v>-</v>
      </c>
      <c r="H234" s="89" t="str">
        <f ca="1">OFFSET(H234,-1,0)</f>
        <v>-</v>
      </c>
      <c r="I234" s="89" t="b">
        <f ca="1">OFFSET(I234,-1,0)</f>
        <v>1</v>
      </c>
      <c r="J234" s="87" t="s">
        <v>37</v>
      </c>
      <c r="K234" s="89" t="str">
        <f t="shared" ref="K234:K239" ca="1" si="111">OFFSET(K234,-1,0)</f>
        <v>-</v>
      </c>
      <c r="L234" s="89">
        <f t="shared" ca="1" si="104"/>
        <v>0</v>
      </c>
      <c r="M234" s="89">
        <f t="shared" ca="1" si="108"/>
        <v>52</v>
      </c>
      <c r="N234" s="89">
        <f t="shared" ca="1" si="108"/>
        <v>53</v>
      </c>
      <c r="O234" s="89">
        <f t="shared" ca="1" si="108"/>
        <v>52</v>
      </c>
      <c r="P234" s="89">
        <f t="shared" ca="1" si="108"/>
        <v>53</v>
      </c>
      <c r="Q234" s="89">
        <f t="shared" ca="1" si="108"/>
        <v>54</v>
      </c>
      <c r="R234" s="89">
        <f t="shared" ca="1" si="108"/>
        <v>52</v>
      </c>
      <c r="S234" s="89">
        <f t="shared" ca="1" si="106"/>
        <v>1.2500000000000001E-2</v>
      </c>
      <c r="T234" s="89">
        <f t="shared" ca="1" si="106"/>
        <v>6.25E-2</v>
      </c>
      <c r="U234" s="89">
        <f t="shared" ca="1" si="106"/>
        <v>6.25E-2</v>
      </c>
      <c r="V234" s="89">
        <f t="shared" ca="1" si="106"/>
        <v>6.25E-2</v>
      </c>
      <c r="W234" s="89">
        <f t="shared" ca="1" si="106"/>
        <v>0</v>
      </c>
      <c r="X234" s="89">
        <f t="shared" ca="1" si="106"/>
        <v>0</v>
      </c>
      <c r="Y234" s="89">
        <f t="shared" ca="1" si="102"/>
        <v>2</v>
      </c>
      <c r="Z234" s="89" t="b">
        <f t="shared" ca="1" si="97"/>
        <v>1</v>
      </c>
      <c r="AA234" s="89" t="str">
        <f t="shared" ca="1" si="97"/>
        <v>-</v>
      </c>
      <c r="AB234" s="89" t="str">
        <f t="shared" ca="1" si="97"/>
        <v>-</v>
      </c>
      <c r="AC234" s="89" t="str">
        <f t="shared" ca="1" si="97"/>
        <v>-</v>
      </c>
      <c r="AD234" s="89" t="str">
        <f t="shared" ca="1" si="97"/>
        <v>-</v>
      </c>
      <c r="AE234" s="89" t="str">
        <f t="shared" ca="1" si="97"/>
        <v>-</v>
      </c>
      <c r="AF234" s="89">
        <f t="shared" ca="1" si="97"/>
        <v>1</v>
      </c>
      <c r="AG234" s="89">
        <f t="shared" ca="1" si="103"/>
        <v>0</v>
      </c>
      <c r="AH234" s="89">
        <f t="shared" ca="1" si="98"/>
        <v>1</v>
      </c>
      <c r="AI234" s="89">
        <f t="shared" ca="1" si="107"/>
        <v>0</v>
      </c>
      <c r="AJ234" s="89">
        <f t="shared" ca="1" si="99"/>
        <v>1</v>
      </c>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t="e">
        <f t="shared" ca="1" si="109"/>
        <v>#REF!</v>
      </c>
      <c r="BO234" s="89" t="e">
        <f t="shared" ca="1" si="109"/>
        <v>#REF!</v>
      </c>
      <c r="BP234" s="89" t="e">
        <f t="shared" ca="1" si="109"/>
        <v>#REF!</v>
      </c>
      <c r="BQ234" s="89" t="e">
        <f t="shared" ca="1" si="109"/>
        <v>#REF!</v>
      </c>
      <c r="BR234" s="89" t="e">
        <f t="shared" ca="1" si="109"/>
        <v>#REF!</v>
      </c>
      <c r="BS234" s="89" t="e">
        <f t="shared" ca="1" si="109"/>
        <v>#REF!</v>
      </c>
      <c r="BT234" s="89" t="e">
        <f t="shared" ca="1" si="109"/>
        <v>#REF!</v>
      </c>
      <c r="BU234" s="89" t="e">
        <f t="shared" ca="1" si="109"/>
        <v>#REF!</v>
      </c>
      <c r="BV234" s="89" t="e">
        <f t="shared" ca="1" si="109"/>
        <v>#REF!</v>
      </c>
      <c r="BW234" s="89" t="e">
        <f t="shared" ca="1" si="109"/>
        <v>#REF!</v>
      </c>
      <c r="BX234" s="89" t="e">
        <f t="shared" ca="1" si="110"/>
        <v>#REF!</v>
      </c>
      <c r="BY234" s="89" t="e">
        <f t="shared" ca="1" si="110"/>
        <v>#REF!</v>
      </c>
      <c r="BZ234" s="89" t="e">
        <f t="shared" ca="1" si="110"/>
        <v>#REF!</v>
      </c>
      <c r="CA234" s="89" t="e">
        <f t="shared" ca="1" si="110"/>
        <v>#REF!</v>
      </c>
      <c r="CB234" s="89" t="e">
        <f t="shared" ca="1" si="110"/>
        <v>#REF!</v>
      </c>
      <c r="CC234" s="89" t="e">
        <f t="shared" ca="1" si="110"/>
        <v>#REF!</v>
      </c>
      <c r="CD234" s="89" t="e">
        <f t="shared" ca="1" si="110"/>
        <v>#REF!</v>
      </c>
      <c r="CE234" s="89" t="e">
        <f t="shared" ca="1" si="110"/>
        <v>#REF!</v>
      </c>
      <c r="CF234" s="89" t="e">
        <f t="shared" ca="1" si="110"/>
        <v>#REF!</v>
      </c>
      <c r="CG234" s="89" t="e">
        <f t="shared" ca="1" si="110"/>
        <v>#REF!</v>
      </c>
      <c r="CH234" s="89" t="e">
        <f t="shared" ca="1" si="110"/>
        <v>#REF!</v>
      </c>
    </row>
    <row r="235" spans="1:86">
      <c r="A235" s="71"/>
      <c r="B235" s="85" t="s">
        <v>512</v>
      </c>
      <c r="C235" s="89">
        <f t="shared" ca="1" si="100"/>
        <v>0</v>
      </c>
      <c r="D235" s="89">
        <f t="shared" ca="1" si="100"/>
        <v>0</v>
      </c>
      <c r="E235" s="89" t="b">
        <f t="shared" ca="1" si="95"/>
        <v>0</v>
      </c>
      <c r="F235" s="89">
        <f t="shared" ca="1" si="91"/>
        <v>3</v>
      </c>
      <c r="G235" s="89" t="str">
        <f t="shared" ref="G235:H239" ca="1" si="112">OFFSET(G235,-1,0)</f>
        <v>-</v>
      </c>
      <c r="H235" s="89" t="str">
        <f t="shared" ca="1" si="112"/>
        <v>-</v>
      </c>
      <c r="I235" s="87" t="s">
        <v>37</v>
      </c>
      <c r="J235" s="89" t="str">
        <f ca="1">OFFSET(J235,-1,0)</f>
        <v>-</v>
      </c>
      <c r="K235" s="89" t="str">
        <f t="shared" ca="1" si="111"/>
        <v>-</v>
      </c>
      <c r="L235" s="89">
        <f t="shared" ca="1" si="104"/>
        <v>0</v>
      </c>
      <c r="M235" s="89">
        <f t="shared" ca="1" si="108"/>
        <v>52</v>
      </c>
      <c r="N235" s="89">
        <f t="shared" ca="1" si="108"/>
        <v>53</v>
      </c>
      <c r="O235" s="89">
        <f t="shared" ca="1" si="108"/>
        <v>52</v>
      </c>
      <c r="P235" s="89">
        <f t="shared" ca="1" si="108"/>
        <v>53</v>
      </c>
      <c r="Q235" s="89">
        <f t="shared" ca="1" si="108"/>
        <v>54</v>
      </c>
      <c r="R235" s="89">
        <f t="shared" ca="1" si="108"/>
        <v>52</v>
      </c>
      <c r="S235" s="89">
        <f t="shared" ca="1" si="106"/>
        <v>1.2500000000000001E-2</v>
      </c>
      <c r="T235" s="89">
        <f t="shared" ca="1" si="106"/>
        <v>6.25E-2</v>
      </c>
      <c r="U235" s="89">
        <f t="shared" ca="1" si="106"/>
        <v>6.25E-2</v>
      </c>
      <c r="V235" s="89">
        <f t="shared" ca="1" si="106"/>
        <v>6.25E-2</v>
      </c>
      <c r="W235" s="89">
        <f t="shared" ca="1" si="106"/>
        <v>0</v>
      </c>
      <c r="X235" s="89">
        <f t="shared" ca="1" si="106"/>
        <v>0</v>
      </c>
      <c r="Y235" s="89">
        <f t="shared" ca="1" si="102"/>
        <v>2</v>
      </c>
      <c r="Z235" s="89" t="b">
        <f t="shared" ca="1" si="97"/>
        <v>1</v>
      </c>
      <c r="AA235" s="89" t="str">
        <f t="shared" ca="1" si="97"/>
        <v>-</v>
      </c>
      <c r="AB235" s="89" t="str">
        <f t="shared" ca="1" si="97"/>
        <v>-</v>
      </c>
      <c r="AC235" s="89" t="str">
        <f t="shared" ca="1" si="97"/>
        <v>-</v>
      </c>
      <c r="AD235" s="89" t="str">
        <f t="shared" ca="1" si="97"/>
        <v>-</v>
      </c>
      <c r="AE235" s="89" t="str">
        <f t="shared" ca="1" si="97"/>
        <v>-</v>
      </c>
      <c r="AF235" s="89">
        <f t="shared" ca="1" si="97"/>
        <v>1</v>
      </c>
      <c r="AG235" s="89">
        <f t="shared" ca="1" si="103"/>
        <v>0</v>
      </c>
      <c r="AH235" s="89">
        <f t="shared" ca="1" si="98"/>
        <v>1</v>
      </c>
      <c r="AI235" s="89">
        <f t="shared" ca="1" si="107"/>
        <v>0</v>
      </c>
      <c r="AJ235" s="89">
        <f t="shared" ca="1" si="99"/>
        <v>1</v>
      </c>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t="e">
        <f t="shared" ca="1" si="109"/>
        <v>#REF!</v>
      </c>
      <c r="BO235" s="89" t="e">
        <f t="shared" ca="1" si="109"/>
        <v>#REF!</v>
      </c>
      <c r="BP235" s="89" t="e">
        <f t="shared" ca="1" si="109"/>
        <v>#REF!</v>
      </c>
      <c r="BQ235" s="89" t="e">
        <f t="shared" ca="1" si="109"/>
        <v>#REF!</v>
      </c>
      <c r="BR235" s="89" t="e">
        <f t="shared" ca="1" si="109"/>
        <v>#REF!</v>
      </c>
      <c r="BS235" s="89" t="e">
        <f t="shared" ca="1" si="109"/>
        <v>#REF!</v>
      </c>
      <c r="BT235" s="89" t="e">
        <f t="shared" ca="1" si="109"/>
        <v>#REF!</v>
      </c>
      <c r="BU235" s="89" t="e">
        <f t="shared" ca="1" si="109"/>
        <v>#REF!</v>
      </c>
      <c r="BV235" s="89" t="e">
        <f t="shared" ca="1" si="109"/>
        <v>#REF!</v>
      </c>
      <c r="BW235" s="89" t="e">
        <f t="shared" ca="1" si="109"/>
        <v>#REF!</v>
      </c>
      <c r="BX235" s="89" t="e">
        <f t="shared" ca="1" si="110"/>
        <v>#REF!</v>
      </c>
      <c r="BY235" s="89" t="e">
        <f t="shared" ca="1" si="110"/>
        <v>#REF!</v>
      </c>
      <c r="BZ235" s="89" t="e">
        <f t="shared" ca="1" si="110"/>
        <v>#REF!</v>
      </c>
      <c r="CA235" s="89" t="e">
        <f t="shared" ca="1" si="110"/>
        <v>#REF!</v>
      </c>
      <c r="CB235" s="89" t="e">
        <f t="shared" ca="1" si="110"/>
        <v>#REF!</v>
      </c>
      <c r="CC235" s="89" t="e">
        <f t="shared" ca="1" si="110"/>
        <v>#REF!</v>
      </c>
      <c r="CD235" s="89" t="e">
        <f t="shared" ca="1" si="110"/>
        <v>#REF!</v>
      </c>
      <c r="CE235" s="89" t="e">
        <f t="shared" ca="1" si="110"/>
        <v>#REF!</v>
      </c>
      <c r="CF235" s="89" t="e">
        <f t="shared" ca="1" si="110"/>
        <v>#REF!</v>
      </c>
      <c r="CG235" s="89" t="e">
        <f t="shared" ca="1" si="110"/>
        <v>#REF!</v>
      </c>
      <c r="CH235" s="89" t="e">
        <f t="shared" ca="1" si="110"/>
        <v>#REF!</v>
      </c>
    </row>
    <row r="236" spans="1:86">
      <c r="A236" s="71"/>
      <c r="B236" s="85" t="s">
        <v>513</v>
      </c>
      <c r="C236" s="89">
        <f t="shared" ca="1" si="100"/>
        <v>0</v>
      </c>
      <c r="D236" s="89">
        <f t="shared" ca="1" si="100"/>
        <v>0</v>
      </c>
      <c r="E236" s="89" t="b">
        <f t="shared" ca="1" si="95"/>
        <v>0</v>
      </c>
      <c r="F236" s="89">
        <f t="shared" ca="1" si="91"/>
        <v>3</v>
      </c>
      <c r="G236" s="89" t="str">
        <f t="shared" ca="1" si="112"/>
        <v>-</v>
      </c>
      <c r="H236" s="89" t="str">
        <f t="shared" ca="1" si="112"/>
        <v>-</v>
      </c>
      <c r="I236" s="89" t="str">
        <f ca="1">OFFSET(I236,-1,0)</f>
        <v>-</v>
      </c>
      <c r="J236" s="89" t="str">
        <f ca="1">OFFSET(J236,-1,0)</f>
        <v>-</v>
      </c>
      <c r="K236" s="89" t="str">
        <f t="shared" ca="1" si="111"/>
        <v>-</v>
      </c>
      <c r="L236" s="89">
        <f t="shared" ca="1" si="104"/>
        <v>0</v>
      </c>
      <c r="M236" s="89">
        <f t="shared" ca="1" si="108"/>
        <v>52</v>
      </c>
      <c r="N236" s="89">
        <f t="shared" ca="1" si="108"/>
        <v>53</v>
      </c>
      <c r="O236" s="89">
        <f t="shared" ca="1" si="108"/>
        <v>52</v>
      </c>
      <c r="P236" s="89">
        <f t="shared" ca="1" si="108"/>
        <v>53</v>
      </c>
      <c r="Q236" s="89">
        <f t="shared" ca="1" si="108"/>
        <v>54</v>
      </c>
      <c r="R236" s="89">
        <f t="shared" ca="1" si="108"/>
        <v>52</v>
      </c>
      <c r="S236" s="89">
        <f t="shared" ref="S236:V238" ca="1" si="113">OFFSET(S236,-1,0)</f>
        <v>1.2500000000000001E-2</v>
      </c>
      <c r="T236" s="89">
        <f t="shared" ca="1" si="113"/>
        <v>6.25E-2</v>
      </c>
      <c r="U236" s="89">
        <f t="shared" ca="1" si="113"/>
        <v>6.25E-2</v>
      </c>
      <c r="V236" s="89">
        <f t="shared" ca="1" si="113"/>
        <v>6.25E-2</v>
      </c>
      <c r="W236" s="91">
        <f>$C$30</f>
        <v>9.9000000000000008E-3</v>
      </c>
      <c r="X236" s="91">
        <f>$D$30</f>
        <v>-5.515714285714287E-2</v>
      </c>
      <c r="Y236" s="89">
        <f t="shared" ca="1" si="102"/>
        <v>2</v>
      </c>
      <c r="Z236" s="89" t="b">
        <f t="shared" ca="1" si="97"/>
        <v>1</v>
      </c>
      <c r="AA236" s="89" t="str">
        <f t="shared" ca="1" si="97"/>
        <v>-</v>
      </c>
      <c r="AB236" s="89" t="str">
        <f t="shared" ca="1" si="97"/>
        <v>-</v>
      </c>
      <c r="AC236" s="89" t="str">
        <f t="shared" ca="1" si="97"/>
        <v>-</v>
      </c>
      <c r="AD236" s="89" t="str">
        <f t="shared" ca="1" si="97"/>
        <v>-</v>
      </c>
      <c r="AE236" s="89" t="str">
        <f t="shared" ca="1" si="97"/>
        <v>-</v>
      </c>
      <c r="AF236" s="89">
        <f t="shared" ca="1" si="97"/>
        <v>1</v>
      </c>
      <c r="AG236" s="89">
        <f t="shared" ca="1" si="103"/>
        <v>0</v>
      </c>
      <c r="AH236" s="89">
        <f t="shared" ca="1" si="98"/>
        <v>1</v>
      </c>
      <c r="AI236" s="89">
        <f t="shared" ca="1" si="107"/>
        <v>0</v>
      </c>
      <c r="AJ236" s="89">
        <f t="shared" ca="1" si="99"/>
        <v>1</v>
      </c>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t="e">
        <f t="shared" ca="1" si="109"/>
        <v>#REF!</v>
      </c>
      <c r="BO236" s="89" t="e">
        <f t="shared" ca="1" si="109"/>
        <v>#REF!</v>
      </c>
      <c r="BP236" s="89" t="e">
        <f t="shared" ca="1" si="109"/>
        <v>#REF!</v>
      </c>
      <c r="BQ236" s="89" t="e">
        <f t="shared" ca="1" si="109"/>
        <v>#REF!</v>
      </c>
      <c r="BR236" s="89" t="e">
        <f t="shared" ca="1" si="109"/>
        <v>#REF!</v>
      </c>
      <c r="BS236" s="89" t="e">
        <f t="shared" ca="1" si="109"/>
        <v>#REF!</v>
      </c>
      <c r="BT236" s="89" t="e">
        <f t="shared" ca="1" si="109"/>
        <v>#REF!</v>
      </c>
      <c r="BU236" s="89" t="e">
        <f t="shared" ca="1" si="109"/>
        <v>#REF!</v>
      </c>
      <c r="BV236" s="89" t="e">
        <f t="shared" ca="1" si="109"/>
        <v>#REF!</v>
      </c>
      <c r="BW236" s="89" t="e">
        <f t="shared" ca="1" si="109"/>
        <v>#REF!</v>
      </c>
      <c r="BX236" s="89" t="e">
        <f t="shared" ca="1" si="110"/>
        <v>#REF!</v>
      </c>
      <c r="BY236" s="89" t="e">
        <f t="shared" ca="1" si="110"/>
        <v>#REF!</v>
      </c>
      <c r="BZ236" s="89" t="e">
        <f t="shared" ca="1" si="110"/>
        <v>#REF!</v>
      </c>
      <c r="CA236" s="89" t="e">
        <f t="shared" ca="1" si="110"/>
        <v>#REF!</v>
      </c>
      <c r="CB236" s="89" t="e">
        <f t="shared" ca="1" si="110"/>
        <v>#REF!</v>
      </c>
      <c r="CC236" s="89" t="e">
        <f t="shared" ca="1" si="110"/>
        <v>#REF!</v>
      </c>
      <c r="CD236" s="89" t="e">
        <f t="shared" ca="1" si="110"/>
        <v>#REF!</v>
      </c>
      <c r="CE236" s="89" t="e">
        <f t="shared" ca="1" si="110"/>
        <v>#REF!</v>
      </c>
      <c r="CF236" s="89" t="e">
        <f t="shared" ca="1" si="110"/>
        <v>#REF!</v>
      </c>
      <c r="CG236" s="89" t="e">
        <f t="shared" ca="1" si="110"/>
        <v>#REF!</v>
      </c>
      <c r="CH236" s="89" t="e">
        <f t="shared" ca="1" si="110"/>
        <v>#REF!</v>
      </c>
    </row>
    <row r="237" spans="1:86">
      <c r="A237" s="71"/>
      <c r="B237" s="80" t="s">
        <v>767</v>
      </c>
      <c r="C237" s="86">
        <v>1</v>
      </c>
      <c r="D237" s="86">
        <v>1</v>
      </c>
      <c r="E237" s="89" t="b">
        <f t="shared" ca="1" si="95"/>
        <v>0</v>
      </c>
      <c r="F237" s="89">
        <f t="shared" ca="1" si="91"/>
        <v>3</v>
      </c>
      <c r="G237" s="89" t="str">
        <f t="shared" ca="1" si="112"/>
        <v>-</v>
      </c>
      <c r="H237" s="89" t="str">
        <f t="shared" ca="1" si="112"/>
        <v>-</v>
      </c>
      <c r="I237" s="89" t="str">
        <f ca="1">OFFSET(I237,-1,0)</f>
        <v>-</v>
      </c>
      <c r="J237" s="89" t="str">
        <f ca="1">OFFSET(J237,-1,0)</f>
        <v>-</v>
      </c>
      <c r="K237" s="89" t="str">
        <f t="shared" ca="1" si="111"/>
        <v>-</v>
      </c>
      <c r="L237" s="89">
        <f t="shared" ca="1" si="104"/>
        <v>0</v>
      </c>
      <c r="M237" s="89">
        <f t="shared" ca="1" si="108"/>
        <v>52</v>
      </c>
      <c r="N237" s="89">
        <f t="shared" ca="1" si="108"/>
        <v>53</v>
      </c>
      <c r="O237" s="89">
        <f t="shared" ca="1" si="108"/>
        <v>52</v>
      </c>
      <c r="P237" s="89">
        <f t="shared" ca="1" si="108"/>
        <v>53</v>
      </c>
      <c r="Q237" s="89">
        <f t="shared" ca="1" si="108"/>
        <v>54</v>
      </c>
      <c r="R237" s="89">
        <f t="shared" ca="1" si="108"/>
        <v>52</v>
      </c>
      <c r="S237" s="89">
        <f t="shared" ca="1" si="113"/>
        <v>1.2500000000000001E-2</v>
      </c>
      <c r="T237" s="89">
        <f t="shared" ca="1" si="113"/>
        <v>6.25E-2</v>
      </c>
      <c r="U237" s="89">
        <f t="shared" ca="1" si="113"/>
        <v>6.25E-2</v>
      </c>
      <c r="V237" s="89">
        <f t="shared" ca="1" si="113"/>
        <v>6.25E-2</v>
      </c>
      <c r="W237" s="222">
        <f t="shared" ref="W237:X239" ca="1" si="114">OFFSET(W237,-1,0)</f>
        <v>9.9000000000000008E-3</v>
      </c>
      <c r="X237" s="222">
        <f t="shared" ca="1" si="114"/>
        <v>-5.515714285714287E-2</v>
      </c>
      <c r="Y237" s="89">
        <f t="shared" ca="1" si="102"/>
        <v>2</v>
      </c>
      <c r="Z237" s="89" t="b">
        <f t="shared" ca="1" si="97"/>
        <v>1</v>
      </c>
      <c r="AA237" s="89" t="str">
        <f t="shared" ca="1" si="97"/>
        <v>-</v>
      </c>
      <c r="AB237" s="89" t="str">
        <f t="shared" ca="1" si="97"/>
        <v>-</v>
      </c>
      <c r="AC237" s="89" t="str">
        <f t="shared" ca="1" si="97"/>
        <v>-</v>
      </c>
      <c r="AD237" s="89" t="str">
        <f t="shared" ca="1" si="97"/>
        <v>-</v>
      </c>
      <c r="AE237" s="89" t="str">
        <f t="shared" ca="1" si="97"/>
        <v>-</v>
      </c>
      <c r="AF237" s="89">
        <f t="shared" ca="1" si="97"/>
        <v>1</v>
      </c>
      <c r="AG237" s="89">
        <f t="shared" ca="1" si="103"/>
        <v>0</v>
      </c>
      <c r="AH237" s="89">
        <f t="shared" ca="1" si="98"/>
        <v>1</v>
      </c>
      <c r="AI237" s="89">
        <f t="shared" ca="1" si="107"/>
        <v>0</v>
      </c>
      <c r="AJ237" s="89">
        <f t="shared" ca="1" si="99"/>
        <v>1</v>
      </c>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t="e">
        <f t="shared" ca="1" si="109"/>
        <v>#REF!</v>
      </c>
      <c r="BO237" s="89" t="e">
        <f t="shared" ca="1" si="109"/>
        <v>#REF!</v>
      </c>
      <c r="BP237" s="89" t="e">
        <f t="shared" ca="1" si="109"/>
        <v>#REF!</v>
      </c>
      <c r="BQ237" s="89" t="e">
        <f t="shared" ca="1" si="109"/>
        <v>#REF!</v>
      </c>
      <c r="BR237" s="89" t="e">
        <f t="shared" ca="1" si="109"/>
        <v>#REF!</v>
      </c>
      <c r="BS237" s="89" t="e">
        <f t="shared" ca="1" si="109"/>
        <v>#REF!</v>
      </c>
      <c r="BT237" s="89" t="e">
        <f t="shared" ca="1" si="109"/>
        <v>#REF!</v>
      </c>
      <c r="BU237" s="89" t="e">
        <f t="shared" ca="1" si="109"/>
        <v>#REF!</v>
      </c>
      <c r="BV237" s="89" t="e">
        <f t="shared" ca="1" si="109"/>
        <v>#REF!</v>
      </c>
      <c r="BW237" s="89" t="e">
        <f t="shared" ca="1" si="109"/>
        <v>#REF!</v>
      </c>
      <c r="BX237" s="89" t="e">
        <f t="shared" ca="1" si="110"/>
        <v>#REF!</v>
      </c>
      <c r="BY237" s="89" t="e">
        <f t="shared" ca="1" si="110"/>
        <v>#REF!</v>
      </c>
      <c r="BZ237" s="89" t="e">
        <f t="shared" ca="1" si="110"/>
        <v>#REF!</v>
      </c>
      <c r="CA237" s="89" t="e">
        <f t="shared" ca="1" si="110"/>
        <v>#REF!</v>
      </c>
      <c r="CB237" s="89" t="e">
        <f t="shared" ca="1" si="110"/>
        <v>#REF!</v>
      </c>
      <c r="CC237" s="89" t="e">
        <f t="shared" ca="1" si="110"/>
        <v>#REF!</v>
      </c>
      <c r="CD237" s="89" t="e">
        <f t="shared" ca="1" si="110"/>
        <v>#REF!</v>
      </c>
      <c r="CE237" s="89" t="e">
        <f t="shared" ca="1" si="110"/>
        <v>#REF!</v>
      </c>
      <c r="CF237" s="89" t="e">
        <f t="shared" ca="1" si="110"/>
        <v>#REF!</v>
      </c>
      <c r="CG237" s="89" t="e">
        <f t="shared" ca="1" si="110"/>
        <v>#REF!</v>
      </c>
      <c r="CH237" s="89" t="e">
        <f t="shared" ca="1" si="110"/>
        <v>#REF!</v>
      </c>
    </row>
    <row r="238" spans="1:86">
      <c r="A238" s="71"/>
      <c r="B238" s="85" t="s">
        <v>723</v>
      </c>
      <c r="C238" s="89">
        <f ca="1">OFFSET(C238,-1,0)</f>
        <v>1</v>
      </c>
      <c r="D238" s="89">
        <f ca="1">OFFSET(D238,-1,0)</f>
        <v>1</v>
      </c>
      <c r="E238" s="89" t="b">
        <f t="shared" ca="1" si="95"/>
        <v>0</v>
      </c>
      <c r="F238" s="89">
        <f t="shared" ca="1" si="91"/>
        <v>3</v>
      </c>
      <c r="G238" s="89" t="str">
        <f t="shared" ca="1" si="112"/>
        <v>-</v>
      </c>
      <c r="H238" s="89" t="str">
        <f t="shared" ca="1" si="112"/>
        <v>-</v>
      </c>
      <c r="I238" s="89" t="str">
        <f ca="1">OFFSET(I238,-1,0)</f>
        <v>-</v>
      </c>
      <c r="J238" s="89" t="str">
        <f ca="1">OFFSET(J238,-1,0)</f>
        <v>-</v>
      </c>
      <c r="K238" s="89" t="str">
        <f t="shared" ca="1" si="111"/>
        <v>-</v>
      </c>
      <c r="L238" s="89">
        <f t="shared" ca="1" si="104"/>
        <v>0</v>
      </c>
      <c r="M238" s="89">
        <f t="shared" ca="1" si="108"/>
        <v>52</v>
      </c>
      <c r="N238" s="89">
        <f t="shared" ca="1" si="108"/>
        <v>53</v>
      </c>
      <c r="O238" s="89">
        <f t="shared" ca="1" si="108"/>
        <v>52</v>
      </c>
      <c r="P238" s="89">
        <f t="shared" ca="1" si="108"/>
        <v>53</v>
      </c>
      <c r="Q238" s="89">
        <f t="shared" ca="1" si="108"/>
        <v>54</v>
      </c>
      <c r="R238" s="89">
        <f t="shared" ca="1" si="108"/>
        <v>52</v>
      </c>
      <c r="S238" s="89">
        <f t="shared" ca="1" si="113"/>
        <v>1.2500000000000001E-2</v>
      </c>
      <c r="T238" s="89">
        <f t="shared" ca="1" si="113"/>
        <v>6.25E-2</v>
      </c>
      <c r="U238" s="89">
        <f t="shared" ca="1" si="113"/>
        <v>6.25E-2</v>
      </c>
      <c r="V238" s="89">
        <f t="shared" ca="1" si="113"/>
        <v>6.25E-2</v>
      </c>
      <c r="W238" s="222">
        <f t="shared" ca="1" si="114"/>
        <v>9.9000000000000008E-3</v>
      </c>
      <c r="X238" s="222">
        <f t="shared" ca="1" si="114"/>
        <v>-5.515714285714287E-2</v>
      </c>
      <c r="Y238" s="89">
        <f t="shared" ca="1" si="102"/>
        <v>2</v>
      </c>
      <c r="Z238" s="89" t="b">
        <f t="shared" ref="Z238:AD239" ca="1" si="115">OFFSET(Z238,-1,0)</f>
        <v>1</v>
      </c>
      <c r="AA238" s="89" t="str">
        <f t="shared" ca="1" si="115"/>
        <v>-</v>
      </c>
      <c r="AB238" s="89" t="str">
        <f t="shared" ca="1" si="115"/>
        <v>-</v>
      </c>
      <c r="AC238" s="89" t="str">
        <f t="shared" ca="1" si="115"/>
        <v>-</v>
      </c>
      <c r="AD238" s="89" t="str">
        <f t="shared" ca="1" si="115"/>
        <v>-</v>
      </c>
      <c r="AE238" s="122">
        <f ca="1">G$100</f>
        <v>0.5</v>
      </c>
      <c r="AF238" s="89">
        <f ca="1">OFFSET(AF238,-1,0)</f>
        <v>1</v>
      </c>
      <c r="AG238" s="89">
        <f t="shared" ca="1" si="103"/>
        <v>0</v>
      </c>
      <c r="AH238" s="89">
        <f t="shared" ca="1" si="98"/>
        <v>1</v>
      </c>
      <c r="AI238" s="89">
        <f t="shared" ca="1" si="107"/>
        <v>0</v>
      </c>
      <c r="AJ238" s="89">
        <f t="shared" ca="1" si="99"/>
        <v>1</v>
      </c>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t="e">
        <f t="shared" ca="1" si="109"/>
        <v>#REF!</v>
      </c>
      <c r="BO238" s="89" t="e">
        <f t="shared" ca="1" si="109"/>
        <v>#REF!</v>
      </c>
      <c r="BP238" s="89" t="e">
        <f t="shared" ca="1" si="109"/>
        <v>#REF!</v>
      </c>
      <c r="BQ238" s="89" t="e">
        <f t="shared" ca="1" si="109"/>
        <v>#REF!</v>
      </c>
      <c r="BR238" s="89" t="e">
        <f t="shared" ca="1" si="109"/>
        <v>#REF!</v>
      </c>
      <c r="BS238" s="89" t="e">
        <f t="shared" ca="1" si="109"/>
        <v>#REF!</v>
      </c>
      <c r="BT238" s="89" t="e">
        <f t="shared" ca="1" si="109"/>
        <v>#REF!</v>
      </c>
      <c r="BU238" s="89" t="e">
        <f t="shared" ca="1" si="109"/>
        <v>#REF!</v>
      </c>
      <c r="BV238" s="89" t="e">
        <f t="shared" ca="1" si="109"/>
        <v>#REF!</v>
      </c>
      <c r="BW238" s="89" t="e">
        <f t="shared" ca="1" si="109"/>
        <v>#REF!</v>
      </c>
      <c r="BX238" s="89" t="e">
        <f t="shared" ca="1" si="110"/>
        <v>#REF!</v>
      </c>
      <c r="BY238" s="89" t="e">
        <f t="shared" ca="1" si="110"/>
        <v>#REF!</v>
      </c>
      <c r="BZ238" s="89" t="e">
        <f t="shared" ca="1" si="110"/>
        <v>#REF!</v>
      </c>
      <c r="CA238" s="89" t="e">
        <f t="shared" ca="1" si="110"/>
        <v>#REF!</v>
      </c>
      <c r="CB238" s="89" t="e">
        <f t="shared" ca="1" si="110"/>
        <v>#REF!</v>
      </c>
      <c r="CC238" s="89" t="e">
        <f t="shared" ca="1" si="110"/>
        <v>#REF!</v>
      </c>
      <c r="CD238" s="89" t="e">
        <f t="shared" ca="1" si="110"/>
        <v>#REF!</v>
      </c>
      <c r="CE238" s="89" t="e">
        <f t="shared" ca="1" si="110"/>
        <v>#REF!</v>
      </c>
      <c r="CF238" s="89" t="e">
        <f t="shared" ca="1" si="110"/>
        <v>#REF!</v>
      </c>
      <c r="CG238" s="89" t="e">
        <f t="shared" ca="1" si="110"/>
        <v>#REF!</v>
      </c>
      <c r="CH238" s="89" t="e">
        <f t="shared" ca="1" si="110"/>
        <v>#REF!</v>
      </c>
    </row>
    <row r="239" spans="1:86">
      <c r="A239" s="71"/>
      <c r="B239" s="92" t="s">
        <v>501</v>
      </c>
      <c r="C239" s="93">
        <f ca="1">OFFSET(C239,-1,0)</f>
        <v>1</v>
      </c>
      <c r="D239" s="93">
        <f ca="1">OFFSET(D239,-1,0)</f>
        <v>1</v>
      </c>
      <c r="E239" s="93" t="b">
        <f t="shared" ca="1" si="95"/>
        <v>0</v>
      </c>
      <c r="F239" s="93">
        <f t="shared" ca="1" si="91"/>
        <v>3</v>
      </c>
      <c r="G239" s="93" t="str">
        <f t="shared" ca="1" si="112"/>
        <v>-</v>
      </c>
      <c r="H239" s="93" t="str">
        <f t="shared" ca="1" si="112"/>
        <v>-</v>
      </c>
      <c r="I239" s="93" t="str">
        <f ca="1">OFFSET(I239,-1,0)</f>
        <v>-</v>
      </c>
      <c r="J239" s="93" t="str">
        <f ca="1">OFFSET(J239,-1,0)</f>
        <v>-</v>
      </c>
      <c r="K239" s="93" t="str">
        <f t="shared" ca="1" si="111"/>
        <v>-</v>
      </c>
      <c r="L239" s="93">
        <f t="shared" ca="1" si="104"/>
        <v>0</v>
      </c>
      <c r="M239" s="93">
        <f t="shared" ca="1" si="108"/>
        <v>52</v>
      </c>
      <c r="N239" s="93">
        <f t="shared" ca="1" si="108"/>
        <v>53</v>
      </c>
      <c r="O239" s="93">
        <f t="shared" ca="1" si="108"/>
        <v>52</v>
      </c>
      <c r="P239" s="93">
        <f t="shared" ca="1" si="108"/>
        <v>53</v>
      </c>
      <c r="Q239" s="93">
        <f t="shared" ca="1" si="108"/>
        <v>54</v>
      </c>
      <c r="R239" s="93">
        <f t="shared" ca="1" si="108"/>
        <v>52</v>
      </c>
      <c r="S239" s="122">
        <f>H$100</f>
        <v>2.2499999999999999E-2</v>
      </c>
      <c r="T239" s="122">
        <f>I$100</f>
        <v>6.25E-2</v>
      </c>
      <c r="U239" s="122">
        <f>J$100</f>
        <v>6.25E-2</v>
      </c>
      <c r="V239" s="122">
        <f>K$100</f>
        <v>0.1225</v>
      </c>
      <c r="W239" s="223">
        <f t="shared" ca="1" si="114"/>
        <v>9.9000000000000008E-3</v>
      </c>
      <c r="X239" s="223">
        <f t="shared" ca="1" si="114"/>
        <v>-5.515714285714287E-2</v>
      </c>
      <c r="Y239" s="93">
        <f t="shared" ca="1" si="102"/>
        <v>2</v>
      </c>
      <c r="Z239" s="93" t="b">
        <f t="shared" ca="1" si="115"/>
        <v>1</v>
      </c>
      <c r="AA239" s="93" t="str">
        <f t="shared" ca="1" si="115"/>
        <v>-</v>
      </c>
      <c r="AB239" s="93" t="str">
        <f t="shared" ca="1" si="115"/>
        <v>-</v>
      </c>
      <c r="AC239" s="93" t="str">
        <f t="shared" ca="1" si="115"/>
        <v>-</v>
      </c>
      <c r="AD239" s="93" t="str">
        <f t="shared" ca="1" si="115"/>
        <v>-</v>
      </c>
      <c r="AE239" s="223">
        <f ca="1">OFFSET(AE239,-1,0)</f>
        <v>0.5</v>
      </c>
      <c r="AF239" s="93">
        <f ca="1">OFFSET(AF239,-1,0)</f>
        <v>1</v>
      </c>
      <c r="AG239" s="93">
        <f t="shared" ca="1" si="103"/>
        <v>0</v>
      </c>
      <c r="AH239" s="93">
        <f t="shared" ca="1" si="98"/>
        <v>1</v>
      </c>
      <c r="AI239" s="93">
        <f t="shared" ca="1" si="107"/>
        <v>0</v>
      </c>
      <c r="AJ239" s="93">
        <f t="shared" ca="1" si="99"/>
        <v>1</v>
      </c>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t="e">
        <f t="shared" ca="1" si="109"/>
        <v>#REF!</v>
      </c>
      <c r="BO239" s="93" t="e">
        <f t="shared" ca="1" si="109"/>
        <v>#REF!</v>
      </c>
      <c r="BP239" s="93" t="e">
        <f t="shared" ca="1" si="109"/>
        <v>#REF!</v>
      </c>
      <c r="BQ239" s="93" t="e">
        <f t="shared" ca="1" si="109"/>
        <v>#REF!</v>
      </c>
      <c r="BR239" s="93" t="e">
        <f t="shared" ca="1" si="109"/>
        <v>#REF!</v>
      </c>
      <c r="BS239" s="93" t="e">
        <f t="shared" ca="1" si="109"/>
        <v>#REF!</v>
      </c>
      <c r="BT239" s="93" t="e">
        <f t="shared" ca="1" si="109"/>
        <v>#REF!</v>
      </c>
      <c r="BU239" s="93" t="e">
        <f t="shared" ca="1" si="109"/>
        <v>#REF!</v>
      </c>
      <c r="BV239" s="93" t="e">
        <f t="shared" ca="1" si="109"/>
        <v>#REF!</v>
      </c>
      <c r="BW239" s="93" t="e">
        <f t="shared" ca="1" si="109"/>
        <v>#REF!</v>
      </c>
      <c r="BX239" s="93" t="e">
        <f t="shared" ca="1" si="110"/>
        <v>#REF!</v>
      </c>
      <c r="BY239" s="93" t="e">
        <f t="shared" ca="1" si="110"/>
        <v>#REF!</v>
      </c>
      <c r="BZ239" s="93" t="e">
        <f t="shared" ca="1" si="110"/>
        <v>#REF!</v>
      </c>
      <c r="CA239" s="93" t="e">
        <f t="shared" ca="1" si="110"/>
        <v>#REF!</v>
      </c>
      <c r="CB239" s="93" t="e">
        <f t="shared" ca="1" si="110"/>
        <v>#REF!</v>
      </c>
      <c r="CC239" s="93" t="e">
        <f t="shared" ca="1" si="110"/>
        <v>#REF!</v>
      </c>
      <c r="CD239" s="93" t="e">
        <f t="shared" ca="1" si="110"/>
        <v>#REF!</v>
      </c>
      <c r="CE239" s="93" t="e">
        <f t="shared" ca="1" si="110"/>
        <v>#REF!</v>
      </c>
      <c r="CF239" s="93" t="e">
        <f t="shared" ca="1" si="110"/>
        <v>#REF!</v>
      </c>
      <c r="CG239" s="93" t="e">
        <f t="shared" ca="1" si="110"/>
        <v>#REF!</v>
      </c>
      <c r="CH239" s="93" t="e">
        <f t="shared" ca="1" si="110"/>
        <v>#REF!</v>
      </c>
    </row>
    <row r="240" spans="1:86" ht="15.75">
      <c r="A240" s="71"/>
      <c r="B240" s="148" t="s">
        <v>757</v>
      </c>
      <c r="C240" s="95">
        <v>0</v>
      </c>
      <c r="D240" s="95">
        <v>0</v>
      </c>
      <c r="E240" s="95" t="b">
        <v>1</v>
      </c>
      <c r="F240" s="95">
        <v>4</v>
      </c>
      <c r="G240" s="95" t="b">
        <v>1</v>
      </c>
      <c r="H240" s="95" t="b">
        <v>1</v>
      </c>
      <c r="I240" s="95" t="b">
        <v>1</v>
      </c>
      <c r="J240" s="95" t="b">
        <v>1</v>
      </c>
      <c r="K240" s="95" t="b">
        <v>1</v>
      </c>
      <c r="L240" s="96">
        <f t="shared" ref="L240:AJ240" ca="1" si="116">L209</f>
        <v>0</v>
      </c>
      <c r="M240" s="96">
        <f t="shared" ca="1" si="116"/>
        <v>50</v>
      </c>
      <c r="N240" s="96">
        <f t="shared" ca="1" si="116"/>
        <v>51</v>
      </c>
      <c r="O240" s="96">
        <f t="shared" ca="1" si="116"/>
        <v>51</v>
      </c>
      <c r="P240" s="96">
        <f t="shared" ca="1" si="116"/>
        <v>51</v>
      </c>
      <c r="Q240" s="96">
        <f t="shared" ref="Q240:R240" ca="1" si="117">Q209</f>
        <v>51</v>
      </c>
      <c r="R240" s="96">
        <f t="shared" ca="1" si="117"/>
        <v>51</v>
      </c>
      <c r="S240" s="96">
        <f t="shared" si="116"/>
        <v>0.01</v>
      </c>
      <c r="T240" s="96">
        <f t="shared" si="116"/>
        <v>0</v>
      </c>
      <c r="U240" s="96">
        <f t="shared" si="116"/>
        <v>0.05</v>
      </c>
      <c r="V240" s="96">
        <f t="shared" si="116"/>
        <v>0.05</v>
      </c>
      <c r="W240" s="96">
        <f t="shared" ca="1" si="116"/>
        <v>0</v>
      </c>
      <c r="X240" s="96">
        <f t="shared" ca="1" si="116"/>
        <v>0</v>
      </c>
      <c r="Y240" s="96">
        <f t="shared" ca="1" si="116"/>
        <v>1</v>
      </c>
      <c r="Z240" s="96" t="str">
        <f t="shared" ca="1" si="116"/>
        <v>-</v>
      </c>
      <c r="AA240" s="96" t="str">
        <f t="shared" ca="1" si="116"/>
        <v>-</v>
      </c>
      <c r="AB240" s="96" t="b">
        <f t="shared" ca="1" si="116"/>
        <v>1</v>
      </c>
      <c r="AC240" s="96" t="str">
        <f t="shared" ca="1" si="116"/>
        <v>-</v>
      </c>
      <c r="AD240" s="96" t="str">
        <f ca="1">AD209</f>
        <v>-</v>
      </c>
      <c r="AE240" s="96" t="str">
        <f t="shared" ca="1" si="116"/>
        <v>-</v>
      </c>
      <c r="AF240" s="96">
        <f t="shared" ca="1" si="116"/>
        <v>1</v>
      </c>
      <c r="AG240" s="96">
        <f t="shared" ca="1" si="116"/>
        <v>-0.25</v>
      </c>
      <c r="AH240" s="96">
        <f t="shared" ca="1" si="116"/>
        <v>1</v>
      </c>
      <c r="AI240" s="96">
        <f t="shared" ca="1" si="116"/>
        <v>62.5</v>
      </c>
      <c r="AJ240" s="96">
        <f t="shared" ca="1" si="116"/>
        <v>1</v>
      </c>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t="e">
        <f t="shared" ref="BN240:CH240" ca="1" si="118">BN209</f>
        <v>#REF!</v>
      </c>
      <c r="BO240" s="96" t="e">
        <f t="shared" ca="1" si="118"/>
        <v>#REF!</v>
      </c>
      <c r="BP240" s="96" t="e">
        <f t="shared" ca="1" si="118"/>
        <v>#REF!</v>
      </c>
      <c r="BQ240" s="96" t="e">
        <f t="shared" ca="1" si="118"/>
        <v>#REF!</v>
      </c>
      <c r="BR240" s="96" t="e">
        <f t="shared" ca="1" si="118"/>
        <v>#REF!</v>
      </c>
      <c r="BS240" s="96" t="e">
        <f t="shared" ca="1" si="118"/>
        <v>#REF!</v>
      </c>
      <c r="BT240" s="96" t="e">
        <f t="shared" ca="1" si="118"/>
        <v>#REF!</v>
      </c>
      <c r="BU240" s="96" t="e">
        <f t="shared" ca="1" si="118"/>
        <v>#REF!</v>
      </c>
      <c r="BV240" s="96" t="e">
        <f t="shared" ca="1" si="118"/>
        <v>#REF!</v>
      </c>
      <c r="BW240" s="96" t="e">
        <f t="shared" ca="1" si="118"/>
        <v>#REF!</v>
      </c>
      <c r="BX240" s="96" t="e">
        <f t="shared" ca="1" si="118"/>
        <v>#REF!</v>
      </c>
      <c r="BY240" s="96" t="e">
        <f t="shared" ca="1" si="118"/>
        <v>#REF!</v>
      </c>
      <c r="BZ240" s="96" t="e">
        <f t="shared" ca="1" si="118"/>
        <v>#REF!</v>
      </c>
      <c r="CA240" s="96" t="e">
        <f t="shared" ca="1" si="118"/>
        <v>#REF!</v>
      </c>
      <c r="CB240" s="96" t="e">
        <f t="shared" ca="1" si="118"/>
        <v>#REF!</v>
      </c>
      <c r="CC240" s="96" t="e">
        <f t="shared" ca="1" si="118"/>
        <v>#REF!</v>
      </c>
      <c r="CD240" s="96" t="e">
        <f t="shared" ca="1" si="118"/>
        <v>#REF!</v>
      </c>
      <c r="CE240" s="96" t="e">
        <f t="shared" ca="1" si="118"/>
        <v>#REF!</v>
      </c>
      <c r="CF240" s="96" t="e">
        <f t="shared" ca="1" si="118"/>
        <v>#REF!</v>
      </c>
      <c r="CG240" s="96" t="e">
        <f t="shared" ca="1" si="118"/>
        <v>#REF!</v>
      </c>
      <c r="CH240" s="96" t="e">
        <f t="shared" ca="1" si="118"/>
        <v>#REF!</v>
      </c>
    </row>
    <row r="241" spans="1:86">
      <c r="A241" s="71"/>
      <c r="B241" s="71" t="s">
        <v>773</v>
      </c>
      <c r="C241" s="74">
        <v>1</v>
      </c>
      <c r="D241" s="74">
        <v>1</v>
      </c>
      <c r="E241" s="74" t="b">
        <v>0</v>
      </c>
      <c r="F241" s="56">
        <f t="shared" ref="F241:F254" ca="1" si="119">OFFSET(F241,-1,0)</f>
        <v>4</v>
      </c>
      <c r="G241" s="87" t="s">
        <v>37</v>
      </c>
      <c r="H241" s="87" t="s">
        <v>37</v>
      </c>
      <c r="I241" s="87" t="s">
        <v>37</v>
      </c>
      <c r="J241" s="87" t="s">
        <v>37</v>
      </c>
      <c r="K241" s="87" t="s">
        <v>37</v>
      </c>
      <c r="L241" s="56">
        <f t="shared" ref="L241:AJ241" ca="1" si="120">OFFSET(L241,-1,0)</f>
        <v>0</v>
      </c>
      <c r="M241" s="56">
        <f t="shared" ca="1" si="120"/>
        <v>50</v>
      </c>
      <c r="N241" s="56">
        <f t="shared" ca="1" si="120"/>
        <v>51</v>
      </c>
      <c r="O241" s="56">
        <f t="shared" ca="1" si="120"/>
        <v>51</v>
      </c>
      <c r="P241" s="56">
        <f t="shared" ca="1" si="120"/>
        <v>51</v>
      </c>
      <c r="Q241" s="56">
        <f t="shared" ca="1" si="120"/>
        <v>51</v>
      </c>
      <c r="R241" s="56">
        <f t="shared" ca="1" si="120"/>
        <v>51</v>
      </c>
      <c r="S241" s="56">
        <f t="shared" ca="1" si="120"/>
        <v>0.01</v>
      </c>
      <c r="T241" s="56">
        <f t="shared" ca="1" si="120"/>
        <v>0</v>
      </c>
      <c r="U241" s="56">
        <f t="shared" ca="1" si="120"/>
        <v>0.05</v>
      </c>
      <c r="V241" s="56">
        <f t="shared" ca="1" si="120"/>
        <v>0.05</v>
      </c>
      <c r="W241" s="56">
        <f t="shared" ca="1" si="120"/>
        <v>0</v>
      </c>
      <c r="X241" s="56">
        <f t="shared" ca="1" si="120"/>
        <v>0</v>
      </c>
      <c r="Y241" s="56">
        <f t="shared" ca="1" si="120"/>
        <v>1</v>
      </c>
      <c r="Z241" s="56" t="str">
        <f t="shared" ca="1" si="120"/>
        <v>-</v>
      </c>
      <c r="AA241" s="56" t="str">
        <f t="shared" ca="1" si="120"/>
        <v>-</v>
      </c>
      <c r="AB241" s="56" t="b">
        <f t="shared" ca="1" si="120"/>
        <v>1</v>
      </c>
      <c r="AC241" s="56" t="str">
        <f t="shared" ca="1" si="120"/>
        <v>-</v>
      </c>
      <c r="AD241" s="56" t="str">
        <f t="shared" ca="1" si="120"/>
        <v>-</v>
      </c>
      <c r="AE241" s="56" t="str">
        <f t="shared" ca="1" si="120"/>
        <v>-</v>
      </c>
      <c r="AF241" s="56">
        <f t="shared" ca="1" si="120"/>
        <v>1</v>
      </c>
      <c r="AG241" s="56">
        <f t="shared" ca="1" si="120"/>
        <v>-0.25</v>
      </c>
      <c r="AH241" s="56">
        <f t="shared" ca="1" si="120"/>
        <v>1</v>
      </c>
      <c r="AI241" s="56">
        <f t="shared" ca="1" si="120"/>
        <v>62.5</v>
      </c>
      <c r="AJ241" s="56">
        <f t="shared" ca="1" si="120"/>
        <v>1</v>
      </c>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t="e">
        <f t="shared" ref="BN241:BW245" ca="1" si="121">OFFSET(BN241,-1,0)</f>
        <v>#REF!</v>
      </c>
      <c r="BO241" s="56" t="e">
        <f t="shared" ca="1" si="121"/>
        <v>#REF!</v>
      </c>
      <c r="BP241" s="56" t="e">
        <f t="shared" ca="1" si="121"/>
        <v>#REF!</v>
      </c>
      <c r="BQ241" s="56" t="e">
        <f t="shared" ca="1" si="121"/>
        <v>#REF!</v>
      </c>
      <c r="BR241" s="56" t="e">
        <f t="shared" ca="1" si="121"/>
        <v>#REF!</v>
      </c>
      <c r="BS241" s="56" t="e">
        <f t="shared" ca="1" si="121"/>
        <v>#REF!</v>
      </c>
      <c r="BT241" s="56" t="e">
        <f t="shared" ca="1" si="121"/>
        <v>#REF!</v>
      </c>
      <c r="BU241" s="56" t="e">
        <f t="shared" ca="1" si="121"/>
        <v>#REF!</v>
      </c>
      <c r="BV241" s="56" t="e">
        <f t="shared" ca="1" si="121"/>
        <v>#REF!</v>
      </c>
      <c r="BW241" s="56" t="e">
        <f t="shared" ca="1" si="121"/>
        <v>#REF!</v>
      </c>
      <c r="BX241" s="56" t="e">
        <f t="shared" ref="BX241:CH245" ca="1" si="122">OFFSET(BX241,-1,0)</f>
        <v>#REF!</v>
      </c>
      <c r="BY241" s="56" t="e">
        <f t="shared" ca="1" si="122"/>
        <v>#REF!</v>
      </c>
      <c r="BZ241" s="56" t="e">
        <f t="shared" ca="1" si="122"/>
        <v>#REF!</v>
      </c>
      <c r="CA241" s="56" t="e">
        <f t="shared" ca="1" si="122"/>
        <v>#REF!</v>
      </c>
      <c r="CB241" s="56" t="e">
        <f t="shared" ca="1" si="122"/>
        <v>#REF!</v>
      </c>
      <c r="CC241" s="56" t="e">
        <f t="shared" ca="1" si="122"/>
        <v>#REF!</v>
      </c>
      <c r="CD241" s="56" t="e">
        <f t="shared" ca="1" si="122"/>
        <v>#REF!</v>
      </c>
      <c r="CE241" s="56" t="e">
        <f t="shared" ca="1" si="122"/>
        <v>#REF!</v>
      </c>
      <c r="CF241" s="56" t="e">
        <f t="shared" ca="1" si="122"/>
        <v>#REF!</v>
      </c>
      <c r="CG241" s="56" t="e">
        <f t="shared" ca="1" si="122"/>
        <v>#REF!</v>
      </c>
      <c r="CH241" s="56" t="e">
        <f t="shared" ca="1" si="122"/>
        <v>#REF!</v>
      </c>
    </row>
    <row r="242" spans="1:86">
      <c r="A242" s="71"/>
      <c r="B242" s="88" t="str">
        <f>"Scan 2-Optimising replacements - "&amp;LEFT(B240,FIND(" Scan",B240)-1)</f>
        <v>Scan 2-Optimising replacements - Sell twice dry (wo LTW)</v>
      </c>
      <c r="C242" s="74">
        <v>0</v>
      </c>
      <c r="D242" s="74">
        <v>0</v>
      </c>
      <c r="E242" s="89" t="b">
        <f t="shared" ref="E242:E254" ca="1" si="123">OFFSET(E242,-1,0)</f>
        <v>0</v>
      </c>
      <c r="F242" s="89">
        <f t="shared" ca="1" si="119"/>
        <v>4</v>
      </c>
      <c r="G242" s="87" t="b">
        <v>1</v>
      </c>
      <c r="H242" s="87" t="b">
        <v>1</v>
      </c>
      <c r="I242" s="87" t="b">
        <v>1</v>
      </c>
      <c r="J242" s="87" t="b">
        <v>1</v>
      </c>
      <c r="K242" s="87" t="b">
        <v>1</v>
      </c>
      <c r="L242" s="89">
        <f t="shared" ref="L242:X244" ca="1" si="124">OFFSET(L242,-1,0)</f>
        <v>0</v>
      </c>
      <c r="M242" s="89">
        <f t="shared" ca="1" si="124"/>
        <v>50</v>
      </c>
      <c r="N242" s="89">
        <f t="shared" ca="1" si="124"/>
        <v>51</v>
      </c>
      <c r="O242" s="89">
        <f t="shared" ca="1" si="124"/>
        <v>51</v>
      </c>
      <c r="P242" s="89">
        <f t="shared" ca="1" si="124"/>
        <v>51</v>
      </c>
      <c r="Q242" s="89">
        <f t="shared" ca="1" si="124"/>
        <v>51</v>
      </c>
      <c r="R242" s="89">
        <f t="shared" ca="1" si="124"/>
        <v>51</v>
      </c>
      <c r="S242" s="89">
        <f t="shared" ca="1" si="124"/>
        <v>0.01</v>
      </c>
      <c r="T242" s="89">
        <f t="shared" ca="1" si="124"/>
        <v>0</v>
      </c>
      <c r="U242" s="89">
        <f t="shared" ca="1" si="124"/>
        <v>0.05</v>
      </c>
      <c r="V242" s="89">
        <f t="shared" ca="1" si="124"/>
        <v>0.05</v>
      </c>
      <c r="W242" s="89">
        <f t="shared" ca="1" si="124"/>
        <v>0</v>
      </c>
      <c r="X242" s="89">
        <f t="shared" ca="1" si="124"/>
        <v>0</v>
      </c>
      <c r="Y242" s="86">
        <v>2</v>
      </c>
      <c r="Z242" s="89" t="str">
        <f t="shared" ref="Z242:AF252" ca="1" si="125">OFFSET(Z242,-1,0)</f>
        <v>-</v>
      </c>
      <c r="AA242" s="89" t="str">
        <f t="shared" ca="1" si="125"/>
        <v>-</v>
      </c>
      <c r="AB242" s="89" t="b">
        <f t="shared" ca="1" si="125"/>
        <v>1</v>
      </c>
      <c r="AC242" s="89" t="str">
        <f t="shared" ca="1" si="125"/>
        <v>-</v>
      </c>
      <c r="AD242" s="89" t="str">
        <f t="shared" ca="1" si="125"/>
        <v>-</v>
      </c>
      <c r="AE242" s="89" t="str">
        <f t="shared" ca="1" si="125"/>
        <v>-</v>
      </c>
      <c r="AF242" s="89">
        <f t="shared" ca="1" si="125"/>
        <v>1</v>
      </c>
      <c r="AG242" s="86">
        <v>-0.25</v>
      </c>
      <c r="AH242" s="89">
        <f t="shared" ref="AH242:AH254" ca="1" si="126">OFFSET(AH242,-1,0)</f>
        <v>1</v>
      </c>
      <c r="AI242" s="86">
        <f>AI$193</f>
        <v>62.5</v>
      </c>
      <c r="AJ242" s="89">
        <f t="shared" ref="AJ242:AJ254" ca="1" si="127">OFFSET(AJ242,-1,0)</f>
        <v>1</v>
      </c>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t="e">
        <f t="shared" ca="1" si="121"/>
        <v>#REF!</v>
      </c>
      <c r="BO242" s="89" t="e">
        <f t="shared" ca="1" si="121"/>
        <v>#REF!</v>
      </c>
      <c r="BP242" s="89" t="e">
        <f t="shared" ca="1" si="121"/>
        <v>#REF!</v>
      </c>
      <c r="BQ242" s="89" t="e">
        <f t="shared" ca="1" si="121"/>
        <v>#REF!</v>
      </c>
      <c r="BR242" s="89" t="e">
        <f t="shared" ca="1" si="121"/>
        <v>#REF!</v>
      </c>
      <c r="BS242" s="89" t="e">
        <f t="shared" ca="1" si="121"/>
        <v>#REF!</v>
      </c>
      <c r="BT242" s="89" t="e">
        <f t="shared" ca="1" si="121"/>
        <v>#REF!</v>
      </c>
      <c r="BU242" s="89" t="e">
        <f t="shared" ca="1" si="121"/>
        <v>#REF!</v>
      </c>
      <c r="BV242" s="89" t="e">
        <f t="shared" ca="1" si="121"/>
        <v>#REF!</v>
      </c>
      <c r="BW242" s="89" t="e">
        <f t="shared" ca="1" si="121"/>
        <v>#REF!</v>
      </c>
      <c r="BX242" s="89" t="e">
        <f t="shared" ca="1" si="122"/>
        <v>#REF!</v>
      </c>
      <c r="BY242" s="89" t="e">
        <f t="shared" ca="1" si="122"/>
        <v>#REF!</v>
      </c>
      <c r="BZ242" s="89" t="e">
        <f t="shared" ca="1" si="122"/>
        <v>#REF!</v>
      </c>
      <c r="CA242" s="89" t="e">
        <f t="shared" ca="1" si="122"/>
        <v>#REF!</v>
      </c>
      <c r="CB242" s="89" t="e">
        <f t="shared" ca="1" si="122"/>
        <v>#REF!</v>
      </c>
      <c r="CC242" s="89" t="e">
        <f t="shared" ca="1" si="122"/>
        <v>#REF!</v>
      </c>
      <c r="CD242" s="89" t="e">
        <f t="shared" ca="1" si="122"/>
        <v>#REF!</v>
      </c>
      <c r="CE242" s="89" t="e">
        <f t="shared" ca="1" si="122"/>
        <v>#REF!</v>
      </c>
      <c r="CF242" s="89" t="e">
        <f t="shared" ca="1" si="122"/>
        <v>#REF!</v>
      </c>
      <c r="CG242" s="89" t="e">
        <f t="shared" ca="1" si="122"/>
        <v>#REF!</v>
      </c>
      <c r="CH242" s="89" t="e">
        <f t="shared" ca="1" si="122"/>
        <v>#REF!</v>
      </c>
    </row>
    <row r="243" spans="1:86">
      <c r="A243" s="71"/>
      <c r="B243" s="85" t="s">
        <v>495</v>
      </c>
      <c r="C243" s="89">
        <f t="shared" ref="C243:D251" ca="1" si="128">OFFSET(C243,-1,0)</f>
        <v>0</v>
      </c>
      <c r="D243" s="89">
        <f t="shared" ca="1" si="128"/>
        <v>0</v>
      </c>
      <c r="E243" s="89" t="b">
        <f t="shared" ca="1" si="123"/>
        <v>0</v>
      </c>
      <c r="F243" s="89">
        <f t="shared" ca="1" si="119"/>
        <v>4</v>
      </c>
      <c r="G243" s="89" t="b">
        <f t="shared" ref="G243:K246" ca="1" si="129">OFFSET(G243,-1,0)</f>
        <v>1</v>
      </c>
      <c r="H243" s="89" t="b">
        <f t="shared" ca="1" si="129"/>
        <v>1</v>
      </c>
      <c r="I243" s="89" t="b">
        <f t="shared" ca="1" si="129"/>
        <v>1</v>
      </c>
      <c r="J243" s="89" t="b">
        <f t="shared" ca="1" si="129"/>
        <v>1</v>
      </c>
      <c r="K243" s="89" t="b">
        <f t="shared" ca="1" si="129"/>
        <v>1</v>
      </c>
      <c r="L243" s="89">
        <f t="shared" ca="1" si="124"/>
        <v>0</v>
      </c>
      <c r="M243" s="89">
        <f t="shared" ca="1" si="124"/>
        <v>50</v>
      </c>
      <c r="N243" s="89">
        <f t="shared" ca="1" si="124"/>
        <v>51</v>
      </c>
      <c r="O243" s="89">
        <f t="shared" ca="1" si="124"/>
        <v>51</v>
      </c>
      <c r="P243" s="89">
        <f t="shared" ca="1" si="124"/>
        <v>51</v>
      </c>
      <c r="Q243" s="89">
        <f t="shared" ca="1" si="124"/>
        <v>51</v>
      </c>
      <c r="R243" s="89">
        <f t="shared" ca="1" si="124"/>
        <v>51</v>
      </c>
      <c r="S243" s="89">
        <f t="shared" ca="1" si="124"/>
        <v>0.01</v>
      </c>
      <c r="T243" s="89">
        <f t="shared" ca="1" si="124"/>
        <v>0</v>
      </c>
      <c r="U243" s="89">
        <f t="shared" ca="1" si="124"/>
        <v>0.05</v>
      </c>
      <c r="V243" s="89">
        <f t="shared" ca="1" si="124"/>
        <v>0.05</v>
      </c>
      <c r="W243" s="89">
        <f t="shared" ca="1" si="124"/>
        <v>0</v>
      </c>
      <c r="X243" s="89">
        <f t="shared" ca="1" si="124"/>
        <v>0</v>
      </c>
      <c r="Y243" s="89">
        <f t="shared" ref="Y243:Y254" ca="1" si="130">OFFSET(Y243,-1,0)</f>
        <v>2</v>
      </c>
      <c r="Z243" s="89" t="str">
        <f t="shared" ca="1" si="125"/>
        <v>-</v>
      </c>
      <c r="AA243" s="89" t="str">
        <f t="shared" ca="1" si="125"/>
        <v>-</v>
      </c>
      <c r="AB243" s="89" t="b">
        <f t="shared" ca="1" si="125"/>
        <v>1</v>
      </c>
      <c r="AC243" s="89" t="str">
        <f t="shared" ca="1" si="125"/>
        <v>-</v>
      </c>
      <c r="AD243" s="89" t="str">
        <f t="shared" ca="1" si="125"/>
        <v>-</v>
      </c>
      <c r="AE243" s="89" t="str">
        <f t="shared" ca="1" si="125"/>
        <v>-</v>
      </c>
      <c r="AF243" s="89">
        <f t="shared" ca="1" si="125"/>
        <v>1</v>
      </c>
      <c r="AG243" s="86">
        <v>0</v>
      </c>
      <c r="AH243" s="89">
        <f t="shared" ca="1" si="126"/>
        <v>1</v>
      </c>
      <c r="AI243" s="89">
        <f ca="1">OFFSET(AI243,-1,0)</f>
        <v>62.5</v>
      </c>
      <c r="AJ243" s="89">
        <f t="shared" ca="1" si="127"/>
        <v>1</v>
      </c>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t="e">
        <f t="shared" ca="1" si="121"/>
        <v>#REF!</v>
      </c>
      <c r="BO243" s="89" t="e">
        <f t="shared" ca="1" si="121"/>
        <v>#REF!</v>
      </c>
      <c r="BP243" s="89" t="e">
        <f t="shared" ca="1" si="121"/>
        <v>#REF!</v>
      </c>
      <c r="BQ243" s="89" t="e">
        <f t="shared" ca="1" si="121"/>
        <v>#REF!</v>
      </c>
      <c r="BR243" s="89" t="e">
        <f t="shared" ca="1" si="121"/>
        <v>#REF!</v>
      </c>
      <c r="BS243" s="89" t="e">
        <f t="shared" ca="1" si="121"/>
        <v>#REF!</v>
      </c>
      <c r="BT243" s="89" t="e">
        <f t="shared" ca="1" si="121"/>
        <v>#REF!</v>
      </c>
      <c r="BU243" s="89" t="e">
        <f t="shared" ca="1" si="121"/>
        <v>#REF!</v>
      </c>
      <c r="BV243" s="89" t="e">
        <f t="shared" ca="1" si="121"/>
        <v>#REF!</v>
      </c>
      <c r="BW243" s="89" t="e">
        <f t="shared" ca="1" si="121"/>
        <v>#REF!</v>
      </c>
      <c r="BX243" s="89" t="e">
        <f t="shared" ca="1" si="122"/>
        <v>#REF!</v>
      </c>
      <c r="BY243" s="89" t="e">
        <f t="shared" ca="1" si="122"/>
        <v>#REF!</v>
      </c>
      <c r="BZ243" s="89" t="e">
        <f t="shared" ca="1" si="122"/>
        <v>#REF!</v>
      </c>
      <c r="CA243" s="89" t="e">
        <f t="shared" ca="1" si="122"/>
        <v>#REF!</v>
      </c>
      <c r="CB243" s="89" t="e">
        <f t="shared" ca="1" si="122"/>
        <v>#REF!</v>
      </c>
      <c r="CC243" s="89" t="e">
        <f t="shared" ca="1" si="122"/>
        <v>#REF!</v>
      </c>
      <c r="CD243" s="89" t="e">
        <f t="shared" ca="1" si="122"/>
        <v>#REF!</v>
      </c>
      <c r="CE243" s="89" t="e">
        <f t="shared" ca="1" si="122"/>
        <v>#REF!</v>
      </c>
      <c r="CF243" s="89" t="e">
        <f t="shared" ca="1" si="122"/>
        <v>#REF!</v>
      </c>
      <c r="CG243" s="89" t="e">
        <f t="shared" ca="1" si="122"/>
        <v>#REF!</v>
      </c>
      <c r="CH243" s="89" t="e">
        <f t="shared" ca="1" si="122"/>
        <v>#REF!</v>
      </c>
    </row>
    <row r="244" spans="1:86">
      <c r="A244" s="71"/>
      <c r="B244" s="85" t="s">
        <v>732</v>
      </c>
      <c r="C244" s="89">
        <f t="shared" ca="1" si="128"/>
        <v>0</v>
      </c>
      <c r="D244" s="89">
        <f t="shared" ca="1" si="128"/>
        <v>0</v>
      </c>
      <c r="E244" s="89" t="b">
        <f t="shared" ca="1" si="123"/>
        <v>0</v>
      </c>
      <c r="F244" s="89">
        <f t="shared" ca="1" si="119"/>
        <v>4</v>
      </c>
      <c r="G244" s="89" t="b">
        <f t="shared" ca="1" si="129"/>
        <v>1</v>
      </c>
      <c r="H244" s="89" t="b">
        <f t="shared" ca="1" si="129"/>
        <v>1</v>
      </c>
      <c r="I244" s="89" t="b">
        <f t="shared" ca="1" si="129"/>
        <v>1</v>
      </c>
      <c r="J244" s="89" t="b">
        <f t="shared" ca="1" si="129"/>
        <v>1</v>
      </c>
      <c r="K244" s="89" t="b">
        <f t="shared" ca="1" si="129"/>
        <v>1</v>
      </c>
      <c r="L244" s="89">
        <f t="shared" ca="1" si="124"/>
        <v>0</v>
      </c>
      <c r="M244" s="89">
        <f t="shared" ca="1" si="124"/>
        <v>50</v>
      </c>
      <c r="N244" s="89">
        <f t="shared" ca="1" si="124"/>
        <v>51</v>
      </c>
      <c r="O244" s="89">
        <f t="shared" ca="1" si="124"/>
        <v>51</v>
      </c>
      <c r="P244" s="89">
        <f t="shared" ca="1" si="124"/>
        <v>51</v>
      </c>
      <c r="Q244" s="89">
        <f t="shared" ca="1" si="124"/>
        <v>51</v>
      </c>
      <c r="R244" s="89">
        <f t="shared" ca="1" si="124"/>
        <v>51</v>
      </c>
      <c r="S244" s="89">
        <f t="shared" ca="1" si="124"/>
        <v>0.01</v>
      </c>
      <c r="T244" s="89">
        <f t="shared" ca="1" si="124"/>
        <v>0</v>
      </c>
      <c r="U244" s="89">
        <f t="shared" ca="1" si="124"/>
        <v>0.05</v>
      </c>
      <c r="V244" s="89">
        <f t="shared" ca="1" si="124"/>
        <v>0.05</v>
      </c>
      <c r="W244" s="89">
        <f t="shared" ca="1" si="124"/>
        <v>0</v>
      </c>
      <c r="X244" s="89">
        <f t="shared" ca="1" si="124"/>
        <v>0</v>
      </c>
      <c r="Y244" s="89">
        <f t="shared" ca="1" si="130"/>
        <v>2</v>
      </c>
      <c r="Z244" s="89" t="str">
        <f t="shared" ca="1" si="125"/>
        <v>-</v>
      </c>
      <c r="AA244" s="89" t="str">
        <f t="shared" ca="1" si="125"/>
        <v>-</v>
      </c>
      <c r="AB244" s="89" t="b">
        <f t="shared" ca="1" si="125"/>
        <v>1</v>
      </c>
      <c r="AC244" s="89" t="str">
        <f t="shared" ca="1" si="125"/>
        <v>-</v>
      </c>
      <c r="AD244" s="89" t="str">
        <f t="shared" ca="1" si="125"/>
        <v>-</v>
      </c>
      <c r="AE244" s="89" t="str">
        <f t="shared" ca="1" si="125"/>
        <v>-</v>
      </c>
      <c r="AF244" s="89">
        <f t="shared" ca="1" si="125"/>
        <v>1</v>
      </c>
      <c r="AG244" s="89">
        <f t="shared" ref="AG244:AG254" ca="1" si="131">OFFSET(AG244,-1,0)</f>
        <v>0</v>
      </c>
      <c r="AH244" s="89">
        <f t="shared" ca="1" si="126"/>
        <v>1</v>
      </c>
      <c r="AI244" s="86">
        <v>0</v>
      </c>
      <c r="AJ244" s="89">
        <f t="shared" ca="1" si="127"/>
        <v>1</v>
      </c>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t="e">
        <f t="shared" ca="1" si="121"/>
        <v>#REF!</v>
      </c>
      <c r="BO244" s="89" t="e">
        <f t="shared" ca="1" si="121"/>
        <v>#REF!</v>
      </c>
      <c r="BP244" s="89" t="e">
        <f t="shared" ca="1" si="121"/>
        <v>#REF!</v>
      </c>
      <c r="BQ244" s="89" t="e">
        <f t="shared" ca="1" si="121"/>
        <v>#REF!</v>
      </c>
      <c r="BR244" s="89" t="e">
        <f t="shared" ca="1" si="121"/>
        <v>#REF!</v>
      </c>
      <c r="BS244" s="89" t="e">
        <f t="shared" ca="1" si="121"/>
        <v>#REF!</v>
      </c>
      <c r="BT244" s="89" t="e">
        <f t="shared" ca="1" si="121"/>
        <v>#REF!</v>
      </c>
      <c r="BU244" s="89" t="e">
        <f t="shared" ca="1" si="121"/>
        <v>#REF!</v>
      </c>
      <c r="BV244" s="89" t="e">
        <f t="shared" ca="1" si="121"/>
        <v>#REF!</v>
      </c>
      <c r="BW244" s="89" t="e">
        <f t="shared" ca="1" si="121"/>
        <v>#REF!</v>
      </c>
      <c r="BX244" s="89" t="e">
        <f t="shared" ca="1" si="122"/>
        <v>#REF!</v>
      </c>
      <c r="BY244" s="89" t="e">
        <f t="shared" ca="1" si="122"/>
        <v>#REF!</v>
      </c>
      <c r="BZ244" s="89" t="e">
        <f t="shared" ca="1" si="122"/>
        <v>#REF!</v>
      </c>
      <c r="CA244" s="89" t="e">
        <f t="shared" ca="1" si="122"/>
        <v>#REF!</v>
      </c>
      <c r="CB244" s="89" t="e">
        <f t="shared" ca="1" si="122"/>
        <v>#REF!</v>
      </c>
      <c r="CC244" s="89" t="e">
        <f t="shared" ca="1" si="122"/>
        <v>#REF!</v>
      </c>
      <c r="CD244" s="89" t="e">
        <f t="shared" ca="1" si="122"/>
        <v>#REF!</v>
      </c>
      <c r="CE244" s="89" t="e">
        <f t="shared" ca="1" si="122"/>
        <v>#REF!</v>
      </c>
      <c r="CF244" s="89" t="e">
        <f t="shared" ca="1" si="122"/>
        <v>#REF!</v>
      </c>
      <c r="CG244" s="89" t="e">
        <f t="shared" ca="1" si="122"/>
        <v>#REF!</v>
      </c>
      <c r="CH244" s="89" t="e">
        <f t="shared" ca="1" si="122"/>
        <v>#REF!</v>
      </c>
    </row>
    <row r="245" spans="1:86">
      <c r="A245" s="71"/>
      <c r="B245" s="80" t="s">
        <v>754</v>
      </c>
      <c r="C245" s="89">
        <f t="shared" ca="1" si="128"/>
        <v>0</v>
      </c>
      <c r="D245" s="89">
        <f t="shared" ca="1" si="128"/>
        <v>0</v>
      </c>
      <c r="E245" s="89" t="b">
        <f t="shared" ca="1" si="123"/>
        <v>0</v>
      </c>
      <c r="F245" s="89">
        <f t="shared" ca="1" si="119"/>
        <v>4</v>
      </c>
      <c r="G245" s="89" t="b">
        <f t="shared" ca="1" si="129"/>
        <v>1</v>
      </c>
      <c r="H245" s="89" t="b">
        <f t="shared" ca="1" si="129"/>
        <v>1</v>
      </c>
      <c r="I245" s="89" t="b">
        <f t="shared" ca="1" si="129"/>
        <v>1</v>
      </c>
      <c r="J245" s="89" t="b">
        <f t="shared" ca="1" si="129"/>
        <v>1</v>
      </c>
      <c r="K245" s="89" t="b">
        <f t="shared" ca="1" si="129"/>
        <v>1</v>
      </c>
      <c r="L245" s="89">
        <f t="shared" ref="L245:L254" ca="1" si="132">OFFSET(L245,-1,0)</f>
        <v>0</v>
      </c>
      <c r="M245" s="114">
        <f>M230</f>
        <v>52</v>
      </c>
      <c r="N245" s="114">
        <f>N230</f>
        <v>53</v>
      </c>
      <c r="O245" s="114">
        <f>O230</f>
        <v>52</v>
      </c>
      <c r="P245" s="114">
        <f>P230</f>
        <v>53</v>
      </c>
      <c r="Q245" s="114">
        <f t="shared" ref="Q245:R245" si="133">Q230</f>
        <v>54</v>
      </c>
      <c r="R245" s="114">
        <f t="shared" si="133"/>
        <v>52</v>
      </c>
      <c r="S245" s="89">
        <f t="shared" ref="S245:X250" ca="1" si="134">OFFSET(S245,-1,0)</f>
        <v>0.01</v>
      </c>
      <c r="T245" s="89">
        <f t="shared" ca="1" si="134"/>
        <v>0</v>
      </c>
      <c r="U245" s="89">
        <f t="shared" ca="1" si="134"/>
        <v>0.05</v>
      </c>
      <c r="V245" s="89">
        <f t="shared" ca="1" si="134"/>
        <v>0.05</v>
      </c>
      <c r="W245" s="89">
        <f t="shared" ca="1" si="134"/>
        <v>0</v>
      </c>
      <c r="X245" s="89">
        <f t="shared" ca="1" si="134"/>
        <v>0</v>
      </c>
      <c r="Y245" s="89">
        <f t="shared" ca="1" si="130"/>
        <v>2</v>
      </c>
      <c r="Z245" s="89" t="str">
        <f t="shared" ca="1" si="125"/>
        <v>-</v>
      </c>
      <c r="AA245" s="89" t="str">
        <f t="shared" ca="1" si="125"/>
        <v>-</v>
      </c>
      <c r="AB245" s="89" t="b">
        <f t="shared" ca="1" si="125"/>
        <v>1</v>
      </c>
      <c r="AC245" s="89" t="str">
        <f t="shared" ca="1" si="125"/>
        <v>-</v>
      </c>
      <c r="AD245" s="89" t="str">
        <f t="shared" ca="1" si="125"/>
        <v>-</v>
      </c>
      <c r="AE245" s="89" t="str">
        <f t="shared" ca="1" si="125"/>
        <v>-</v>
      </c>
      <c r="AF245" s="89">
        <f t="shared" ca="1" si="125"/>
        <v>1</v>
      </c>
      <c r="AG245" s="89">
        <f t="shared" ca="1" si="131"/>
        <v>0</v>
      </c>
      <c r="AH245" s="89">
        <f t="shared" ca="1" si="126"/>
        <v>1</v>
      </c>
      <c r="AI245" s="89">
        <f t="shared" ref="AI245:AI254" ca="1" si="135">OFFSET(AI245,-1,0)</f>
        <v>0</v>
      </c>
      <c r="AJ245" s="89">
        <f t="shared" ca="1" si="127"/>
        <v>1</v>
      </c>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t="e">
        <f t="shared" ca="1" si="121"/>
        <v>#REF!</v>
      </c>
      <c r="BO245" s="89" t="e">
        <f t="shared" ca="1" si="121"/>
        <v>#REF!</v>
      </c>
      <c r="BP245" s="89" t="e">
        <f t="shared" ca="1" si="121"/>
        <v>#REF!</v>
      </c>
      <c r="BQ245" s="89" t="e">
        <f t="shared" ca="1" si="121"/>
        <v>#REF!</v>
      </c>
      <c r="BR245" s="89" t="e">
        <f t="shared" ca="1" si="121"/>
        <v>#REF!</v>
      </c>
      <c r="BS245" s="89" t="e">
        <f t="shared" ca="1" si="121"/>
        <v>#REF!</v>
      </c>
      <c r="BT245" s="89" t="e">
        <f t="shared" ca="1" si="121"/>
        <v>#REF!</v>
      </c>
      <c r="BU245" s="89" t="e">
        <f t="shared" ca="1" si="121"/>
        <v>#REF!</v>
      </c>
      <c r="BV245" s="89" t="e">
        <f t="shared" ca="1" si="121"/>
        <v>#REF!</v>
      </c>
      <c r="BW245" s="89" t="e">
        <f t="shared" ca="1" si="121"/>
        <v>#REF!</v>
      </c>
      <c r="BX245" s="89" t="e">
        <f t="shared" ca="1" si="122"/>
        <v>#REF!</v>
      </c>
      <c r="BY245" s="89" t="e">
        <f t="shared" ca="1" si="122"/>
        <v>#REF!</v>
      </c>
      <c r="BZ245" s="89" t="e">
        <f t="shared" ca="1" si="122"/>
        <v>#REF!</v>
      </c>
      <c r="CA245" s="89" t="e">
        <f t="shared" ca="1" si="122"/>
        <v>#REF!</v>
      </c>
      <c r="CB245" s="89" t="e">
        <f t="shared" ca="1" si="122"/>
        <v>#REF!</v>
      </c>
      <c r="CC245" s="89" t="e">
        <f t="shared" ca="1" si="122"/>
        <v>#REF!</v>
      </c>
      <c r="CD245" s="89" t="e">
        <f t="shared" ca="1" si="122"/>
        <v>#REF!</v>
      </c>
      <c r="CE245" s="89" t="e">
        <f t="shared" ca="1" si="122"/>
        <v>#REF!</v>
      </c>
      <c r="CF245" s="89" t="e">
        <f t="shared" ca="1" si="122"/>
        <v>#REF!</v>
      </c>
      <c r="CG245" s="89" t="e">
        <f t="shared" ca="1" si="122"/>
        <v>#REF!</v>
      </c>
      <c r="CH245" s="89" t="e">
        <f t="shared" ca="1" si="122"/>
        <v>#REF!</v>
      </c>
    </row>
    <row r="246" spans="1:86">
      <c r="A246" s="71">
        <f ca="1">A$216</f>
        <v>408</v>
      </c>
      <c r="B246" s="80" t="s">
        <v>762</v>
      </c>
      <c r="C246" s="89">
        <f t="shared" ca="1" si="128"/>
        <v>0</v>
      </c>
      <c r="D246" s="89">
        <f t="shared" ca="1" si="128"/>
        <v>0</v>
      </c>
      <c r="E246" s="89" t="b">
        <f t="shared" ca="1" si="123"/>
        <v>0</v>
      </c>
      <c r="F246" s="89">
        <f t="shared" ca="1" si="119"/>
        <v>4</v>
      </c>
      <c r="G246" s="89" t="b">
        <f t="shared" ca="1" si="129"/>
        <v>1</v>
      </c>
      <c r="H246" s="89" t="b">
        <f t="shared" ca="1" si="129"/>
        <v>1</v>
      </c>
      <c r="I246" s="89" t="b">
        <f t="shared" ca="1" si="129"/>
        <v>1</v>
      </c>
      <c r="J246" s="89" t="b">
        <f t="shared" ca="1" si="129"/>
        <v>1</v>
      </c>
      <c r="K246" s="89" t="b">
        <f t="shared" ca="1" si="129"/>
        <v>1</v>
      </c>
      <c r="L246" s="89">
        <f t="shared" ca="1" si="132"/>
        <v>0</v>
      </c>
      <c r="M246" s="89">
        <f t="shared" ref="M246:R254" ca="1" si="136">OFFSET(M246,-1,0)</f>
        <v>52</v>
      </c>
      <c r="N246" s="89">
        <f t="shared" ca="1" si="136"/>
        <v>53</v>
      </c>
      <c r="O246" s="89">
        <f t="shared" ca="1" si="136"/>
        <v>52</v>
      </c>
      <c r="P246" s="89">
        <f t="shared" ca="1" si="136"/>
        <v>53</v>
      </c>
      <c r="Q246" s="89">
        <f t="shared" ca="1" si="136"/>
        <v>54</v>
      </c>
      <c r="R246" s="89">
        <f t="shared" ca="1" si="136"/>
        <v>52</v>
      </c>
      <c r="S246" s="89">
        <f t="shared" ca="1" si="134"/>
        <v>0.01</v>
      </c>
      <c r="T246" s="89">
        <f t="shared" ca="1" si="134"/>
        <v>0</v>
      </c>
      <c r="U246" s="89">
        <f t="shared" ca="1" si="134"/>
        <v>0.05</v>
      </c>
      <c r="V246" s="89">
        <f t="shared" ca="1" si="134"/>
        <v>0.05</v>
      </c>
      <c r="W246" s="89">
        <f t="shared" ca="1" si="134"/>
        <v>0</v>
      </c>
      <c r="X246" s="89">
        <f t="shared" ca="1" si="134"/>
        <v>0</v>
      </c>
      <c r="Y246" s="89">
        <f t="shared" ca="1" si="130"/>
        <v>2</v>
      </c>
      <c r="Z246" s="89" t="str">
        <f t="shared" ca="1" si="125"/>
        <v>-</v>
      </c>
      <c r="AA246" s="89" t="str">
        <f t="shared" ca="1" si="125"/>
        <v>-</v>
      </c>
      <c r="AB246" s="89" t="b">
        <f t="shared" ca="1" si="125"/>
        <v>1</v>
      </c>
      <c r="AC246" s="89" t="str">
        <f t="shared" ca="1" si="125"/>
        <v>-</v>
      </c>
      <c r="AD246" s="89" t="str">
        <f t="shared" ca="1" si="125"/>
        <v>-</v>
      </c>
      <c r="AE246" s="89" t="str">
        <f t="shared" ca="1" si="125"/>
        <v>-</v>
      </c>
      <c r="AF246" s="89">
        <f t="shared" ca="1" si="125"/>
        <v>1</v>
      </c>
      <c r="AG246" s="89">
        <f t="shared" ca="1" si="131"/>
        <v>0</v>
      </c>
      <c r="AH246" s="89">
        <f t="shared" ca="1" si="126"/>
        <v>1</v>
      </c>
      <c r="AI246" s="89">
        <f t="shared" ca="1" si="135"/>
        <v>0</v>
      </c>
      <c r="AJ246" s="89">
        <f t="shared" ca="1" si="127"/>
        <v>1</v>
      </c>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152" t="e">
        <f ca="1">IF($A246=0,0,INDEX(CHOOSE($C$8+1,#REF!,#REF!),$A246,1))</f>
        <v>#REF!</v>
      </c>
      <c r="BO246" s="152" t="e">
        <f ca="1">IF($A246=0,0,INDEX(CHOOSE($C$8+1,#REF!,#REF!),$A246,1))</f>
        <v>#REF!</v>
      </c>
      <c r="BP246" s="152" t="e">
        <f ca="1">IF($A246=0,0,INDEX(CHOOSE($C$8+1,#REF!,#REF!),$A246,1))</f>
        <v>#REF!</v>
      </c>
      <c r="BQ246" s="152" t="e">
        <f ca="1">IF($A246=0,0,INDEX(CHOOSE($C$8+1,#REF!,#REF!),$A246,1))</f>
        <v>#REF!</v>
      </c>
      <c r="BR246" s="152" t="e">
        <f ca="1">IF($A246=0,0,INDEX(CHOOSE($C$8+1,#REF!,#REF!),$A246,1))</f>
        <v>#REF!</v>
      </c>
      <c r="BS246" s="152" t="e">
        <f ca="1">IF($A246=0,0,INDEX(CHOOSE($C$8+1,#REF!,#REF!),$A246,1))</f>
        <v>#REF!</v>
      </c>
      <c r="BT246" s="152" t="e">
        <f ca="1">IF($A246=0,0,INDEX(CHOOSE($C$8+1,#REF!,#REF!),$A246,1))</f>
        <v>#REF!</v>
      </c>
      <c r="BU246" s="152" t="e">
        <f ca="1">IF($A246=0,0,INDEX(CHOOSE($C$8+1,#REF!,#REF!),$A246,1))</f>
        <v>#REF!</v>
      </c>
      <c r="BV246" s="152" t="e">
        <f ca="1">IF($A246=0,0,INDEX(CHOOSE($C$8+1,#REF!,#REF!),$A246,1))</f>
        <v>#REF!</v>
      </c>
      <c r="BW246" s="152" t="e">
        <f ca="1">IF($A246=0,0,INDEX(CHOOSE($C$8+1,#REF!,#REF!),$A246,1))</f>
        <v>#REF!</v>
      </c>
      <c r="BX246" s="152" t="e">
        <f ca="1">IF($A246=0,0,INDEX(CHOOSE($C$8+1,#REF!,#REF!),$A246,1))</f>
        <v>#REF!</v>
      </c>
      <c r="BY246" s="152" t="e">
        <f ca="1">IF($A246=0,0,INDEX(CHOOSE($C$8+1,#REF!,#REF!),$A246,1))</f>
        <v>#REF!</v>
      </c>
      <c r="BZ246" s="152" t="e">
        <f ca="1">IF($A246=0,0,INDEX(CHOOSE($C$8+1,#REF!,#REF!),$A246,1))</f>
        <v>#REF!</v>
      </c>
      <c r="CA246" s="152" t="e">
        <f ca="1">IF($A246=0,0,INDEX(CHOOSE($C$8+1,#REF!,#REF!),$A246,1))</f>
        <v>#REF!</v>
      </c>
      <c r="CB246" s="152" t="e">
        <f ca="1">IF($A246=0,0,INDEX(CHOOSE($C$8+1,#REF!,#REF!),$A246,1))</f>
        <v>#REF!</v>
      </c>
      <c r="CC246" s="152" t="e">
        <f ca="1">IF($A246=0,0,INDEX(CHOOSE($C$8+1,#REF!,#REF!),$A246,1))</f>
        <v>#REF!</v>
      </c>
      <c r="CD246" s="152" t="e">
        <f ca="1">IF($A246=0,0,INDEX(CHOOSE($C$8+1,#REF!,#REF!),$A246,1))</f>
        <v>#REF!</v>
      </c>
      <c r="CE246" s="152" t="e">
        <f ca="1">IF($A246=0,0,INDEX(CHOOSE($C$8+1,#REF!,#REF!),$A246,1))</f>
        <v>#REF!</v>
      </c>
      <c r="CF246" s="152" t="e">
        <f ca="1">IF($A246=0,0,INDEX(CHOOSE($C$8+1,#REF!,#REF!),$A246,1))</f>
        <v>#REF!</v>
      </c>
      <c r="CG246" s="152" t="e">
        <f ca="1">IF($A246=0,0,INDEX(CHOOSE($C$8+1,#REF!,#REF!),$A246,1))</f>
        <v>#REF!</v>
      </c>
      <c r="CH246" s="152" t="e">
        <f ca="1">IF($A246=0,0,INDEX(CHOOSE($C$8+1,#REF!,#REF!),$A246,1))</f>
        <v>#REF!</v>
      </c>
    </row>
    <row r="247" spans="1:86">
      <c r="A247" s="71"/>
      <c r="B247" s="90" t="s">
        <v>510</v>
      </c>
      <c r="C247" s="89">
        <f t="shared" ca="1" si="128"/>
        <v>0</v>
      </c>
      <c r="D247" s="89">
        <f t="shared" ca="1" si="128"/>
        <v>0</v>
      </c>
      <c r="E247" s="89" t="b">
        <f t="shared" ca="1" si="123"/>
        <v>0</v>
      </c>
      <c r="F247" s="89">
        <f t="shared" ca="1" si="119"/>
        <v>4</v>
      </c>
      <c r="G247" s="89" t="b">
        <f ca="1">OFFSET(G247,-1,0)</f>
        <v>1</v>
      </c>
      <c r="H247" s="89" t="b">
        <f ca="1">OFFSET(H247,-1,0)</f>
        <v>1</v>
      </c>
      <c r="I247" s="89" t="b">
        <f ca="1">OFFSET(I247,-1,0)</f>
        <v>1</v>
      </c>
      <c r="J247" s="89" t="b">
        <f ca="1">OFFSET(J247,-1,0)</f>
        <v>1</v>
      </c>
      <c r="K247" s="87" t="s">
        <v>37</v>
      </c>
      <c r="L247" s="89">
        <f t="shared" ca="1" si="132"/>
        <v>0</v>
      </c>
      <c r="M247" s="89">
        <f t="shared" ca="1" si="136"/>
        <v>52</v>
      </c>
      <c r="N247" s="89">
        <f t="shared" ca="1" si="136"/>
        <v>53</v>
      </c>
      <c r="O247" s="89">
        <f t="shared" ca="1" si="136"/>
        <v>52</v>
      </c>
      <c r="P247" s="89">
        <f t="shared" ca="1" si="136"/>
        <v>53</v>
      </c>
      <c r="Q247" s="89">
        <f t="shared" ca="1" si="136"/>
        <v>54</v>
      </c>
      <c r="R247" s="89">
        <f t="shared" ca="1" si="136"/>
        <v>52</v>
      </c>
      <c r="S247" s="89">
        <f t="shared" ca="1" si="134"/>
        <v>0.01</v>
      </c>
      <c r="T247" s="89">
        <f t="shared" ca="1" si="134"/>
        <v>0</v>
      </c>
      <c r="U247" s="89">
        <f t="shared" ca="1" si="134"/>
        <v>0.05</v>
      </c>
      <c r="V247" s="89">
        <f t="shared" ca="1" si="134"/>
        <v>0.05</v>
      </c>
      <c r="W247" s="89">
        <f t="shared" ca="1" si="134"/>
        <v>0</v>
      </c>
      <c r="X247" s="89">
        <f t="shared" ca="1" si="134"/>
        <v>0</v>
      </c>
      <c r="Y247" s="89">
        <f t="shared" ca="1" si="130"/>
        <v>2</v>
      </c>
      <c r="Z247" s="89" t="str">
        <f t="shared" ca="1" si="125"/>
        <v>-</v>
      </c>
      <c r="AA247" s="89" t="str">
        <f t="shared" ca="1" si="125"/>
        <v>-</v>
      </c>
      <c r="AB247" s="89" t="b">
        <f t="shared" ca="1" si="125"/>
        <v>1</v>
      </c>
      <c r="AC247" s="89" t="str">
        <f t="shared" ca="1" si="125"/>
        <v>-</v>
      </c>
      <c r="AD247" s="89" t="str">
        <f t="shared" ca="1" si="125"/>
        <v>-</v>
      </c>
      <c r="AE247" s="89" t="str">
        <f t="shared" ca="1" si="125"/>
        <v>-</v>
      </c>
      <c r="AF247" s="89">
        <f t="shared" ca="1" si="125"/>
        <v>1</v>
      </c>
      <c r="AG247" s="89">
        <f t="shared" ca="1" si="131"/>
        <v>0</v>
      </c>
      <c r="AH247" s="89">
        <f t="shared" ca="1" si="126"/>
        <v>1</v>
      </c>
      <c r="AI247" s="89">
        <f t="shared" ca="1" si="135"/>
        <v>0</v>
      </c>
      <c r="AJ247" s="89">
        <f t="shared" ca="1" si="127"/>
        <v>1</v>
      </c>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t="e">
        <f t="shared" ref="BN247:BW254" ca="1" si="137">OFFSET(BN247,-1,0)</f>
        <v>#REF!</v>
      </c>
      <c r="BO247" s="89" t="e">
        <f t="shared" ca="1" si="137"/>
        <v>#REF!</v>
      </c>
      <c r="BP247" s="89" t="e">
        <f t="shared" ca="1" si="137"/>
        <v>#REF!</v>
      </c>
      <c r="BQ247" s="89" t="e">
        <f t="shared" ca="1" si="137"/>
        <v>#REF!</v>
      </c>
      <c r="BR247" s="89" t="e">
        <f t="shared" ca="1" si="137"/>
        <v>#REF!</v>
      </c>
      <c r="BS247" s="89" t="e">
        <f t="shared" ca="1" si="137"/>
        <v>#REF!</v>
      </c>
      <c r="BT247" s="89" t="e">
        <f t="shared" ca="1" si="137"/>
        <v>#REF!</v>
      </c>
      <c r="BU247" s="89" t="e">
        <f t="shared" ca="1" si="137"/>
        <v>#REF!</v>
      </c>
      <c r="BV247" s="89" t="e">
        <f t="shared" ca="1" si="137"/>
        <v>#REF!</v>
      </c>
      <c r="BW247" s="89" t="e">
        <f t="shared" ca="1" si="137"/>
        <v>#REF!</v>
      </c>
      <c r="BX247" s="89" t="e">
        <f t="shared" ref="BX247:CH254" ca="1" si="138">OFFSET(BX247,-1,0)</f>
        <v>#REF!</v>
      </c>
      <c r="BY247" s="89" t="e">
        <f t="shared" ca="1" si="138"/>
        <v>#REF!</v>
      </c>
      <c r="BZ247" s="89" t="e">
        <f t="shared" ca="1" si="138"/>
        <v>#REF!</v>
      </c>
      <c r="CA247" s="89" t="e">
        <f t="shared" ca="1" si="138"/>
        <v>#REF!</v>
      </c>
      <c r="CB247" s="89" t="e">
        <f t="shared" ca="1" si="138"/>
        <v>#REF!</v>
      </c>
      <c r="CC247" s="89" t="e">
        <f t="shared" ca="1" si="138"/>
        <v>#REF!</v>
      </c>
      <c r="CD247" s="89" t="e">
        <f t="shared" ca="1" si="138"/>
        <v>#REF!</v>
      </c>
      <c r="CE247" s="89" t="e">
        <f t="shared" ca="1" si="138"/>
        <v>#REF!</v>
      </c>
      <c r="CF247" s="89" t="e">
        <f t="shared" ca="1" si="138"/>
        <v>#REF!</v>
      </c>
      <c r="CG247" s="89" t="e">
        <f t="shared" ca="1" si="138"/>
        <v>#REF!</v>
      </c>
      <c r="CH247" s="89" t="e">
        <f t="shared" ca="1" si="138"/>
        <v>#REF!</v>
      </c>
    </row>
    <row r="248" spans="1:86">
      <c r="A248" s="71"/>
      <c r="B248" s="90" t="s">
        <v>753</v>
      </c>
      <c r="C248" s="89">
        <f t="shared" ca="1" si="128"/>
        <v>0</v>
      </c>
      <c r="D248" s="89">
        <f t="shared" ca="1" si="128"/>
        <v>0</v>
      </c>
      <c r="E248" s="89" t="b">
        <f t="shared" ca="1" si="123"/>
        <v>0</v>
      </c>
      <c r="F248" s="89">
        <f t="shared" ca="1" si="119"/>
        <v>4</v>
      </c>
      <c r="G248" s="87" t="s">
        <v>37</v>
      </c>
      <c r="H248" s="87" t="s">
        <v>37</v>
      </c>
      <c r="I248" s="89" t="b">
        <f ca="1">OFFSET(I248,-1,0)</f>
        <v>1</v>
      </c>
      <c r="J248" s="89" t="b">
        <f ca="1">OFFSET(J248,-1,0)</f>
        <v>1</v>
      </c>
      <c r="K248" s="89" t="str">
        <f ca="1">OFFSET(K248,-1,0)</f>
        <v>-</v>
      </c>
      <c r="L248" s="89">
        <f t="shared" ca="1" si="132"/>
        <v>0</v>
      </c>
      <c r="M248" s="89">
        <f t="shared" ca="1" si="136"/>
        <v>52</v>
      </c>
      <c r="N248" s="89">
        <f t="shared" ca="1" si="136"/>
        <v>53</v>
      </c>
      <c r="O248" s="89">
        <f t="shared" ca="1" si="136"/>
        <v>52</v>
      </c>
      <c r="P248" s="89">
        <f t="shared" ca="1" si="136"/>
        <v>53</v>
      </c>
      <c r="Q248" s="89">
        <f t="shared" ca="1" si="136"/>
        <v>54</v>
      </c>
      <c r="R248" s="89">
        <f t="shared" ca="1" si="136"/>
        <v>52</v>
      </c>
      <c r="S248" s="89">
        <f t="shared" ca="1" si="134"/>
        <v>0.01</v>
      </c>
      <c r="T248" s="89">
        <f t="shared" ca="1" si="134"/>
        <v>0</v>
      </c>
      <c r="U248" s="89">
        <f t="shared" ca="1" si="134"/>
        <v>0.05</v>
      </c>
      <c r="V248" s="89">
        <f t="shared" ca="1" si="134"/>
        <v>0.05</v>
      </c>
      <c r="W248" s="89">
        <f t="shared" ca="1" si="134"/>
        <v>0</v>
      </c>
      <c r="X248" s="89">
        <f t="shared" ca="1" si="134"/>
        <v>0</v>
      </c>
      <c r="Y248" s="89">
        <f t="shared" ca="1" si="130"/>
        <v>2</v>
      </c>
      <c r="Z248" s="89" t="str">
        <f t="shared" ca="1" si="125"/>
        <v>-</v>
      </c>
      <c r="AA248" s="89" t="str">
        <f t="shared" ca="1" si="125"/>
        <v>-</v>
      </c>
      <c r="AB248" s="89" t="b">
        <f t="shared" ca="1" si="125"/>
        <v>1</v>
      </c>
      <c r="AC248" s="89" t="str">
        <f t="shared" ca="1" si="125"/>
        <v>-</v>
      </c>
      <c r="AD248" s="89" t="str">
        <f t="shared" ca="1" si="125"/>
        <v>-</v>
      </c>
      <c r="AE248" s="89" t="str">
        <f t="shared" ca="1" si="125"/>
        <v>-</v>
      </c>
      <c r="AF248" s="89">
        <f t="shared" ca="1" si="125"/>
        <v>1</v>
      </c>
      <c r="AG248" s="89">
        <f t="shared" ca="1" si="131"/>
        <v>0</v>
      </c>
      <c r="AH248" s="89">
        <f t="shared" ca="1" si="126"/>
        <v>1</v>
      </c>
      <c r="AI248" s="89">
        <f t="shared" ca="1" si="135"/>
        <v>0</v>
      </c>
      <c r="AJ248" s="89">
        <f t="shared" ca="1" si="127"/>
        <v>1</v>
      </c>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t="e">
        <f t="shared" ca="1" si="137"/>
        <v>#REF!</v>
      </c>
      <c r="BO248" s="89" t="e">
        <f t="shared" ca="1" si="137"/>
        <v>#REF!</v>
      </c>
      <c r="BP248" s="89" t="e">
        <f t="shared" ca="1" si="137"/>
        <v>#REF!</v>
      </c>
      <c r="BQ248" s="89" t="e">
        <f t="shared" ca="1" si="137"/>
        <v>#REF!</v>
      </c>
      <c r="BR248" s="89" t="e">
        <f t="shared" ca="1" si="137"/>
        <v>#REF!</v>
      </c>
      <c r="BS248" s="89" t="e">
        <f t="shared" ca="1" si="137"/>
        <v>#REF!</v>
      </c>
      <c r="BT248" s="89" t="e">
        <f t="shared" ca="1" si="137"/>
        <v>#REF!</v>
      </c>
      <c r="BU248" s="89" t="e">
        <f t="shared" ca="1" si="137"/>
        <v>#REF!</v>
      </c>
      <c r="BV248" s="89" t="e">
        <f t="shared" ca="1" si="137"/>
        <v>#REF!</v>
      </c>
      <c r="BW248" s="89" t="e">
        <f t="shared" ca="1" si="137"/>
        <v>#REF!</v>
      </c>
      <c r="BX248" s="89" t="e">
        <f t="shared" ca="1" si="138"/>
        <v>#REF!</v>
      </c>
      <c r="BY248" s="89" t="e">
        <f t="shared" ca="1" si="138"/>
        <v>#REF!</v>
      </c>
      <c r="BZ248" s="89" t="e">
        <f t="shared" ca="1" si="138"/>
        <v>#REF!</v>
      </c>
      <c r="CA248" s="89" t="e">
        <f t="shared" ca="1" si="138"/>
        <v>#REF!</v>
      </c>
      <c r="CB248" s="89" t="e">
        <f t="shared" ca="1" si="138"/>
        <v>#REF!</v>
      </c>
      <c r="CC248" s="89" t="e">
        <f t="shared" ca="1" si="138"/>
        <v>#REF!</v>
      </c>
      <c r="CD248" s="89" t="e">
        <f t="shared" ca="1" si="138"/>
        <v>#REF!</v>
      </c>
      <c r="CE248" s="89" t="e">
        <f t="shared" ca="1" si="138"/>
        <v>#REF!</v>
      </c>
      <c r="CF248" s="89" t="e">
        <f t="shared" ca="1" si="138"/>
        <v>#REF!</v>
      </c>
      <c r="CG248" s="89" t="e">
        <f t="shared" ca="1" si="138"/>
        <v>#REF!</v>
      </c>
      <c r="CH248" s="89" t="e">
        <f t="shared" ca="1" si="138"/>
        <v>#REF!</v>
      </c>
    </row>
    <row r="249" spans="1:86">
      <c r="A249" s="71"/>
      <c r="B249" s="85" t="s">
        <v>511</v>
      </c>
      <c r="C249" s="89">
        <f t="shared" ca="1" si="128"/>
        <v>0</v>
      </c>
      <c r="D249" s="89">
        <f t="shared" ca="1" si="128"/>
        <v>0</v>
      </c>
      <c r="E249" s="89" t="b">
        <f t="shared" ca="1" si="123"/>
        <v>0</v>
      </c>
      <c r="F249" s="89">
        <f t="shared" ca="1" si="119"/>
        <v>4</v>
      </c>
      <c r="G249" s="89" t="str">
        <f ca="1">OFFSET(G249,-1,0)</f>
        <v>-</v>
      </c>
      <c r="H249" s="89" t="str">
        <f ca="1">OFFSET(H249,-1,0)</f>
        <v>-</v>
      </c>
      <c r="I249" s="89" t="b">
        <f ca="1">OFFSET(I249,-1,0)</f>
        <v>1</v>
      </c>
      <c r="J249" s="87" t="s">
        <v>37</v>
      </c>
      <c r="K249" s="89" t="str">
        <f t="shared" ref="K249:K254" ca="1" si="139">OFFSET(K249,-1,0)</f>
        <v>-</v>
      </c>
      <c r="L249" s="89">
        <f t="shared" ca="1" si="132"/>
        <v>0</v>
      </c>
      <c r="M249" s="89">
        <f t="shared" ca="1" si="136"/>
        <v>52</v>
      </c>
      <c r="N249" s="89">
        <f t="shared" ca="1" si="136"/>
        <v>53</v>
      </c>
      <c r="O249" s="89">
        <f t="shared" ca="1" si="136"/>
        <v>52</v>
      </c>
      <c r="P249" s="89">
        <f t="shared" ca="1" si="136"/>
        <v>53</v>
      </c>
      <c r="Q249" s="89">
        <f t="shared" ca="1" si="136"/>
        <v>54</v>
      </c>
      <c r="R249" s="89">
        <f t="shared" ca="1" si="136"/>
        <v>52</v>
      </c>
      <c r="S249" s="89">
        <f t="shared" ca="1" si="134"/>
        <v>0.01</v>
      </c>
      <c r="T249" s="89">
        <f t="shared" ca="1" si="134"/>
        <v>0</v>
      </c>
      <c r="U249" s="89">
        <f t="shared" ca="1" si="134"/>
        <v>0.05</v>
      </c>
      <c r="V249" s="89">
        <f t="shared" ca="1" si="134"/>
        <v>0.05</v>
      </c>
      <c r="W249" s="89">
        <f t="shared" ca="1" si="134"/>
        <v>0</v>
      </c>
      <c r="X249" s="89">
        <f t="shared" ca="1" si="134"/>
        <v>0</v>
      </c>
      <c r="Y249" s="89">
        <f t="shared" ca="1" si="130"/>
        <v>2</v>
      </c>
      <c r="Z249" s="89" t="str">
        <f t="shared" ca="1" si="125"/>
        <v>-</v>
      </c>
      <c r="AA249" s="89" t="str">
        <f t="shared" ca="1" si="125"/>
        <v>-</v>
      </c>
      <c r="AB249" s="89" t="b">
        <f t="shared" ca="1" si="125"/>
        <v>1</v>
      </c>
      <c r="AC249" s="89" t="str">
        <f t="shared" ca="1" si="125"/>
        <v>-</v>
      </c>
      <c r="AD249" s="89" t="str">
        <f t="shared" ca="1" si="125"/>
        <v>-</v>
      </c>
      <c r="AE249" s="89" t="str">
        <f t="shared" ca="1" si="125"/>
        <v>-</v>
      </c>
      <c r="AF249" s="89">
        <f t="shared" ca="1" si="125"/>
        <v>1</v>
      </c>
      <c r="AG249" s="89">
        <f t="shared" ca="1" si="131"/>
        <v>0</v>
      </c>
      <c r="AH249" s="89">
        <f t="shared" ca="1" si="126"/>
        <v>1</v>
      </c>
      <c r="AI249" s="89">
        <f t="shared" ca="1" si="135"/>
        <v>0</v>
      </c>
      <c r="AJ249" s="89">
        <f t="shared" ca="1" si="127"/>
        <v>1</v>
      </c>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t="e">
        <f t="shared" ca="1" si="137"/>
        <v>#REF!</v>
      </c>
      <c r="BO249" s="89" t="e">
        <f t="shared" ca="1" si="137"/>
        <v>#REF!</v>
      </c>
      <c r="BP249" s="89" t="e">
        <f t="shared" ca="1" si="137"/>
        <v>#REF!</v>
      </c>
      <c r="BQ249" s="89" t="e">
        <f t="shared" ca="1" si="137"/>
        <v>#REF!</v>
      </c>
      <c r="BR249" s="89" t="e">
        <f t="shared" ca="1" si="137"/>
        <v>#REF!</v>
      </c>
      <c r="BS249" s="89" t="e">
        <f t="shared" ca="1" si="137"/>
        <v>#REF!</v>
      </c>
      <c r="BT249" s="89" t="e">
        <f t="shared" ca="1" si="137"/>
        <v>#REF!</v>
      </c>
      <c r="BU249" s="89" t="e">
        <f t="shared" ca="1" si="137"/>
        <v>#REF!</v>
      </c>
      <c r="BV249" s="89" t="e">
        <f t="shared" ca="1" si="137"/>
        <v>#REF!</v>
      </c>
      <c r="BW249" s="89" t="e">
        <f t="shared" ca="1" si="137"/>
        <v>#REF!</v>
      </c>
      <c r="BX249" s="89" t="e">
        <f t="shared" ca="1" si="138"/>
        <v>#REF!</v>
      </c>
      <c r="BY249" s="89" t="e">
        <f t="shared" ca="1" si="138"/>
        <v>#REF!</v>
      </c>
      <c r="BZ249" s="89" t="e">
        <f t="shared" ca="1" si="138"/>
        <v>#REF!</v>
      </c>
      <c r="CA249" s="89" t="e">
        <f t="shared" ca="1" si="138"/>
        <v>#REF!</v>
      </c>
      <c r="CB249" s="89" t="e">
        <f t="shared" ca="1" si="138"/>
        <v>#REF!</v>
      </c>
      <c r="CC249" s="89" t="e">
        <f t="shared" ca="1" si="138"/>
        <v>#REF!</v>
      </c>
      <c r="CD249" s="89" t="e">
        <f t="shared" ca="1" si="138"/>
        <v>#REF!</v>
      </c>
      <c r="CE249" s="89" t="e">
        <f t="shared" ca="1" si="138"/>
        <v>#REF!</v>
      </c>
      <c r="CF249" s="89" t="e">
        <f t="shared" ca="1" si="138"/>
        <v>#REF!</v>
      </c>
      <c r="CG249" s="89" t="e">
        <f t="shared" ca="1" si="138"/>
        <v>#REF!</v>
      </c>
      <c r="CH249" s="89" t="e">
        <f t="shared" ca="1" si="138"/>
        <v>#REF!</v>
      </c>
    </row>
    <row r="250" spans="1:86">
      <c r="A250" s="71"/>
      <c r="B250" s="85" t="s">
        <v>512</v>
      </c>
      <c r="C250" s="89">
        <f t="shared" ca="1" si="128"/>
        <v>0</v>
      </c>
      <c r="D250" s="89">
        <f t="shared" ca="1" si="128"/>
        <v>0</v>
      </c>
      <c r="E250" s="89" t="b">
        <f t="shared" ca="1" si="123"/>
        <v>0</v>
      </c>
      <c r="F250" s="89">
        <f t="shared" ca="1" si="119"/>
        <v>4</v>
      </c>
      <c r="G250" s="89" t="str">
        <f t="shared" ref="G250:H254" ca="1" si="140">OFFSET(G250,-1,0)</f>
        <v>-</v>
      </c>
      <c r="H250" s="89" t="str">
        <f t="shared" ca="1" si="140"/>
        <v>-</v>
      </c>
      <c r="I250" s="87" t="s">
        <v>37</v>
      </c>
      <c r="J250" s="89" t="str">
        <f ca="1">OFFSET(J250,-1,0)</f>
        <v>-</v>
      </c>
      <c r="K250" s="89" t="str">
        <f t="shared" ca="1" si="139"/>
        <v>-</v>
      </c>
      <c r="L250" s="89">
        <f t="shared" ca="1" si="132"/>
        <v>0</v>
      </c>
      <c r="M250" s="89">
        <f t="shared" ca="1" si="136"/>
        <v>52</v>
      </c>
      <c r="N250" s="89">
        <f t="shared" ca="1" si="136"/>
        <v>53</v>
      </c>
      <c r="O250" s="89">
        <f t="shared" ca="1" si="136"/>
        <v>52</v>
      </c>
      <c r="P250" s="89">
        <f t="shared" ca="1" si="136"/>
        <v>53</v>
      </c>
      <c r="Q250" s="89">
        <f t="shared" ca="1" si="136"/>
        <v>54</v>
      </c>
      <c r="R250" s="89">
        <f t="shared" ca="1" si="136"/>
        <v>52</v>
      </c>
      <c r="S250" s="89">
        <f t="shared" ca="1" si="134"/>
        <v>0.01</v>
      </c>
      <c r="T250" s="89">
        <f t="shared" ca="1" si="134"/>
        <v>0</v>
      </c>
      <c r="U250" s="89">
        <f t="shared" ca="1" si="134"/>
        <v>0.05</v>
      </c>
      <c r="V250" s="89">
        <f t="shared" ca="1" si="134"/>
        <v>0.05</v>
      </c>
      <c r="W250" s="89">
        <f t="shared" ca="1" si="134"/>
        <v>0</v>
      </c>
      <c r="X250" s="89">
        <f t="shared" ca="1" si="134"/>
        <v>0</v>
      </c>
      <c r="Y250" s="89">
        <f t="shared" ca="1" si="130"/>
        <v>2</v>
      </c>
      <c r="Z250" s="89" t="str">
        <f t="shared" ca="1" si="125"/>
        <v>-</v>
      </c>
      <c r="AA250" s="89" t="str">
        <f t="shared" ca="1" si="125"/>
        <v>-</v>
      </c>
      <c r="AB250" s="89" t="b">
        <f t="shared" ca="1" si="125"/>
        <v>1</v>
      </c>
      <c r="AC250" s="89" t="str">
        <f t="shared" ca="1" si="125"/>
        <v>-</v>
      </c>
      <c r="AD250" s="89" t="str">
        <f t="shared" ca="1" si="125"/>
        <v>-</v>
      </c>
      <c r="AE250" s="89" t="str">
        <f t="shared" ca="1" si="125"/>
        <v>-</v>
      </c>
      <c r="AF250" s="89">
        <f t="shared" ca="1" si="125"/>
        <v>1</v>
      </c>
      <c r="AG250" s="89">
        <f t="shared" ca="1" si="131"/>
        <v>0</v>
      </c>
      <c r="AH250" s="89">
        <f t="shared" ca="1" si="126"/>
        <v>1</v>
      </c>
      <c r="AI250" s="89">
        <f t="shared" ca="1" si="135"/>
        <v>0</v>
      </c>
      <c r="AJ250" s="89">
        <f t="shared" ca="1" si="127"/>
        <v>1</v>
      </c>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t="e">
        <f t="shared" ca="1" si="137"/>
        <v>#REF!</v>
      </c>
      <c r="BO250" s="89" t="e">
        <f t="shared" ca="1" si="137"/>
        <v>#REF!</v>
      </c>
      <c r="BP250" s="89" t="e">
        <f t="shared" ca="1" si="137"/>
        <v>#REF!</v>
      </c>
      <c r="BQ250" s="89" t="e">
        <f t="shared" ca="1" si="137"/>
        <v>#REF!</v>
      </c>
      <c r="BR250" s="89" t="e">
        <f t="shared" ca="1" si="137"/>
        <v>#REF!</v>
      </c>
      <c r="BS250" s="89" t="e">
        <f t="shared" ca="1" si="137"/>
        <v>#REF!</v>
      </c>
      <c r="BT250" s="89" t="e">
        <f t="shared" ca="1" si="137"/>
        <v>#REF!</v>
      </c>
      <c r="BU250" s="89" t="e">
        <f t="shared" ca="1" si="137"/>
        <v>#REF!</v>
      </c>
      <c r="BV250" s="89" t="e">
        <f t="shared" ca="1" si="137"/>
        <v>#REF!</v>
      </c>
      <c r="BW250" s="89" t="e">
        <f t="shared" ca="1" si="137"/>
        <v>#REF!</v>
      </c>
      <c r="BX250" s="89" t="e">
        <f t="shared" ca="1" si="138"/>
        <v>#REF!</v>
      </c>
      <c r="BY250" s="89" t="e">
        <f t="shared" ca="1" si="138"/>
        <v>#REF!</v>
      </c>
      <c r="BZ250" s="89" t="e">
        <f t="shared" ca="1" si="138"/>
        <v>#REF!</v>
      </c>
      <c r="CA250" s="89" t="e">
        <f t="shared" ca="1" si="138"/>
        <v>#REF!</v>
      </c>
      <c r="CB250" s="89" t="e">
        <f t="shared" ca="1" si="138"/>
        <v>#REF!</v>
      </c>
      <c r="CC250" s="89" t="e">
        <f t="shared" ca="1" si="138"/>
        <v>#REF!</v>
      </c>
      <c r="CD250" s="89" t="e">
        <f t="shared" ca="1" si="138"/>
        <v>#REF!</v>
      </c>
      <c r="CE250" s="89" t="e">
        <f t="shared" ca="1" si="138"/>
        <v>#REF!</v>
      </c>
      <c r="CF250" s="89" t="e">
        <f t="shared" ca="1" si="138"/>
        <v>#REF!</v>
      </c>
      <c r="CG250" s="89" t="e">
        <f t="shared" ca="1" si="138"/>
        <v>#REF!</v>
      </c>
      <c r="CH250" s="89" t="e">
        <f t="shared" ca="1" si="138"/>
        <v>#REF!</v>
      </c>
    </row>
    <row r="251" spans="1:86">
      <c r="A251" s="71"/>
      <c r="B251" s="85" t="s">
        <v>513</v>
      </c>
      <c r="C251" s="89">
        <f t="shared" ca="1" si="128"/>
        <v>0</v>
      </c>
      <c r="D251" s="89">
        <f t="shared" ca="1" si="128"/>
        <v>0</v>
      </c>
      <c r="E251" s="89" t="b">
        <f t="shared" ca="1" si="123"/>
        <v>0</v>
      </c>
      <c r="F251" s="89">
        <f t="shared" ca="1" si="119"/>
        <v>4</v>
      </c>
      <c r="G251" s="89" t="str">
        <f t="shared" ca="1" si="140"/>
        <v>-</v>
      </c>
      <c r="H251" s="89" t="str">
        <f t="shared" ca="1" si="140"/>
        <v>-</v>
      </c>
      <c r="I251" s="89" t="str">
        <f ca="1">OFFSET(I251,-1,0)</f>
        <v>-</v>
      </c>
      <c r="J251" s="89" t="str">
        <f ca="1">OFFSET(J251,-1,0)</f>
        <v>-</v>
      </c>
      <c r="K251" s="89" t="str">
        <f t="shared" ca="1" si="139"/>
        <v>-</v>
      </c>
      <c r="L251" s="89">
        <f t="shared" ca="1" si="132"/>
        <v>0</v>
      </c>
      <c r="M251" s="89">
        <f t="shared" ca="1" si="136"/>
        <v>52</v>
      </c>
      <c r="N251" s="89">
        <f t="shared" ca="1" si="136"/>
        <v>53</v>
      </c>
      <c r="O251" s="89">
        <f t="shared" ca="1" si="136"/>
        <v>52</v>
      </c>
      <c r="P251" s="89">
        <f t="shared" ca="1" si="136"/>
        <v>53</v>
      </c>
      <c r="Q251" s="89">
        <f t="shared" ca="1" si="136"/>
        <v>54</v>
      </c>
      <c r="R251" s="89">
        <f t="shared" ca="1" si="136"/>
        <v>52</v>
      </c>
      <c r="S251" s="89">
        <f t="shared" ref="S251:V253" ca="1" si="141">OFFSET(S251,-1,0)</f>
        <v>0.01</v>
      </c>
      <c r="T251" s="89">
        <f t="shared" ca="1" si="141"/>
        <v>0</v>
      </c>
      <c r="U251" s="89">
        <f t="shared" ca="1" si="141"/>
        <v>0.05</v>
      </c>
      <c r="V251" s="89">
        <f t="shared" ca="1" si="141"/>
        <v>0.05</v>
      </c>
      <c r="W251" s="91">
        <f>$C$30</f>
        <v>9.9000000000000008E-3</v>
      </c>
      <c r="X251" s="91">
        <f>$D$30</f>
        <v>-5.515714285714287E-2</v>
      </c>
      <c r="Y251" s="89">
        <f t="shared" ca="1" si="130"/>
        <v>2</v>
      </c>
      <c r="Z251" s="89" t="str">
        <f t="shared" ca="1" si="125"/>
        <v>-</v>
      </c>
      <c r="AA251" s="89" t="str">
        <f t="shared" ca="1" si="125"/>
        <v>-</v>
      </c>
      <c r="AB251" s="89" t="b">
        <f t="shared" ca="1" si="125"/>
        <v>1</v>
      </c>
      <c r="AC251" s="89" t="str">
        <f t="shared" ca="1" si="125"/>
        <v>-</v>
      </c>
      <c r="AD251" s="89" t="str">
        <f t="shared" ca="1" si="125"/>
        <v>-</v>
      </c>
      <c r="AE251" s="89" t="str">
        <f t="shared" ca="1" si="125"/>
        <v>-</v>
      </c>
      <c r="AF251" s="89">
        <f t="shared" ca="1" si="125"/>
        <v>1</v>
      </c>
      <c r="AG251" s="89">
        <f t="shared" ca="1" si="131"/>
        <v>0</v>
      </c>
      <c r="AH251" s="89">
        <f t="shared" ca="1" si="126"/>
        <v>1</v>
      </c>
      <c r="AI251" s="89">
        <f t="shared" ca="1" si="135"/>
        <v>0</v>
      </c>
      <c r="AJ251" s="89">
        <f t="shared" ca="1" si="127"/>
        <v>1</v>
      </c>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t="e">
        <f t="shared" ca="1" si="137"/>
        <v>#REF!</v>
      </c>
      <c r="BO251" s="89" t="e">
        <f t="shared" ca="1" si="137"/>
        <v>#REF!</v>
      </c>
      <c r="BP251" s="89" t="e">
        <f t="shared" ca="1" si="137"/>
        <v>#REF!</v>
      </c>
      <c r="BQ251" s="89" t="e">
        <f t="shared" ca="1" si="137"/>
        <v>#REF!</v>
      </c>
      <c r="BR251" s="89" t="e">
        <f t="shared" ca="1" si="137"/>
        <v>#REF!</v>
      </c>
      <c r="BS251" s="89" t="e">
        <f t="shared" ca="1" si="137"/>
        <v>#REF!</v>
      </c>
      <c r="BT251" s="89" t="e">
        <f t="shared" ca="1" si="137"/>
        <v>#REF!</v>
      </c>
      <c r="BU251" s="89" t="e">
        <f t="shared" ca="1" si="137"/>
        <v>#REF!</v>
      </c>
      <c r="BV251" s="89" t="e">
        <f t="shared" ca="1" si="137"/>
        <v>#REF!</v>
      </c>
      <c r="BW251" s="89" t="e">
        <f t="shared" ca="1" si="137"/>
        <v>#REF!</v>
      </c>
      <c r="BX251" s="89" t="e">
        <f t="shared" ca="1" si="138"/>
        <v>#REF!</v>
      </c>
      <c r="BY251" s="89" t="e">
        <f t="shared" ca="1" si="138"/>
        <v>#REF!</v>
      </c>
      <c r="BZ251" s="89" t="e">
        <f t="shared" ca="1" si="138"/>
        <v>#REF!</v>
      </c>
      <c r="CA251" s="89" t="e">
        <f t="shared" ca="1" si="138"/>
        <v>#REF!</v>
      </c>
      <c r="CB251" s="89" t="e">
        <f t="shared" ca="1" si="138"/>
        <v>#REF!</v>
      </c>
      <c r="CC251" s="89" t="e">
        <f t="shared" ca="1" si="138"/>
        <v>#REF!</v>
      </c>
      <c r="CD251" s="89" t="e">
        <f t="shared" ca="1" si="138"/>
        <v>#REF!</v>
      </c>
      <c r="CE251" s="89" t="e">
        <f t="shared" ca="1" si="138"/>
        <v>#REF!</v>
      </c>
      <c r="CF251" s="89" t="e">
        <f t="shared" ca="1" si="138"/>
        <v>#REF!</v>
      </c>
      <c r="CG251" s="89" t="e">
        <f t="shared" ca="1" si="138"/>
        <v>#REF!</v>
      </c>
      <c r="CH251" s="89" t="e">
        <f t="shared" ca="1" si="138"/>
        <v>#REF!</v>
      </c>
    </row>
    <row r="252" spans="1:86">
      <c r="A252" s="71"/>
      <c r="B252" s="80" t="s">
        <v>767</v>
      </c>
      <c r="C252" s="86">
        <v>1</v>
      </c>
      <c r="D252" s="86">
        <v>1</v>
      </c>
      <c r="E252" s="89" t="b">
        <f t="shared" ca="1" si="123"/>
        <v>0</v>
      </c>
      <c r="F252" s="89">
        <f t="shared" ca="1" si="119"/>
        <v>4</v>
      </c>
      <c r="G252" s="89" t="str">
        <f t="shared" ca="1" si="140"/>
        <v>-</v>
      </c>
      <c r="H252" s="89" t="str">
        <f t="shared" ca="1" si="140"/>
        <v>-</v>
      </c>
      <c r="I252" s="89" t="str">
        <f ca="1">OFFSET(I252,-1,0)</f>
        <v>-</v>
      </c>
      <c r="J252" s="89" t="str">
        <f ca="1">OFFSET(J252,-1,0)</f>
        <v>-</v>
      </c>
      <c r="K252" s="89" t="str">
        <f t="shared" ca="1" si="139"/>
        <v>-</v>
      </c>
      <c r="L252" s="89">
        <f t="shared" ca="1" si="132"/>
        <v>0</v>
      </c>
      <c r="M252" s="89">
        <f t="shared" ca="1" si="136"/>
        <v>52</v>
      </c>
      <c r="N252" s="89">
        <f t="shared" ca="1" si="136"/>
        <v>53</v>
      </c>
      <c r="O252" s="89">
        <f t="shared" ca="1" si="136"/>
        <v>52</v>
      </c>
      <c r="P252" s="89">
        <f t="shared" ca="1" si="136"/>
        <v>53</v>
      </c>
      <c r="Q252" s="89">
        <f t="shared" ca="1" si="136"/>
        <v>54</v>
      </c>
      <c r="R252" s="89">
        <f t="shared" ca="1" si="136"/>
        <v>52</v>
      </c>
      <c r="S252" s="89">
        <f t="shared" ca="1" si="141"/>
        <v>0.01</v>
      </c>
      <c r="T252" s="89">
        <f t="shared" ca="1" si="141"/>
        <v>0</v>
      </c>
      <c r="U252" s="89">
        <f t="shared" ca="1" si="141"/>
        <v>0.05</v>
      </c>
      <c r="V252" s="89">
        <f t="shared" ca="1" si="141"/>
        <v>0.05</v>
      </c>
      <c r="W252" s="222">
        <f t="shared" ref="W252:X254" ca="1" si="142">OFFSET(W252,-1,0)</f>
        <v>9.9000000000000008E-3</v>
      </c>
      <c r="X252" s="222">
        <f t="shared" ca="1" si="142"/>
        <v>-5.515714285714287E-2</v>
      </c>
      <c r="Y252" s="89">
        <f t="shared" ca="1" si="130"/>
        <v>2</v>
      </c>
      <c r="Z252" s="89" t="str">
        <f t="shared" ca="1" si="125"/>
        <v>-</v>
      </c>
      <c r="AA252" s="89" t="str">
        <f t="shared" ca="1" si="125"/>
        <v>-</v>
      </c>
      <c r="AB252" s="89" t="b">
        <f t="shared" ca="1" si="125"/>
        <v>1</v>
      </c>
      <c r="AC252" s="89" t="str">
        <f t="shared" ca="1" si="125"/>
        <v>-</v>
      </c>
      <c r="AD252" s="89" t="str">
        <f t="shared" ca="1" si="125"/>
        <v>-</v>
      </c>
      <c r="AE252" s="89" t="str">
        <f t="shared" ca="1" si="125"/>
        <v>-</v>
      </c>
      <c r="AF252" s="89">
        <f t="shared" ca="1" si="125"/>
        <v>1</v>
      </c>
      <c r="AG252" s="89">
        <f t="shared" ca="1" si="131"/>
        <v>0</v>
      </c>
      <c r="AH252" s="89">
        <f t="shared" ca="1" si="126"/>
        <v>1</v>
      </c>
      <c r="AI252" s="89">
        <f t="shared" ca="1" si="135"/>
        <v>0</v>
      </c>
      <c r="AJ252" s="89">
        <f t="shared" ca="1" si="127"/>
        <v>1</v>
      </c>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t="e">
        <f t="shared" ca="1" si="137"/>
        <v>#REF!</v>
      </c>
      <c r="BO252" s="89" t="e">
        <f t="shared" ca="1" si="137"/>
        <v>#REF!</v>
      </c>
      <c r="BP252" s="89" t="e">
        <f t="shared" ca="1" si="137"/>
        <v>#REF!</v>
      </c>
      <c r="BQ252" s="89" t="e">
        <f t="shared" ca="1" si="137"/>
        <v>#REF!</v>
      </c>
      <c r="BR252" s="89" t="e">
        <f t="shared" ca="1" si="137"/>
        <v>#REF!</v>
      </c>
      <c r="BS252" s="89" t="e">
        <f t="shared" ca="1" si="137"/>
        <v>#REF!</v>
      </c>
      <c r="BT252" s="89" t="e">
        <f t="shared" ca="1" si="137"/>
        <v>#REF!</v>
      </c>
      <c r="BU252" s="89" t="e">
        <f t="shared" ca="1" si="137"/>
        <v>#REF!</v>
      </c>
      <c r="BV252" s="89" t="e">
        <f t="shared" ca="1" si="137"/>
        <v>#REF!</v>
      </c>
      <c r="BW252" s="89" t="e">
        <f t="shared" ca="1" si="137"/>
        <v>#REF!</v>
      </c>
      <c r="BX252" s="89" t="e">
        <f t="shared" ca="1" si="138"/>
        <v>#REF!</v>
      </c>
      <c r="BY252" s="89" t="e">
        <f t="shared" ca="1" si="138"/>
        <v>#REF!</v>
      </c>
      <c r="BZ252" s="89" t="e">
        <f t="shared" ca="1" si="138"/>
        <v>#REF!</v>
      </c>
      <c r="CA252" s="89" t="e">
        <f t="shared" ca="1" si="138"/>
        <v>#REF!</v>
      </c>
      <c r="CB252" s="89" t="e">
        <f t="shared" ca="1" si="138"/>
        <v>#REF!</v>
      </c>
      <c r="CC252" s="89" t="e">
        <f t="shared" ca="1" si="138"/>
        <v>#REF!</v>
      </c>
      <c r="CD252" s="89" t="e">
        <f t="shared" ca="1" si="138"/>
        <v>#REF!</v>
      </c>
      <c r="CE252" s="89" t="e">
        <f t="shared" ca="1" si="138"/>
        <v>#REF!</v>
      </c>
      <c r="CF252" s="89" t="e">
        <f t="shared" ca="1" si="138"/>
        <v>#REF!</v>
      </c>
      <c r="CG252" s="89" t="e">
        <f t="shared" ca="1" si="138"/>
        <v>#REF!</v>
      </c>
      <c r="CH252" s="89" t="e">
        <f t="shared" ca="1" si="138"/>
        <v>#REF!</v>
      </c>
    </row>
    <row r="253" spans="1:86">
      <c r="A253" s="71"/>
      <c r="B253" s="85" t="s">
        <v>723</v>
      </c>
      <c r="C253" s="89">
        <f ca="1">OFFSET(C253,-1,0)</f>
        <v>1</v>
      </c>
      <c r="D253" s="89">
        <f ca="1">OFFSET(D253,-1,0)</f>
        <v>1</v>
      </c>
      <c r="E253" s="89" t="b">
        <f t="shared" ca="1" si="123"/>
        <v>0</v>
      </c>
      <c r="F253" s="89">
        <f t="shared" ca="1" si="119"/>
        <v>4</v>
      </c>
      <c r="G253" s="89" t="str">
        <f t="shared" ca="1" si="140"/>
        <v>-</v>
      </c>
      <c r="H253" s="89" t="str">
        <f t="shared" ca="1" si="140"/>
        <v>-</v>
      </c>
      <c r="I253" s="89" t="str">
        <f ca="1">OFFSET(I253,-1,0)</f>
        <v>-</v>
      </c>
      <c r="J253" s="89" t="str">
        <f ca="1">OFFSET(J253,-1,0)</f>
        <v>-</v>
      </c>
      <c r="K253" s="89" t="str">
        <f t="shared" ca="1" si="139"/>
        <v>-</v>
      </c>
      <c r="L253" s="89">
        <f t="shared" ca="1" si="132"/>
        <v>0</v>
      </c>
      <c r="M253" s="89">
        <f t="shared" ca="1" si="136"/>
        <v>52</v>
      </c>
      <c r="N253" s="89">
        <f t="shared" ca="1" si="136"/>
        <v>53</v>
      </c>
      <c r="O253" s="89">
        <f t="shared" ca="1" si="136"/>
        <v>52</v>
      </c>
      <c r="P253" s="89">
        <f t="shared" ca="1" si="136"/>
        <v>53</v>
      </c>
      <c r="Q253" s="89">
        <f t="shared" ca="1" si="136"/>
        <v>54</v>
      </c>
      <c r="R253" s="89">
        <f t="shared" ca="1" si="136"/>
        <v>52</v>
      </c>
      <c r="S253" s="89">
        <f t="shared" ca="1" si="141"/>
        <v>0.01</v>
      </c>
      <c r="T253" s="89">
        <f t="shared" ca="1" si="141"/>
        <v>0</v>
      </c>
      <c r="U253" s="89">
        <f t="shared" ca="1" si="141"/>
        <v>0.05</v>
      </c>
      <c r="V253" s="89">
        <f t="shared" ca="1" si="141"/>
        <v>0.05</v>
      </c>
      <c r="W253" s="222">
        <f t="shared" ca="1" si="142"/>
        <v>9.9000000000000008E-3</v>
      </c>
      <c r="X253" s="222">
        <f t="shared" ca="1" si="142"/>
        <v>-5.515714285714287E-2</v>
      </c>
      <c r="Y253" s="89">
        <f t="shared" ca="1" si="130"/>
        <v>2</v>
      </c>
      <c r="Z253" s="89" t="str">
        <f t="shared" ref="Z253:AD254" ca="1" si="143">OFFSET(Z253,-1,0)</f>
        <v>-</v>
      </c>
      <c r="AA253" s="89" t="str">
        <f t="shared" ca="1" si="143"/>
        <v>-</v>
      </c>
      <c r="AB253" s="89" t="b">
        <f t="shared" ca="1" si="143"/>
        <v>1</v>
      </c>
      <c r="AC253" s="89" t="str">
        <f t="shared" ca="1" si="143"/>
        <v>-</v>
      </c>
      <c r="AD253" s="89" t="str">
        <f t="shared" ca="1" si="143"/>
        <v>-</v>
      </c>
      <c r="AE253" s="122">
        <f ca="1">G$101</f>
        <v>0.5</v>
      </c>
      <c r="AF253" s="89">
        <f ca="1">OFFSET(AF253,-1,0)</f>
        <v>1</v>
      </c>
      <c r="AG253" s="89">
        <f t="shared" ca="1" si="131"/>
        <v>0</v>
      </c>
      <c r="AH253" s="89">
        <f t="shared" ca="1" si="126"/>
        <v>1</v>
      </c>
      <c r="AI253" s="89">
        <f t="shared" ca="1" si="135"/>
        <v>0</v>
      </c>
      <c r="AJ253" s="89">
        <f t="shared" ca="1" si="127"/>
        <v>1</v>
      </c>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t="e">
        <f t="shared" ca="1" si="137"/>
        <v>#REF!</v>
      </c>
      <c r="BO253" s="89" t="e">
        <f t="shared" ca="1" si="137"/>
        <v>#REF!</v>
      </c>
      <c r="BP253" s="89" t="e">
        <f t="shared" ca="1" si="137"/>
        <v>#REF!</v>
      </c>
      <c r="BQ253" s="89" t="e">
        <f t="shared" ca="1" si="137"/>
        <v>#REF!</v>
      </c>
      <c r="BR253" s="89" t="e">
        <f t="shared" ca="1" si="137"/>
        <v>#REF!</v>
      </c>
      <c r="BS253" s="89" t="e">
        <f t="shared" ca="1" si="137"/>
        <v>#REF!</v>
      </c>
      <c r="BT253" s="89" t="e">
        <f t="shared" ca="1" si="137"/>
        <v>#REF!</v>
      </c>
      <c r="BU253" s="89" t="e">
        <f t="shared" ca="1" si="137"/>
        <v>#REF!</v>
      </c>
      <c r="BV253" s="89" t="e">
        <f t="shared" ca="1" si="137"/>
        <v>#REF!</v>
      </c>
      <c r="BW253" s="89" t="e">
        <f t="shared" ca="1" si="137"/>
        <v>#REF!</v>
      </c>
      <c r="BX253" s="89" t="e">
        <f t="shared" ca="1" si="138"/>
        <v>#REF!</v>
      </c>
      <c r="BY253" s="89" t="e">
        <f t="shared" ca="1" si="138"/>
        <v>#REF!</v>
      </c>
      <c r="BZ253" s="89" t="e">
        <f t="shared" ca="1" si="138"/>
        <v>#REF!</v>
      </c>
      <c r="CA253" s="89" t="e">
        <f t="shared" ca="1" si="138"/>
        <v>#REF!</v>
      </c>
      <c r="CB253" s="89" t="e">
        <f t="shared" ca="1" si="138"/>
        <v>#REF!</v>
      </c>
      <c r="CC253" s="89" t="e">
        <f t="shared" ca="1" si="138"/>
        <v>#REF!</v>
      </c>
      <c r="CD253" s="89" t="e">
        <f t="shared" ca="1" si="138"/>
        <v>#REF!</v>
      </c>
      <c r="CE253" s="89" t="e">
        <f t="shared" ca="1" si="138"/>
        <v>#REF!</v>
      </c>
      <c r="CF253" s="89" t="e">
        <f t="shared" ca="1" si="138"/>
        <v>#REF!</v>
      </c>
      <c r="CG253" s="89" t="e">
        <f t="shared" ca="1" si="138"/>
        <v>#REF!</v>
      </c>
      <c r="CH253" s="89" t="e">
        <f t="shared" ca="1" si="138"/>
        <v>#REF!</v>
      </c>
    </row>
    <row r="254" spans="1:86">
      <c r="A254" s="71"/>
      <c r="B254" s="92" t="s">
        <v>501</v>
      </c>
      <c r="C254" s="93">
        <f ca="1">OFFSET(C254,-1,0)</f>
        <v>1</v>
      </c>
      <c r="D254" s="93">
        <f ca="1">OFFSET(D254,-1,0)</f>
        <v>1</v>
      </c>
      <c r="E254" s="93" t="b">
        <f t="shared" ca="1" si="123"/>
        <v>0</v>
      </c>
      <c r="F254" s="93">
        <f t="shared" ca="1" si="119"/>
        <v>4</v>
      </c>
      <c r="G254" s="93" t="str">
        <f t="shared" ca="1" si="140"/>
        <v>-</v>
      </c>
      <c r="H254" s="93" t="str">
        <f t="shared" ca="1" si="140"/>
        <v>-</v>
      </c>
      <c r="I254" s="93" t="str">
        <f ca="1">OFFSET(I254,-1,0)</f>
        <v>-</v>
      </c>
      <c r="J254" s="93" t="str">
        <f ca="1">OFFSET(J254,-1,0)</f>
        <v>-</v>
      </c>
      <c r="K254" s="93" t="str">
        <f t="shared" ca="1" si="139"/>
        <v>-</v>
      </c>
      <c r="L254" s="93">
        <f t="shared" ca="1" si="132"/>
        <v>0</v>
      </c>
      <c r="M254" s="93">
        <f t="shared" ca="1" si="136"/>
        <v>52</v>
      </c>
      <c r="N254" s="93">
        <f t="shared" ca="1" si="136"/>
        <v>53</v>
      </c>
      <c r="O254" s="93">
        <f t="shared" ca="1" si="136"/>
        <v>52</v>
      </c>
      <c r="P254" s="93">
        <f t="shared" ca="1" si="136"/>
        <v>53</v>
      </c>
      <c r="Q254" s="93">
        <f t="shared" ca="1" si="136"/>
        <v>54</v>
      </c>
      <c r="R254" s="93">
        <f t="shared" ca="1" si="136"/>
        <v>52</v>
      </c>
      <c r="S254" s="122">
        <f>H$101</f>
        <v>0.02</v>
      </c>
      <c r="T254" s="122">
        <f>I$101</f>
        <v>0</v>
      </c>
      <c r="U254" s="122">
        <f>J$101</f>
        <v>0.05</v>
      </c>
      <c r="V254" s="122">
        <f>K$101</f>
        <v>0.11</v>
      </c>
      <c r="W254" s="223">
        <f t="shared" ca="1" si="142"/>
        <v>9.9000000000000008E-3</v>
      </c>
      <c r="X254" s="223">
        <f t="shared" ca="1" si="142"/>
        <v>-5.515714285714287E-2</v>
      </c>
      <c r="Y254" s="93">
        <f t="shared" ca="1" si="130"/>
        <v>2</v>
      </c>
      <c r="Z254" s="93" t="str">
        <f t="shared" ca="1" si="143"/>
        <v>-</v>
      </c>
      <c r="AA254" s="93" t="str">
        <f t="shared" ca="1" si="143"/>
        <v>-</v>
      </c>
      <c r="AB254" s="93" t="b">
        <f t="shared" ca="1" si="143"/>
        <v>1</v>
      </c>
      <c r="AC254" s="93" t="str">
        <f t="shared" ca="1" si="143"/>
        <v>-</v>
      </c>
      <c r="AD254" s="93" t="str">
        <f t="shared" ca="1" si="143"/>
        <v>-</v>
      </c>
      <c r="AE254" s="223">
        <f ca="1">OFFSET(AE254,-1,0)</f>
        <v>0.5</v>
      </c>
      <c r="AF254" s="93">
        <f ca="1">OFFSET(AF254,-1,0)</f>
        <v>1</v>
      </c>
      <c r="AG254" s="93">
        <f t="shared" ca="1" si="131"/>
        <v>0</v>
      </c>
      <c r="AH254" s="93">
        <f t="shared" ca="1" si="126"/>
        <v>1</v>
      </c>
      <c r="AI254" s="93">
        <f t="shared" ca="1" si="135"/>
        <v>0</v>
      </c>
      <c r="AJ254" s="93">
        <f t="shared" ca="1" si="127"/>
        <v>1</v>
      </c>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t="e">
        <f t="shared" ca="1" si="137"/>
        <v>#REF!</v>
      </c>
      <c r="BO254" s="93" t="e">
        <f t="shared" ca="1" si="137"/>
        <v>#REF!</v>
      </c>
      <c r="BP254" s="93" t="e">
        <f t="shared" ca="1" si="137"/>
        <v>#REF!</v>
      </c>
      <c r="BQ254" s="93" t="e">
        <f t="shared" ca="1" si="137"/>
        <v>#REF!</v>
      </c>
      <c r="BR254" s="93" t="e">
        <f t="shared" ca="1" si="137"/>
        <v>#REF!</v>
      </c>
      <c r="BS254" s="93" t="e">
        <f t="shared" ca="1" si="137"/>
        <v>#REF!</v>
      </c>
      <c r="BT254" s="93" t="e">
        <f t="shared" ca="1" si="137"/>
        <v>#REF!</v>
      </c>
      <c r="BU254" s="93" t="e">
        <f t="shared" ca="1" si="137"/>
        <v>#REF!</v>
      </c>
      <c r="BV254" s="93" t="e">
        <f t="shared" ca="1" si="137"/>
        <v>#REF!</v>
      </c>
      <c r="BW254" s="93" t="e">
        <f t="shared" ca="1" si="137"/>
        <v>#REF!</v>
      </c>
      <c r="BX254" s="93" t="e">
        <f t="shared" ca="1" si="138"/>
        <v>#REF!</v>
      </c>
      <c r="BY254" s="93" t="e">
        <f t="shared" ca="1" si="138"/>
        <v>#REF!</v>
      </c>
      <c r="BZ254" s="93" t="e">
        <f t="shared" ca="1" si="138"/>
        <v>#REF!</v>
      </c>
      <c r="CA254" s="93" t="e">
        <f t="shared" ca="1" si="138"/>
        <v>#REF!</v>
      </c>
      <c r="CB254" s="93" t="e">
        <f t="shared" ca="1" si="138"/>
        <v>#REF!</v>
      </c>
      <c r="CC254" s="93" t="e">
        <f t="shared" ca="1" si="138"/>
        <v>#REF!</v>
      </c>
      <c r="CD254" s="93" t="e">
        <f t="shared" ca="1" si="138"/>
        <v>#REF!</v>
      </c>
      <c r="CE254" s="93" t="e">
        <f t="shared" ca="1" si="138"/>
        <v>#REF!</v>
      </c>
      <c r="CF254" s="93" t="e">
        <f t="shared" ca="1" si="138"/>
        <v>#REF!</v>
      </c>
      <c r="CG254" s="93" t="e">
        <f t="shared" ca="1" si="138"/>
        <v>#REF!</v>
      </c>
      <c r="CH254" s="93" t="e">
        <f t="shared" ca="1" si="138"/>
        <v>#REF!</v>
      </c>
    </row>
    <row r="255" spans="1:86">
      <c r="B255" s="71"/>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row>
  </sheetData>
  <mergeCells count="3">
    <mergeCell ref="A66:A70"/>
    <mergeCell ref="A71:A75"/>
    <mergeCell ref="A76:A80"/>
  </mergeCells>
  <conditionalFormatting sqref="C190:P190 S190:AC190 AE190:CH190">
    <cfRule type="cellIs" dxfId="17" priority="55" operator="equal">
      <formula>"sar"</formula>
    </cfRule>
    <cfRule type="cellIs" dxfId="16" priority="56" operator="equal">
      <formula>"sat"</formula>
    </cfRule>
    <cfRule type="cellIs" dxfId="15" priority="57" operator="equal">
      <formula>"sav"</formula>
    </cfRule>
    <cfRule type="containsText" dxfId="14" priority="58" operator="containsText" text="sam">
      <formula>NOT(ISERROR(SEARCH("sam",C190)))</formula>
    </cfRule>
    <cfRule type="containsText" dxfId="13" priority="59" operator="containsText" text="sap">
      <formula>NOT(ISERROR(SEARCH("sap",C190)))</formula>
    </cfRule>
    <cfRule type="containsText" dxfId="12" priority="60" operator="containsText" text="saa">
      <formula>NOT(ISERROR(SEARCH("saa",C190)))</formula>
    </cfRule>
  </conditionalFormatting>
  <conditionalFormatting sqref="AD190">
    <cfRule type="cellIs" dxfId="11" priority="7" operator="equal">
      <formula>"sar"</formula>
    </cfRule>
    <cfRule type="cellIs" dxfId="10" priority="8" operator="equal">
      <formula>"sat"</formula>
    </cfRule>
    <cfRule type="cellIs" dxfId="9" priority="9" operator="equal">
      <formula>"sav"</formula>
    </cfRule>
    <cfRule type="containsText" dxfId="8" priority="10" operator="containsText" text="sam">
      <formula>NOT(ISERROR(SEARCH("sam",AD190)))</formula>
    </cfRule>
    <cfRule type="containsText" dxfId="7" priority="11" operator="containsText" text="sap">
      <formula>NOT(ISERROR(SEARCH("sap",AD190)))</formula>
    </cfRule>
    <cfRule type="containsText" dxfId="6" priority="12" operator="containsText" text="saa">
      <formula>NOT(ISERROR(SEARCH("saa",AD190)))</formula>
    </cfRule>
  </conditionalFormatting>
  <conditionalFormatting sqref="Q190:R190">
    <cfRule type="cellIs" dxfId="5" priority="1" operator="equal">
      <formula>"sar"</formula>
    </cfRule>
    <cfRule type="cellIs" dxfId="4" priority="2" operator="equal">
      <formula>"sat"</formula>
    </cfRule>
    <cfRule type="cellIs" dxfId="3" priority="3" operator="equal">
      <formula>"sav"</formula>
    </cfRule>
    <cfRule type="containsText" dxfId="2" priority="4" operator="containsText" text="sam">
      <formula>NOT(ISERROR(SEARCH("sam",Q190)))</formula>
    </cfRule>
    <cfRule type="containsText" dxfId="1" priority="5" operator="containsText" text="sap">
      <formula>NOT(ISERROR(SEARCH("sap",Q190)))</formula>
    </cfRule>
    <cfRule type="containsText" dxfId="0" priority="6" operator="containsText" text="saa">
      <formula>NOT(ISERROR(SEARCH("saa",Q190)))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500"/>
  <sheetViews>
    <sheetView tabSelected="1" workbookViewId="0">
      <pane ySplit="1" topLeftCell="A394" activePane="bottomLeft" state="frozen"/>
      <selection pane="bottomLeft" activeCell="A411" sqref="A411:B411"/>
    </sheetView>
  </sheetViews>
  <sheetFormatPr defaultRowHeight="15"/>
  <cols>
    <col min="1" max="1" width="12.42578125" customWidth="1"/>
    <col min="2" max="2" width="145.140625" customWidth="1"/>
  </cols>
  <sheetData>
    <row r="1" spans="1:2">
      <c r="A1" t="s">
        <v>89</v>
      </c>
      <c r="B1" t="s">
        <v>24</v>
      </c>
    </row>
    <row r="2" spans="1:2">
      <c r="B2" s="6" t="s">
        <v>72</v>
      </c>
    </row>
    <row r="3" spans="1:2">
      <c r="B3" s="6"/>
    </row>
    <row r="4" spans="1:2">
      <c r="B4" s="6" t="s">
        <v>78</v>
      </c>
    </row>
    <row r="5" spans="1:2">
      <c r="B5" s="6"/>
    </row>
    <row r="6" spans="1:2">
      <c r="B6" s="6" t="s">
        <v>79</v>
      </c>
    </row>
    <row r="7" spans="1:2">
      <c r="B7" s="6" t="s">
        <v>87</v>
      </c>
    </row>
    <row r="8" spans="1:2">
      <c r="B8" s="6" t="s">
        <v>84</v>
      </c>
    </row>
    <row r="9" spans="1:2">
      <c r="B9" t="s">
        <v>86</v>
      </c>
    </row>
    <row r="10" spans="1:2">
      <c r="A10" s="30"/>
      <c r="B10" t="s">
        <v>88</v>
      </c>
    </row>
    <row r="11" spans="1:2">
      <c r="A11" s="30"/>
      <c r="B11" t="s">
        <v>90</v>
      </c>
    </row>
    <row r="12" spans="1:2">
      <c r="A12" s="30"/>
      <c r="B12" t="s">
        <v>91</v>
      </c>
    </row>
    <row r="13" spans="1:2">
      <c r="A13" s="30"/>
      <c r="B13" t="s">
        <v>92</v>
      </c>
    </row>
    <row r="14" spans="1:2">
      <c r="A14" s="30"/>
      <c r="B14" t="s">
        <v>93</v>
      </c>
    </row>
    <row r="15" spans="1:2">
      <c r="A15" s="30"/>
      <c r="B15" t="s">
        <v>94</v>
      </c>
    </row>
    <row r="16" spans="1:2">
      <c r="A16" s="30"/>
      <c r="B16" t="s">
        <v>95</v>
      </c>
    </row>
    <row r="17" spans="1:2">
      <c r="A17" s="30"/>
      <c r="B17" t="s">
        <v>96</v>
      </c>
    </row>
    <row r="18" spans="1:2">
      <c r="A18" s="30"/>
      <c r="B18" t="s">
        <v>97</v>
      </c>
    </row>
    <row r="19" spans="1:2">
      <c r="A19" s="30"/>
      <c r="B19" t="s">
        <v>98</v>
      </c>
    </row>
    <row r="20" spans="1:2">
      <c r="A20" s="30"/>
      <c r="B20" t="s">
        <v>103</v>
      </c>
    </row>
    <row r="21" spans="1:2">
      <c r="A21" s="30"/>
      <c r="B21" s="33" t="s">
        <v>99</v>
      </c>
    </row>
    <row r="22" spans="1:2">
      <c r="A22" s="30"/>
      <c r="B22" t="s">
        <v>101</v>
      </c>
    </row>
    <row r="23" spans="1:2">
      <c r="A23" s="30"/>
      <c r="B23" t="s">
        <v>102</v>
      </c>
    </row>
    <row r="24" spans="1:2">
      <c r="A24" s="30"/>
      <c r="B24" t="s">
        <v>104</v>
      </c>
    </row>
    <row r="25" spans="1:2">
      <c r="A25" s="30"/>
      <c r="B25" t="s">
        <v>105</v>
      </c>
    </row>
    <row r="26" spans="1:2">
      <c r="A26" s="30"/>
      <c r="B26" t="s">
        <v>106</v>
      </c>
    </row>
    <row r="27" spans="1:2">
      <c r="A27" s="30"/>
      <c r="B27" t="s">
        <v>108</v>
      </c>
    </row>
    <row r="28" spans="1:2">
      <c r="A28" s="30"/>
      <c r="B28" t="s">
        <v>107</v>
      </c>
    </row>
    <row r="29" spans="1:2">
      <c r="A29" s="30"/>
      <c r="B29" t="s">
        <v>110</v>
      </c>
    </row>
    <row r="30" spans="1:2">
      <c r="A30" s="30"/>
      <c r="B30" t="s">
        <v>109</v>
      </c>
    </row>
    <row r="31" spans="1:2">
      <c r="A31" s="30"/>
      <c r="B31" t="s">
        <v>111</v>
      </c>
    </row>
    <row r="32" spans="1:2">
      <c r="A32" s="30"/>
      <c r="B32" t="s">
        <v>112</v>
      </c>
    </row>
    <row r="33" spans="1:2">
      <c r="A33" s="30"/>
      <c r="B33" t="s">
        <v>113</v>
      </c>
    </row>
    <row r="34" spans="1:2">
      <c r="A34" s="30"/>
      <c r="B34" t="s">
        <v>114</v>
      </c>
    </row>
    <row r="35" spans="1:2">
      <c r="A35" s="30"/>
      <c r="B35" t="s">
        <v>116</v>
      </c>
    </row>
    <row r="36" spans="1:2">
      <c r="B36" t="s">
        <v>117</v>
      </c>
    </row>
    <row r="37" spans="1:2">
      <c r="A37" s="30"/>
      <c r="B37" t="s">
        <v>118</v>
      </c>
    </row>
    <row r="38" spans="1:2">
      <c r="A38" s="30"/>
      <c r="B38" t="s">
        <v>119</v>
      </c>
    </row>
    <row r="39" spans="1:2">
      <c r="A39" s="30"/>
      <c r="B39" t="s">
        <v>125</v>
      </c>
    </row>
    <row r="40" spans="1:2">
      <c r="A40" s="30"/>
      <c r="B40" t="s">
        <v>120</v>
      </c>
    </row>
    <row r="41" spans="1:2">
      <c r="A41" s="30"/>
      <c r="B41" t="s">
        <v>124</v>
      </c>
    </row>
    <row r="42" spans="1:2">
      <c r="A42" s="30"/>
      <c r="B42" t="s">
        <v>121</v>
      </c>
    </row>
    <row r="43" spans="1:2">
      <c r="A43" s="30"/>
      <c r="B43" t="s">
        <v>123</v>
      </c>
    </row>
    <row r="44" spans="1:2">
      <c r="A44" s="30"/>
      <c r="B44" t="s">
        <v>126</v>
      </c>
    </row>
    <row r="45" spans="1:2">
      <c r="A45" s="30"/>
      <c r="B45" t="s">
        <v>127</v>
      </c>
    </row>
    <row r="46" spans="1:2">
      <c r="A46" s="30"/>
      <c r="B46" t="s">
        <v>128</v>
      </c>
    </row>
    <row r="47" spans="1:2">
      <c r="A47" s="30"/>
      <c r="B47" t="s">
        <v>129</v>
      </c>
    </row>
    <row r="48" spans="1:2">
      <c r="A48" s="30"/>
      <c r="B48" t="s">
        <v>130</v>
      </c>
    </row>
    <row r="49" spans="1:2">
      <c r="A49" s="30"/>
      <c r="B49" t="s">
        <v>131</v>
      </c>
    </row>
    <row r="50" spans="1:2">
      <c r="A50" s="30"/>
      <c r="B50" t="s">
        <v>132</v>
      </c>
    </row>
    <row r="51" spans="1:2">
      <c r="A51" s="30"/>
      <c r="B51" s="36" t="s">
        <v>133</v>
      </c>
    </row>
    <row r="52" spans="1:2">
      <c r="A52" s="30"/>
      <c r="B52" t="s">
        <v>134</v>
      </c>
    </row>
    <row r="53" spans="1:2">
      <c r="A53" s="30"/>
      <c r="B53" t="s">
        <v>135</v>
      </c>
    </row>
    <row r="54" spans="1:2">
      <c r="A54" s="30"/>
      <c r="B54" t="s">
        <v>136</v>
      </c>
    </row>
    <row r="55" spans="1:2">
      <c r="A55" s="30"/>
      <c r="B55" t="s">
        <v>137</v>
      </c>
    </row>
    <row r="56" spans="1:2" ht="30">
      <c r="A56" s="30"/>
      <c r="B56" s="37" t="s">
        <v>138</v>
      </c>
    </row>
    <row r="57" spans="1:2">
      <c r="A57" s="30"/>
      <c r="B57" s="22" t="s">
        <v>141</v>
      </c>
    </row>
    <row r="58" spans="1:2">
      <c r="A58" s="30"/>
      <c r="B58" t="s">
        <v>142</v>
      </c>
    </row>
    <row r="59" spans="1:2">
      <c r="A59" s="30"/>
      <c r="B59" t="s">
        <v>143</v>
      </c>
    </row>
    <row r="60" spans="1:2">
      <c r="A60" s="30"/>
      <c r="B60" t="s">
        <v>144</v>
      </c>
    </row>
    <row r="61" spans="1:2">
      <c r="A61" s="30"/>
      <c r="B61" t="s">
        <v>145</v>
      </c>
    </row>
    <row r="62" spans="1:2">
      <c r="A62" s="30"/>
      <c r="B62" t="s">
        <v>146</v>
      </c>
    </row>
    <row r="63" spans="1:2">
      <c r="A63" s="30"/>
      <c r="B63" t="s">
        <v>147</v>
      </c>
    </row>
    <row r="64" spans="1:2">
      <c r="A64" s="30"/>
      <c r="B64" t="s">
        <v>148</v>
      </c>
    </row>
    <row r="65" spans="1:2">
      <c r="A65" s="30"/>
      <c r="B65" s="36" t="s">
        <v>149</v>
      </c>
    </row>
    <row r="66" spans="1:2">
      <c r="A66" s="30">
        <v>44295.333333333336</v>
      </c>
      <c r="B66" s="22" t="s">
        <v>150</v>
      </c>
    </row>
    <row r="67" spans="1:2">
      <c r="A67" s="30"/>
      <c r="B67" t="s">
        <v>151</v>
      </c>
    </row>
    <row r="68" spans="1:2">
      <c r="A68" s="30"/>
      <c r="B68" t="s">
        <v>152</v>
      </c>
    </row>
    <row r="69" spans="1:2">
      <c r="A69" s="30"/>
      <c r="B69" t="s">
        <v>153</v>
      </c>
    </row>
    <row r="70" spans="1:2">
      <c r="A70" s="30">
        <v>44295.45416666667</v>
      </c>
      <c r="B70" s="22" t="s">
        <v>150</v>
      </c>
    </row>
    <row r="71" spans="1:2">
      <c r="A71" s="30"/>
      <c r="B71" s="22" t="s">
        <v>154</v>
      </c>
    </row>
    <row r="72" spans="1:2">
      <c r="A72" s="30"/>
      <c r="B72" t="s">
        <v>155</v>
      </c>
    </row>
    <row r="73" spans="1:2">
      <c r="A73" s="30"/>
      <c r="B73" t="s">
        <v>156</v>
      </c>
    </row>
    <row r="74" spans="1:2">
      <c r="A74" s="30"/>
      <c r="B74" s="22" t="s">
        <v>159</v>
      </c>
    </row>
    <row r="75" spans="1:2">
      <c r="A75" s="30">
        <v>44297.355856249997</v>
      </c>
      <c r="B75" t="s">
        <v>160</v>
      </c>
    </row>
    <row r="76" spans="1:2">
      <c r="A76" s="30"/>
      <c r="B76" t="s">
        <v>161</v>
      </c>
    </row>
    <row r="77" spans="1:2">
      <c r="A77" s="30"/>
      <c r="B77" t="s">
        <v>162</v>
      </c>
    </row>
    <row r="78" spans="1:2">
      <c r="A78" s="30"/>
      <c r="B78" t="s">
        <v>164</v>
      </c>
    </row>
    <row r="79" spans="1:2">
      <c r="A79" s="30"/>
      <c r="B79" t="s">
        <v>163</v>
      </c>
    </row>
    <row r="80" spans="1:2">
      <c r="A80" s="30"/>
      <c r="B80" t="s">
        <v>165</v>
      </c>
    </row>
    <row r="81" spans="1:2">
      <c r="A81" s="30">
        <v>44297.8298399306</v>
      </c>
      <c r="B81" t="s">
        <v>166</v>
      </c>
    </row>
    <row r="82" spans="1:2">
      <c r="A82" s="30"/>
      <c r="B82" t="s">
        <v>167</v>
      </c>
    </row>
    <row r="83" spans="1:2">
      <c r="A83" s="30"/>
      <c r="B83" t="s">
        <v>168</v>
      </c>
    </row>
    <row r="84" spans="1:2">
      <c r="A84" s="30"/>
      <c r="B84" t="s">
        <v>169</v>
      </c>
    </row>
    <row r="85" spans="1:2">
      <c r="A85" s="30"/>
      <c r="B85" t="s">
        <v>171</v>
      </c>
    </row>
    <row r="86" spans="1:2">
      <c r="A86" s="30"/>
      <c r="B86" t="s">
        <v>172</v>
      </c>
    </row>
    <row r="87" spans="1:2">
      <c r="A87" s="30"/>
      <c r="B87" t="s">
        <v>174</v>
      </c>
    </row>
    <row r="88" spans="1:2">
      <c r="A88" s="30"/>
      <c r="B88" t="s">
        <v>175</v>
      </c>
    </row>
    <row r="89" spans="1:2">
      <c r="A89" s="30"/>
      <c r="B89" t="s">
        <v>176</v>
      </c>
    </row>
    <row r="90" spans="1:2">
      <c r="A90" s="30">
        <v>44299.579150810197</v>
      </c>
      <c r="B90" t="s">
        <v>178</v>
      </c>
    </row>
    <row r="91" spans="1:2">
      <c r="A91" s="30"/>
      <c r="B91" t="s">
        <v>179</v>
      </c>
    </row>
    <row r="92" spans="1:2">
      <c r="A92" s="30">
        <v>44299.694020486102</v>
      </c>
      <c r="B92" t="s">
        <v>180</v>
      </c>
    </row>
    <row r="93" spans="1:2">
      <c r="A93" s="30"/>
      <c r="B93" t="s">
        <v>181</v>
      </c>
    </row>
    <row r="94" spans="1:2">
      <c r="A94" s="30"/>
      <c r="B94" t="s">
        <v>182</v>
      </c>
    </row>
    <row r="95" spans="1:2">
      <c r="A95" s="30"/>
      <c r="B95" t="s">
        <v>183</v>
      </c>
    </row>
    <row r="96" spans="1:2">
      <c r="A96" s="30"/>
      <c r="B96" t="s">
        <v>184</v>
      </c>
    </row>
    <row r="97" spans="1:2">
      <c r="A97" s="30">
        <v>44300.588789467598</v>
      </c>
      <c r="B97" t="s">
        <v>185</v>
      </c>
    </row>
    <row r="98" spans="1:2">
      <c r="A98" s="30"/>
      <c r="B98" t="s">
        <v>187</v>
      </c>
    </row>
    <row r="99" spans="1:2">
      <c r="A99" s="30"/>
      <c r="B99" t="s">
        <v>188</v>
      </c>
    </row>
    <row r="100" spans="1:2">
      <c r="A100" s="30"/>
      <c r="B100" t="s">
        <v>186</v>
      </c>
    </row>
    <row r="101" spans="1:2">
      <c r="A101" s="30"/>
      <c r="B101" t="s">
        <v>189</v>
      </c>
    </row>
    <row r="102" spans="1:2">
      <c r="A102" s="30"/>
      <c r="B102" t="s">
        <v>190</v>
      </c>
    </row>
    <row r="103" spans="1:2">
      <c r="A103" s="30"/>
      <c r="B103" t="s">
        <v>191</v>
      </c>
    </row>
    <row r="104" spans="1:2">
      <c r="A104" s="30"/>
      <c r="B104" t="s">
        <v>194</v>
      </c>
    </row>
    <row r="105" spans="1:2">
      <c r="A105" s="30">
        <v>44302.4714969907</v>
      </c>
      <c r="B105" t="s">
        <v>195</v>
      </c>
    </row>
    <row r="106" spans="1:2">
      <c r="A106" s="30"/>
      <c r="B106" t="s">
        <v>196</v>
      </c>
    </row>
    <row r="107" spans="1:2">
      <c r="A107" s="30"/>
      <c r="B107" t="s">
        <v>197</v>
      </c>
    </row>
    <row r="108" spans="1:2">
      <c r="A108" s="30"/>
      <c r="B108" t="s">
        <v>198</v>
      </c>
    </row>
    <row r="109" spans="1:2">
      <c r="A109" s="30"/>
      <c r="B109" t="s">
        <v>200</v>
      </c>
    </row>
    <row r="110" spans="1:2">
      <c r="A110" s="30"/>
      <c r="B110" t="s">
        <v>201</v>
      </c>
    </row>
    <row r="111" spans="1:2">
      <c r="A111" s="30">
        <v>44303</v>
      </c>
      <c r="B111" t="s">
        <v>202</v>
      </c>
    </row>
    <row r="112" spans="1:2">
      <c r="A112" s="30"/>
      <c r="B112" t="s">
        <v>206</v>
      </c>
    </row>
    <row r="113" spans="1:2">
      <c r="A113" s="30"/>
      <c r="B113" t="s">
        <v>207</v>
      </c>
    </row>
    <row r="114" spans="1:2">
      <c r="A114" s="30">
        <v>44304.534314583303</v>
      </c>
      <c r="B114" t="s">
        <v>208</v>
      </c>
    </row>
    <row r="115" spans="1:2">
      <c r="A115" s="30"/>
      <c r="B115" t="s">
        <v>211</v>
      </c>
    </row>
    <row r="116" spans="1:2">
      <c r="A116" s="30"/>
      <c r="B116" t="s">
        <v>212</v>
      </c>
    </row>
    <row r="117" spans="1:2">
      <c r="A117" s="30"/>
      <c r="B117" t="s">
        <v>213</v>
      </c>
    </row>
    <row r="118" spans="1:2">
      <c r="A118" s="30"/>
      <c r="B118" t="s">
        <v>214</v>
      </c>
    </row>
    <row r="119" spans="1:2">
      <c r="A119" s="30"/>
      <c r="B119" t="s">
        <v>215</v>
      </c>
    </row>
    <row r="120" spans="1:2">
      <c r="A120" s="30">
        <v>44305.451966898101</v>
      </c>
      <c r="B120" t="s">
        <v>216</v>
      </c>
    </row>
    <row r="121" spans="1:2">
      <c r="A121" s="30"/>
      <c r="B121" t="s">
        <v>217</v>
      </c>
    </row>
    <row r="122" spans="1:2">
      <c r="A122" s="30"/>
      <c r="B122" t="s">
        <v>223</v>
      </c>
    </row>
    <row r="123" spans="1:2">
      <c r="A123" s="30"/>
      <c r="B123" t="s">
        <v>221</v>
      </c>
    </row>
    <row r="124" spans="1:2">
      <c r="A124" s="30"/>
      <c r="B124" t="s">
        <v>222</v>
      </c>
    </row>
    <row r="125" spans="1:2">
      <c r="A125" s="30"/>
      <c r="B125" t="s">
        <v>224</v>
      </c>
    </row>
    <row r="126" spans="1:2">
      <c r="A126" s="30"/>
      <c r="B126" t="s">
        <v>225</v>
      </c>
    </row>
    <row r="127" spans="1:2">
      <c r="A127" s="30"/>
      <c r="B127" t="s">
        <v>226</v>
      </c>
    </row>
    <row r="128" spans="1:2">
      <c r="A128" s="30"/>
      <c r="B128" t="s">
        <v>227</v>
      </c>
    </row>
    <row r="129" spans="1:2">
      <c r="A129" s="30"/>
      <c r="B129" t="s">
        <v>228</v>
      </c>
    </row>
    <row r="130" spans="1:2">
      <c r="A130" s="30">
        <v>44306.324938425903</v>
      </c>
      <c r="B130" t="s">
        <v>229</v>
      </c>
    </row>
    <row r="131" spans="1:2">
      <c r="A131" s="30"/>
      <c r="B131" t="s">
        <v>230</v>
      </c>
    </row>
    <row r="132" spans="1:2">
      <c r="A132" s="30"/>
      <c r="B132" t="s">
        <v>231</v>
      </c>
    </row>
    <row r="133" spans="1:2">
      <c r="A133" s="30"/>
      <c r="B133" t="s">
        <v>232</v>
      </c>
    </row>
    <row r="134" spans="1:2">
      <c r="A134" s="30"/>
      <c r="B134" t="s">
        <v>233</v>
      </c>
    </row>
    <row r="135" spans="1:2">
      <c r="A135" s="30"/>
      <c r="B135" t="s">
        <v>234</v>
      </c>
    </row>
    <row r="136" spans="1:2">
      <c r="A136" s="30"/>
      <c r="B136" t="s">
        <v>235</v>
      </c>
    </row>
    <row r="137" spans="1:2">
      <c r="A137" s="30"/>
      <c r="B137" t="s">
        <v>236</v>
      </c>
    </row>
    <row r="138" spans="1:2">
      <c r="A138" s="30"/>
      <c r="B138" t="s">
        <v>237</v>
      </c>
    </row>
    <row r="139" spans="1:2">
      <c r="A139" s="30">
        <v>44307.766821643498</v>
      </c>
      <c r="B139" t="s">
        <v>238</v>
      </c>
    </row>
    <row r="140" spans="1:2">
      <c r="A140" s="30">
        <v>44307.8445818287</v>
      </c>
      <c r="B140" t="s">
        <v>239</v>
      </c>
    </row>
    <row r="141" spans="1:2">
      <c r="A141" s="30">
        <v>44308.488527314803</v>
      </c>
      <c r="B141" t="s">
        <v>240</v>
      </c>
    </row>
    <row r="142" spans="1:2">
      <c r="A142" s="30"/>
      <c r="B142" t="s">
        <v>241</v>
      </c>
    </row>
    <row r="143" spans="1:2">
      <c r="A143" s="30"/>
      <c r="B143" t="s">
        <v>256</v>
      </c>
    </row>
    <row r="144" spans="1:2">
      <c r="A144" s="30">
        <v>44314.278955902802</v>
      </c>
      <c r="B144" t="s">
        <v>257</v>
      </c>
    </row>
    <row r="145" spans="1:2">
      <c r="A145" s="30"/>
      <c r="B145" t="s">
        <v>259</v>
      </c>
    </row>
    <row r="146" spans="1:2">
      <c r="A146" s="30"/>
      <c r="B146" t="s">
        <v>267</v>
      </c>
    </row>
    <row r="147" spans="1:2">
      <c r="A147" s="30">
        <v>44315.688820486102</v>
      </c>
      <c r="B147" t="s">
        <v>273</v>
      </c>
    </row>
    <row r="148" spans="1:2">
      <c r="A148" s="30"/>
      <c r="B148" t="s">
        <v>269</v>
      </c>
    </row>
    <row r="149" spans="1:2">
      <c r="A149" s="30"/>
      <c r="B149" t="s">
        <v>270</v>
      </c>
    </row>
    <row r="150" spans="1:2">
      <c r="A150" s="30"/>
      <c r="B150" t="s">
        <v>271</v>
      </c>
    </row>
    <row r="151" spans="1:2">
      <c r="A151" s="30"/>
      <c r="B151" t="s">
        <v>274</v>
      </c>
    </row>
    <row r="152" spans="1:2">
      <c r="A152" s="30">
        <v>44315.8158616898</v>
      </c>
      <c r="B152" t="s">
        <v>275</v>
      </c>
    </row>
    <row r="153" spans="1:2">
      <c r="A153" s="30"/>
      <c r="B153" t="s">
        <v>276</v>
      </c>
    </row>
    <row r="154" spans="1:2">
      <c r="A154" s="30"/>
      <c r="B154" t="s">
        <v>277</v>
      </c>
    </row>
    <row r="155" spans="1:2">
      <c r="A155" s="30"/>
      <c r="B155" t="s">
        <v>279</v>
      </c>
    </row>
    <row r="156" spans="1:2">
      <c r="A156" s="30"/>
      <c r="B156" t="s">
        <v>280</v>
      </c>
    </row>
    <row r="157" spans="1:2">
      <c r="A157" s="30"/>
      <c r="B157" t="s">
        <v>282</v>
      </c>
    </row>
    <row r="158" spans="1:2">
      <c r="A158" s="30">
        <v>44316.651822337997</v>
      </c>
      <c r="B158" t="s">
        <v>283</v>
      </c>
    </row>
    <row r="159" spans="1:2">
      <c r="A159" s="30"/>
      <c r="B159" t="s">
        <v>285</v>
      </c>
    </row>
    <row r="160" spans="1:2">
      <c r="A160" s="30"/>
      <c r="B160" t="s">
        <v>284</v>
      </c>
    </row>
    <row r="161" spans="1:2">
      <c r="A161" s="30"/>
      <c r="B161" t="s">
        <v>286</v>
      </c>
    </row>
    <row r="162" spans="1:2">
      <c r="A162" s="30"/>
      <c r="B162" t="s">
        <v>287</v>
      </c>
    </row>
    <row r="163" spans="1:2">
      <c r="A163" s="30"/>
      <c r="B163" t="s">
        <v>289</v>
      </c>
    </row>
    <row r="164" spans="1:2">
      <c r="A164" s="30"/>
      <c r="B164" t="s">
        <v>290</v>
      </c>
    </row>
    <row r="165" spans="1:2">
      <c r="A165" s="30"/>
      <c r="B165" t="s">
        <v>292</v>
      </c>
    </row>
    <row r="166" spans="1:2">
      <c r="A166" s="30"/>
      <c r="B166" t="s">
        <v>293</v>
      </c>
    </row>
    <row r="167" spans="1:2">
      <c r="A167" s="30">
        <v>44318.795286805602</v>
      </c>
      <c r="B167" t="s">
        <v>304</v>
      </c>
    </row>
    <row r="168" spans="1:2">
      <c r="A168" s="30"/>
      <c r="B168" t="s">
        <v>303</v>
      </c>
    </row>
    <row r="169" spans="1:2">
      <c r="A169" s="30">
        <v>44319.416666666664</v>
      </c>
      <c r="B169" t="s">
        <v>305</v>
      </c>
    </row>
    <row r="170" spans="1:2">
      <c r="A170" s="30"/>
      <c r="B170" t="s">
        <v>307</v>
      </c>
    </row>
    <row r="171" spans="1:2">
      <c r="A171" s="30">
        <v>44320.589794328705</v>
      </c>
      <c r="B171" t="s">
        <v>308</v>
      </c>
    </row>
    <row r="172" spans="1:2">
      <c r="A172" s="30"/>
      <c r="B172" t="s">
        <v>317</v>
      </c>
    </row>
    <row r="173" spans="1:2">
      <c r="A173" s="30">
        <v>44321</v>
      </c>
      <c r="B173" t="s">
        <v>318</v>
      </c>
    </row>
    <row r="174" spans="1:2">
      <c r="A174" s="30"/>
      <c r="B174" t="s">
        <v>319</v>
      </c>
    </row>
    <row r="175" spans="1:2">
      <c r="A175" s="30"/>
      <c r="B175" t="s">
        <v>320</v>
      </c>
    </row>
    <row r="176" spans="1:2">
      <c r="A176" s="30"/>
      <c r="B176" t="s">
        <v>321</v>
      </c>
    </row>
    <row r="177" spans="1:2">
      <c r="A177" s="30"/>
      <c r="B177" t="s">
        <v>322</v>
      </c>
    </row>
    <row r="178" spans="1:2">
      <c r="A178" s="30"/>
      <c r="B178" t="s">
        <v>323</v>
      </c>
    </row>
    <row r="179" spans="1:2">
      <c r="A179" s="30"/>
      <c r="B179" t="s">
        <v>326</v>
      </c>
    </row>
    <row r="180" spans="1:2">
      <c r="A180" s="30"/>
      <c r="B180" t="s">
        <v>327</v>
      </c>
    </row>
    <row r="181" spans="1:2">
      <c r="A181" s="30"/>
      <c r="B181" t="s">
        <v>329</v>
      </c>
    </row>
    <row r="182" spans="1:2">
      <c r="A182" s="30"/>
      <c r="B182" t="s">
        <v>330</v>
      </c>
    </row>
    <row r="183" spans="1:2">
      <c r="A183" s="30">
        <v>44322.355669791701</v>
      </c>
      <c r="B183" t="s">
        <v>332</v>
      </c>
    </row>
    <row r="184" spans="1:2">
      <c r="A184" s="30"/>
      <c r="B184" t="s">
        <v>334</v>
      </c>
    </row>
    <row r="185" spans="1:2">
      <c r="A185" s="30"/>
      <c r="B185" t="s">
        <v>335</v>
      </c>
    </row>
    <row r="186" spans="1:2">
      <c r="A186" s="30"/>
      <c r="B186" t="s">
        <v>336</v>
      </c>
    </row>
    <row r="187" spans="1:2">
      <c r="A187" s="30"/>
      <c r="B187" t="s">
        <v>337</v>
      </c>
    </row>
    <row r="188" spans="1:2">
      <c r="A188" s="30">
        <v>44323.920671874999</v>
      </c>
      <c r="B188" t="s">
        <v>339</v>
      </c>
    </row>
    <row r="189" spans="1:2">
      <c r="A189" s="30"/>
      <c r="B189" t="s">
        <v>340</v>
      </c>
    </row>
    <row r="190" spans="1:2">
      <c r="A190" s="30"/>
      <c r="B190" t="s">
        <v>341</v>
      </c>
    </row>
    <row r="191" spans="1:2">
      <c r="A191" s="30"/>
      <c r="B191" t="s">
        <v>342</v>
      </c>
    </row>
    <row r="192" spans="1:2">
      <c r="A192" s="30"/>
      <c r="B192" t="s">
        <v>343</v>
      </c>
    </row>
    <row r="193" spans="1:2">
      <c r="A193" s="30"/>
      <c r="B193" t="s">
        <v>344</v>
      </c>
    </row>
    <row r="194" spans="1:2">
      <c r="A194" s="30"/>
      <c r="B194" t="s">
        <v>345</v>
      </c>
    </row>
    <row r="195" spans="1:2">
      <c r="A195" s="30"/>
      <c r="B195" t="s">
        <v>346</v>
      </c>
    </row>
    <row r="196" spans="1:2">
      <c r="A196" s="30"/>
      <c r="B196" t="s">
        <v>347</v>
      </c>
    </row>
    <row r="197" spans="1:2">
      <c r="A197" s="30"/>
      <c r="B197" t="s">
        <v>348</v>
      </c>
    </row>
    <row r="198" spans="1:2">
      <c r="A198" s="30">
        <v>44325.499741435196</v>
      </c>
      <c r="B198" t="s">
        <v>349</v>
      </c>
    </row>
    <row r="199" spans="1:2">
      <c r="A199" s="30"/>
      <c r="B199" t="s">
        <v>350</v>
      </c>
    </row>
    <row r="200" spans="1:2">
      <c r="A200" s="30"/>
      <c r="B200" t="s">
        <v>351</v>
      </c>
    </row>
    <row r="201" spans="1:2">
      <c r="A201" s="30"/>
      <c r="B201" t="s">
        <v>352</v>
      </c>
    </row>
    <row r="202" spans="1:2">
      <c r="A202" s="30"/>
      <c r="B202" t="s">
        <v>353</v>
      </c>
    </row>
    <row r="203" spans="1:2">
      <c r="A203" s="30"/>
      <c r="B203" t="s">
        <v>354</v>
      </c>
    </row>
    <row r="204" spans="1:2">
      <c r="A204" s="30"/>
      <c r="B204" t="s">
        <v>355</v>
      </c>
    </row>
    <row r="205" spans="1:2">
      <c r="A205" s="30"/>
      <c r="B205" t="s">
        <v>356</v>
      </c>
    </row>
    <row r="206" spans="1:2">
      <c r="A206" s="30"/>
      <c r="B206" t="s">
        <v>357</v>
      </c>
    </row>
    <row r="207" spans="1:2">
      <c r="A207" s="30"/>
      <c r="B207" t="s">
        <v>358</v>
      </c>
    </row>
    <row r="208" spans="1:2">
      <c r="A208" s="30"/>
      <c r="B208" t="s">
        <v>359</v>
      </c>
    </row>
    <row r="209" spans="1:2">
      <c r="A209" s="30">
        <v>44326.575224768501</v>
      </c>
      <c r="B209" t="s">
        <v>360</v>
      </c>
    </row>
    <row r="210" spans="1:2">
      <c r="A210" s="30"/>
      <c r="B210" t="s">
        <v>361</v>
      </c>
    </row>
    <row r="211" spans="1:2">
      <c r="A211" s="30"/>
      <c r="B211" t="s">
        <v>362</v>
      </c>
    </row>
    <row r="212" spans="1:2">
      <c r="A212" s="30"/>
      <c r="B212" t="s">
        <v>363</v>
      </c>
    </row>
    <row r="213" spans="1:2">
      <c r="A213" s="30"/>
      <c r="B213" t="s">
        <v>366</v>
      </c>
    </row>
    <row r="214" spans="1:2">
      <c r="A214" s="30">
        <v>44328.702704976902</v>
      </c>
      <c r="B214" t="s">
        <v>367</v>
      </c>
    </row>
    <row r="215" spans="1:2">
      <c r="A215" s="30"/>
      <c r="B215" t="s">
        <v>368</v>
      </c>
    </row>
    <row r="216" spans="1:2">
      <c r="A216" s="30"/>
      <c r="B216" t="s">
        <v>369</v>
      </c>
    </row>
    <row r="217" spans="1:2">
      <c r="A217" s="30"/>
      <c r="B217" t="s">
        <v>371</v>
      </c>
    </row>
    <row r="218" spans="1:2">
      <c r="A218" s="30"/>
      <c r="B218" t="s">
        <v>372</v>
      </c>
    </row>
    <row r="219" spans="1:2">
      <c r="A219" s="30"/>
      <c r="B219" t="s">
        <v>370</v>
      </c>
    </row>
    <row r="220" spans="1:2">
      <c r="A220" s="30"/>
      <c r="B220" t="s">
        <v>374</v>
      </c>
    </row>
    <row r="221" spans="1:2">
      <c r="A221" s="30"/>
      <c r="B221" t="s">
        <v>373</v>
      </c>
    </row>
    <row r="222" spans="1:2">
      <c r="A222" s="30"/>
      <c r="B222" t="s">
        <v>375</v>
      </c>
    </row>
    <row r="223" spans="1:2">
      <c r="A223" s="30"/>
      <c r="B223" t="s">
        <v>376</v>
      </c>
    </row>
    <row r="224" spans="1:2">
      <c r="A224" s="30">
        <v>44333.425679861102</v>
      </c>
      <c r="B224" t="s">
        <v>377</v>
      </c>
    </row>
    <row r="225" spans="1:2">
      <c r="A225" s="30"/>
      <c r="B225" t="s">
        <v>378</v>
      </c>
    </row>
    <row r="226" spans="1:2">
      <c r="A226" s="30"/>
      <c r="B226" t="s">
        <v>382</v>
      </c>
    </row>
    <row r="227" spans="1:2">
      <c r="A227" s="30"/>
      <c r="B227" t="s">
        <v>383</v>
      </c>
    </row>
    <row r="228" spans="1:2">
      <c r="A228" s="30"/>
      <c r="B228" t="s">
        <v>384</v>
      </c>
    </row>
    <row r="229" spans="1:2">
      <c r="A229" s="30"/>
      <c r="B229" t="s">
        <v>385</v>
      </c>
    </row>
    <row r="230" spans="1:2">
      <c r="A230" s="30"/>
      <c r="B230" t="s">
        <v>387</v>
      </c>
    </row>
    <row r="231" spans="1:2">
      <c r="A231" s="30"/>
      <c r="B231" t="s">
        <v>388</v>
      </c>
    </row>
    <row r="232" spans="1:2">
      <c r="A232" s="30">
        <v>44336</v>
      </c>
      <c r="B232" t="s">
        <v>393</v>
      </c>
    </row>
    <row r="233" spans="1:2">
      <c r="A233" s="30"/>
      <c r="B233" t="s">
        <v>394</v>
      </c>
    </row>
    <row r="234" spans="1:2">
      <c r="A234" s="30"/>
      <c r="B234" t="s">
        <v>396</v>
      </c>
    </row>
    <row r="235" spans="1:2">
      <c r="A235" s="30"/>
      <c r="B235" t="s">
        <v>397</v>
      </c>
    </row>
    <row r="236" spans="1:2">
      <c r="A236" s="30"/>
      <c r="B236" t="s">
        <v>400</v>
      </c>
    </row>
    <row r="237" spans="1:2">
      <c r="A237" s="30"/>
      <c r="B237" t="s">
        <v>402</v>
      </c>
    </row>
    <row r="238" spans="1:2">
      <c r="A238" s="30"/>
      <c r="B238" t="s">
        <v>419</v>
      </c>
    </row>
    <row r="239" spans="1:2">
      <c r="A239" s="30"/>
      <c r="B239" t="s">
        <v>415</v>
      </c>
    </row>
    <row r="240" spans="1:2">
      <c r="A240" s="30"/>
      <c r="B240" t="s">
        <v>421</v>
      </c>
    </row>
    <row r="241" spans="1:2">
      <c r="A241" s="30"/>
      <c r="B241" t="s">
        <v>425</v>
      </c>
    </row>
    <row r="242" spans="1:2">
      <c r="A242" s="30"/>
      <c r="B242" t="s">
        <v>443</v>
      </c>
    </row>
    <row r="243" spans="1:2">
      <c r="A243" s="30"/>
      <c r="B243" t="s">
        <v>444</v>
      </c>
    </row>
    <row r="244" spans="1:2">
      <c r="A244" s="30"/>
      <c r="B244" t="s">
        <v>448</v>
      </c>
    </row>
    <row r="245" spans="1:2">
      <c r="A245" s="30">
        <v>44338.757544444401</v>
      </c>
      <c r="B245" t="s">
        <v>447</v>
      </c>
    </row>
    <row r="246" spans="1:2">
      <c r="A246" s="30"/>
      <c r="B246" t="s">
        <v>449</v>
      </c>
    </row>
    <row r="247" spans="1:2">
      <c r="A247" s="30">
        <v>44340.377351157404</v>
      </c>
      <c r="B247" t="s">
        <v>465</v>
      </c>
    </row>
    <row r="248" spans="1:2">
      <c r="A248" s="30"/>
      <c r="B248" t="s">
        <v>466</v>
      </c>
    </row>
    <row r="249" spans="1:2">
      <c r="A249" s="30"/>
      <c r="B249" t="s">
        <v>469</v>
      </c>
    </row>
    <row r="250" spans="1:2">
      <c r="A250" s="30"/>
      <c r="B250" t="s">
        <v>470</v>
      </c>
    </row>
    <row r="251" spans="1:2">
      <c r="A251" s="30"/>
      <c r="B251" t="s">
        <v>471</v>
      </c>
    </row>
    <row r="252" spans="1:2">
      <c r="A252" s="30"/>
      <c r="B252" t="s">
        <v>475</v>
      </c>
    </row>
    <row r="253" spans="1:2">
      <c r="A253" s="30"/>
      <c r="B253" t="s">
        <v>476</v>
      </c>
    </row>
    <row r="254" spans="1:2">
      <c r="B254" t="s">
        <v>477</v>
      </c>
    </row>
    <row r="255" spans="1:2">
      <c r="A255" s="30">
        <v>44341.368147569403</v>
      </c>
      <c r="B255" t="s">
        <v>486</v>
      </c>
    </row>
    <row r="256" spans="1:2">
      <c r="A256" s="30"/>
      <c r="B256" t="s">
        <v>496</v>
      </c>
    </row>
    <row r="257" spans="1:2">
      <c r="A257" s="30"/>
      <c r="B257" t="s">
        <v>500</v>
      </c>
    </row>
    <row r="258" spans="1:2">
      <c r="A258" s="30"/>
      <c r="B258" t="s">
        <v>504</v>
      </c>
    </row>
    <row r="259" spans="1:2">
      <c r="A259" s="30"/>
      <c r="B259" t="s">
        <v>519</v>
      </c>
    </row>
    <row r="260" spans="1:2">
      <c r="A260" s="30"/>
      <c r="B260" t="s">
        <v>520</v>
      </c>
    </row>
    <row r="261" spans="1:2">
      <c r="A261" s="30"/>
      <c r="B261" t="s">
        <v>521</v>
      </c>
    </row>
    <row r="262" spans="1:2">
      <c r="A262" s="30"/>
      <c r="B262" t="s">
        <v>522</v>
      </c>
    </row>
    <row r="263" spans="1:2">
      <c r="A263" s="30"/>
      <c r="B263" t="s">
        <v>524</v>
      </c>
    </row>
    <row r="264" spans="1:2">
      <c r="A264" s="30"/>
      <c r="B264" t="s">
        <v>536</v>
      </c>
    </row>
    <row r="265" spans="1:2">
      <c r="A265" s="30"/>
      <c r="B265" t="s">
        <v>537</v>
      </c>
    </row>
    <row r="266" spans="1:2">
      <c r="A266" s="30"/>
      <c r="B266" t="s">
        <v>538</v>
      </c>
    </row>
    <row r="267" spans="1:2">
      <c r="A267" s="30">
        <v>44343.596566666703</v>
      </c>
      <c r="B267" t="s">
        <v>539</v>
      </c>
    </row>
    <row r="268" spans="1:2">
      <c r="A268" s="30"/>
      <c r="B268" t="s">
        <v>540</v>
      </c>
    </row>
    <row r="269" spans="1:2">
      <c r="A269" s="30"/>
      <c r="B269" t="s">
        <v>541</v>
      </c>
    </row>
    <row r="270" spans="1:2">
      <c r="A270" s="30"/>
      <c r="B270" t="s">
        <v>592</v>
      </c>
    </row>
    <row r="271" spans="1:2">
      <c r="A271" s="30"/>
      <c r="B271" t="s">
        <v>593</v>
      </c>
    </row>
    <row r="272" spans="1:2">
      <c r="A272" s="30"/>
      <c r="B272" t="s">
        <v>594</v>
      </c>
    </row>
    <row r="273" spans="1:2">
      <c r="A273" s="30"/>
      <c r="B273" t="s">
        <v>595</v>
      </c>
    </row>
    <row r="274" spans="1:2">
      <c r="A274" s="30"/>
      <c r="B274" t="s">
        <v>596</v>
      </c>
    </row>
    <row r="275" spans="1:2">
      <c r="A275" s="30"/>
      <c r="B275" t="s">
        <v>599</v>
      </c>
    </row>
    <row r="276" spans="1:2">
      <c r="A276" s="30">
        <v>44352.575020601798</v>
      </c>
      <c r="B276" t="s">
        <v>602</v>
      </c>
    </row>
    <row r="277" spans="1:2">
      <c r="A277" s="30"/>
      <c r="B277" t="s">
        <v>601</v>
      </c>
    </row>
    <row r="278" spans="1:2">
      <c r="A278" s="30"/>
      <c r="B278" t="s">
        <v>603</v>
      </c>
    </row>
    <row r="279" spans="1:2">
      <c r="A279" s="30">
        <v>44353.419314120401</v>
      </c>
      <c r="B279" t="s">
        <v>604</v>
      </c>
    </row>
    <row r="280" spans="1:2">
      <c r="A280" s="30"/>
      <c r="B280" t="s">
        <v>610</v>
      </c>
    </row>
    <row r="281" spans="1:2">
      <c r="A281" s="30"/>
      <c r="B281" t="s">
        <v>605</v>
      </c>
    </row>
    <row r="282" spans="1:2">
      <c r="A282" s="30"/>
      <c r="B282" t="s">
        <v>606</v>
      </c>
    </row>
    <row r="283" spans="1:2">
      <c r="A283" s="30"/>
      <c r="B283" t="s">
        <v>607</v>
      </c>
    </row>
    <row r="284" spans="1:2">
      <c r="A284" s="30"/>
      <c r="B284" t="s">
        <v>609</v>
      </c>
    </row>
    <row r="285" spans="1:2">
      <c r="A285" s="30"/>
      <c r="B285" t="s">
        <v>611</v>
      </c>
    </row>
    <row r="286" spans="1:2">
      <c r="A286" s="30"/>
      <c r="B286" t="s">
        <v>612</v>
      </c>
    </row>
    <row r="287" spans="1:2">
      <c r="A287" s="30"/>
      <c r="B287" t="s">
        <v>613</v>
      </c>
    </row>
    <row r="288" spans="1:2">
      <c r="A288" s="30"/>
      <c r="B288" t="s">
        <v>614</v>
      </c>
    </row>
    <row r="289" spans="1:2">
      <c r="A289" s="30"/>
      <c r="B289" t="s">
        <v>615</v>
      </c>
    </row>
    <row r="290" spans="1:2">
      <c r="A290" s="30"/>
      <c r="B290" t="s">
        <v>616</v>
      </c>
    </row>
    <row r="291" spans="1:2">
      <c r="A291" s="30"/>
      <c r="B291" t="s">
        <v>617</v>
      </c>
    </row>
    <row r="292" spans="1:2">
      <c r="A292" s="30"/>
      <c r="B292" t="s">
        <v>618</v>
      </c>
    </row>
    <row r="293" spans="1:2">
      <c r="A293" s="30"/>
      <c r="B293" t="s">
        <v>619</v>
      </c>
    </row>
    <row r="294" spans="1:2">
      <c r="A294" s="30"/>
      <c r="B294" t="s">
        <v>621</v>
      </c>
    </row>
    <row r="295" spans="1:2">
      <c r="A295" s="30"/>
      <c r="B295" t="s">
        <v>620</v>
      </c>
    </row>
    <row r="296" spans="1:2">
      <c r="A296" s="30"/>
      <c r="B296" t="s">
        <v>623</v>
      </c>
    </row>
    <row r="297" spans="1:2">
      <c r="A297" s="30"/>
      <c r="B297" t="s">
        <v>624</v>
      </c>
    </row>
    <row r="298" spans="1:2">
      <c r="A298" s="30"/>
      <c r="B298" t="s">
        <v>628</v>
      </c>
    </row>
    <row r="299" spans="1:2">
      <c r="A299" s="30"/>
      <c r="B299" t="s">
        <v>629</v>
      </c>
    </row>
    <row r="300" spans="1:2">
      <c r="A300" s="30">
        <v>44356.777344212998</v>
      </c>
      <c r="B300" t="s">
        <v>630</v>
      </c>
    </row>
    <row r="301" spans="1:2">
      <c r="A301" s="30"/>
      <c r="B301" t="s">
        <v>631</v>
      </c>
    </row>
    <row r="302" spans="1:2">
      <c r="A302" s="30"/>
      <c r="B302" t="s">
        <v>632</v>
      </c>
    </row>
    <row r="303" spans="1:2">
      <c r="A303" s="30"/>
      <c r="B303" t="s">
        <v>633</v>
      </c>
    </row>
    <row r="304" spans="1:2" ht="30">
      <c r="A304" s="30"/>
      <c r="B304" s="6" t="s">
        <v>635</v>
      </c>
    </row>
    <row r="305" spans="1:2">
      <c r="A305" s="30"/>
      <c r="B305" t="s">
        <v>636</v>
      </c>
    </row>
    <row r="306" spans="1:2">
      <c r="A306" s="30"/>
      <c r="B306" t="s">
        <v>640</v>
      </c>
    </row>
    <row r="307" spans="1:2">
      <c r="A307" s="30"/>
      <c r="B307" t="s">
        <v>641</v>
      </c>
    </row>
    <row r="308" spans="1:2">
      <c r="A308" s="30"/>
      <c r="B308" t="s">
        <v>643</v>
      </c>
    </row>
    <row r="309" spans="1:2">
      <c r="A309" s="30"/>
      <c r="B309" t="s">
        <v>657</v>
      </c>
    </row>
    <row r="310" spans="1:2">
      <c r="A310" s="30">
        <v>44357.347470833301</v>
      </c>
      <c r="B310" t="s">
        <v>658</v>
      </c>
    </row>
    <row r="311" spans="1:2">
      <c r="A311" s="30"/>
      <c r="B311" t="s">
        <v>661</v>
      </c>
    </row>
    <row r="312" spans="1:2">
      <c r="A312" s="30"/>
      <c r="B312" t="s">
        <v>662</v>
      </c>
    </row>
    <row r="313" spans="1:2">
      <c r="A313" s="30"/>
      <c r="B313" t="s">
        <v>664</v>
      </c>
    </row>
    <row r="314" spans="1:2">
      <c r="A314" s="30"/>
      <c r="B314" t="s">
        <v>665</v>
      </c>
    </row>
    <row r="315" spans="1:2">
      <c r="A315" s="30"/>
      <c r="B315" t="s">
        <v>666</v>
      </c>
    </row>
    <row r="316" spans="1:2">
      <c r="A316" s="30"/>
      <c r="B316" t="s">
        <v>667</v>
      </c>
    </row>
    <row r="317" spans="1:2">
      <c r="A317" s="30"/>
      <c r="B317" t="s">
        <v>668</v>
      </c>
    </row>
    <row r="318" spans="1:2">
      <c r="A318" s="30"/>
      <c r="B318" t="s">
        <v>669</v>
      </c>
    </row>
    <row r="319" spans="1:2">
      <c r="A319" s="30"/>
      <c r="B319" t="s">
        <v>670</v>
      </c>
    </row>
    <row r="320" spans="1:2">
      <c r="A320" s="30"/>
      <c r="B320" t="s">
        <v>671</v>
      </c>
    </row>
    <row r="321" spans="1:2">
      <c r="A321" s="30"/>
      <c r="B321" t="s">
        <v>672</v>
      </c>
    </row>
    <row r="322" spans="1:2">
      <c r="A322" s="30"/>
      <c r="B322" t="s">
        <v>673</v>
      </c>
    </row>
    <row r="323" spans="1:2">
      <c r="A323" s="30">
        <v>44359.798668518502</v>
      </c>
      <c r="B323" t="s">
        <v>674</v>
      </c>
    </row>
    <row r="324" spans="1:2">
      <c r="A324" s="30"/>
      <c r="B324" t="s">
        <v>675</v>
      </c>
    </row>
    <row r="325" spans="1:2">
      <c r="A325" s="30">
        <v>44360.301544444403</v>
      </c>
      <c r="B325" t="s">
        <v>676</v>
      </c>
    </row>
    <row r="326" spans="1:2">
      <c r="A326" s="30"/>
      <c r="B326" t="s">
        <v>677</v>
      </c>
    </row>
    <row r="327" spans="1:2">
      <c r="A327" s="30"/>
      <c r="B327" t="s">
        <v>678</v>
      </c>
    </row>
    <row r="328" spans="1:2">
      <c r="A328" s="30"/>
      <c r="B328" t="s">
        <v>679</v>
      </c>
    </row>
    <row r="329" spans="1:2">
      <c r="A329" s="30"/>
      <c r="B329" t="s">
        <v>680</v>
      </c>
    </row>
    <row r="330" spans="1:2">
      <c r="A330" s="30"/>
      <c r="B330" t="s">
        <v>681</v>
      </c>
    </row>
    <row r="331" spans="1:2">
      <c r="A331" s="30"/>
      <c r="B331" t="s">
        <v>683</v>
      </c>
    </row>
    <row r="332" spans="1:2" ht="30">
      <c r="A332" s="30"/>
      <c r="B332" s="6" t="s">
        <v>690</v>
      </c>
    </row>
    <row r="333" spans="1:2">
      <c r="A333" s="30"/>
      <c r="B333" t="s">
        <v>685</v>
      </c>
    </row>
    <row r="334" spans="1:2">
      <c r="A334" s="30"/>
      <c r="B334" t="s">
        <v>686</v>
      </c>
    </row>
    <row r="335" spans="1:2">
      <c r="A335" s="30"/>
      <c r="B335" t="s">
        <v>687</v>
      </c>
    </row>
    <row r="336" spans="1:2">
      <c r="A336" s="30"/>
      <c r="B336" t="s">
        <v>698</v>
      </c>
    </row>
    <row r="337" spans="1:2">
      <c r="A337" s="30">
        <v>44360.751121412002</v>
      </c>
      <c r="B337" t="s">
        <v>688</v>
      </c>
    </row>
    <row r="338" spans="1:2">
      <c r="A338" s="30"/>
      <c r="B338" t="s">
        <v>691</v>
      </c>
    </row>
    <row r="339" spans="1:2">
      <c r="A339" s="30"/>
      <c r="B339" t="s">
        <v>694</v>
      </c>
    </row>
    <row r="340" spans="1:2">
      <c r="A340" s="30"/>
      <c r="B340" t="s">
        <v>695</v>
      </c>
    </row>
    <row r="341" spans="1:2">
      <c r="A341" s="30"/>
      <c r="B341" t="s">
        <v>711</v>
      </c>
    </row>
    <row r="342" spans="1:2" ht="30">
      <c r="A342" s="30"/>
      <c r="B342" s="6" t="s">
        <v>700</v>
      </c>
    </row>
    <row r="343" spans="1:2" ht="30">
      <c r="A343" s="30"/>
      <c r="B343" s="6" t="s">
        <v>713</v>
      </c>
    </row>
    <row r="344" spans="1:2">
      <c r="A344" s="30"/>
      <c r="B344" t="s">
        <v>702</v>
      </c>
    </row>
    <row r="345" spans="1:2" ht="30">
      <c r="A345" s="30"/>
      <c r="B345" s="6" t="s">
        <v>708</v>
      </c>
    </row>
    <row r="346" spans="1:2">
      <c r="A346" s="30"/>
      <c r="B346" t="s">
        <v>712</v>
      </c>
    </row>
    <row r="347" spans="1:2">
      <c r="A347" s="30"/>
      <c r="B347" t="s">
        <v>716</v>
      </c>
    </row>
    <row r="348" spans="1:2">
      <c r="A348" s="30"/>
      <c r="B348" t="s">
        <v>718</v>
      </c>
    </row>
    <row r="349" spans="1:2" ht="30">
      <c r="A349" s="30"/>
      <c r="B349" s="6" t="s">
        <v>719</v>
      </c>
    </row>
    <row r="350" spans="1:2">
      <c r="A350" s="30"/>
      <c r="B350" t="s">
        <v>720</v>
      </c>
    </row>
    <row r="351" spans="1:2">
      <c r="A351" s="30"/>
      <c r="B351" t="s">
        <v>721</v>
      </c>
    </row>
    <row r="352" spans="1:2">
      <c r="A352" s="30"/>
      <c r="B352" t="s">
        <v>722</v>
      </c>
    </row>
    <row r="353" spans="1:2">
      <c r="A353" s="30">
        <v>44362.670448611098</v>
      </c>
      <c r="B353" t="s">
        <v>724</v>
      </c>
    </row>
    <row r="354" spans="1:2">
      <c r="A354" s="30"/>
      <c r="B354" t="s">
        <v>725</v>
      </c>
    </row>
    <row r="355" spans="1:2">
      <c r="A355" s="30"/>
      <c r="B355" t="s">
        <v>726</v>
      </c>
    </row>
    <row r="356" spans="1:2">
      <c r="A356" s="30"/>
      <c r="B356" t="s">
        <v>728</v>
      </c>
    </row>
    <row r="357" spans="1:2">
      <c r="A357" s="30"/>
      <c r="B357" t="s">
        <v>729</v>
      </c>
    </row>
    <row r="358" spans="1:2">
      <c r="A358" s="30"/>
      <c r="B358" t="s">
        <v>733</v>
      </c>
    </row>
    <row r="359" spans="1:2">
      <c r="A359" s="30"/>
      <c r="B359" t="s">
        <v>734</v>
      </c>
    </row>
    <row r="360" spans="1:2">
      <c r="A360" s="30"/>
      <c r="B360" t="s">
        <v>740</v>
      </c>
    </row>
    <row r="361" spans="1:2">
      <c r="A361" s="30"/>
      <c r="B361" t="s">
        <v>745</v>
      </c>
    </row>
    <row r="362" spans="1:2">
      <c r="A362" s="30"/>
      <c r="B362" s="72" t="s">
        <v>760</v>
      </c>
    </row>
    <row r="363" spans="1:2">
      <c r="A363" s="30"/>
      <c r="B363" t="s">
        <v>746</v>
      </c>
    </row>
    <row r="364" spans="1:2">
      <c r="A364" s="30"/>
      <c r="B364" t="s">
        <v>747</v>
      </c>
    </row>
    <row r="365" spans="1:2">
      <c r="A365" s="30"/>
      <c r="B365" t="s">
        <v>748</v>
      </c>
    </row>
    <row r="366" spans="1:2">
      <c r="A366" s="30"/>
      <c r="B366" t="s">
        <v>749</v>
      </c>
    </row>
    <row r="367" spans="1:2">
      <c r="A367" s="30">
        <v>44363.678779398098</v>
      </c>
      <c r="B367" t="s">
        <v>750</v>
      </c>
    </row>
    <row r="368" spans="1:2">
      <c r="A368" s="30"/>
      <c r="B368" t="s">
        <v>751</v>
      </c>
    </row>
    <row r="369" spans="1:2">
      <c r="A369" s="30"/>
      <c r="B369" t="s">
        <v>752</v>
      </c>
    </row>
    <row r="370" spans="1:2">
      <c r="A370" s="30">
        <v>44364.255856481483</v>
      </c>
      <c r="B370" t="s">
        <v>759</v>
      </c>
    </row>
    <row r="371" spans="1:2">
      <c r="A371" s="30"/>
      <c r="B371" t="s">
        <v>761</v>
      </c>
    </row>
    <row r="372" spans="1:2">
      <c r="A372" s="30"/>
      <c r="B372" t="s">
        <v>763</v>
      </c>
    </row>
    <row r="373" spans="1:2">
      <c r="A373" s="30"/>
      <c r="B373" t="s">
        <v>765</v>
      </c>
    </row>
    <row r="374" spans="1:2">
      <c r="A374" s="30"/>
      <c r="B374" t="s">
        <v>766</v>
      </c>
    </row>
    <row r="375" spans="1:2">
      <c r="A375" s="30"/>
      <c r="B375" t="s">
        <v>768</v>
      </c>
    </row>
    <row r="376" spans="1:2">
      <c r="A376" s="30"/>
      <c r="B376" t="s">
        <v>770</v>
      </c>
    </row>
    <row r="377" spans="1:2">
      <c r="A377" s="30"/>
      <c r="B377" t="s">
        <v>775</v>
      </c>
    </row>
    <row r="378" spans="1:2">
      <c r="A378" s="30"/>
      <c r="B378" t="s">
        <v>779</v>
      </c>
    </row>
    <row r="379" spans="1:2">
      <c r="A379" s="30">
        <v>44364.571406713003</v>
      </c>
      <c r="B379" t="s">
        <v>777</v>
      </c>
    </row>
    <row r="380" spans="1:2">
      <c r="A380" s="30"/>
      <c r="B380" t="s">
        <v>786</v>
      </c>
    </row>
    <row r="381" spans="1:2">
      <c r="A381" s="30"/>
      <c r="B381" t="s">
        <v>787</v>
      </c>
    </row>
    <row r="382" spans="1:2">
      <c r="A382" s="30"/>
      <c r="B382" t="s">
        <v>790</v>
      </c>
    </row>
    <row r="383" spans="1:2">
      <c r="A383" s="30"/>
      <c r="B383" t="s">
        <v>791</v>
      </c>
    </row>
    <row r="384" spans="1:2">
      <c r="A384" s="30">
        <v>44365.652302546303</v>
      </c>
      <c r="B384" t="s">
        <v>793</v>
      </c>
    </row>
    <row r="385" spans="1:2">
      <c r="A385" s="30"/>
      <c r="B385" t="s">
        <v>797</v>
      </c>
    </row>
    <row r="386" spans="1:2">
      <c r="A386" s="30"/>
      <c r="B386" t="s">
        <v>798</v>
      </c>
    </row>
    <row r="387" spans="1:2">
      <c r="A387" s="30"/>
      <c r="B387" t="s">
        <v>799</v>
      </c>
    </row>
    <row r="388" spans="1:2">
      <c r="A388" s="30"/>
      <c r="B388" t="s">
        <v>800</v>
      </c>
    </row>
    <row r="389" spans="1:2">
      <c r="A389" s="30"/>
      <c r="B389" t="s">
        <v>801</v>
      </c>
    </row>
    <row r="390" spans="1:2" ht="30">
      <c r="A390" s="30">
        <v>44366.343164699101</v>
      </c>
      <c r="B390" s="6" t="s">
        <v>802</v>
      </c>
    </row>
    <row r="391" spans="1:2">
      <c r="A391" s="30"/>
      <c r="B391" t="s">
        <v>803</v>
      </c>
    </row>
    <row r="392" spans="1:2">
      <c r="A392" s="30"/>
      <c r="B392" t="s">
        <v>804</v>
      </c>
    </row>
    <row r="393" spans="1:2">
      <c r="A393" s="30"/>
      <c r="B393" t="s">
        <v>810</v>
      </c>
    </row>
    <row r="394" spans="1:2">
      <c r="A394" s="30"/>
      <c r="B394" t="s">
        <v>817</v>
      </c>
    </row>
    <row r="395" spans="1:2" ht="30">
      <c r="A395" s="30"/>
      <c r="B395" s="6" t="s">
        <v>818</v>
      </c>
    </row>
    <row r="396" spans="1:2">
      <c r="A396" s="30"/>
      <c r="B396" t="s">
        <v>819</v>
      </c>
    </row>
    <row r="397" spans="1:2">
      <c r="A397" s="30"/>
      <c r="B397" t="s">
        <v>820</v>
      </c>
    </row>
    <row r="398" spans="1:2">
      <c r="A398" s="30"/>
      <c r="B398" t="s">
        <v>821</v>
      </c>
    </row>
    <row r="399" spans="1:2">
      <c r="A399" s="30"/>
      <c r="B399" t="s">
        <v>822</v>
      </c>
    </row>
    <row r="400" spans="1:2">
      <c r="A400" s="30"/>
      <c r="B400" t="s">
        <v>824</v>
      </c>
    </row>
    <row r="401" spans="1:2">
      <c r="A401" s="30"/>
      <c r="B401" t="s">
        <v>829</v>
      </c>
    </row>
    <row r="402" spans="1:2">
      <c r="A402" s="30"/>
      <c r="B402" t="s">
        <v>830</v>
      </c>
    </row>
    <row r="403" spans="1:2">
      <c r="A403" s="219">
        <v>44368.569395023202</v>
      </c>
      <c r="B403" s="6" t="s">
        <v>827</v>
      </c>
    </row>
    <row r="404" spans="1:2">
      <c r="A404" s="219"/>
      <c r="B404" s="6" t="s">
        <v>828</v>
      </c>
    </row>
    <row r="405" spans="1:2" ht="30">
      <c r="A405" s="219">
        <v>44370.624910532402</v>
      </c>
      <c r="B405" s="6" t="s">
        <v>831</v>
      </c>
    </row>
    <row r="406" spans="1:2">
      <c r="A406" s="219"/>
      <c r="B406" s="6" t="s">
        <v>836</v>
      </c>
    </row>
    <row r="407" spans="1:2">
      <c r="A407" s="219"/>
      <c r="B407" s="6" t="s">
        <v>837</v>
      </c>
    </row>
    <row r="408" spans="1:2">
      <c r="A408" s="219"/>
      <c r="B408" s="6" t="s">
        <v>839</v>
      </c>
    </row>
    <row r="409" spans="1:2">
      <c r="A409" s="219"/>
      <c r="B409" s="6" t="s">
        <v>838</v>
      </c>
    </row>
    <row r="410" spans="1:2">
      <c r="A410" s="219">
        <v>44377.748560995402</v>
      </c>
      <c r="B410" s="6" t="s">
        <v>840</v>
      </c>
    </row>
    <row r="411" spans="1:2">
      <c r="A411" s="219">
        <v>44378.460482060204</v>
      </c>
      <c r="B411" s="6" t="s">
        <v>849</v>
      </c>
    </row>
    <row r="412" spans="1:2">
      <c r="A412" s="219"/>
      <c r="B412" s="6"/>
    </row>
    <row r="413" spans="1:2">
      <c r="A413" s="219"/>
      <c r="B413" s="6"/>
    </row>
    <row r="414" spans="1:2">
      <c r="A414" s="219"/>
      <c r="B414" s="6"/>
    </row>
    <row r="415" spans="1:2">
      <c r="A415" s="219"/>
      <c r="B415" s="6"/>
    </row>
    <row r="416" spans="1:2">
      <c r="A416" s="219"/>
      <c r="B416" s="6"/>
    </row>
    <row r="417" spans="1:2">
      <c r="A417" s="219"/>
      <c r="B417" s="6"/>
    </row>
    <row r="418" spans="1:2">
      <c r="A418" s="219"/>
      <c r="B418" s="6"/>
    </row>
    <row r="419" spans="1:2">
      <c r="A419" s="219"/>
      <c r="B419" s="6"/>
    </row>
    <row r="420" spans="1:2">
      <c r="A420" s="219"/>
      <c r="B420" s="6"/>
    </row>
    <row r="421" spans="1:2">
      <c r="A421" s="219"/>
      <c r="B421" s="6"/>
    </row>
    <row r="422" spans="1:2">
      <c r="A422" s="219"/>
      <c r="B422" s="6"/>
    </row>
    <row r="423" spans="1:2">
      <c r="A423" s="219"/>
      <c r="B423" s="6"/>
    </row>
    <row r="424" spans="1:2">
      <c r="A424" s="219"/>
      <c r="B424" s="6"/>
    </row>
    <row r="425" spans="1:2">
      <c r="A425" s="219"/>
      <c r="B425" s="6"/>
    </row>
    <row r="426" spans="1:2">
      <c r="A426" s="219"/>
      <c r="B426" s="6"/>
    </row>
    <row r="427" spans="1:2">
      <c r="A427" s="219"/>
      <c r="B427" s="6"/>
    </row>
    <row r="428" spans="1:2">
      <c r="A428" s="219"/>
      <c r="B428" s="6"/>
    </row>
    <row r="429" spans="1:2">
      <c r="A429" s="219"/>
      <c r="B429" s="6"/>
    </row>
    <row r="430" spans="1:2">
      <c r="A430" s="219"/>
      <c r="B430" s="6"/>
    </row>
    <row r="431" spans="1:2">
      <c r="A431" s="219"/>
      <c r="B431" s="6"/>
    </row>
    <row r="432" spans="1:2">
      <c r="A432" s="219"/>
      <c r="B432" s="6"/>
    </row>
    <row r="433" spans="1:2">
      <c r="A433" s="219"/>
      <c r="B433" s="6"/>
    </row>
    <row r="434" spans="1:2">
      <c r="A434" s="219"/>
      <c r="B434" s="6"/>
    </row>
    <row r="435" spans="1:2">
      <c r="A435" s="219"/>
      <c r="B435" s="6"/>
    </row>
    <row r="436" spans="1:2">
      <c r="A436" s="219"/>
      <c r="B436" s="6"/>
    </row>
    <row r="437" spans="1:2">
      <c r="A437" s="219"/>
      <c r="B437" s="6"/>
    </row>
    <row r="438" spans="1:2">
      <c r="A438" s="219"/>
      <c r="B438" s="6"/>
    </row>
    <row r="439" spans="1:2">
      <c r="A439" s="219"/>
      <c r="B439" s="6"/>
    </row>
    <row r="440" spans="1:2">
      <c r="A440" s="219"/>
      <c r="B440" s="6"/>
    </row>
    <row r="441" spans="1:2">
      <c r="A441" s="219"/>
      <c r="B441" s="6"/>
    </row>
    <row r="442" spans="1:2">
      <c r="A442" s="219"/>
      <c r="B442" s="6"/>
    </row>
    <row r="443" spans="1:2">
      <c r="A443" s="219"/>
      <c r="B443" s="6"/>
    </row>
    <row r="444" spans="1:2">
      <c r="A444" s="219"/>
      <c r="B444" s="6"/>
    </row>
    <row r="445" spans="1:2">
      <c r="A445" s="219"/>
      <c r="B445" s="6"/>
    </row>
    <row r="446" spans="1:2">
      <c r="A446" s="219"/>
      <c r="B446" s="6"/>
    </row>
    <row r="447" spans="1:2">
      <c r="A447" s="219"/>
      <c r="B447" s="6"/>
    </row>
    <row r="448" spans="1:2">
      <c r="A448" s="219"/>
      <c r="B448" s="6"/>
    </row>
    <row r="449" spans="1:2">
      <c r="A449" s="219"/>
      <c r="B449" s="6"/>
    </row>
    <row r="450" spans="1:2">
      <c r="A450" s="219"/>
      <c r="B450" s="6"/>
    </row>
    <row r="451" spans="1:2">
      <c r="A451" s="219"/>
      <c r="B451" s="6"/>
    </row>
    <row r="452" spans="1:2">
      <c r="A452" s="219"/>
      <c r="B452" s="6"/>
    </row>
    <row r="453" spans="1:2">
      <c r="A453" s="219"/>
      <c r="B453" s="6"/>
    </row>
    <row r="454" spans="1:2">
      <c r="A454" s="219"/>
      <c r="B454" s="6"/>
    </row>
    <row r="455" spans="1:2">
      <c r="A455" s="219"/>
      <c r="B455" s="6"/>
    </row>
    <row r="456" spans="1:2">
      <c r="A456" s="219"/>
      <c r="B456" s="6"/>
    </row>
    <row r="457" spans="1:2">
      <c r="A457" s="219"/>
      <c r="B457" s="6"/>
    </row>
    <row r="458" spans="1:2">
      <c r="A458" s="219"/>
      <c r="B458" s="6"/>
    </row>
    <row r="459" spans="1:2">
      <c r="A459" s="219"/>
      <c r="B459" s="6"/>
    </row>
    <row r="460" spans="1:2">
      <c r="A460" s="219"/>
      <c r="B460" s="6"/>
    </row>
    <row r="461" spans="1:2">
      <c r="A461" s="219"/>
      <c r="B461" s="6"/>
    </row>
    <row r="462" spans="1:2">
      <c r="A462" s="219"/>
      <c r="B462" s="6"/>
    </row>
    <row r="463" spans="1:2">
      <c r="A463" s="219"/>
      <c r="B463" s="6"/>
    </row>
    <row r="464" spans="1:2">
      <c r="A464" s="219"/>
      <c r="B464" s="6"/>
    </row>
    <row r="465" spans="1:2">
      <c r="A465" s="219"/>
      <c r="B465" s="6"/>
    </row>
    <row r="466" spans="1:2">
      <c r="A466" s="219"/>
      <c r="B466" s="6"/>
    </row>
    <row r="467" spans="1:2">
      <c r="A467" s="219"/>
      <c r="B467" s="6"/>
    </row>
    <row r="468" spans="1:2">
      <c r="A468" s="219"/>
      <c r="B468" s="6"/>
    </row>
    <row r="469" spans="1:2">
      <c r="A469" s="219"/>
      <c r="B469" s="6"/>
    </row>
    <row r="470" spans="1:2">
      <c r="A470" s="219"/>
      <c r="B470" s="6"/>
    </row>
    <row r="471" spans="1:2">
      <c r="A471" s="219"/>
      <c r="B471" s="6"/>
    </row>
    <row r="472" spans="1:2">
      <c r="A472" s="219"/>
      <c r="B472" s="6"/>
    </row>
    <row r="473" spans="1:2">
      <c r="A473" s="219"/>
      <c r="B473" s="6"/>
    </row>
    <row r="474" spans="1:2">
      <c r="A474" s="219"/>
      <c r="B474" s="6"/>
    </row>
    <row r="475" spans="1:2">
      <c r="A475" s="219"/>
      <c r="B475" s="6"/>
    </row>
    <row r="476" spans="1:2">
      <c r="A476" s="219"/>
      <c r="B476" s="6"/>
    </row>
    <row r="477" spans="1:2">
      <c r="A477" s="219"/>
      <c r="B477" s="6"/>
    </row>
    <row r="478" spans="1:2">
      <c r="A478" s="219"/>
      <c r="B478" s="6"/>
    </row>
    <row r="479" spans="1:2">
      <c r="A479" s="219"/>
      <c r="B479" s="6"/>
    </row>
    <row r="480" spans="1:2">
      <c r="A480" s="219"/>
      <c r="B480" s="6"/>
    </row>
    <row r="481" spans="1:2">
      <c r="A481" s="219"/>
      <c r="B481" s="6"/>
    </row>
    <row r="482" spans="1:2">
      <c r="A482" s="219"/>
      <c r="B482" s="6"/>
    </row>
    <row r="483" spans="1:2">
      <c r="A483" s="219"/>
      <c r="B483" s="6"/>
    </row>
    <row r="484" spans="1:2">
      <c r="A484" s="219"/>
      <c r="B484" s="6"/>
    </row>
    <row r="485" spans="1:2">
      <c r="A485" s="219"/>
      <c r="B485" s="6"/>
    </row>
    <row r="486" spans="1:2">
      <c r="A486" s="219"/>
      <c r="B486" s="6"/>
    </row>
    <row r="487" spans="1:2">
      <c r="A487" s="219"/>
      <c r="B487" s="6"/>
    </row>
    <row r="488" spans="1:2">
      <c r="A488" s="219"/>
      <c r="B488" s="6"/>
    </row>
    <row r="489" spans="1:2">
      <c r="A489" s="219"/>
      <c r="B489" s="6"/>
    </row>
    <row r="490" spans="1:2">
      <c r="A490" s="219"/>
      <c r="B490" s="6"/>
    </row>
    <row r="491" spans="1:2">
      <c r="A491" s="219"/>
      <c r="B491" s="6"/>
    </row>
    <row r="492" spans="1:2">
      <c r="A492" s="219"/>
      <c r="B492" s="6"/>
    </row>
    <row r="493" spans="1:2">
      <c r="A493" s="219"/>
      <c r="B493" s="6"/>
    </row>
    <row r="494" spans="1:2">
      <c r="A494" s="219"/>
      <c r="B494" s="6"/>
    </row>
    <row r="495" spans="1:2">
      <c r="A495" s="219"/>
      <c r="B495" s="6"/>
    </row>
    <row r="496" spans="1:2">
      <c r="A496" s="219"/>
      <c r="B496" s="6"/>
    </row>
    <row r="497" spans="1:2">
      <c r="A497" s="219"/>
      <c r="B497" s="6"/>
    </row>
    <row r="498" spans="1:2">
      <c r="A498" s="219"/>
      <c r="B498" s="6"/>
    </row>
    <row r="499" spans="1:2">
      <c r="A499" s="219"/>
      <c r="B499" s="6"/>
    </row>
    <row r="500" spans="1:2">
      <c r="A500" s="219"/>
      <c r="B500" s="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56"/>
  <sheetViews>
    <sheetView workbookViewId="0">
      <pane xSplit="1" ySplit="2" topLeftCell="B29" activePane="bottomRight" state="frozen"/>
      <selection pane="topRight" activeCell="B1" sqref="B1"/>
      <selection pane="bottomLeft" activeCell="A3" sqref="A3"/>
      <selection pane="bottomRight" activeCell="A50" sqref="A50"/>
    </sheetView>
  </sheetViews>
  <sheetFormatPr defaultRowHeight="15"/>
  <cols>
    <col min="1" max="1" width="21" bestFit="1" customWidth="1"/>
  </cols>
  <sheetData>
    <row r="1" spans="1:8" ht="27.75" customHeight="1">
      <c r="A1" s="22" t="s">
        <v>39</v>
      </c>
      <c r="B1" s="13" t="s">
        <v>40</v>
      </c>
      <c r="C1" s="13" t="s">
        <v>40</v>
      </c>
      <c r="D1" s="13" t="s">
        <v>40</v>
      </c>
      <c r="E1" s="13" t="s">
        <v>40</v>
      </c>
      <c r="F1" s="13" t="s">
        <v>40</v>
      </c>
      <c r="G1" s="13" t="s">
        <v>40</v>
      </c>
      <c r="H1" s="22" t="s">
        <v>41</v>
      </c>
    </row>
    <row r="2" spans="1:8">
      <c r="A2" s="22" t="s">
        <v>209</v>
      </c>
      <c r="B2" s="13" t="s">
        <v>5</v>
      </c>
      <c r="C2" s="13">
        <v>1</v>
      </c>
      <c r="D2" s="13">
        <v>2</v>
      </c>
      <c r="E2" s="13">
        <v>3</v>
      </c>
      <c r="F2" s="13">
        <v>4</v>
      </c>
      <c r="G2" s="13">
        <v>5</v>
      </c>
      <c r="H2" s="22"/>
    </row>
    <row r="3" spans="1:8">
      <c r="A3" s="21" t="s">
        <v>42</v>
      </c>
      <c r="B3" s="26" t="b">
        <v>1</v>
      </c>
      <c r="C3" s="26" t="b">
        <v>1</v>
      </c>
      <c r="D3" s="26" t="b">
        <v>1</v>
      </c>
      <c r="E3" s="26" t="b">
        <v>1</v>
      </c>
      <c r="F3" s="26" t="b">
        <v>1</v>
      </c>
      <c r="G3" s="26" t="b">
        <v>1</v>
      </c>
      <c r="H3" s="23" t="s">
        <v>543</v>
      </c>
    </row>
    <row r="4" spans="1:8">
      <c r="A4" s="21" t="s">
        <v>43</v>
      </c>
      <c r="B4" s="26" t="b">
        <v>1</v>
      </c>
      <c r="C4" s="26" t="b">
        <v>1</v>
      </c>
      <c r="D4" s="26" t="b">
        <v>1</v>
      </c>
      <c r="E4" s="26" t="b">
        <v>1</v>
      </c>
      <c r="F4" s="26" t="b">
        <v>0</v>
      </c>
      <c r="G4" s="26" t="b">
        <v>0</v>
      </c>
      <c r="H4" s="23" t="s">
        <v>544</v>
      </c>
    </row>
    <row r="5" spans="1:8">
      <c r="A5" s="21" t="s">
        <v>45</v>
      </c>
      <c r="B5" s="26" t="b">
        <v>1</v>
      </c>
      <c r="C5" s="26" t="b">
        <v>1</v>
      </c>
      <c r="D5" s="26" t="b">
        <v>1</v>
      </c>
      <c r="E5" s="26" t="b">
        <v>1</v>
      </c>
      <c r="F5" s="26" t="b">
        <v>0</v>
      </c>
      <c r="G5" s="26" t="b">
        <v>1</v>
      </c>
      <c r="H5" s="23" t="s">
        <v>573</v>
      </c>
    </row>
    <row r="6" spans="1:8">
      <c r="A6" s="21" t="s">
        <v>46</v>
      </c>
      <c r="B6" s="26" t="b">
        <v>0</v>
      </c>
      <c r="C6" s="26" t="b">
        <v>0</v>
      </c>
      <c r="D6" s="26" t="b">
        <v>0</v>
      </c>
      <c r="E6" s="26" t="b">
        <v>1</v>
      </c>
      <c r="F6" s="26" t="b">
        <v>0</v>
      </c>
      <c r="G6" s="26" t="b">
        <v>0</v>
      </c>
      <c r="H6" s="24" t="s">
        <v>545</v>
      </c>
    </row>
    <row r="7" spans="1:8">
      <c r="A7" s="21" t="s">
        <v>47</v>
      </c>
      <c r="B7" s="26" t="b">
        <v>1</v>
      </c>
      <c r="C7" s="26" t="b">
        <v>1</v>
      </c>
      <c r="D7" s="26" t="b">
        <v>0</v>
      </c>
      <c r="E7" s="26" t="b">
        <v>1</v>
      </c>
      <c r="F7" s="26" t="b">
        <v>0</v>
      </c>
      <c r="G7" s="26" t="b">
        <v>0</v>
      </c>
      <c r="H7" s="24" t="s">
        <v>574</v>
      </c>
    </row>
    <row r="8" spans="1:8">
      <c r="A8" s="21" t="s">
        <v>294</v>
      </c>
      <c r="B8" s="26" t="b">
        <v>1</v>
      </c>
      <c r="C8" s="26" t="b">
        <v>1</v>
      </c>
      <c r="D8" s="26" t="b">
        <v>1</v>
      </c>
      <c r="E8" s="26" t="b">
        <v>1</v>
      </c>
      <c r="F8" s="26" t="b">
        <v>1</v>
      </c>
      <c r="G8" s="26" t="b">
        <v>1</v>
      </c>
      <c r="H8" s="24" t="s">
        <v>301</v>
      </c>
    </row>
    <row r="9" spans="1:8">
      <c r="A9" s="21" t="s">
        <v>295</v>
      </c>
      <c r="B9" s="26" t="b">
        <v>1</v>
      </c>
      <c r="C9" s="26" t="b">
        <v>1</v>
      </c>
      <c r="D9" s="26" t="b">
        <v>1</v>
      </c>
      <c r="E9" s="26" t="b">
        <v>1</v>
      </c>
      <c r="F9" s="26" t="b">
        <v>1</v>
      </c>
      <c r="G9" s="26" t="b">
        <v>1</v>
      </c>
      <c r="H9" s="24" t="s">
        <v>302</v>
      </c>
    </row>
    <row r="10" spans="1:8">
      <c r="A10" s="21" t="s">
        <v>296</v>
      </c>
      <c r="B10" s="26" t="b">
        <v>1</v>
      </c>
      <c r="C10" s="26" t="b">
        <v>1</v>
      </c>
      <c r="D10" s="26" t="b">
        <v>1</v>
      </c>
      <c r="E10" s="26" t="b">
        <v>1</v>
      </c>
      <c r="F10" s="26" t="b">
        <v>1</v>
      </c>
      <c r="G10" s="26" t="b">
        <v>1</v>
      </c>
      <c r="H10" s="24" t="s">
        <v>300</v>
      </c>
    </row>
    <row r="11" spans="1:8">
      <c r="A11" s="21" t="s">
        <v>297</v>
      </c>
      <c r="B11" s="26" t="b">
        <v>1</v>
      </c>
      <c r="C11" s="26" t="b">
        <v>1</v>
      </c>
      <c r="D11" s="26" t="b">
        <v>1</v>
      </c>
      <c r="E11" s="26" t="b">
        <v>1</v>
      </c>
      <c r="F11" s="26" t="b">
        <v>1</v>
      </c>
      <c r="G11" s="26" t="b">
        <v>1</v>
      </c>
      <c r="H11" s="24" t="s">
        <v>300</v>
      </c>
    </row>
    <row r="12" spans="1:8">
      <c r="A12" s="21" t="s">
        <v>71</v>
      </c>
      <c r="B12" s="26" t="b">
        <v>1</v>
      </c>
      <c r="C12" s="26" t="b">
        <v>1</v>
      </c>
      <c r="D12" s="26" t="b">
        <v>1</v>
      </c>
      <c r="E12" s="26" t="b">
        <v>1</v>
      </c>
      <c r="F12" s="26" t="b">
        <v>1</v>
      </c>
      <c r="G12" s="26" t="b">
        <v>1</v>
      </c>
      <c r="H12" s="24" t="s">
        <v>575</v>
      </c>
    </row>
    <row r="13" spans="1:8">
      <c r="A13" s="21" t="s">
        <v>48</v>
      </c>
      <c r="B13" s="26" t="b">
        <v>1</v>
      </c>
      <c r="C13" s="26" t="b">
        <v>1</v>
      </c>
      <c r="D13" s="26" t="b">
        <v>1</v>
      </c>
      <c r="E13" s="26" t="b">
        <v>1</v>
      </c>
      <c r="F13" s="26" t="b">
        <v>1</v>
      </c>
      <c r="G13" s="26" t="b">
        <v>1</v>
      </c>
      <c r="H13" s="24" t="s">
        <v>576</v>
      </c>
    </row>
    <row r="14" spans="1:8">
      <c r="A14" s="21" t="s">
        <v>74</v>
      </c>
      <c r="B14" s="26" t="b">
        <v>1</v>
      </c>
      <c r="C14" s="26" t="b">
        <v>1</v>
      </c>
      <c r="D14" s="26" t="b">
        <v>1</v>
      </c>
      <c r="E14" s="26" t="b">
        <v>1</v>
      </c>
      <c r="F14" s="26" t="b">
        <v>1</v>
      </c>
      <c r="G14" s="26" t="b">
        <v>1</v>
      </c>
      <c r="H14" s="24" t="s">
        <v>577</v>
      </c>
    </row>
    <row r="15" spans="1:8">
      <c r="A15" s="21" t="s">
        <v>298</v>
      </c>
      <c r="B15" s="26" t="b">
        <v>1</v>
      </c>
      <c r="C15" s="26" t="b">
        <v>1</v>
      </c>
      <c r="D15" s="26" t="b">
        <v>1</v>
      </c>
      <c r="E15" s="26" t="b">
        <v>1</v>
      </c>
      <c r="F15" s="26" t="b">
        <v>1</v>
      </c>
      <c r="G15" s="26" t="b">
        <v>1</v>
      </c>
      <c r="H15" s="24" t="s">
        <v>578</v>
      </c>
    </row>
    <row r="16" spans="1:8">
      <c r="A16" s="21" t="s">
        <v>299</v>
      </c>
      <c r="B16" s="26" t="b">
        <v>1</v>
      </c>
      <c r="C16" s="26" t="b">
        <v>1</v>
      </c>
      <c r="D16" s="26" t="b">
        <v>1</v>
      </c>
      <c r="E16" s="26" t="b">
        <v>1</v>
      </c>
      <c r="F16" s="26" t="b">
        <v>1</v>
      </c>
      <c r="G16" s="26" t="b">
        <v>1</v>
      </c>
      <c r="H16" s="24" t="s">
        <v>579</v>
      </c>
    </row>
    <row r="17" spans="1:8">
      <c r="A17" s="21" t="s">
        <v>139</v>
      </c>
      <c r="B17" s="26" t="b">
        <v>1</v>
      </c>
      <c r="C17" s="26" t="b">
        <v>1</v>
      </c>
      <c r="D17" s="26" t="b">
        <v>0</v>
      </c>
      <c r="E17" s="26" t="b">
        <v>1</v>
      </c>
      <c r="F17" s="26" t="b">
        <v>0</v>
      </c>
      <c r="G17" s="26" t="b">
        <v>0</v>
      </c>
      <c r="H17" s="24" t="s">
        <v>565</v>
      </c>
    </row>
    <row r="18" spans="1:8">
      <c r="A18" s="21" t="s">
        <v>140</v>
      </c>
      <c r="B18" s="42" t="b">
        <v>1</v>
      </c>
      <c r="C18" s="42" t="b">
        <v>1</v>
      </c>
      <c r="D18" s="42" t="b">
        <v>0</v>
      </c>
      <c r="E18" s="42" t="b">
        <v>1</v>
      </c>
      <c r="F18" s="42" t="b">
        <v>0</v>
      </c>
      <c r="G18" s="42" t="b">
        <v>0</v>
      </c>
      <c r="H18" s="24" t="s">
        <v>566</v>
      </c>
    </row>
    <row r="19" spans="1:8">
      <c r="A19" s="40" t="s">
        <v>49</v>
      </c>
      <c r="B19" s="35" t="b">
        <v>0</v>
      </c>
      <c r="C19" s="35" t="b">
        <v>1</v>
      </c>
      <c r="D19" s="35" t="b">
        <v>0</v>
      </c>
      <c r="E19" s="35" t="b">
        <v>0</v>
      </c>
      <c r="F19" s="35" t="b">
        <v>0</v>
      </c>
      <c r="G19" s="35" t="b">
        <v>0</v>
      </c>
      <c r="H19" s="41" t="s">
        <v>567</v>
      </c>
    </row>
    <row r="20" spans="1:8">
      <c r="A20" s="40" t="s">
        <v>50</v>
      </c>
      <c r="B20" s="112" t="b">
        <f t="shared" ref="B20:F24" si="0">B$19</f>
        <v>0</v>
      </c>
      <c r="C20" s="112" t="b">
        <f t="shared" si="0"/>
        <v>1</v>
      </c>
      <c r="D20" s="112" t="b">
        <f t="shared" si="0"/>
        <v>0</v>
      </c>
      <c r="E20" s="112" t="b">
        <f t="shared" si="0"/>
        <v>0</v>
      </c>
      <c r="F20" s="112" t="b">
        <f t="shared" si="0"/>
        <v>0</v>
      </c>
      <c r="G20" s="44" t="b">
        <v>1</v>
      </c>
      <c r="H20" s="41" t="s">
        <v>568</v>
      </c>
    </row>
    <row r="21" spans="1:8">
      <c r="A21" s="40" t="s">
        <v>845</v>
      </c>
      <c r="B21" s="112" t="b">
        <f t="shared" si="0"/>
        <v>0</v>
      </c>
      <c r="C21" s="112" t="b">
        <f t="shared" si="0"/>
        <v>1</v>
      </c>
      <c r="D21" s="112" t="b">
        <f t="shared" si="0"/>
        <v>0</v>
      </c>
      <c r="E21" s="112" t="b">
        <f t="shared" si="0"/>
        <v>0</v>
      </c>
      <c r="F21" s="44" t="b">
        <v>1</v>
      </c>
      <c r="G21" s="44" t="b">
        <v>1</v>
      </c>
      <c r="H21" s="41" t="s">
        <v>546</v>
      </c>
    </row>
    <row r="22" spans="1:8">
      <c r="A22" s="40" t="s">
        <v>331</v>
      </c>
      <c r="B22" s="112" t="b">
        <f t="shared" ref="B22:F25" si="1">B$19</f>
        <v>0</v>
      </c>
      <c r="C22" s="112" t="b">
        <f t="shared" si="1"/>
        <v>1</v>
      </c>
      <c r="D22" s="112" t="b">
        <f t="shared" si="0"/>
        <v>0</v>
      </c>
      <c r="E22" s="112" t="b">
        <f t="shared" si="1"/>
        <v>0</v>
      </c>
      <c r="F22" s="112" t="b">
        <f t="shared" si="1"/>
        <v>0</v>
      </c>
      <c r="G22" s="112" t="b">
        <v>0</v>
      </c>
      <c r="H22" s="41" t="s">
        <v>569</v>
      </c>
    </row>
    <row r="23" spans="1:8">
      <c r="A23" s="40" t="s">
        <v>51</v>
      </c>
      <c r="B23" s="112" t="b">
        <f t="shared" si="1"/>
        <v>0</v>
      </c>
      <c r="C23" s="112" t="b">
        <f t="shared" si="1"/>
        <v>1</v>
      </c>
      <c r="D23" s="112" t="b">
        <f t="shared" si="0"/>
        <v>0</v>
      </c>
      <c r="E23" s="112" t="b">
        <f t="shared" si="1"/>
        <v>0</v>
      </c>
      <c r="F23" s="112" t="b">
        <f t="shared" si="1"/>
        <v>0</v>
      </c>
      <c r="G23" s="112" t="b">
        <v>0</v>
      </c>
      <c r="H23" s="41" t="s">
        <v>542</v>
      </c>
    </row>
    <row r="24" spans="1:8">
      <c r="A24" s="40" t="s">
        <v>193</v>
      </c>
      <c r="B24" s="112" t="b">
        <f t="shared" si="1"/>
        <v>0</v>
      </c>
      <c r="C24" s="112" t="b">
        <f t="shared" si="1"/>
        <v>1</v>
      </c>
      <c r="D24" s="112" t="b">
        <f t="shared" si="0"/>
        <v>0</v>
      </c>
      <c r="E24" s="112" t="b">
        <f t="shared" si="1"/>
        <v>0</v>
      </c>
      <c r="F24" s="112" t="b">
        <f t="shared" si="1"/>
        <v>0</v>
      </c>
      <c r="G24" s="112" t="b">
        <v>0</v>
      </c>
      <c r="H24" s="41" t="s">
        <v>570</v>
      </c>
    </row>
    <row r="25" spans="1:8">
      <c r="A25" s="40" t="s">
        <v>846</v>
      </c>
      <c r="B25" s="113" t="b">
        <f t="shared" si="1"/>
        <v>0</v>
      </c>
      <c r="C25" s="113" t="b">
        <f t="shared" si="1"/>
        <v>1</v>
      </c>
      <c r="D25" s="113" t="b">
        <f t="shared" si="1"/>
        <v>0</v>
      </c>
      <c r="E25" s="113" t="b">
        <f t="shared" si="1"/>
        <v>0</v>
      </c>
      <c r="F25" s="113" t="b">
        <f t="shared" si="1"/>
        <v>0</v>
      </c>
      <c r="G25" s="113" t="b">
        <v>0</v>
      </c>
      <c r="H25" s="41" t="s">
        <v>547</v>
      </c>
    </row>
    <row r="26" spans="1:8">
      <c r="A26" s="21" t="s">
        <v>52</v>
      </c>
      <c r="B26" s="43" t="b">
        <v>1</v>
      </c>
      <c r="C26" s="43" t="b">
        <v>1</v>
      </c>
      <c r="D26" s="43" t="b">
        <v>1</v>
      </c>
      <c r="E26" s="43" t="b">
        <v>1</v>
      </c>
      <c r="F26" s="43" t="b">
        <v>1</v>
      </c>
      <c r="G26" s="43" t="b">
        <v>1</v>
      </c>
      <c r="H26" s="24" t="s">
        <v>571</v>
      </c>
    </row>
    <row r="27" spans="1:8">
      <c r="A27" s="21" t="s">
        <v>53</v>
      </c>
      <c r="B27" s="26" t="b">
        <v>1</v>
      </c>
      <c r="C27" s="26" t="b">
        <v>1</v>
      </c>
      <c r="D27" s="26" t="b">
        <v>1</v>
      </c>
      <c r="E27" s="26" t="b">
        <v>1</v>
      </c>
      <c r="F27" s="26" t="b">
        <v>1</v>
      </c>
      <c r="G27" s="26" t="b">
        <v>1</v>
      </c>
      <c r="H27" s="24" t="s">
        <v>572</v>
      </c>
    </row>
    <row r="28" spans="1:8">
      <c r="A28" s="21" t="s">
        <v>75</v>
      </c>
      <c r="B28" s="26" t="b">
        <v>1</v>
      </c>
      <c r="C28" s="26" t="b">
        <v>1</v>
      </c>
      <c r="D28" s="26" t="b">
        <v>1</v>
      </c>
      <c r="E28" s="26" t="b">
        <v>1</v>
      </c>
      <c r="F28" s="26" t="b">
        <v>1</v>
      </c>
      <c r="G28" s="26" t="b">
        <v>1</v>
      </c>
      <c r="H28" s="24" t="s">
        <v>76</v>
      </c>
    </row>
    <row r="29" spans="1:8">
      <c r="A29" s="21" t="s">
        <v>54</v>
      </c>
      <c r="B29" s="26" t="b">
        <v>1</v>
      </c>
      <c r="C29" s="26" t="b">
        <v>1</v>
      </c>
      <c r="D29" s="26" t="b">
        <v>1</v>
      </c>
      <c r="E29" s="26" t="b">
        <v>1</v>
      </c>
      <c r="F29" s="26" t="b">
        <v>1</v>
      </c>
      <c r="G29" s="26" t="b">
        <v>1</v>
      </c>
      <c r="H29" s="24" t="s">
        <v>557</v>
      </c>
    </row>
    <row r="30" spans="1:8">
      <c r="A30" s="21" t="s">
        <v>44</v>
      </c>
      <c r="B30" s="26" t="b">
        <v>1</v>
      </c>
      <c r="C30" s="26" t="b">
        <v>1</v>
      </c>
      <c r="D30" s="26" t="b">
        <v>0</v>
      </c>
      <c r="E30" s="26" t="b">
        <v>1</v>
      </c>
      <c r="F30" s="26" t="b">
        <v>1</v>
      </c>
      <c r="G30" s="26" t="b">
        <v>1</v>
      </c>
      <c r="H30" s="24" t="s">
        <v>558</v>
      </c>
    </row>
    <row r="31" spans="1:8">
      <c r="A31" s="21" t="s">
        <v>55</v>
      </c>
      <c r="B31" s="26" t="b">
        <v>1</v>
      </c>
      <c r="C31" s="26" t="b">
        <v>1</v>
      </c>
      <c r="D31" s="26" t="b">
        <v>0</v>
      </c>
      <c r="E31" s="26" t="b">
        <v>1</v>
      </c>
      <c r="F31" s="26" t="b">
        <v>1</v>
      </c>
      <c r="G31" s="26" t="b">
        <v>1</v>
      </c>
      <c r="H31" s="24" t="s">
        <v>559</v>
      </c>
    </row>
    <row r="32" spans="1:8">
      <c r="A32" s="21" t="s">
        <v>56</v>
      </c>
      <c r="B32" s="26" t="b">
        <v>1</v>
      </c>
      <c r="C32" s="26" t="b">
        <v>1</v>
      </c>
      <c r="D32" s="26" t="b">
        <v>1</v>
      </c>
      <c r="E32" s="26" t="b">
        <v>1</v>
      </c>
      <c r="F32" s="26" t="b">
        <v>1</v>
      </c>
      <c r="G32" s="26" t="b">
        <v>1</v>
      </c>
      <c r="H32" s="24" t="s">
        <v>560</v>
      </c>
    </row>
    <row r="33" spans="1:8">
      <c r="A33" s="21" t="s">
        <v>57</v>
      </c>
      <c r="B33" s="26" t="b">
        <v>1</v>
      </c>
      <c r="C33" s="26" t="b">
        <v>1</v>
      </c>
      <c r="D33" s="26" t="b">
        <v>1</v>
      </c>
      <c r="E33" s="26" t="b">
        <v>1</v>
      </c>
      <c r="F33" s="26" t="b">
        <v>0</v>
      </c>
      <c r="G33" s="26" t="b">
        <v>0</v>
      </c>
      <c r="H33" s="24" t="s">
        <v>561</v>
      </c>
    </row>
    <row r="34" spans="1:8">
      <c r="A34" s="21" t="s">
        <v>324</v>
      </c>
      <c r="B34" s="26" t="b">
        <v>1</v>
      </c>
      <c r="C34" s="26" t="b">
        <v>1</v>
      </c>
      <c r="D34" s="26" t="b">
        <v>0</v>
      </c>
      <c r="E34" s="26" t="b">
        <v>1</v>
      </c>
      <c r="F34" s="26" t="b">
        <v>0</v>
      </c>
      <c r="G34" s="26" t="b">
        <v>0</v>
      </c>
      <c r="H34" s="24" t="s">
        <v>562</v>
      </c>
    </row>
    <row r="35" spans="1:8">
      <c r="A35" s="21" t="s">
        <v>325</v>
      </c>
      <c r="B35" s="26" t="b">
        <v>1</v>
      </c>
      <c r="C35" s="26" t="b">
        <v>1</v>
      </c>
      <c r="D35" s="26" t="b">
        <v>0</v>
      </c>
      <c r="E35" s="26" t="b">
        <v>1</v>
      </c>
      <c r="F35" s="26" t="b">
        <v>0</v>
      </c>
      <c r="G35" s="26" t="b">
        <v>0</v>
      </c>
      <c r="H35" s="24" t="s">
        <v>563</v>
      </c>
    </row>
    <row r="36" spans="1:8">
      <c r="A36" s="21" t="s">
        <v>58</v>
      </c>
      <c r="B36" s="42" t="b">
        <v>1</v>
      </c>
      <c r="C36" s="42" t="b">
        <v>1</v>
      </c>
      <c r="D36" s="42" t="b">
        <v>1</v>
      </c>
      <c r="E36" s="42" t="b">
        <v>1</v>
      </c>
      <c r="F36" s="42" t="b">
        <v>0</v>
      </c>
      <c r="G36" s="42" t="b">
        <v>0</v>
      </c>
      <c r="H36" s="24" t="s">
        <v>564</v>
      </c>
    </row>
    <row r="37" spans="1:8">
      <c r="A37" s="40" t="s">
        <v>157</v>
      </c>
      <c r="B37" s="35" t="b">
        <v>0</v>
      </c>
      <c r="C37" s="35" t="b">
        <v>1</v>
      </c>
      <c r="D37" s="35" t="b">
        <v>0</v>
      </c>
      <c r="E37" s="35" t="b">
        <v>0</v>
      </c>
      <c r="F37" s="35" t="b">
        <v>0</v>
      </c>
      <c r="G37" s="35" t="b">
        <v>1</v>
      </c>
      <c r="H37" s="24" t="s">
        <v>580</v>
      </c>
    </row>
    <row r="38" spans="1:8">
      <c r="A38" s="40" t="s">
        <v>158</v>
      </c>
      <c r="B38" s="112" t="b">
        <f>B$37</f>
        <v>0</v>
      </c>
      <c r="C38" s="112" t="b">
        <f>C$37</f>
        <v>1</v>
      </c>
      <c r="D38" s="112" t="b">
        <f>D$37</f>
        <v>0</v>
      </c>
      <c r="E38" s="112" t="b">
        <f>E$37</f>
        <v>0</v>
      </c>
      <c r="F38" s="112" t="b">
        <f>F$37</f>
        <v>0</v>
      </c>
      <c r="G38" s="44" t="b">
        <v>0</v>
      </c>
      <c r="H38" s="24" t="s">
        <v>581</v>
      </c>
    </row>
    <row r="39" spans="1:8">
      <c r="A39" s="40" t="s">
        <v>205</v>
      </c>
      <c r="B39" s="112" t="b">
        <f t="shared" ref="B39:F40" si="2">B$37</f>
        <v>0</v>
      </c>
      <c r="C39" s="112" t="b">
        <f t="shared" si="2"/>
        <v>1</v>
      </c>
      <c r="D39" s="112" t="b">
        <f t="shared" si="2"/>
        <v>0</v>
      </c>
      <c r="E39" s="112" t="b">
        <f t="shared" si="2"/>
        <v>0</v>
      </c>
      <c r="F39" s="44" t="b">
        <v>0</v>
      </c>
      <c r="G39" s="26" t="b">
        <v>1</v>
      </c>
      <c r="H39" s="41" t="s">
        <v>583</v>
      </c>
    </row>
    <row r="40" spans="1:8">
      <c r="A40" s="40" t="s">
        <v>204</v>
      </c>
      <c r="B40" s="113" t="b">
        <f t="shared" si="2"/>
        <v>0</v>
      </c>
      <c r="C40" s="113" t="b">
        <f t="shared" si="2"/>
        <v>1</v>
      </c>
      <c r="D40" s="113" t="b">
        <f t="shared" si="2"/>
        <v>0</v>
      </c>
      <c r="E40" s="113" t="b">
        <f t="shared" si="2"/>
        <v>0</v>
      </c>
      <c r="F40" s="113" t="b">
        <f t="shared" si="2"/>
        <v>0</v>
      </c>
      <c r="G40" s="26" t="b">
        <v>0</v>
      </c>
      <c r="H40" s="41" t="s">
        <v>582</v>
      </c>
    </row>
    <row r="41" spans="1:8">
      <c r="A41" s="21" t="s">
        <v>59</v>
      </c>
      <c r="B41" s="43" t="b">
        <v>1</v>
      </c>
      <c r="C41" s="43" t="b">
        <v>1</v>
      </c>
      <c r="D41" s="43" t="b">
        <v>1</v>
      </c>
      <c r="E41" s="43" t="b">
        <v>1</v>
      </c>
      <c r="F41" s="43" t="b">
        <v>1</v>
      </c>
      <c r="G41" s="43" t="b">
        <v>1</v>
      </c>
      <c r="H41" s="24" t="s">
        <v>584</v>
      </c>
    </row>
    <row r="42" spans="1:8">
      <c r="A42" s="21" t="s">
        <v>60</v>
      </c>
      <c r="B42" s="26" t="b">
        <v>1</v>
      </c>
      <c r="C42" s="26" t="b">
        <v>1</v>
      </c>
      <c r="D42" s="26" t="b">
        <v>0</v>
      </c>
      <c r="E42" s="26" t="b">
        <v>1</v>
      </c>
      <c r="F42" s="26" t="b">
        <v>1</v>
      </c>
      <c r="G42" s="26" t="b">
        <v>1</v>
      </c>
      <c r="H42" s="24" t="s">
        <v>548</v>
      </c>
    </row>
    <row r="43" spans="1:8">
      <c r="A43" s="21" t="s">
        <v>586</v>
      </c>
      <c r="B43" s="26" t="b">
        <v>1</v>
      </c>
      <c r="C43" s="26" t="b">
        <v>1</v>
      </c>
      <c r="D43" s="26" t="b">
        <v>1</v>
      </c>
      <c r="E43" s="26" t="b">
        <v>1</v>
      </c>
      <c r="F43" s="26" t="b">
        <v>1</v>
      </c>
      <c r="G43" s="26" t="b">
        <v>1</v>
      </c>
      <c r="H43" s="24" t="s">
        <v>585</v>
      </c>
    </row>
    <row r="44" spans="1:8">
      <c r="A44" s="21" t="s">
        <v>587</v>
      </c>
      <c r="B44" s="26" t="b">
        <v>1</v>
      </c>
      <c r="C44" s="26" t="b">
        <v>1</v>
      </c>
      <c r="D44" s="26" t="b">
        <v>0</v>
      </c>
      <c r="E44" s="26" t="b">
        <v>1</v>
      </c>
      <c r="F44" s="26" t="b">
        <v>1</v>
      </c>
      <c r="G44" s="26" t="b">
        <v>1</v>
      </c>
      <c r="H44" s="24" t="s">
        <v>588</v>
      </c>
    </row>
    <row r="45" spans="1:8">
      <c r="A45" s="21" t="s">
        <v>847</v>
      </c>
      <c r="B45" s="26" t="b">
        <v>1</v>
      </c>
      <c r="C45" s="26" t="b">
        <v>1</v>
      </c>
      <c r="D45" s="26" t="b">
        <v>0</v>
      </c>
      <c r="E45" s="26" t="b">
        <v>1</v>
      </c>
      <c r="F45" s="26" t="b">
        <v>1</v>
      </c>
      <c r="G45" s="26" t="b">
        <v>1</v>
      </c>
      <c r="H45" s="24" t="s">
        <v>842</v>
      </c>
    </row>
    <row r="46" spans="1:8">
      <c r="A46" s="21" t="s">
        <v>63</v>
      </c>
      <c r="B46" s="26" t="b">
        <v>1</v>
      </c>
      <c r="C46" s="26" t="b">
        <v>1</v>
      </c>
      <c r="D46" s="26" t="b">
        <v>0</v>
      </c>
      <c r="E46" s="26" t="b">
        <v>1</v>
      </c>
      <c r="F46" s="26" t="b">
        <v>1</v>
      </c>
      <c r="G46" s="26" t="b">
        <v>1</v>
      </c>
      <c r="H46" s="24" t="s">
        <v>549</v>
      </c>
    </row>
    <row r="47" spans="1:8">
      <c r="A47" s="21" t="s">
        <v>61</v>
      </c>
      <c r="B47" s="26" t="b">
        <v>1</v>
      </c>
      <c r="C47" s="26" t="b">
        <v>1</v>
      </c>
      <c r="D47" s="26" t="b">
        <v>0</v>
      </c>
      <c r="E47" s="26" t="b">
        <v>1</v>
      </c>
      <c r="F47" s="26" t="b">
        <v>1</v>
      </c>
      <c r="G47" s="26" t="b">
        <v>1</v>
      </c>
      <c r="H47" s="24" t="s">
        <v>550</v>
      </c>
    </row>
    <row r="48" spans="1:8">
      <c r="A48" s="21" t="s">
        <v>590</v>
      </c>
      <c r="B48" s="26" t="b">
        <v>1</v>
      </c>
      <c r="C48" s="26" t="b">
        <v>1</v>
      </c>
      <c r="D48" s="26" t="b">
        <v>1</v>
      </c>
      <c r="E48" s="26" t="b">
        <v>1</v>
      </c>
      <c r="F48" s="26" t="b">
        <v>1</v>
      </c>
      <c r="G48" s="26" t="b">
        <v>1</v>
      </c>
      <c r="H48" s="24" t="s">
        <v>585</v>
      </c>
    </row>
    <row r="49" spans="1:8">
      <c r="A49" s="21" t="s">
        <v>591</v>
      </c>
      <c r="B49" s="26" t="b">
        <v>1</v>
      </c>
      <c r="C49" s="26" t="b">
        <v>1</v>
      </c>
      <c r="D49" s="26" t="b">
        <v>0</v>
      </c>
      <c r="E49" s="26" t="b">
        <v>1</v>
      </c>
      <c r="F49" s="26" t="b">
        <v>1</v>
      </c>
      <c r="G49" s="26" t="b">
        <v>1</v>
      </c>
      <c r="H49" s="24" t="s">
        <v>589</v>
      </c>
    </row>
    <row r="50" spans="1:8">
      <c r="A50" s="21" t="s">
        <v>848</v>
      </c>
      <c r="B50" s="26" t="b">
        <v>1</v>
      </c>
      <c r="C50" s="26" t="b">
        <v>1</v>
      </c>
      <c r="D50" s="26" t="b">
        <v>0</v>
      </c>
      <c r="E50" s="26" t="b">
        <v>1</v>
      </c>
      <c r="F50" s="26" t="b">
        <v>1</v>
      </c>
      <c r="G50" s="26" t="b">
        <v>1</v>
      </c>
      <c r="H50" s="24" t="s">
        <v>843</v>
      </c>
    </row>
    <row r="51" spans="1:8">
      <c r="A51" s="21" t="s">
        <v>64</v>
      </c>
      <c r="B51" s="26" t="b">
        <v>1</v>
      </c>
      <c r="C51" s="26" t="b">
        <v>1</v>
      </c>
      <c r="D51" s="26" t="b">
        <v>0</v>
      </c>
      <c r="E51" s="26" t="b">
        <v>1</v>
      </c>
      <c r="F51" s="26" t="b">
        <v>1</v>
      </c>
      <c r="G51" s="26" t="b">
        <v>1</v>
      </c>
      <c r="H51" s="24" t="s">
        <v>551</v>
      </c>
    </row>
    <row r="52" spans="1:8">
      <c r="A52" s="21" t="s">
        <v>62</v>
      </c>
      <c r="B52" s="26" t="b">
        <v>1</v>
      </c>
      <c r="C52" s="26" t="b">
        <v>1</v>
      </c>
      <c r="D52" s="26" t="b">
        <v>0</v>
      </c>
      <c r="E52" s="26" t="b">
        <v>1</v>
      </c>
      <c r="F52" s="26" t="b">
        <v>1</v>
      </c>
      <c r="G52" s="26" t="b">
        <v>1</v>
      </c>
      <c r="H52" s="24" t="s">
        <v>552</v>
      </c>
    </row>
    <row r="53" spans="1:8">
      <c r="A53" s="21" t="s">
        <v>65</v>
      </c>
      <c r="B53" s="26" t="b">
        <v>1</v>
      </c>
      <c r="C53" s="26" t="b">
        <v>1</v>
      </c>
      <c r="D53" s="26" t="b">
        <v>0</v>
      </c>
      <c r="E53" s="26" t="b">
        <v>1</v>
      </c>
      <c r="F53" s="26" t="b">
        <v>1</v>
      </c>
      <c r="G53" s="26" t="b">
        <v>1</v>
      </c>
      <c r="H53" s="24" t="s">
        <v>553</v>
      </c>
    </row>
    <row r="54" spans="1:8">
      <c r="A54" s="21" t="s">
        <v>66</v>
      </c>
      <c r="B54" s="26" t="b">
        <v>1</v>
      </c>
      <c r="C54" s="26" t="b">
        <v>1</v>
      </c>
      <c r="D54" s="26" t="b">
        <v>0</v>
      </c>
      <c r="E54" s="26" t="b">
        <v>1</v>
      </c>
      <c r="F54" s="26" t="b">
        <v>1</v>
      </c>
      <c r="G54" s="26" t="b">
        <v>1</v>
      </c>
      <c r="H54" s="24" t="s">
        <v>554</v>
      </c>
    </row>
    <row r="55" spans="1:8">
      <c r="A55" s="21" t="s">
        <v>67</v>
      </c>
      <c r="B55" s="26" t="b">
        <v>1</v>
      </c>
      <c r="C55" s="26" t="b">
        <v>1</v>
      </c>
      <c r="D55" s="26" t="b">
        <v>1</v>
      </c>
      <c r="E55" s="26" t="b">
        <v>1</v>
      </c>
      <c r="F55" s="26" t="b">
        <v>1</v>
      </c>
      <c r="G55" s="26" t="b">
        <v>1</v>
      </c>
      <c r="H55" s="24" t="s">
        <v>555</v>
      </c>
    </row>
    <row r="56" spans="1:8">
      <c r="A56" s="21" t="s">
        <v>68</v>
      </c>
      <c r="B56" s="26" t="b">
        <v>1</v>
      </c>
      <c r="C56" s="26" t="b">
        <v>1</v>
      </c>
      <c r="D56" s="26" t="b">
        <v>0</v>
      </c>
      <c r="E56" s="26" t="b">
        <v>1</v>
      </c>
      <c r="F56" s="26" t="b">
        <v>1</v>
      </c>
      <c r="G56" s="26" t="b">
        <v>1</v>
      </c>
      <c r="H56" s="24" t="s">
        <v>556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Experiment</vt:lpstr>
      <vt:lpstr>Data</vt:lpstr>
      <vt:lpstr>Change log</vt:lpstr>
      <vt:lpstr>Run Report</vt:lpstr>
      <vt:lpstr>d.Flock</vt:lpstr>
      <vt:lpstr>d.Region</vt:lpstr>
      <vt:lpstr>d.TOL</vt:lpstr>
      <vt:lpstr>ExpData</vt:lpstr>
      <vt:lpstr>i.DryMan</vt:lpstr>
      <vt:lpstr>i.DryManOther</vt:lpstr>
      <vt:lpstr>i.OptLTWMaternal</vt:lpstr>
      <vt:lpstr>i.OptLTWMerino</vt:lpstr>
      <vt:lpstr>i_chill</vt:lpstr>
      <vt:lpstr>i_CompName</vt:lpstr>
      <vt:lpstr>i_Components</vt:lpstr>
      <vt:lpstr>i_dry_salep</vt:lpstr>
      <vt:lpstr>i_dryman</vt:lpstr>
      <vt:lpstr>i_dryrr_response</vt:lpstr>
      <vt:lpstr>i_flockrr</vt:lpstr>
      <vt:lpstr>i_GrazingIntensity</vt:lpstr>
      <vt:lpstr>i_LTWEqns</vt:lpstr>
      <vt:lpstr>i_mortalityx</vt:lpstr>
      <vt:lpstr>i_prices</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2019-11-05T07:30:33Z</dcterms:created>
  <dcterms:modified xsi:type="dcterms:W3CDTF">2021-07-01T03:20:06Z</dcterms:modified>
</cp:coreProperties>
</file>