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82E4198B-63C2-47E9-B023-FCF0AD0354A3}" xr6:coauthVersionLast="46" xr6:coauthVersionMax="46" xr10:uidLastSave="{00000000-0000-0000-0000-000000000000}"/>
  <bookViews>
    <workbookView xWindow="-120" yWindow="-120" windowWidth="28110" windowHeight="164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Stock!$Q$333</definedName>
    <definedName name="i_condensefvp_type3">Stock!$Q$345</definedName>
    <definedName name="i_confinement_pattern_dams">Stock!$L$325</definedName>
    <definedName name="i_confinement_pattern_offs">Stock!$P$325</definedName>
    <definedName name="i_confinement_pattern_sire">Stock!$J$325</definedName>
    <definedName name="i_d_pos">Stock!$I$56</definedName>
    <definedName name="i_date_assetvalue" localSheetId="0">General!$I$67</definedName>
    <definedName name="i_dvp_mask_f1">Stock!$J$335:$O$335</definedName>
    <definedName name="i_dvp_mask_f3">Stock!$J$347:$M$347</definedName>
    <definedName name="i_e0_pos">Stock!$I$57</definedName>
    <definedName name="i_e1_pos">Stock!$I$58</definedName>
    <definedName name="i_feedsupply_itn_max">Stock!$I$80</definedName>
    <definedName name="i_fvp_is_rdvp_f1">Stock!$J$336:$O$336</definedName>
    <definedName name="i_fvp_mask_dams">Stock!$J$333:$O$333</definedName>
    <definedName name="i_fvp_mask_offs">Stock!$J$345:$M$345</definedName>
    <definedName name="i_fvp_type1">Stock!$J$334:$O$334</definedName>
    <definedName name="i_fvp_type3">Stock!$J$346:$M$346</definedName>
    <definedName name="i_fvp4_date_i">Stock!$O$337:$O$338</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Stock!$J$327</definedName>
    <definedName name="i_n1_len">Stock!$L$323</definedName>
    <definedName name="i_n1_matrix_len">Stock!$L$327</definedName>
    <definedName name="i_n2_len">Stock!$L$323</definedName>
    <definedName name="i_n3_len">Stock!$P$323</definedName>
    <definedName name="i_n3_matrix_len">Stock!$P$327</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Stock!$J$340:$L$340</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58" i="12" l="1"/>
  <c r="V259" i="12" s="1"/>
  <c r="U258" i="12"/>
  <c r="U259" i="12" s="1"/>
  <c r="T258" i="12"/>
  <c r="T259" i="12" s="1"/>
  <c r="S258" i="12"/>
  <c r="S259" i="12" s="1"/>
  <c r="R258" i="12"/>
  <c r="R259" i="12" s="1"/>
  <c r="Q258" i="12"/>
  <c r="Q259" i="12" s="1"/>
  <c r="P258" i="12"/>
  <c r="P259" i="12" s="1"/>
  <c r="O258" i="12"/>
  <c r="O259" i="12" s="1"/>
  <c r="N258" i="12"/>
  <c r="N259" i="12" s="1"/>
  <c r="M258" i="12"/>
  <c r="M259" i="12" s="1"/>
  <c r="V257" i="12"/>
  <c r="U257" i="12"/>
  <c r="T257" i="12"/>
  <c r="S257" i="12"/>
  <c r="R257" i="12"/>
  <c r="Q257" i="12"/>
  <c r="P257" i="12"/>
  <c r="O257" i="12"/>
  <c r="N257" i="12"/>
  <c r="M257" i="12"/>
  <c r="V256" i="12"/>
  <c r="U256" i="12"/>
  <c r="T256" i="12"/>
  <c r="S256" i="12"/>
  <c r="R256" i="12"/>
  <c r="Q256" i="12"/>
  <c r="P256" i="12"/>
  <c r="O256" i="12"/>
  <c r="N256" i="12"/>
  <c r="M256" i="12"/>
  <c r="V255" i="12"/>
  <c r="U255" i="12"/>
  <c r="T255" i="12"/>
  <c r="S255" i="12"/>
  <c r="R255" i="12"/>
  <c r="Q255" i="12"/>
  <c r="P255" i="12"/>
  <c r="O255" i="12"/>
  <c r="N255" i="12"/>
  <c r="M255" i="12"/>
  <c r="V263" i="12"/>
  <c r="U263" i="12"/>
  <c r="T263" i="12"/>
  <c r="S263" i="12"/>
  <c r="R263" i="12"/>
  <c r="Q263" i="12"/>
  <c r="P263" i="12"/>
  <c r="O263" i="12"/>
  <c r="N263" i="12"/>
  <c r="M263" i="12"/>
  <c r="V262" i="12"/>
  <c r="U262" i="12"/>
  <c r="T262" i="12"/>
  <c r="S262" i="12"/>
  <c r="R262" i="12"/>
  <c r="Q262" i="12"/>
  <c r="P262" i="12"/>
  <c r="O262" i="12"/>
  <c r="N262" i="12"/>
  <c r="M262" i="12"/>
  <c r="V261" i="12"/>
  <c r="U261" i="12"/>
  <c r="T261" i="12"/>
  <c r="S261" i="12"/>
  <c r="R261" i="12"/>
  <c r="Q261" i="12"/>
  <c r="P261" i="12"/>
  <c r="O261" i="12"/>
  <c r="N261" i="12"/>
  <c r="M261" i="12"/>
  <c r="V260" i="12"/>
  <c r="U260" i="12"/>
  <c r="T260" i="12"/>
  <c r="S260" i="12"/>
  <c r="R260" i="12"/>
  <c r="Q260" i="12"/>
  <c r="P260" i="12"/>
  <c r="O260" i="12"/>
  <c r="N260" i="12"/>
  <c r="M260"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J322" i="12"/>
  <c r="N217" i="12" l="1"/>
  <c r="O217" i="12" s="1"/>
  <c r="P217" i="12" s="1"/>
  <c r="Q217" i="12" s="1"/>
  <c r="R217" i="12" s="1"/>
  <c r="S217" i="12" s="1"/>
  <c r="T217" i="12" s="1"/>
  <c r="U217" i="12" s="1"/>
  <c r="V217" i="12" s="1"/>
  <c r="M218" i="12"/>
  <c r="C46" i="24"/>
  <c r="C45" i="24"/>
  <c r="C44" i="24"/>
  <c r="C43" i="24"/>
  <c r="C71" i="24"/>
  <c r="C70" i="24"/>
  <c r="C69" i="24"/>
  <c r="C68" i="24"/>
  <c r="C67" i="24"/>
  <c r="C66" i="24"/>
  <c r="C65" i="24"/>
  <c r="C64" i="24"/>
  <c r="C63" i="24"/>
  <c r="C62" i="24"/>
  <c r="C61" i="24"/>
  <c r="C60" i="24"/>
  <c r="C59" i="24"/>
  <c r="C58" i="24"/>
  <c r="C57" i="24"/>
  <c r="C56" i="24"/>
  <c r="C55" i="24"/>
  <c r="C54" i="24"/>
  <c r="C53" i="24"/>
  <c r="C52" i="24"/>
  <c r="C51" i="24"/>
  <c r="P324" i="12"/>
  <c r="P321" i="12" s="1"/>
  <c r="K346" i="12"/>
  <c r="Q345" i="12" s="1"/>
  <c r="L346" i="12"/>
  <c r="M346" i="12"/>
  <c r="J346" i="12"/>
  <c r="C350" i="12"/>
  <c r="C349" i="12"/>
  <c r="C348" i="12"/>
  <c r="C347" i="12"/>
  <c r="C345" i="12"/>
  <c r="C344" i="12"/>
  <c r="C343" i="12"/>
  <c r="C342" i="12"/>
  <c r="K334" i="12"/>
  <c r="L334" i="12"/>
  <c r="K340" i="12" s="1"/>
  <c r="M334" i="12"/>
  <c r="L340" i="12" s="1"/>
  <c r="N334" i="12"/>
  <c r="O334" i="12"/>
  <c r="J334" i="12"/>
  <c r="M219" i="12" l="1"/>
  <c r="N218" i="12"/>
  <c r="O218" i="12" s="1"/>
  <c r="P218" i="12" s="1"/>
  <c r="Q218" i="12" s="1"/>
  <c r="R218" i="12" s="1"/>
  <c r="S218" i="12" s="1"/>
  <c r="T218" i="12" s="1"/>
  <c r="U218" i="12" s="1"/>
  <c r="V218" i="12" s="1"/>
  <c r="Q333" i="12"/>
  <c r="J340" i="12"/>
  <c r="L324" i="12"/>
  <c r="L321" i="12" s="1"/>
  <c r="C352" i="12"/>
  <c r="C351" i="12"/>
  <c r="C339" i="12"/>
  <c r="C338" i="12"/>
  <c r="C337" i="12"/>
  <c r="C335" i="12"/>
  <c r="C333" i="12"/>
  <c r="C332" i="12"/>
  <c r="C331" i="12"/>
  <c r="C330" i="12"/>
  <c r="C329" i="12"/>
  <c r="N219" i="12" l="1"/>
  <c r="O219" i="12" s="1"/>
  <c r="P219" i="12" s="1"/>
  <c r="Q219" i="12" s="1"/>
  <c r="R219" i="12" s="1"/>
  <c r="S219" i="12" s="1"/>
  <c r="T219" i="12" s="1"/>
  <c r="U219" i="12" s="1"/>
  <c r="V219" i="12" s="1"/>
  <c r="M220" i="12"/>
  <c r="C76" i="24"/>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N240" i="12" s="1"/>
  <c r="N245" i="12" s="1"/>
  <c r="N250" i="12" s="1"/>
  <c r="O236" i="12"/>
  <c r="O241" i="12" s="1"/>
  <c r="O246" i="12" s="1"/>
  <c r="O251" i="12" s="1"/>
  <c r="Q237" i="12"/>
  <c r="R237" i="12"/>
  <c r="S237" i="12"/>
  <c r="T237" i="12"/>
  <c r="U237" i="12"/>
  <c r="V237" i="12"/>
  <c r="Q238" i="12"/>
  <c r="Q243" i="12" s="1"/>
  <c r="R238" i="12"/>
  <c r="R243" i="12" s="1"/>
  <c r="S238" i="12"/>
  <c r="S243" i="12" s="1"/>
  <c r="T238" i="12"/>
  <c r="T243" i="12" s="1"/>
  <c r="U238" i="12"/>
  <c r="U243" i="12" s="1"/>
  <c r="V238" i="12"/>
  <c r="V243" i="12" s="1"/>
  <c r="M239" i="12"/>
  <c r="N239" i="12"/>
  <c r="O239" i="12"/>
  <c r="P239" i="12"/>
  <c r="M240" i="12"/>
  <c r="M245" i="12" s="1"/>
  <c r="M250" i="12" s="1"/>
  <c r="M241" i="12"/>
  <c r="M246" i="12" s="1"/>
  <c r="M251" i="12" s="1"/>
  <c r="N241" i="12"/>
  <c r="N246" i="12" s="1"/>
  <c r="N251" i="12" s="1"/>
  <c r="M242" i="12"/>
  <c r="N242" i="12"/>
  <c r="N247" i="12" s="1"/>
  <c r="N252" i="12" s="1"/>
  <c r="O242" i="12"/>
  <c r="O247" i="12" s="1"/>
  <c r="O252" i="12" s="1"/>
  <c r="P242" i="12"/>
  <c r="P247" i="12" s="1"/>
  <c r="P252" i="12" s="1"/>
  <c r="M243" i="12"/>
  <c r="M248" i="12" s="1"/>
  <c r="N243" i="12"/>
  <c r="N244" i="12" s="1"/>
  <c r="O243" i="12"/>
  <c r="O244" i="12" s="1"/>
  <c r="P243" i="12"/>
  <c r="P248" i="12" s="1"/>
  <c r="M264" i="12"/>
  <c r="N264" i="12"/>
  <c r="O264" i="12"/>
  <c r="P264"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M231" i="12" l="1"/>
  <c r="N230" i="12"/>
  <c r="O230" i="12" s="1"/>
  <c r="P230" i="12" s="1"/>
  <c r="Q230" i="12" s="1"/>
  <c r="R230" i="12" s="1"/>
  <c r="S230" i="12" s="1"/>
  <c r="T230" i="12" s="1"/>
  <c r="U230" i="12" s="1"/>
  <c r="V230" i="12" s="1"/>
  <c r="V242" i="12"/>
  <c r="V247" i="12" s="1"/>
  <c r="V252" i="12" s="1"/>
  <c r="U242" i="12"/>
  <c r="U247" i="12" s="1"/>
  <c r="U252" i="12" s="1"/>
  <c r="V239" i="12"/>
  <c r="R239" i="12"/>
  <c r="M244" i="12"/>
  <c r="P236" i="12"/>
  <c r="Q236" i="12" s="1"/>
  <c r="U239" i="12"/>
  <c r="U264" i="12"/>
  <c r="S239" i="12"/>
  <c r="T264" i="12"/>
  <c r="P249" i="12"/>
  <c r="P253" i="12"/>
  <c r="P254" i="12" s="1"/>
  <c r="P244" i="12"/>
  <c r="S242" i="12"/>
  <c r="S247" i="12" s="1"/>
  <c r="S252" i="12" s="1"/>
  <c r="T242" i="12"/>
  <c r="T247" i="12" s="1"/>
  <c r="T252" i="12" s="1"/>
  <c r="T239" i="12"/>
  <c r="N248" i="12"/>
  <c r="N249" i="12" s="1"/>
  <c r="O248" i="12"/>
  <c r="O249" i="12" s="1"/>
  <c r="Q242" i="12"/>
  <c r="Q247" i="12" s="1"/>
  <c r="Q252" i="12" s="1"/>
  <c r="R242" i="12"/>
  <c r="R247" i="12" s="1"/>
  <c r="R252" i="12" s="1"/>
  <c r="S264" i="12"/>
  <c r="R264" i="12"/>
  <c r="U248" i="12"/>
  <c r="U244" i="12"/>
  <c r="T244" i="12"/>
  <c r="T248" i="12"/>
  <c r="V248" i="12"/>
  <c r="V244" i="12"/>
  <c r="S244" i="12"/>
  <c r="S248" i="12"/>
  <c r="R244" i="12"/>
  <c r="R248" i="12"/>
  <c r="Q244" i="12"/>
  <c r="Q248" i="12"/>
  <c r="Q239" i="12"/>
  <c r="O235" i="12"/>
  <c r="V264" i="12"/>
  <c r="Q264" i="12"/>
  <c r="M253" i="12"/>
  <c r="M247" i="12"/>
  <c r="M249" i="12"/>
  <c r="C69" i="12"/>
  <c r="M232" i="12" l="1"/>
  <c r="N231" i="12"/>
  <c r="O231" i="12" s="1"/>
  <c r="P231" i="12" s="1"/>
  <c r="Q231" i="12" s="1"/>
  <c r="R231" i="12" s="1"/>
  <c r="S231" i="12" s="1"/>
  <c r="T231" i="12" s="1"/>
  <c r="U231" i="12" s="1"/>
  <c r="V231" i="12" s="1"/>
  <c r="Q241" i="12"/>
  <c r="Q246" i="12" s="1"/>
  <c r="Q251" i="12" s="1"/>
  <c r="R236" i="12"/>
  <c r="R241" i="12" s="1"/>
  <c r="R246" i="12" s="1"/>
  <c r="R251" i="12" s="1"/>
  <c r="P241" i="12"/>
  <c r="P246" i="12" s="1"/>
  <c r="P251" i="12" s="1"/>
  <c r="N253" i="12"/>
  <c r="N254" i="12" s="1"/>
  <c r="O253" i="12"/>
  <c r="O254" i="12" s="1"/>
  <c r="M252" i="12"/>
  <c r="M254" i="12"/>
  <c r="O240" i="12"/>
  <c r="O245" i="12" s="1"/>
  <c r="O250" i="12" s="1"/>
  <c r="P235" i="12"/>
  <c r="Q249" i="12"/>
  <c r="Q253" i="12"/>
  <c r="Q254" i="12" s="1"/>
  <c r="R249" i="12"/>
  <c r="R253" i="12"/>
  <c r="R254" i="12" s="1"/>
  <c r="S249" i="12"/>
  <c r="S253" i="12"/>
  <c r="S254" i="12" s="1"/>
  <c r="V249" i="12"/>
  <c r="V253" i="12"/>
  <c r="V254" i="12" s="1"/>
  <c r="T249" i="12"/>
  <c r="T253" i="12"/>
  <c r="T254" i="12" s="1"/>
  <c r="U249" i="12"/>
  <c r="U253" i="12"/>
  <c r="U254" i="12" s="1"/>
  <c r="S236" i="12"/>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6" i="12"/>
  <c r="C355" i="12"/>
  <c r="C354" i="12"/>
  <c r="C353" i="12"/>
  <c r="H310" i="12"/>
  <c r="C168" i="12"/>
  <c r="C212" i="12"/>
  <c r="C211" i="12"/>
  <c r="C280" i="12"/>
  <c r="C214" i="12"/>
  <c r="Q277" i="12"/>
  <c r="P277" i="12"/>
  <c r="O277" i="12"/>
  <c r="N277" i="12"/>
  <c r="M277" i="12"/>
  <c r="L277" i="12"/>
  <c r="Q278" i="12"/>
  <c r="P278" i="12"/>
  <c r="O278" i="12"/>
  <c r="N278" i="12"/>
  <c r="M278" i="12"/>
  <c r="L278" i="12"/>
  <c r="I276" i="12"/>
  <c r="M233" i="12" l="1"/>
  <c r="N232" i="12"/>
  <c r="O232" i="12" s="1"/>
  <c r="P232" i="12" s="1"/>
  <c r="Q232" i="12" s="1"/>
  <c r="R232" i="12" s="1"/>
  <c r="S232" i="12" s="1"/>
  <c r="T232" i="12" s="1"/>
  <c r="U232" i="12" s="1"/>
  <c r="V232" i="12" s="1"/>
  <c r="T236" i="12"/>
  <c r="S241" i="12"/>
  <c r="S246" i="12" s="1"/>
  <c r="S251" i="12" s="1"/>
  <c r="P240" i="12"/>
  <c r="P245" i="12" s="1"/>
  <c r="P250" i="12" s="1"/>
  <c r="Q235" i="12"/>
  <c r="C39" i="12"/>
  <c r="C48" i="12" s="1"/>
  <c r="M234" i="12" l="1"/>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Q245" i="12" s="1"/>
  <c r="Q250" i="12" s="1"/>
  <c r="R235" i="12"/>
  <c r="U236" i="12"/>
  <c r="T241" i="12"/>
  <c r="T246" i="12" s="1"/>
  <c r="T251" i="12" s="1"/>
  <c r="C49" i="12"/>
  <c r="V236" i="12" l="1"/>
  <c r="U241" i="12"/>
  <c r="U246" i="12" s="1"/>
  <c r="U251" i="12" s="1"/>
  <c r="R240" i="12"/>
  <c r="R245" i="12" s="1"/>
  <c r="R250" i="12" s="1"/>
  <c r="S235" i="12"/>
  <c r="S240" i="12" l="1"/>
  <c r="S245" i="12" s="1"/>
  <c r="S250" i="12" s="1"/>
  <c r="T235" i="12"/>
  <c r="V241" i="12"/>
  <c r="V246" i="12" s="1"/>
  <c r="V251" i="12" s="1"/>
  <c r="T240" i="12" l="1"/>
  <c r="T245" i="12" s="1"/>
  <c r="T250" i="12" s="1"/>
  <c r="U235" i="12"/>
  <c r="U240" i="12" l="1"/>
  <c r="U245" i="12" s="1"/>
  <c r="U250" i="12" s="1"/>
  <c r="V235" i="12"/>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N286" i="12" l="1"/>
  <c r="O286" i="12"/>
  <c r="N287" i="12"/>
  <c r="O287" i="12"/>
  <c r="V240" i="12"/>
  <c r="V245" i="12" s="1"/>
  <c r="V250" i="12" s="1"/>
  <c r="P287" i="12" l="1"/>
  <c r="Q287" i="12"/>
  <c r="Q286" i="12"/>
  <c r="P286" i="12"/>
  <c r="C327"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C326" i="12"/>
  <c r="M280" i="12" l="1"/>
  <c r="N214" i="12"/>
  <c r="H91" i="12" l="1"/>
  <c r="C321" i="12"/>
  <c r="C328" i="12"/>
  <c r="C325"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2" authorId="0" shapeId="0" xr:uid="{162C0A10-415E-45EF-8FAC-F37D2A09086C}">
      <text>
        <r>
          <rPr>
            <b/>
            <sz val="9"/>
            <color indexed="81"/>
            <rFont val="Tahoma"/>
            <family val="2"/>
          </rPr>
          <t>Michael Young (21512438):</t>
        </r>
        <r>
          <rPr>
            <sz val="9"/>
            <color indexed="81"/>
            <rFont val="Tahoma"/>
            <family val="2"/>
          </rPr>
          <t xml:space="preserve">
these inputs cant be changed without modifying the condense formula.</t>
        </r>
      </text>
    </comment>
    <comment ref="L322" authorId="0" shapeId="0" xr:uid="{957206BF-28F7-4DCB-855B-7955BBC3DD41}">
      <text>
        <r>
          <rPr>
            <b/>
            <sz val="9"/>
            <color indexed="81"/>
            <rFont val="Tahoma"/>
            <family val="2"/>
          </rPr>
          <t>Michael Young (21512438):</t>
        </r>
        <r>
          <rPr>
            <sz val="9"/>
            <color indexed="81"/>
            <rFont val="Tahoma"/>
            <family val="2"/>
          </rPr>
          <t xml:space="preserve">
these inputs can't be changed without modifying the condense formula.</t>
        </r>
      </text>
    </comment>
    <comment ref="P322" authorId="0" shapeId="0" xr:uid="{D3F3BA59-396C-4A97-891A-8BB313E15EEB}">
      <text>
        <r>
          <rPr>
            <b/>
            <sz val="9"/>
            <color indexed="81"/>
            <rFont val="Tahoma"/>
            <family val="2"/>
          </rPr>
          <t>Michael Young (21512438):</t>
        </r>
        <r>
          <rPr>
            <sz val="9"/>
            <color indexed="81"/>
            <rFont val="Tahoma"/>
            <family val="2"/>
          </rPr>
          <t xml:space="preserve">
these inputs can't be changed without modifying the condense formula.</t>
        </r>
      </text>
    </comment>
    <comment ref="O331"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2"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4"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5"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7"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8"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9"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0"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4"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5"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6"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7"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<sst xmlns="http://schemas.openxmlformats.org/spreadsheetml/2006/main" count="462" uniqueCount="286">
  <si>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</si>
  <si>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</si>
  <si>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</si>
  <si>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</si>
  <si>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</si>
  <si>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</si>
  <si>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</si>
  <si>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</si>
  <si>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</si>
  <si>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</si>
  <si>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</si>
  <si>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</si>
  <si>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</si>
  <si>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</si>
  <si>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</si>
  <si>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</si>
  <si>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</si>
  <si>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</si>
  <si>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</si>
  <si>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</si>
  <si>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</si>
  <si>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</si>
  <si>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</si>
  <si>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</si>
  <si>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</si>
  <si>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</si>
  <si>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</si>
  <si>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</si>
  <si>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</si>
  <si>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</si>
  <si>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</si>
  <si>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</si>
  <si>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</si>
  <si>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</si>
  <si>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</si>
  <si>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</si>
  <si>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</si>
  <si>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</si>
  <si>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</si>
  <si>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</si>
  <si>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</si>
  <si>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</si>
  <si>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</si>
  <si>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</si>
  <si>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</si>
  <si>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</si>
  <si>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</si>
  <si>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</si>
  <si>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</si>
  <si>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</si>
  <si>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</si>
  <si>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</si>
  <si>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</si>
  <si>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</si>
  <si>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</si>
  <si>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</si>
  <si>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</si>
  <si>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</si>
  <si>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</si>
  <si>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</si>
  <si>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</si>
  <si>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</si>
  <si>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</si>
  <si>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</si>
  <si>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</si>
  <si>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</si>
  <si>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</si>
  <si>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</si>
  <si>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</si>
  <si>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</si>
  <si>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</si>
  <si>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</si>
  <si>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</si>
  <si>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</si>
  <si>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</si>
  <si>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</si>
  <si>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</si>
  <si>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</si>
  <si>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</si>
  <si>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</si>
  <si>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</si>
  <si>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</si>
  <si>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</si>
  <si>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</si>
  <si>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</si>
  <si>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</si>
  <si>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</si>
  <si>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</si>
  <si>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</si>
  <si>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</si>
  <si>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</si>
  <si>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</si>
  <si>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</si>
  <si>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</si>
  <si>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</si>
  <si>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</si>
  <si>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</si>
  <si>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</si>
  <si>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</si>
  <si>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</si>
  <si>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</si>
  <si>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</si>
  <si>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</si>
  <si>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</si>
  <si>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</si>
  <si>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</si>
  <si>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</si>
  <si>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</si>
  <si>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</si>
  <si>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</si>
  <si>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</si>
  <si>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</si>
  <si>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</si>
  <si>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</si>
  <si>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</si>
  <si>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</si>
  <si>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</si>
  <si>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</si>
  <si>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</si>
  <si>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</si>
  <si>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</si>
  <si>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</si>
  <si>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</si>
  <si>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</si>
  <si>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</si>
  <si>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</si>
  <si>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</si>
  <si>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</si>
  <si>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</si>
  <si>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</si>
  <si>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</si>
  <si>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</si>
  <si>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</si>
  <si>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</si>
  <si>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</si>
  <si>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</si>
  <si>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</si>
  <si>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</si>
  <si>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</si>
  <si>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</si>
  <si>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</si>
  <si>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</si>
  <si>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</si>
  <si>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</si>
  <si>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</si>
  <si>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</si>
  <si>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</si>
  <si>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</si>
  <si>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</si>
  <si>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</si>
  <si>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</si>
  <si>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</si>
  <si>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</si>
  <si>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</si>
  <si>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</si>
  <si>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</si>
  <si>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</si>
  <si>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</si>
  <si>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</si>
  <si>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</si>
  <si>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</si>
  <si>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</si>
  <si>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</si>
  <si>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</si>
  <si>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</si>
  <si>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</si>
  <si>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</si>
  <si>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</si>
  <si>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</si>
  <si>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</si>
  <si>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</si>
  <si>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</si>
  <si>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</si>
  <si>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</si>
  <si>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</si>
  <si>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</si>
  <si>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</si>
  <si>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</si>
  <si>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</si>
  <si>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</si>
  <si>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</si>
  <si>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</si>
  <si>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</si>
  <si>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</si>
  <si>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</si>
  <si>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</si>
  <si>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</si>
  <si>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</si>
  <si>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</si>
  <si>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</si>
  <si>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</si>
  <si>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</si>
  <si>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</si>
  <si>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</si>
  <si>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</si>
  <si>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</si>
  <si>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</si>
  <si>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</si>
  <si>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</si>
  <si>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</si>
  <si>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</si>
  <si>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</si>
  <si>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</si>
  <si>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</si>
  <si>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</si>
  <si>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</si>
  <si>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</si>
  <si>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</si>
  <si>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</si>
  <si>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</si>
  <si>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</si>
  <si>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</si>
  <si>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</si>
  <si>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</si>
  <si>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</si>
  <si>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</si>
  <si>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</si>
  <si>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</si>
  <si>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</si>
  <si>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</si>
  <si>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</si>
  <si>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</si>
  <si>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</si>
  <si>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</si>
  <si>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</si>
  <si>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</si>
  <si>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</si>
  <si>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</si>
  <si>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</si>
  <si>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</si>
  <si>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</si>
  <si>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</si>
  <si>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</si>
  <si>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</si>
  <si>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</si>
  <si>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</si>
  <si>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</si>
  <si>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</si>
  <si>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</si>
  <si>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</si>
  <si>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</si>
  <si>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</si>
  <si>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</si>
  <si>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</si>
  <si>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</si>
  <si>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</si>
  <si>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</si>
  <si>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</si>
  <si>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</si>
  <si>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</si>
  <si>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</si>
  <si>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</si>
  <si>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</si>
  <si>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</si>
  <si>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</si>
  <si>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</si>
  <si>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</si>
  <si>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</si>
  <si>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</si>
  <si>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</si>
  <si>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</si>
  <si>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</si>
  <si>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</si>
  <si>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</si>
  <si>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</si>
  <si>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</si>
  <si>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</si>
  <si>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</si>
  <si>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</si>
  <si>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</si>
  <si>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</si>
  <si>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</si>
  <si>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</si>
  <si>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</si>
  <si>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</si>
  <si>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</si>
  <si>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</si>
  <si>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</si>
  <si>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</si>
  <si>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</si>
  <si>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</si>
  <si>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</si>
  <si>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</si>
  <si>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9Apr21: Fix formatting (box) around k2 cluster definition.
30Mar21: Added inputs for % dry and number dams mated
2: 17Jul20-Added structural inputs table
1: 1Apr19-Created the version control table</t>
  </si>
  <si>
    <t>post birth</t>
  </si>
  <si>
    <t>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</si>
</sst>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4">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9"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109375" defaultRowHeight="15" outlineLevelRow="4" outlineLevelCol="2" x14ac:dyDescent="0.25"/>
  <cols>
    <col min="1" max="1" width="4.7109375" style="146" customWidth="1"/>
    <col min="2" max="2" width="2.7109375" style="146" customWidth="1"/>
    <col min="3" max="3" width="4.7109375" style="146" customWidth="1" outlineLevel="2"/>
    <col min="4" max="4" width="1.7109375" style="146" customWidth="1"/>
    <col min="5" max="6" width="9.7109375" style="146" customWidth="1" outlineLevel="1"/>
    <col min="7" max="7" width="1.7109375" style="146" customWidth="1" outlineLevel="1"/>
    <col min="8" max="8" width="37.28515625" style="146" bestFit="1" customWidth="1"/>
    <col min="9" max="9" width="9.7109375" style="146" customWidth="1"/>
    <col min="10" max="23" width="10.85546875" style="146" customWidth="1"/>
    <col min="24" max="24" width="1.7109375" style="146" customWidth="1"/>
    <col min="25" max="26" width="4.7109375" style="146" customWidth="1"/>
    <col min="27" max="27" width="8.7109375" style="146"/>
    <col min="28" max="28" width="46.140625" style="146" customWidth="1"/>
    <col min="29" max="16384" width="8.7109375" style="146"/>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70" t="s">
        <v>70</v>
      </c>
      <c r="K18" s="171"/>
      <c r="L18" s="171"/>
      <c r="M18" s="171"/>
      <c r="N18" s="171"/>
      <c r="O18" s="171"/>
      <c r="P18" s="171"/>
      <c r="Q18" s="171"/>
      <c r="R18" s="171"/>
      <c r="S18" s="171"/>
      <c r="T18" s="172"/>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73" t="s">
        <v>35</v>
      </c>
      <c r="K21" s="174"/>
      <c r="L21" s="174"/>
      <c r="M21" s="174"/>
      <c r="N21" s="174"/>
      <c r="O21" s="174"/>
      <c r="P21" s="174"/>
      <c r="Q21" s="174"/>
      <c r="R21" s="174"/>
      <c r="S21" s="174"/>
      <c r="T21" s="174"/>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7"/>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0" si="1">INT($C$40)+2</f>
        <v>3</v>
      </c>
      <c r="D51" s="4"/>
      <c r="E51" s="5"/>
      <c r="F51" s="5"/>
      <c r="G51" s="4"/>
      <c r="H51" s="2" t="s">
        <v>194</v>
      </c>
      <c r="I51" s="102" t="s">
        <v>195</v>
      </c>
      <c r="J51" s="102" t="s">
        <v>196</v>
      </c>
      <c r="K51" s="102" t="s">
        <v>197</v>
      </c>
      <c r="L51" s="148"/>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8"/>
      <c r="J52" s="148"/>
      <c r="K52" s="148"/>
      <c r="L52" s="148"/>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198</v>
      </c>
      <c r="I53" s="102" t="s">
        <v>199</v>
      </c>
      <c r="J53" s="102" t="s">
        <v>200</v>
      </c>
      <c r="K53" s="148"/>
      <c r="L53" s="148"/>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8"/>
      <c r="J54" s="148"/>
      <c r="K54" s="148"/>
      <c r="L54" s="148"/>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201</v>
      </c>
      <c r="I55" s="102" t="s">
        <v>206</v>
      </c>
      <c r="J55" s="102" t="s">
        <v>207</v>
      </c>
      <c r="K55" s="102" t="s">
        <v>208</v>
      </c>
      <c r="L55" s="148"/>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202</v>
      </c>
      <c r="I56" s="102" t="b">
        <v>1</v>
      </c>
      <c r="J56" s="102" t="b">
        <v>0</v>
      </c>
      <c r="K56" s="102" t="b">
        <v>0</v>
      </c>
      <c r="L56" s="148"/>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203</v>
      </c>
      <c r="I57" s="102" t="s">
        <v>209</v>
      </c>
      <c r="J57" s="102" t="s">
        <v>210</v>
      </c>
      <c r="K57" s="148"/>
      <c r="L57" s="148"/>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204</v>
      </c>
      <c r="I58" s="102" t="s">
        <v>211</v>
      </c>
      <c r="J58" s="102" t="s">
        <v>212</v>
      </c>
      <c r="K58" s="102" t="s">
        <v>213</v>
      </c>
      <c r="L58" s="102" t="s">
        <v>214</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205</v>
      </c>
      <c r="I59" s="102" t="s">
        <v>215</v>
      </c>
      <c r="J59" s="102" t="s">
        <v>216</v>
      </c>
      <c r="K59" s="102" t="s">
        <v>217</v>
      </c>
      <c r="L59" s="148"/>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8"/>
      <c r="J60" s="148"/>
      <c r="K60" s="148"/>
      <c r="L60" s="148"/>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235</v>
      </c>
      <c r="I61" s="102" t="s">
        <v>265</v>
      </c>
      <c r="J61" s="102" t="s">
        <v>266</v>
      </c>
      <c r="K61" s="102" t="s">
        <v>267</v>
      </c>
      <c r="L61" s="102" t="s">
        <v>268</v>
      </c>
      <c r="M61" s="2"/>
      <c r="N61" s="2"/>
      <c r="O61" s="2"/>
      <c r="P61" s="2"/>
      <c r="Q61" s="2"/>
      <c r="R61" s="2"/>
      <c r="S61" s="2"/>
      <c r="T61" s="2"/>
      <c r="U61" s="2"/>
      <c r="V61" s="2"/>
      <c r="W61" s="2"/>
      <c r="X61" s="4"/>
      <c r="Y61" s="16"/>
      <c r="Z61" s="1"/>
      <c r="AA61" s="1"/>
      <c r="AB61" s="1"/>
    </row>
    <row r="62" spans="1:28" outlineLevel="2" x14ac:dyDescent="0.25">
      <c r="A62" s="1"/>
      <c r="B62" s="33"/>
      <c r="C62" s="73">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t="s">
        <v>218</v>
      </c>
      <c r="I63" s="102">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t="s">
        <v>219</v>
      </c>
      <c r="I65" s="102">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t="s">
        <v>171</v>
      </c>
      <c r="I67" s="144">
        <v>43466</v>
      </c>
      <c r="J67" s="2"/>
      <c r="K67" s="2" t="s">
        <v>172</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25">
      <c r="A68" s="1"/>
      <c r="B68" s="33"/>
      <c r="C68" s="73">
        <f t="shared" si="1"/>
        <v>3</v>
      </c>
      <c r="D68" s="4"/>
      <c r="E68" s="5"/>
      <c r="F68" s="5"/>
      <c r="G68" s="4"/>
      <c r="H68" s="2" t="s">
        <v>187</v>
      </c>
      <c r="I68" s="144" t="s">
        <v>188</v>
      </c>
      <c r="J68" s="144" t="s">
        <v>189</v>
      </c>
      <c r="K68" s="144" t="s">
        <v>190</v>
      </c>
      <c r="L68" s="144" t="s">
        <v>191</v>
      </c>
      <c r="M68" s="144" t="s">
        <v>192</v>
      </c>
      <c r="N68" s="144" t="s">
        <v>193</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2"/>
      <c r="AR68" s="1"/>
      <c r="AS68" s="1"/>
      <c r="AT68" s="1"/>
    </row>
    <row r="69" spans="1:46" outlineLevel="2" x14ac:dyDescent="0.25">
      <c r="A69" s="1"/>
      <c r="B69" s="33"/>
      <c r="C69" s="73">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ht="5.0999999999999996" customHeight="1" outlineLevel="2" x14ac:dyDescent="0.25">
      <c r="A71" s="1"/>
      <c r="B71" s="33"/>
      <c r="C71" s="73">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6"/>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3"/>
  <sheetViews>
    <sheetView tabSelected="1" topLeftCell="B1" workbookViewId="0">
      <selection activeCell="J21" sqref="J21:T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8">
        <v>44295</v>
      </c>
      <c r="J18" s="170" t="s">
        <v>283</v>
      </c>
      <c r="K18" s="171"/>
      <c r="L18" s="171"/>
      <c r="M18" s="171"/>
      <c r="N18" s="171"/>
      <c r="O18" s="171"/>
      <c r="P18" s="171"/>
      <c r="Q18" s="171"/>
      <c r="R18" s="171"/>
      <c r="S18" s="171"/>
      <c r="T18" s="172"/>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7">
        <v>44296</v>
      </c>
      <c r="J21" s="173" t="s">
        <v>285</v>
      </c>
      <c r="K21" s="174"/>
      <c r="L21" s="174"/>
      <c r="M21" s="174"/>
      <c r="N21" s="174"/>
      <c r="O21" s="174"/>
      <c r="P21" s="174"/>
      <c r="Q21" s="174"/>
      <c r="R21" s="174"/>
      <c r="S21" s="174"/>
      <c r="T21" s="174"/>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5"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5"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5"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5"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5"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5"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5"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5"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5"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5"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5" customFormat="1" ht="30" outlineLevel="2" x14ac:dyDescent="0.25">
      <c r="A46" s="1"/>
      <c r="B46" s="33"/>
      <c r="C46" s="73">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35"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5"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5"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5"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5" customFormat="1" outlineLevel="2" x14ac:dyDescent="0.25">
      <c r="A51" s="1"/>
      <c r="B51" s="33"/>
      <c r="C51" s="73">
        <f>INT(C$40+2)</f>
        <v>3</v>
      </c>
      <c r="D51" s="4"/>
      <c r="E51" s="5"/>
      <c r="F51" s="5"/>
      <c r="G51" s="4"/>
      <c r="H51" s="2" t="s">
        <v>155</v>
      </c>
      <c r="I51" s="2"/>
      <c r="J51" s="2"/>
      <c r="K51" s="2"/>
      <c r="L51" s="2"/>
      <c r="M51" s="2"/>
      <c r="N51" s="2"/>
      <c r="O51" s="2"/>
      <c r="P51" s="2"/>
      <c r="Q51" s="2"/>
      <c r="R51" s="2"/>
      <c r="S51" s="2"/>
      <c r="T51" s="2"/>
      <c r="U51" s="2"/>
      <c r="V51" s="2"/>
      <c r="W51" s="2"/>
      <c r="X51" s="4"/>
      <c r="Y51" s="16"/>
      <c r="Z51" s="1"/>
      <c r="AA51" s="1"/>
      <c r="AB51" s="1"/>
    </row>
    <row r="52" spans="1:28" s="146" customFormat="1" outlineLevel="2" x14ac:dyDescent="0.25">
      <c r="A52" s="1"/>
      <c r="B52" s="33"/>
      <c r="C52" s="73"/>
      <c r="D52" s="4"/>
      <c r="E52" s="5"/>
      <c r="F52" s="5"/>
      <c r="G52" s="4"/>
      <c r="H52" s="36" t="s">
        <v>225</v>
      </c>
      <c r="I52" s="31">
        <v>-6</v>
      </c>
      <c r="J52" s="2"/>
      <c r="K52" s="2"/>
      <c r="L52" s="2"/>
      <c r="M52" s="2"/>
      <c r="N52" s="2"/>
      <c r="O52" s="2"/>
      <c r="P52" s="2"/>
      <c r="Q52" s="2"/>
      <c r="R52" s="2"/>
      <c r="S52" s="2"/>
      <c r="T52" s="2"/>
      <c r="U52" s="2"/>
      <c r="V52" s="2"/>
      <c r="W52" s="2"/>
      <c r="X52" s="4"/>
      <c r="Y52" s="16"/>
      <c r="Z52" s="1"/>
      <c r="AA52" s="1"/>
      <c r="AB52" s="1"/>
    </row>
    <row r="53" spans="1:28" s="146" customFormat="1" outlineLevel="2" x14ac:dyDescent="0.25">
      <c r="A53" s="1"/>
      <c r="B53" s="33"/>
      <c r="C53" s="73"/>
      <c r="D53" s="4"/>
      <c r="E53" s="5"/>
      <c r="F53" s="5"/>
      <c r="G53" s="4"/>
      <c r="H53" s="36" t="s">
        <v>224</v>
      </c>
      <c r="I53" s="31">
        <v>-14</v>
      </c>
      <c r="J53" s="2"/>
      <c r="K53" s="2"/>
      <c r="L53" s="2"/>
      <c r="M53" s="2"/>
      <c r="N53" s="2"/>
      <c r="O53" s="2"/>
      <c r="P53" s="2"/>
      <c r="Q53" s="2"/>
      <c r="R53" s="2"/>
      <c r="S53" s="2"/>
      <c r="T53" s="2"/>
      <c r="U53" s="2"/>
      <c r="V53" s="2"/>
      <c r="W53" s="2"/>
      <c r="X53" s="4"/>
      <c r="Y53" s="16"/>
      <c r="Z53" s="1"/>
      <c r="AA53" s="1"/>
      <c r="AB53" s="1"/>
    </row>
    <row r="54" spans="1:28" s="146" customFormat="1" outlineLevel="2" x14ac:dyDescent="0.25">
      <c r="A54" s="1"/>
      <c r="B54" s="33"/>
      <c r="C54" s="73"/>
      <c r="D54" s="4"/>
      <c r="E54" s="5"/>
      <c r="F54" s="5"/>
      <c r="G54" s="4"/>
      <c r="H54" s="36" t="s">
        <v>223</v>
      </c>
      <c r="I54" s="31">
        <v>-4</v>
      </c>
      <c r="J54" s="2"/>
      <c r="K54" s="2"/>
      <c r="L54" s="2"/>
      <c r="M54" s="2"/>
      <c r="N54" s="2"/>
      <c r="O54" s="2"/>
      <c r="P54" s="2"/>
      <c r="Q54" s="2"/>
      <c r="R54" s="2"/>
      <c r="S54" s="2"/>
      <c r="T54" s="2"/>
      <c r="U54" s="2"/>
      <c r="V54" s="2"/>
      <c r="W54" s="2"/>
      <c r="X54" s="4"/>
      <c r="Y54" s="16"/>
      <c r="Z54" s="1"/>
      <c r="AA54" s="1"/>
      <c r="AB54" s="1"/>
    </row>
    <row r="55" spans="1:28" s="146" customFormat="1" outlineLevel="2" x14ac:dyDescent="0.25">
      <c r="A55" s="1"/>
      <c r="B55" s="33"/>
      <c r="C55" s="73"/>
      <c r="D55" s="4"/>
      <c r="E55" s="5"/>
      <c r="F55" s="5"/>
      <c r="G55" s="4"/>
      <c r="H55" s="36" t="s">
        <v>222</v>
      </c>
      <c r="I55" s="31">
        <v>-12</v>
      </c>
      <c r="J55" s="2"/>
      <c r="K55" s="2"/>
      <c r="L55" s="2"/>
      <c r="M55" s="2"/>
      <c r="N55" s="2"/>
      <c r="O55" s="2"/>
      <c r="P55" s="2"/>
      <c r="Q55" s="2"/>
      <c r="R55" s="2"/>
      <c r="S55" s="2"/>
      <c r="T55" s="2"/>
      <c r="U55" s="2"/>
      <c r="V55" s="2"/>
      <c r="W55" s="2"/>
      <c r="X55" s="4"/>
      <c r="Y55" s="16"/>
      <c r="Z55" s="1"/>
      <c r="AA55" s="1"/>
      <c r="AB55" s="1"/>
    </row>
    <row r="56" spans="1:28" s="146" customFormat="1" outlineLevel="2" x14ac:dyDescent="0.25">
      <c r="A56" s="1"/>
      <c r="B56" s="33"/>
      <c r="C56" s="73"/>
      <c r="D56" s="4"/>
      <c r="E56" s="5"/>
      <c r="F56" s="5"/>
      <c r="G56" s="4"/>
      <c r="H56" s="36" t="s">
        <v>226</v>
      </c>
      <c r="I56" s="31">
        <v>-7</v>
      </c>
      <c r="J56" s="2"/>
      <c r="K56" s="2"/>
      <c r="L56" s="2"/>
      <c r="M56" s="2"/>
      <c r="N56" s="2"/>
      <c r="O56" s="2"/>
      <c r="P56" s="2"/>
      <c r="Q56" s="2"/>
      <c r="R56" s="2"/>
      <c r="S56" s="2"/>
      <c r="T56" s="2"/>
      <c r="U56" s="2"/>
      <c r="V56" s="2"/>
      <c r="W56" s="2"/>
      <c r="X56" s="4"/>
      <c r="Y56" s="16"/>
      <c r="Z56" s="1"/>
      <c r="AA56" s="1"/>
      <c r="AB56" s="1"/>
    </row>
    <row r="57" spans="1:28" s="146" customFormat="1" outlineLevel="2" x14ac:dyDescent="0.25">
      <c r="A57" s="1"/>
      <c r="B57" s="33"/>
      <c r="C57" s="73"/>
      <c r="D57" s="4"/>
      <c r="E57" s="5"/>
      <c r="F57" s="5"/>
      <c r="G57" s="4"/>
      <c r="H57" s="137" t="s">
        <v>220</v>
      </c>
      <c r="I57" s="31">
        <v>-5</v>
      </c>
      <c r="J57" s="2"/>
      <c r="K57" s="2"/>
      <c r="L57" s="2"/>
      <c r="M57" s="2"/>
      <c r="N57" s="2"/>
      <c r="O57" s="2"/>
      <c r="P57" s="2"/>
      <c r="Q57" s="2"/>
      <c r="R57" s="2"/>
      <c r="S57" s="2"/>
      <c r="T57" s="2"/>
      <c r="U57" s="2"/>
      <c r="V57" s="2"/>
      <c r="W57" s="2"/>
      <c r="X57" s="4"/>
      <c r="Y57" s="16"/>
      <c r="Z57" s="1"/>
      <c r="AA57" s="1"/>
      <c r="AB57" s="1"/>
    </row>
    <row r="58" spans="1:28" s="146" customFormat="1" outlineLevel="2" x14ac:dyDescent="0.25">
      <c r="A58" s="1"/>
      <c r="B58" s="33"/>
      <c r="C58" s="73"/>
      <c r="D58" s="4"/>
      <c r="E58" s="5"/>
      <c r="F58" s="5"/>
      <c r="G58" s="4"/>
      <c r="H58" s="137" t="s">
        <v>221</v>
      </c>
      <c r="I58" s="31">
        <v>-13</v>
      </c>
      <c r="J58" s="2"/>
      <c r="K58" s="2"/>
      <c r="L58" s="2"/>
      <c r="M58" s="2"/>
      <c r="N58" s="2"/>
      <c r="O58" s="2"/>
      <c r="P58" s="2"/>
      <c r="Q58" s="2"/>
      <c r="R58" s="2"/>
      <c r="S58" s="2"/>
      <c r="T58" s="2"/>
      <c r="U58" s="2"/>
      <c r="V58" s="2"/>
      <c r="W58" s="2"/>
      <c r="X58" s="4"/>
      <c r="Y58" s="16"/>
      <c r="Z58" s="1"/>
      <c r="AA58" s="1"/>
      <c r="AB58" s="1"/>
    </row>
    <row r="59" spans="1:28" s="146" customFormat="1" outlineLevel="2" x14ac:dyDescent="0.25">
      <c r="A59" s="1"/>
      <c r="B59" s="33"/>
      <c r="C59" s="73"/>
      <c r="D59" s="4"/>
      <c r="E59" s="5"/>
      <c r="F59" s="5"/>
      <c r="G59" s="4"/>
      <c r="H59" s="36" t="s">
        <v>227</v>
      </c>
      <c r="I59" s="31">
        <v>-8</v>
      </c>
      <c r="J59" s="2"/>
      <c r="K59" s="2"/>
      <c r="L59" s="2"/>
      <c r="M59" s="2"/>
      <c r="N59" s="2"/>
      <c r="O59" s="2"/>
      <c r="P59" s="2"/>
      <c r="Q59" s="2"/>
      <c r="R59" s="2"/>
      <c r="S59" s="2"/>
      <c r="T59" s="2"/>
      <c r="U59" s="2"/>
      <c r="V59" s="2"/>
      <c r="W59" s="2"/>
      <c r="X59" s="4"/>
      <c r="Y59" s="16"/>
      <c r="Z59" s="1"/>
      <c r="AA59" s="1"/>
      <c r="AB59" s="1"/>
    </row>
    <row r="60" spans="1:28" s="146" customFormat="1" outlineLevel="2" x14ac:dyDescent="0.25">
      <c r="A60" s="1"/>
      <c r="B60" s="33"/>
      <c r="C60" s="73"/>
      <c r="D60" s="4"/>
      <c r="E60" s="5"/>
      <c r="F60" s="5"/>
      <c r="G60" s="4"/>
      <c r="H60" s="137" t="s">
        <v>157</v>
      </c>
      <c r="I60" s="31">
        <v>-17</v>
      </c>
      <c r="J60" s="2"/>
      <c r="K60" s="2"/>
      <c r="L60" s="2"/>
      <c r="M60" s="2"/>
      <c r="N60" s="2"/>
      <c r="O60" s="2"/>
      <c r="P60" s="2"/>
      <c r="Q60" s="2"/>
      <c r="R60" s="2"/>
      <c r="S60" s="2"/>
      <c r="T60" s="2"/>
      <c r="U60" s="2"/>
      <c r="V60" s="2"/>
      <c r="W60" s="2"/>
      <c r="X60" s="4"/>
      <c r="Y60" s="16"/>
      <c r="Z60" s="1"/>
      <c r="AA60" s="1"/>
      <c r="AB60" s="1"/>
    </row>
    <row r="61" spans="1:28" s="146" customFormat="1" outlineLevel="2" x14ac:dyDescent="0.25">
      <c r="A61" s="1"/>
      <c r="B61" s="33"/>
      <c r="C61" s="73"/>
      <c r="D61" s="4"/>
      <c r="E61" s="5"/>
      <c r="F61" s="5"/>
      <c r="G61" s="4"/>
      <c r="H61" s="137" t="s">
        <v>158</v>
      </c>
      <c r="I61" s="31">
        <v>-18</v>
      </c>
      <c r="J61" s="2"/>
      <c r="K61" s="2"/>
      <c r="L61" s="2"/>
      <c r="M61" s="2"/>
      <c r="N61" s="2"/>
      <c r="O61" s="2"/>
      <c r="P61" s="2"/>
      <c r="Q61" s="2"/>
      <c r="R61" s="2"/>
      <c r="S61" s="2"/>
      <c r="T61" s="2"/>
      <c r="U61" s="2"/>
      <c r="V61" s="2"/>
      <c r="W61" s="2"/>
      <c r="X61" s="4"/>
      <c r="Y61" s="16"/>
      <c r="Z61" s="1"/>
      <c r="AA61" s="1"/>
      <c r="AB61" s="1"/>
    </row>
    <row r="62" spans="1:28" s="146" customFormat="1" outlineLevel="2" x14ac:dyDescent="0.25">
      <c r="A62" s="1"/>
      <c r="B62" s="33"/>
      <c r="C62" s="73"/>
      <c r="D62" s="4"/>
      <c r="E62" s="5"/>
      <c r="F62" s="5"/>
      <c r="G62" s="4"/>
      <c r="H62" s="137" t="s">
        <v>159</v>
      </c>
      <c r="I62" s="31">
        <v>-17</v>
      </c>
      <c r="J62" s="2"/>
      <c r="K62" s="2"/>
      <c r="L62" s="2"/>
      <c r="M62" s="2"/>
      <c r="N62" s="2"/>
      <c r="O62" s="2"/>
      <c r="P62" s="2"/>
      <c r="Q62" s="2"/>
      <c r="R62" s="2"/>
      <c r="S62" s="2"/>
      <c r="T62" s="2"/>
      <c r="U62" s="2"/>
      <c r="V62" s="2"/>
      <c r="W62" s="2"/>
      <c r="X62" s="4"/>
      <c r="Y62" s="16"/>
      <c r="Z62" s="1"/>
      <c r="AA62" s="1"/>
      <c r="AB62" s="1"/>
    </row>
    <row r="63" spans="1:28" s="146" customFormat="1" outlineLevel="2" x14ac:dyDescent="0.25">
      <c r="A63" s="1"/>
      <c r="B63" s="33"/>
      <c r="C63" s="73"/>
      <c r="D63" s="4"/>
      <c r="E63" s="5"/>
      <c r="F63" s="5"/>
      <c r="G63" s="4"/>
      <c r="H63" s="137" t="s">
        <v>231</v>
      </c>
      <c r="I63" s="31">
        <v>-11</v>
      </c>
      <c r="J63" s="2"/>
      <c r="K63" s="2"/>
      <c r="L63" s="2"/>
      <c r="M63" s="2"/>
      <c r="N63" s="2"/>
      <c r="O63" s="2"/>
      <c r="P63" s="2"/>
      <c r="Q63" s="2"/>
      <c r="R63" s="2"/>
      <c r="S63" s="2"/>
      <c r="T63" s="2"/>
      <c r="U63" s="2"/>
      <c r="V63" s="2"/>
      <c r="W63" s="2"/>
      <c r="X63" s="4"/>
      <c r="Y63" s="16"/>
      <c r="Z63" s="1"/>
      <c r="AA63" s="1"/>
      <c r="AB63" s="1"/>
    </row>
    <row r="64" spans="1:28" s="146" customFormat="1" outlineLevel="2" x14ac:dyDescent="0.25">
      <c r="A64" s="1"/>
      <c r="B64" s="33"/>
      <c r="C64" s="73"/>
      <c r="D64" s="4"/>
      <c r="E64" s="5"/>
      <c r="F64" s="5"/>
      <c r="G64" s="4"/>
      <c r="H64" s="137" t="s">
        <v>230</v>
      </c>
      <c r="I64" s="31">
        <v>-15</v>
      </c>
      <c r="J64" s="2"/>
      <c r="K64" s="2"/>
      <c r="L64" s="2"/>
      <c r="M64" s="2"/>
      <c r="N64" s="2"/>
      <c r="O64" s="2"/>
      <c r="P64" s="2"/>
      <c r="Q64" s="2"/>
      <c r="R64" s="2"/>
      <c r="S64" s="2"/>
      <c r="T64" s="2"/>
      <c r="U64" s="2"/>
      <c r="V64" s="2"/>
      <c r="W64" s="2"/>
      <c r="X64" s="4"/>
      <c r="Y64" s="16"/>
      <c r="Z64" s="1"/>
      <c r="AA64" s="1"/>
      <c r="AB64" s="1"/>
    </row>
    <row r="65" spans="1:28" s="107" customFormat="1" outlineLevel="3" x14ac:dyDescent="0.25">
      <c r="A65" s="1"/>
      <c r="B65" s="33"/>
      <c r="C65" s="73">
        <f t="shared" ref="C65:C69" si="0">INT($C$40)+3</f>
        <v>4</v>
      </c>
      <c r="D65" s="4"/>
      <c r="E65" s="5"/>
      <c r="F65" s="5"/>
      <c r="G65" s="4"/>
      <c r="H65" s="137" t="s">
        <v>229</v>
      </c>
      <c r="I65" s="31">
        <v>-10</v>
      </c>
      <c r="J65" s="2" t="s">
        <v>108</v>
      </c>
      <c r="K65" s="2"/>
      <c r="L65" s="2"/>
      <c r="M65" s="2"/>
      <c r="N65" s="2"/>
      <c r="O65" s="2"/>
      <c r="P65" s="2"/>
      <c r="Q65" s="2"/>
      <c r="R65" s="2"/>
      <c r="S65" s="2"/>
      <c r="T65" s="2"/>
      <c r="U65" s="2"/>
      <c r="V65" s="2"/>
      <c r="W65" s="2"/>
      <c r="X65" s="4"/>
      <c r="Y65" s="16"/>
      <c r="Z65" s="1"/>
      <c r="AA65" s="1"/>
      <c r="AB65" s="1"/>
    </row>
    <row r="66" spans="1:28" s="100" customFormat="1" outlineLevel="3" x14ac:dyDescent="0.25">
      <c r="A66" s="1"/>
      <c r="B66" s="33"/>
      <c r="C66" s="73">
        <f t="shared" si="0"/>
        <v>4</v>
      </c>
      <c r="D66" s="4"/>
      <c r="E66" s="5"/>
      <c r="F66" s="5"/>
      <c r="G66" s="4"/>
      <c r="H66" s="137" t="s">
        <v>228</v>
      </c>
      <c r="I66" s="31">
        <v>-3</v>
      </c>
      <c r="J66" s="2"/>
      <c r="K66" s="2"/>
      <c r="L66" s="2"/>
      <c r="M66" s="2"/>
      <c r="N66" s="2"/>
      <c r="O66" s="2"/>
      <c r="P66" s="2"/>
      <c r="Q66" s="2"/>
      <c r="R66" s="2"/>
      <c r="S66" s="2"/>
      <c r="T66" s="2"/>
      <c r="U66" s="2"/>
      <c r="V66" s="2"/>
      <c r="W66" s="2"/>
      <c r="X66" s="4"/>
      <c r="Y66" s="16"/>
      <c r="Z66" s="1"/>
      <c r="AA66" s="1"/>
      <c r="AB66" s="1"/>
    </row>
    <row r="67" spans="1:28" s="100" customFormat="1" outlineLevel="3" x14ac:dyDescent="0.25">
      <c r="A67" s="1"/>
      <c r="B67" s="33"/>
      <c r="C67" s="73">
        <f t="shared" si="0"/>
        <v>4</v>
      </c>
      <c r="D67" s="4"/>
      <c r="E67" s="5"/>
      <c r="F67" s="5"/>
      <c r="G67" s="4"/>
      <c r="H67" s="137" t="s">
        <v>232</v>
      </c>
      <c r="I67" s="31">
        <v>-2</v>
      </c>
      <c r="J67" s="2"/>
      <c r="K67" s="2"/>
      <c r="L67" s="2"/>
      <c r="M67" s="2"/>
      <c r="N67" s="2"/>
      <c r="O67" s="2"/>
      <c r="P67" s="2"/>
      <c r="Q67" s="2"/>
      <c r="R67" s="2"/>
      <c r="S67" s="2"/>
      <c r="T67" s="2"/>
      <c r="U67" s="2"/>
      <c r="V67" s="2"/>
      <c r="W67" s="2"/>
      <c r="X67" s="4"/>
      <c r="Y67" s="16"/>
      <c r="Z67" s="1"/>
      <c r="AA67" s="1"/>
      <c r="AB67" s="1"/>
    </row>
    <row r="68" spans="1:28" s="122" customFormat="1" outlineLevel="3" x14ac:dyDescent="0.25">
      <c r="A68" s="1"/>
      <c r="B68" s="33"/>
      <c r="C68" s="73">
        <f t="shared" si="0"/>
        <v>4</v>
      </c>
      <c r="D68" s="4"/>
      <c r="E68" s="5"/>
      <c r="F68" s="5"/>
      <c r="G68" s="4"/>
      <c r="H68" s="137" t="s">
        <v>233</v>
      </c>
      <c r="I68" s="31">
        <v>-9</v>
      </c>
      <c r="J68" s="2"/>
      <c r="K68" s="2"/>
      <c r="L68" s="2"/>
      <c r="M68" s="2"/>
      <c r="N68" s="2"/>
      <c r="O68" s="2"/>
      <c r="P68" s="2"/>
      <c r="Q68" s="2"/>
      <c r="R68" s="2"/>
      <c r="S68" s="2"/>
      <c r="T68" s="2"/>
      <c r="U68" s="2"/>
      <c r="V68" s="2"/>
      <c r="W68" s="2"/>
      <c r="X68" s="4"/>
      <c r="Y68" s="16"/>
      <c r="Z68" s="1"/>
      <c r="AA68" s="1"/>
      <c r="AB68" s="1"/>
    </row>
    <row r="69" spans="1:28" s="138" customFormat="1" outlineLevel="3" x14ac:dyDescent="0.2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3" customFormat="1" outlineLevel="2" x14ac:dyDescent="0.25">
      <c r="A70" s="1"/>
      <c r="B70" s="33"/>
      <c r="C70" s="73">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 t="shared" si="1"/>
        <v>3</v>
      </c>
      <c r="D71" s="4"/>
      <c r="E71" s="5"/>
      <c r="F71" s="5"/>
      <c r="G71" s="4"/>
      <c r="H71" s="2" t="s">
        <v>173</v>
      </c>
      <c r="I71" s="31">
        <v>7.25</v>
      </c>
      <c r="J71" s="2" t="s">
        <v>89</v>
      </c>
      <c r="K71" s="2" t="s">
        <v>269</v>
      </c>
      <c r="L71" s="2"/>
      <c r="M71" s="2"/>
      <c r="N71" s="2"/>
      <c r="O71" s="2"/>
      <c r="P71" s="2"/>
      <c r="Q71" s="2"/>
      <c r="R71" s="2"/>
      <c r="S71" s="2"/>
      <c r="T71" s="2"/>
      <c r="U71" s="2"/>
      <c r="V71" s="2"/>
      <c r="W71" s="2"/>
      <c r="X71" s="4"/>
      <c r="Y71" s="16"/>
      <c r="Z71" s="1"/>
      <c r="AA71" s="1"/>
      <c r="AB71" s="1"/>
    </row>
    <row r="72" spans="1:28" s="145" customFormat="1" outlineLevel="2" x14ac:dyDescent="0.25">
      <c r="A72" s="1"/>
      <c r="B72" s="33"/>
      <c r="C72" s="73">
        <f t="shared" si="1"/>
        <v>3</v>
      </c>
      <c r="D72" s="4"/>
      <c r="E72" s="5"/>
      <c r="F72" s="5"/>
      <c r="G72" s="4"/>
      <c r="H72" s="2" t="s">
        <v>174</v>
      </c>
      <c r="I72" s="31">
        <v>4.25</v>
      </c>
      <c r="J72" s="2" t="s">
        <v>89</v>
      </c>
      <c r="K72" s="2" t="s">
        <v>270</v>
      </c>
      <c r="L72" s="2"/>
      <c r="M72" s="2"/>
      <c r="N72" s="2"/>
      <c r="O72" s="2"/>
      <c r="P72" s="2"/>
      <c r="Q72" s="2"/>
      <c r="R72" s="2"/>
      <c r="S72" s="2"/>
      <c r="T72" s="2"/>
      <c r="U72" s="2"/>
      <c r="V72" s="2"/>
      <c r="W72" s="2"/>
      <c r="X72" s="4"/>
      <c r="Y72" s="16"/>
      <c r="Z72" s="1"/>
      <c r="AA72" s="1"/>
      <c r="AB72" s="1"/>
    </row>
    <row r="73" spans="1:28" s="146" customFormat="1" outlineLevel="2" x14ac:dyDescent="0.2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6" customFormat="1" outlineLevel="2" x14ac:dyDescent="0.25">
      <c r="A74" s="1"/>
      <c r="B74" s="33"/>
      <c r="C74" s="73"/>
      <c r="D74" s="4"/>
      <c r="E74" s="5"/>
      <c r="F74" s="5"/>
      <c r="G74" s="4"/>
      <c r="H74" s="2" t="s">
        <v>234</v>
      </c>
      <c r="I74" s="31">
        <v>8</v>
      </c>
      <c r="J74" s="2" t="s">
        <v>46</v>
      </c>
      <c r="K74" s="2"/>
      <c r="L74" s="2"/>
      <c r="M74" s="2"/>
      <c r="N74" s="2"/>
      <c r="O74" s="2"/>
      <c r="P74" s="2"/>
      <c r="Q74" s="2"/>
      <c r="R74" s="2"/>
      <c r="S74" s="2"/>
      <c r="T74" s="2"/>
      <c r="U74" s="2"/>
      <c r="V74" s="2"/>
      <c r="W74" s="2"/>
      <c r="X74" s="4"/>
      <c r="Y74" s="16"/>
      <c r="Z74" s="1"/>
      <c r="AA74" s="1"/>
      <c r="AB74" s="1"/>
    </row>
    <row r="75" spans="1:28" s="146" customFormat="1" outlineLevel="2" x14ac:dyDescent="0.2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109</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87</v>
      </c>
      <c r="I78" s="31">
        <v>1</v>
      </c>
      <c r="J78" s="2" t="s">
        <v>46</v>
      </c>
      <c r="K78" s="2" t="s">
        <v>110</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43"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80</v>
      </c>
      <c r="K96" s="65" t="s">
        <v>97</v>
      </c>
      <c r="L96" s="65"/>
      <c r="M96" s="65"/>
      <c r="N96" s="65"/>
      <c r="O96" s="29"/>
      <c r="P96" s="65" t="s">
        <v>98</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20" t="s">
        <v>175</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2">INT($C$91)+3</f>
        <v>4</v>
      </c>
      <c r="D104" s="4"/>
      <c r="E104" s="5"/>
      <c r="F104" s="5"/>
      <c r="G104" s="4"/>
      <c r="H104" s="120" t="s">
        <v>176</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42" customFormat="1" outlineLevel="3" x14ac:dyDescent="0.2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42" customFormat="1" outlineLevel="3" x14ac:dyDescent="0.25">
      <c r="A121" s="1"/>
      <c r="B121" s="33"/>
      <c r="C121" s="73">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42" customFormat="1" outlineLevel="3" x14ac:dyDescent="0.2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42" customFormat="1" outlineLevel="2" x14ac:dyDescent="0.25">
      <c r="A123" s="1"/>
      <c r="B123" s="33"/>
      <c r="C123" s="73">
        <f>INT($C$91)+2</f>
        <v>3</v>
      </c>
      <c r="D123" s="4"/>
      <c r="E123" s="5"/>
      <c r="F123" s="5"/>
      <c r="G123" s="4"/>
      <c r="H123" s="2" t="s">
        <v>167</v>
      </c>
      <c r="I123" s="26" t="s">
        <v>165</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42" customFormat="1" outlineLevel="2" x14ac:dyDescent="0.25">
      <c r="A124" s="1"/>
      <c r="B124" s="33"/>
      <c r="C124" s="73">
        <f>INT($C$91)+2</f>
        <v>3</v>
      </c>
      <c r="D124" s="4"/>
      <c r="E124" s="5"/>
      <c r="F124" s="5"/>
      <c r="G124" s="4"/>
      <c r="H124" s="120" t="s">
        <v>168</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42"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42"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42" customFormat="1" outlineLevel="2" x14ac:dyDescent="0.25">
      <c r="A127" s="1"/>
      <c r="B127" s="33"/>
      <c r="C127" s="73">
        <f>INT($C$91)+2</f>
        <v>3</v>
      </c>
      <c r="D127" s="4"/>
      <c r="E127" s="5"/>
      <c r="F127" s="5"/>
      <c r="G127" s="4"/>
      <c r="H127" s="2" t="s">
        <v>164</v>
      </c>
      <c r="I127" s="26" t="s">
        <v>165</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42" customFormat="1" outlineLevel="2" x14ac:dyDescent="0.25">
      <c r="A128" s="1"/>
      <c r="B128" s="33"/>
      <c r="C128" s="73">
        <f>INT($C$91)+2</f>
        <v>3</v>
      </c>
      <c r="D128" s="4"/>
      <c r="E128" s="5"/>
      <c r="F128" s="5"/>
      <c r="G128" s="4"/>
      <c r="H128" s="120" t="s">
        <v>166</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42"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42"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116</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9"/>
      <c r="L146" s="29" t="s">
        <v>48</v>
      </c>
      <c r="M146" s="29" t="s">
        <v>82</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117</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3">INT($C$140)+3</f>
        <v>4</v>
      </c>
      <c r="D153" s="4"/>
      <c r="E153" s="5"/>
      <c r="F153" s="5"/>
      <c r="G153" s="4"/>
      <c r="H153" s="26"/>
      <c r="I153" s="2" t="s">
        <v>76</v>
      </c>
      <c r="J153" s="2" t="s">
        <v>115</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3"/>
        <v>4</v>
      </c>
      <c r="D156" s="4"/>
      <c r="E156" s="5"/>
      <c r="F156" s="5"/>
      <c r="G156" s="4"/>
      <c r="H156" s="64"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6" customFormat="1" outlineLevel="3" x14ac:dyDescent="0.25">
      <c r="A157" s="1"/>
      <c r="B157" s="33"/>
      <c r="C157" s="73">
        <f t="shared" si="3"/>
        <v>4</v>
      </c>
      <c r="D157" s="4"/>
      <c r="E157" s="5"/>
      <c r="F157" s="5"/>
      <c r="G157" s="4"/>
      <c r="H157" s="64" t="s">
        <v>271</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41" customFormat="1" outlineLevel="3" x14ac:dyDescent="0.25">
      <c r="A158" s="1"/>
      <c r="B158" s="33"/>
      <c r="C158" s="73">
        <f t="shared" si="3"/>
        <v>4</v>
      </c>
      <c r="D158" s="4"/>
      <c r="E158" s="5"/>
      <c r="F158" s="5"/>
      <c r="G158" s="4"/>
      <c r="H158" s="64" t="s">
        <v>163</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8" customFormat="1" outlineLevel="3" x14ac:dyDescent="0.25">
      <c r="A159" s="1"/>
      <c r="B159" s="33"/>
      <c r="C159" s="73">
        <f t="shared" si="3"/>
        <v>4</v>
      </c>
      <c r="D159" s="4"/>
      <c r="E159" s="5"/>
      <c r="F159" s="5"/>
      <c r="G159" s="4"/>
      <c r="H159" s="64" t="s">
        <v>113</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8" customFormat="1" outlineLevel="3" x14ac:dyDescent="0.25">
      <c r="A160" s="1"/>
      <c r="B160" s="33"/>
      <c r="C160" s="73">
        <f t="shared" si="3"/>
        <v>4</v>
      </c>
      <c r="D160" s="4"/>
      <c r="E160" s="5"/>
      <c r="F160" s="5"/>
      <c r="G160" s="4"/>
      <c r="H160" s="64" t="s">
        <v>161</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3"/>
        <v>4</v>
      </c>
      <c r="D161" s="4"/>
      <c r="E161" s="5"/>
      <c r="F161" s="5"/>
      <c r="G161" s="4"/>
      <c r="H161" s="64" t="s">
        <v>85</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3"/>
        <v>4</v>
      </c>
      <c r="D162" s="4"/>
      <c r="E162" s="5"/>
      <c r="F162" s="5"/>
      <c r="G162" s="4"/>
      <c r="H162" s="64" t="s">
        <v>86</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6" customFormat="1" outlineLevel="3" x14ac:dyDescent="0.25">
      <c r="A163" s="1"/>
      <c r="B163" s="33"/>
      <c r="C163" s="73">
        <f t="shared" si="3"/>
        <v>4</v>
      </c>
      <c r="D163" s="4"/>
      <c r="E163" s="5"/>
      <c r="F163" s="5"/>
      <c r="G163" s="4"/>
      <c r="H163" s="64" t="s">
        <v>123</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23"/>
      <c r="AD163" s="123"/>
      <c r="AE163" s="123"/>
    </row>
    <row r="164" spans="1:31" s="139" customFormat="1" outlineLevel="3" x14ac:dyDescent="0.25">
      <c r="A164" s="1"/>
      <c r="B164" s="33"/>
      <c r="C164" s="73">
        <f t="shared" si="3"/>
        <v>4</v>
      </c>
      <c r="D164" s="4"/>
      <c r="E164" s="5"/>
      <c r="F164" s="5"/>
      <c r="G164" s="4"/>
      <c r="H164" s="64" t="s">
        <v>162</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7"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23"/>
      <c r="AD165" s="123"/>
      <c r="AE165" s="123"/>
    </row>
    <row r="166" spans="1:31" s="107" customFormat="1" outlineLevel="1" x14ac:dyDescent="0.25">
      <c r="A166" s="1"/>
      <c r="B166" s="33"/>
      <c r="C166" s="73">
        <f>INT(C$140)+1</f>
        <v>2</v>
      </c>
      <c r="D166" s="4"/>
      <c r="E166" s="5"/>
      <c r="F166" s="5"/>
      <c r="G166" s="4"/>
      <c r="H166" s="59" t="s">
        <v>143</v>
      </c>
      <c r="I166" s="60" t="str">
        <f>"("&amp;ROWS(ia_k2_mlsb1)-2&amp;","&amp;COLUMNS(ia_k2_mlsb1)-1&amp;"): ia_k2_mlsb1(pointers) = input"</f>
        <v>(38,10): ia_k2_mlsb1(pointers) = input</v>
      </c>
      <c r="J166" s="49"/>
      <c r="K166" s="49"/>
      <c r="L166" s="94" t="s">
        <v>48</v>
      </c>
      <c r="M166" s="94" t="s">
        <v>82</v>
      </c>
      <c r="N166" s="94">
        <v>11</v>
      </c>
      <c r="O166" s="94">
        <v>22</v>
      </c>
      <c r="P166" s="94">
        <v>33</v>
      </c>
      <c r="Q166" s="94">
        <v>21</v>
      </c>
      <c r="R166" s="94">
        <v>32</v>
      </c>
      <c r="S166" s="94">
        <v>31</v>
      </c>
      <c r="T166" s="94">
        <v>10</v>
      </c>
      <c r="U166" s="94">
        <v>20</v>
      </c>
      <c r="V166" s="94">
        <v>30</v>
      </c>
      <c r="W166" s="49"/>
      <c r="X166" s="4"/>
      <c r="Y166" s="16"/>
      <c r="Z166" s="1"/>
      <c r="AA166" s="1"/>
      <c r="AB166" s="1"/>
      <c r="AC166" s="123"/>
      <c r="AD166" s="123"/>
      <c r="AE166" s="123"/>
    </row>
    <row r="167" spans="1:31" s="107"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23"/>
      <c r="AD167" s="123"/>
      <c r="AE167" s="123"/>
    </row>
    <row r="168" spans="1:31" s="106" customFormat="1" outlineLevel="2" x14ac:dyDescent="0.25">
      <c r="A168" s="1"/>
      <c r="B168" s="33"/>
      <c r="C168" s="73">
        <f>INT($C$140)+2</f>
        <v>3</v>
      </c>
      <c r="D168" s="4"/>
      <c r="E168" s="5"/>
      <c r="F168" s="5"/>
      <c r="G168" s="4"/>
      <c r="H168" s="121" t="s">
        <v>124</v>
      </c>
      <c r="I168" s="54" t="s">
        <v>102</v>
      </c>
      <c r="J168" s="54" t="s">
        <v>114</v>
      </c>
      <c r="K168" s="54" t="s">
        <v>101</v>
      </c>
      <c r="L168" s="31">
        <f>COUNTA($I$169:$I$209)</f>
        <v>2</v>
      </c>
      <c r="M168" s="31">
        <v>4</v>
      </c>
      <c r="N168" s="31">
        <f>COUNTA($K$169:$K$209)/(M168*L168)</f>
        <v>5</v>
      </c>
      <c r="O168" s="108" t="s">
        <v>137</v>
      </c>
      <c r="P168" s="108"/>
      <c r="Q168" s="108"/>
      <c r="R168" s="108"/>
      <c r="S168" s="108"/>
      <c r="T168" s="108"/>
      <c r="U168" s="112"/>
      <c r="V168" s="112"/>
      <c r="W168" s="2"/>
      <c r="X168" s="4"/>
      <c r="Y168" s="16"/>
      <c r="Z168" s="1"/>
      <c r="AA168" s="1"/>
      <c r="AB168" s="1"/>
      <c r="AC168" s="123"/>
      <c r="AD168" s="123"/>
      <c r="AE168" s="123"/>
    </row>
    <row r="169" spans="1:31" s="106" customFormat="1" outlineLevel="3" x14ac:dyDescent="0.25">
      <c r="A169" s="1"/>
      <c r="B169" s="33"/>
      <c r="C169" s="73">
        <f t="shared" ref="C169:C208" si="4">INT($C$140)+3</f>
        <v>4</v>
      </c>
      <c r="D169" s="4"/>
      <c r="E169" s="5"/>
      <c r="F169" s="5"/>
      <c r="G169" s="4"/>
      <c r="H169" s="64" t="s">
        <v>118</v>
      </c>
      <c r="I169" s="57">
        <v>0</v>
      </c>
      <c r="J169" s="57">
        <v>0</v>
      </c>
      <c r="K169" s="61">
        <v>0</v>
      </c>
      <c r="L169" s="109">
        <v>0</v>
      </c>
      <c r="M169" s="109">
        <v>0</v>
      </c>
      <c r="N169" s="109">
        <v>0</v>
      </c>
      <c r="O169" s="109">
        <v>0</v>
      </c>
      <c r="P169" s="109">
        <v>0</v>
      </c>
      <c r="Q169" s="109">
        <v>0</v>
      </c>
      <c r="R169" s="109">
        <v>0</v>
      </c>
      <c r="S169" s="109">
        <v>0</v>
      </c>
      <c r="T169" s="109">
        <v>0</v>
      </c>
      <c r="U169" s="109">
        <v>0</v>
      </c>
      <c r="V169" s="109">
        <v>0</v>
      </c>
      <c r="W169" s="55"/>
      <c r="X169" s="4"/>
      <c r="Y169" s="16"/>
      <c r="Z169" s="1"/>
      <c r="AA169" s="1"/>
      <c r="AB169" s="1"/>
    </row>
    <row r="170" spans="1:31" s="106" customFormat="1" outlineLevel="3" x14ac:dyDescent="0.25">
      <c r="A170" s="1"/>
      <c r="B170" s="33"/>
      <c r="C170" s="73">
        <f t="shared" si="4"/>
        <v>4</v>
      </c>
      <c r="D170" s="4"/>
      <c r="E170" s="5"/>
      <c r="F170" s="5"/>
      <c r="G170" s="4"/>
      <c r="H170" s="64" t="s">
        <v>119</v>
      </c>
      <c r="I170" s="104"/>
      <c r="J170" s="104" t="s">
        <v>184</v>
      </c>
      <c r="K170" s="56">
        <v>1</v>
      </c>
      <c r="L170" s="110">
        <v>0</v>
      </c>
      <c r="M170" s="110">
        <v>0</v>
      </c>
      <c r="N170" s="110">
        <v>0</v>
      </c>
      <c r="O170" s="110">
        <v>0</v>
      </c>
      <c r="P170" s="110">
        <v>0</v>
      </c>
      <c r="Q170" s="110">
        <v>0</v>
      </c>
      <c r="R170" s="110">
        <v>0</v>
      </c>
      <c r="S170" s="110">
        <v>0</v>
      </c>
      <c r="T170" s="110">
        <v>0</v>
      </c>
      <c r="U170" s="110">
        <v>0</v>
      </c>
      <c r="V170" s="110">
        <v>0</v>
      </c>
      <c r="W170" s="55"/>
      <c r="X170" s="4"/>
      <c r="Y170" s="16"/>
      <c r="Z170" s="1"/>
      <c r="AA170" s="1"/>
      <c r="AB170" s="1"/>
    </row>
    <row r="171" spans="1:31" s="106" customFormat="1" outlineLevel="3" x14ac:dyDescent="0.25">
      <c r="A171" s="1"/>
      <c r="B171" s="33"/>
      <c r="C171" s="73">
        <f t="shared" si="4"/>
        <v>4</v>
      </c>
      <c r="D171" s="4"/>
      <c r="E171" s="5"/>
      <c r="F171" s="5"/>
      <c r="G171" s="4"/>
      <c r="H171" s="64" t="s">
        <v>103</v>
      </c>
      <c r="I171" s="104"/>
      <c r="J171" s="104"/>
      <c r="K171" s="56">
        <v>2</v>
      </c>
      <c r="L171" s="110">
        <v>0</v>
      </c>
      <c r="M171" s="110">
        <v>0</v>
      </c>
      <c r="N171" s="110">
        <v>0</v>
      </c>
      <c r="O171" s="110">
        <v>0</v>
      </c>
      <c r="P171" s="110">
        <v>0</v>
      </c>
      <c r="Q171" s="110">
        <v>0</v>
      </c>
      <c r="R171" s="110">
        <v>0</v>
      </c>
      <c r="S171" s="110">
        <v>0</v>
      </c>
      <c r="T171" s="110">
        <v>0</v>
      </c>
      <c r="U171" s="110">
        <v>0</v>
      </c>
      <c r="V171" s="110">
        <v>0</v>
      </c>
      <c r="W171" s="55"/>
      <c r="X171" s="4"/>
      <c r="Y171" s="16"/>
      <c r="Z171" s="1"/>
      <c r="AA171" s="1"/>
      <c r="AB171" s="1"/>
    </row>
    <row r="172" spans="1:31" s="106" customFormat="1" outlineLevel="3" x14ac:dyDescent="0.25">
      <c r="A172" s="1"/>
      <c r="B172" s="33"/>
      <c r="C172" s="73">
        <f t="shared" si="4"/>
        <v>4</v>
      </c>
      <c r="D172" s="4"/>
      <c r="E172" s="5"/>
      <c r="F172" s="5"/>
      <c r="G172" s="4"/>
      <c r="H172" s="64" t="s">
        <v>104</v>
      </c>
      <c r="I172" s="104"/>
      <c r="J172" s="104"/>
      <c r="K172" s="56">
        <v>3</v>
      </c>
      <c r="L172" s="110">
        <v>0</v>
      </c>
      <c r="M172" s="110">
        <v>0</v>
      </c>
      <c r="N172" s="110">
        <v>0</v>
      </c>
      <c r="O172" s="110">
        <v>0</v>
      </c>
      <c r="P172" s="110">
        <v>0</v>
      </c>
      <c r="Q172" s="110">
        <v>0</v>
      </c>
      <c r="R172" s="110">
        <v>0</v>
      </c>
      <c r="S172" s="110">
        <v>0</v>
      </c>
      <c r="T172" s="110">
        <v>0</v>
      </c>
      <c r="U172" s="110">
        <v>0</v>
      </c>
      <c r="V172" s="110">
        <v>0</v>
      </c>
      <c r="W172" s="55"/>
      <c r="X172" s="4"/>
      <c r="Y172" s="16"/>
      <c r="Z172" s="1"/>
      <c r="AA172" s="1"/>
      <c r="AB172" s="1"/>
    </row>
    <row r="173" spans="1:31" s="106" customFormat="1" outlineLevel="3" x14ac:dyDescent="0.25">
      <c r="A173" s="1"/>
      <c r="B173" s="33"/>
      <c r="C173" s="73">
        <f t="shared" si="4"/>
        <v>4</v>
      </c>
      <c r="D173" s="4"/>
      <c r="E173" s="5"/>
      <c r="F173" s="5"/>
      <c r="G173" s="4"/>
      <c r="H173" s="64" t="s">
        <v>121</v>
      </c>
      <c r="I173" s="104"/>
      <c r="J173" s="104"/>
      <c r="K173" s="63">
        <v>4</v>
      </c>
      <c r="L173" s="111">
        <v>0</v>
      </c>
      <c r="M173" s="111">
        <v>0</v>
      </c>
      <c r="N173" s="111">
        <v>0</v>
      </c>
      <c r="O173" s="111">
        <v>0</v>
      </c>
      <c r="P173" s="111">
        <v>0</v>
      </c>
      <c r="Q173" s="111">
        <v>0</v>
      </c>
      <c r="R173" s="111">
        <v>0</v>
      </c>
      <c r="S173" s="111">
        <v>0</v>
      </c>
      <c r="T173" s="111">
        <v>0</v>
      </c>
      <c r="U173" s="111">
        <v>0</v>
      </c>
      <c r="V173" s="111">
        <v>0</v>
      </c>
      <c r="W173" s="55"/>
      <c r="X173" s="4"/>
      <c r="Y173" s="16"/>
      <c r="Z173" s="1"/>
      <c r="AA173" s="1"/>
      <c r="AB173" s="1"/>
    </row>
    <row r="174" spans="1:31" s="106" customFormat="1" outlineLevel="3" x14ac:dyDescent="0.25">
      <c r="A174" s="1"/>
      <c r="B174" s="33"/>
      <c r="C174" s="73">
        <f t="shared" si="4"/>
        <v>4</v>
      </c>
      <c r="D174" s="4"/>
      <c r="E174" s="5"/>
      <c r="F174" s="5"/>
      <c r="G174" s="4"/>
      <c r="H174" s="117" t="s">
        <v>105</v>
      </c>
      <c r="I174" s="79"/>
      <c r="J174" s="61">
        <v>1</v>
      </c>
      <c r="K174" s="61">
        <v>0</v>
      </c>
      <c r="L174" s="109">
        <v>0</v>
      </c>
      <c r="M174" s="109">
        <v>0</v>
      </c>
      <c r="N174" s="109">
        <v>0</v>
      </c>
      <c r="O174" s="109">
        <v>0</v>
      </c>
      <c r="P174" s="109">
        <v>0</v>
      </c>
      <c r="Q174" s="109">
        <v>0</v>
      </c>
      <c r="R174" s="109">
        <v>0</v>
      </c>
      <c r="S174" s="109">
        <v>0</v>
      </c>
      <c r="T174" s="109">
        <v>0</v>
      </c>
      <c r="U174" s="109">
        <v>0</v>
      </c>
      <c r="V174" s="109">
        <v>0</v>
      </c>
      <c r="W174" s="2"/>
      <c r="X174" s="4"/>
      <c r="Y174" s="16"/>
      <c r="Z174" s="1"/>
      <c r="AA174" s="1"/>
      <c r="AB174" s="1"/>
    </row>
    <row r="175" spans="1:31" s="106" customFormat="1" outlineLevel="3" x14ac:dyDescent="0.25">
      <c r="A175" s="1"/>
      <c r="B175" s="33"/>
      <c r="C175" s="73">
        <f t="shared" si="4"/>
        <v>4</v>
      </c>
      <c r="D175" s="4"/>
      <c r="E175" s="5"/>
      <c r="F175" s="5"/>
      <c r="G175" s="4"/>
      <c r="H175" s="117" t="s">
        <v>120</v>
      </c>
      <c r="I175" s="79"/>
      <c r="J175" s="56" t="s">
        <v>185</v>
      </c>
      <c r="K175" s="56">
        <v>1</v>
      </c>
      <c r="L175" s="110">
        <v>0</v>
      </c>
      <c r="M175" s="110">
        <v>0</v>
      </c>
      <c r="N175" s="110">
        <v>0</v>
      </c>
      <c r="O175" s="110">
        <v>0</v>
      </c>
      <c r="P175" s="110">
        <v>0</v>
      </c>
      <c r="Q175" s="110">
        <v>0</v>
      </c>
      <c r="R175" s="110">
        <v>0</v>
      </c>
      <c r="S175" s="110">
        <v>0</v>
      </c>
      <c r="T175" s="110">
        <v>0</v>
      </c>
      <c r="U175" s="110">
        <v>0</v>
      </c>
      <c r="V175" s="110">
        <v>0</v>
      </c>
      <c r="W175" s="2"/>
      <c r="X175" s="4"/>
      <c r="Y175" s="16"/>
      <c r="Z175" s="1"/>
      <c r="AA175" s="1"/>
      <c r="AB175" s="1"/>
    </row>
    <row r="176" spans="1:31" s="106" customFormat="1" outlineLevel="3" x14ac:dyDescent="0.25">
      <c r="A176" s="1"/>
      <c r="B176" s="33"/>
      <c r="C176" s="73">
        <f t="shared" si="4"/>
        <v>4</v>
      </c>
      <c r="D176" s="4"/>
      <c r="E176" s="5"/>
      <c r="F176" s="5"/>
      <c r="G176" s="4"/>
      <c r="H176" s="117" t="s">
        <v>106</v>
      </c>
      <c r="I176" s="79"/>
      <c r="J176" s="56"/>
      <c r="K176" s="56">
        <v>2</v>
      </c>
      <c r="L176" s="110">
        <v>0</v>
      </c>
      <c r="M176" s="110">
        <v>0</v>
      </c>
      <c r="N176" s="110">
        <v>0</v>
      </c>
      <c r="O176" s="110">
        <v>0</v>
      </c>
      <c r="P176" s="110">
        <v>0</v>
      </c>
      <c r="Q176" s="110">
        <v>0</v>
      </c>
      <c r="R176" s="110">
        <v>0</v>
      </c>
      <c r="S176" s="110">
        <v>0</v>
      </c>
      <c r="T176" s="110">
        <v>0</v>
      </c>
      <c r="U176" s="110">
        <v>0</v>
      </c>
      <c r="V176" s="110">
        <v>0</v>
      </c>
      <c r="W176" s="2"/>
      <c r="X176" s="4"/>
      <c r="Y176" s="16"/>
      <c r="Z176" s="1"/>
      <c r="AA176" s="1"/>
      <c r="AB176" s="1"/>
    </row>
    <row r="177" spans="1:28" s="106" customFormat="1" outlineLevel="3" x14ac:dyDescent="0.25">
      <c r="A177" s="1"/>
      <c r="B177" s="33"/>
      <c r="C177" s="73">
        <f t="shared" si="4"/>
        <v>4</v>
      </c>
      <c r="D177" s="4"/>
      <c r="E177" s="5"/>
      <c r="F177" s="5"/>
      <c r="G177" s="4"/>
      <c r="H177" s="64" t="s">
        <v>125</v>
      </c>
      <c r="I177" s="79"/>
      <c r="J177" s="56"/>
      <c r="K177" s="56">
        <v>3</v>
      </c>
      <c r="L177" s="110">
        <v>0</v>
      </c>
      <c r="M177" s="110">
        <v>0</v>
      </c>
      <c r="N177" s="110">
        <v>0</v>
      </c>
      <c r="O177" s="110">
        <v>0</v>
      </c>
      <c r="P177" s="110">
        <v>0</v>
      </c>
      <c r="Q177" s="110">
        <v>0</v>
      </c>
      <c r="R177" s="110">
        <v>0</v>
      </c>
      <c r="S177" s="110">
        <v>0</v>
      </c>
      <c r="T177" s="110">
        <v>0</v>
      </c>
      <c r="U177" s="110">
        <v>0</v>
      </c>
      <c r="V177" s="110">
        <v>0</v>
      </c>
      <c r="W177" s="2"/>
      <c r="X177" s="4"/>
      <c r="Y177" s="16"/>
      <c r="Z177" s="1"/>
      <c r="AA177" s="1"/>
      <c r="AB177" s="1"/>
    </row>
    <row r="178" spans="1:28" s="106" customFormat="1" outlineLevel="3" x14ac:dyDescent="0.25">
      <c r="A178" s="1"/>
      <c r="B178" s="33"/>
      <c r="C178" s="73">
        <f t="shared" si="4"/>
        <v>4</v>
      </c>
      <c r="D178" s="4"/>
      <c r="E178" s="5"/>
      <c r="F178" s="5"/>
      <c r="G178" s="4"/>
      <c r="H178" s="117" t="s">
        <v>126</v>
      </c>
      <c r="I178" s="79"/>
      <c r="J178" s="63"/>
      <c r="K178" s="63">
        <v>4</v>
      </c>
      <c r="L178" s="111">
        <v>0</v>
      </c>
      <c r="M178" s="111">
        <v>0</v>
      </c>
      <c r="N178" s="111">
        <v>0</v>
      </c>
      <c r="O178" s="111">
        <v>0</v>
      </c>
      <c r="P178" s="111">
        <v>0</v>
      </c>
      <c r="Q178" s="111">
        <v>0</v>
      </c>
      <c r="R178" s="111">
        <v>0</v>
      </c>
      <c r="S178" s="111">
        <v>0</v>
      </c>
      <c r="T178" s="111">
        <v>0</v>
      </c>
      <c r="U178" s="111">
        <v>0</v>
      </c>
      <c r="V178" s="111">
        <v>0</v>
      </c>
      <c r="W178" s="2"/>
      <c r="X178" s="4"/>
      <c r="Y178" s="16"/>
      <c r="Z178" s="1"/>
      <c r="AA178" s="1"/>
      <c r="AB178" s="1"/>
    </row>
    <row r="179" spans="1:28" s="106" customFormat="1" outlineLevel="3" x14ac:dyDescent="0.25">
      <c r="A179" s="1"/>
      <c r="B179" s="33"/>
      <c r="C179" s="73">
        <f t="shared" si="4"/>
        <v>4</v>
      </c>
      <c r="D179" s="4"/>
      <c r="E179" s="5"/>
      <c r="F179" s="5"/>
      <c r="G179" s="4"/>
      <c r="H179" s="117" t="s">
        <v>127</v>
      </c>
      <c r="I179" s="104"/>
      <c r="J179" s="61">
        <v>2</v>
      </c>
      <c r="K179" s="61">
        <v>0</v>
      </c>
      <c r="L179" s="109">
        <v>0</v>
      </c>
      <c r="M179" s="109">
        <v>0</v>
      </c>
      <c r="N179" s="109">
        <v>0</v>
      </c>
      <c r="O179" s="109">
        <v>0</v>
      </c>
      <c r="P179" s="109">
        <v>0</v>
      </c>
      <c r="Q179" s="109">
        <v>0</v>
      </c>
      <c r="R179" s="109">
        <v>0</v>
      </c>
      <c r="S179" s="109">
        <v>0</v>
      </c>
      <c r="T179" s="109">
        <v>0</v>
      </c>
      <c r="U179" s="109">
        <v>0</v>
      </c>
      <c r="V179" s="109">
        <v>0</v>
      </c>
      <c r="W179" s="55"/>
      <c r="X179" s="4"/>
      <c r="Y179" s="16"/>
      <c r="Z179" s="1"/>
      <c r="AA179" s="1"/>
      <c r="AB179" s="1"/>
    </row>
    <row r="180" spans="1:28" s="106" customFormat="1" outlineLevel="3" x14ac:dyDescent="0.25">
      <c r="A180" s="1"/>
      <c r="B180" s="33"/>
      <c r="C180" s="73">
        <f t="shared" si="4"/>
        <v>4</v>
      </c>
      <c r="D180" s="4"/>
      <c r="E180" s="5"/>
      <c r="F180" s="5"/>
      <c r="G180" s="4"/>
      <c r="H180" s="117" t="s">
        <v>128</v>
      </c>
      <c r="I180" s="104"/>
      <c r="J180" s="56" t="s">
        <v>47</v>
      </c>
      <c r="K180" s="56">
        <v>1</v>
      </c>
      <c r="L180" s="110">
        <v>0</v>
      </c>
      <c r="M180" s="110">
        <v>0</v>
      </c>
      <c r="N180" s="110">
        <v>0</v>
      </c>
      <c r="O180" s="110">
        <v>0</v>
      </c>
      <c r="P180" s="110">
        <v>0</v>
      </c>
      <c r="Q180" s="110">
        <v>0</v>
      </c>
      <c r="R180" s="110">
        <v>0</v>
      </c>
      <c r="S180" s="110">
        <v>0</v>
      </c>
      <c r="T180" s="110">
        <v>0</v>
      </c>
      <c r="U180" s="110">
        <v>0</v>
      </c>
      <c r="V180" s="110">
        <v>0</v>
      </c>
      <c r="W180" s="55"/>
      <c r="X180" s="4"/>
      <c r="Y180" s="16"/>
      <c r="Z180" s="1"/>
      <c r="AA180" s="1"/>
      <c r="AB180" s="1"/>
    </row>
    <row r="181" spans="1:28" s="106" customFormat="1" outlineLevel="3" x14ac:dyDescent="0.25">
      <c r="A181" s="1"/>
      <c r="B181" s="33"/>
      <c r="C181" s="73">
        <f t="shared" si="4"/>
        <v>4</v>
      </c>
      <c r="D181" s="4"/>
      <c r="E181" s="5"/>
      <c r="F181" s="5"/>
      <c r="G181" s="4"/>
      <c r="H181" s="117" t="s">
        <v>129</v>
      </c>
      <c r="I181" s="104"/>
      <c r="J181" s="56"/>
      <c r="K181" s="56">
        <v>2</v>
      </c>
      <c r="L181" s="110">
        <v>0</v>
      </c>
      <c r="M181" s="110">
        <v>0</v>
      </c>
      <c r="N181" s="110">
        <v>0</v>
      </c>
      <c r="O181" s="110">
        <v>0</v>
      </c>
      <c r="P181" s="110">
        <v>0</v>
      </c>
      <c r="Q181" s="110">
        <v>0</v>
      </c>
      <c r="R181" s="110">
        <v>0</v>
      </c>
      <c r="S181" s="110">
        <v>0</v>
      </c>
      <c r="T181" s="110">
        <v>0</v>
      </c>
      <c r="U181" s="110">
        <v>0</v>
      </c>
      <c r="V181" s="110">
        <v>0</v>
      </c>
      <c r="W181" s="55"/>
      <c r="X181" s="4"/>
      <c r="Y181" s="16"/>
      <c r="Z181" s="1"/>
      <c r="AA181" s="1"/>
      <c r="AB181" s="1"/>
    </row>
    <row r="182" spans="1:28" s="106" customFormat="1" outlineLevel="3" x14ac:dyDescent="0.25">
      <c r="A182" s="1"/>
      <c r="B182" s="33"/>
      <c r="C182" s="73">
        <f t="shared" si="4"/>
        <v>4</v>
      </c>
      <c r="D182" s="4"/>
      <c r="E182" s="5"/>
      <c r="F182" s="5"/>
      <c r="G182" s="4"/>
      <c r="H182" s="64"/>
      <c r="I182" s="104"/>
      <c r="J182" s="56"/>
      <c r="K182" s="56">
        <v>3</v>
      </c>
      <c r="L182" s="110">
        <v>0</v>
      </c>
      <c r="M182" s="110">
        <v>0</v>
      </c>
      <c r="N182" s="110">
        <v>0</v>
      </c>
      <c r="O182" s="110">
        <v>0</v>
      </c>
      <c r="P182" s="110">
        <v>0</v>
      </c>
      <c r="Q182" s="110">
        <v>0</v>
      </c>
      <c r="R182" s="110">
        <v>0</v>
      </c>
      <c r="S182" s="110">
        <v>0</v>
      </c>
      <c r="T182" s="110">
        <v>0</v>
      </c>
      <c r="U182" s="110">
        <v>0</v>
      </c>
      <c r="V182" s="110">
        <v>0</v>
      </c>
      <c r="W182" s="55"/>
      <c r="X182" s="4"/>
      <c r="Y182" s="16"/>
      <c r="Z182" s="1"/>
      <c r="AA182" s="1"/>
      <c r="AB182" s="1"/>
    </row>
    <row r="183" spans="1:28" s="106" customFormat="1" outlineLevel="3" x14ac:dyDescent="0.25">
      <c r="A183" s="1"/>
      <c r="B183" s="33"/>
      <c r="C183" s="73">
        <f t="shared" si="4"/>
        <v>4</v>
      </c>
      <c r="D183" s="4"/>
      <c r="E183" s="5"/>
      <c r="F183" s="5"/>
      <c r="G183" s="4"/>
      <c r="H183" s="64" t="s">
        <v>122</v>
      </c>
      <c r="I183" s="104"/>
      <c r="J183" s="63"/>
      <c r="K183" s="63">
        <v>4</v>
      </c>
      <c r="L183" s="111">
        <v>0</v>
      </c>
      <c r="M183" s="111">
        <v>0</v>
      </c>
      <c r="N183" s="111">
        <v>0</v>
      </c>
      <c r="O183" s="111">
        <v>0</v>
      </c>
      <c r="P183" s="111">
        <v>0</v>
      </c>
      <c r="Q183" s="111">
        <v>0</v>
      </c>
      <c r="R183" s="111">
        <v>0</v>
      </c>
      <c r="S183" s="111">
        <v>0</v>
      </c>
      <c r="T183" s="111">
        <v>0</v>
      </c>
      <c r="U183" s="111">
        <v>0</v>
      </c>
      <c r="V183" s="111">
        <v>0</v>
      </c>
      <c r="W183" s="55"/>
      <c r="X183" s="4"/>
      <c r="Y183" s="16"/>
      <c r="Z183" s="1"/>
      <c r="AA183" s="1"/>
      <c r="AB183" s="1"/>
    </row>
    <row r="184" spans="1:28" s="106" customFormat="1" outlineLevel="3" x14ac:dyDescent="0.25">
      <c r="A184" s="1"/>
      <c r="B184" s="33"/>
      <c r="C184" s="73">
        <f t="shared" si="4"/>
        <v>4</v>
      </c>
      <c r="D184" s="4"/>
      <c r="E184" s="5"/>
      <c r="F184" s="5"/>
      <c r="G184" s="4"/>
      <c r="H184" s="117" t="s">
        <v>130</v>
      </c>
      <c r="I184" s="79"/>
      <c r="J184" s="61">
        <v>3</v>
      </c>
      <c r="K184" s="61">
        <v>0</v>
      </c>
      <c r="L184" s="109">
        <v>0</v>
      </c>
      <c r="M184" s="109">
        <v>0</v>
      </c>
      <c r="N184" s="109">
        <v>0</v>
      </c>
      <c r="O184" s="109">
        <v>0</v>
      </c>
      <c r="P184" s="109">
        <v>0</v>
      </c>
      <c r="Q184" s="109">
        <v>0</v>
      </c>
      <c r="R184" s="109">
        <v>0</v>
      </c>
      <c r="S184" s="109">
        <v>0</v>
      </c>
      <c r="T184" s="109">
        <v>0</v>
      </c>
      <c r="U184" s="109">
        <v>0</v>
      </c>
      <c r="V184" s="109">
        <v>0</v>
      </c>
      <c r="W184" s="2"/>
      <c r="X184" s="4"/>
      <c r="Y184" s="16"/>
      <c r="Z184" s="1"/>
      <c r="AA184" s="1"/>
      <c r="AB184" s="1"/>
    </row>
    <row r="185" spans="1:28" s="106" customFormat="1" outlineLevel="3" x14ac:dyDescent="0.25">
      <c r="A185" s="1"/>
      <c r="B185" s="33"/>
      <c r="C185" s="73">
        <f t="shared" si="4"/>
        <v>4</v>
      </c>
      <c r="D185" s="4"/>
      <c r="E185" s="5"/>
      <c r="F185" s="5"/>
      <c r="G185" s="4"/>
      <c r="H185" s="117" t="s">
        <v>131</v>
      </c>
      <c r="I185" s="79"/>
      <c r="J185" s="56" t="s">
        <v>186</v>
      </c>
      <c r="K185" s="56">
        <v>1</v>
      </c>
      <c r="L185" s="110">
        <v>0</v>
      </c>
      <c r="M185" s="110">
        <v>0</v>
      </c>
      <c r="N185" s="110">
        <v>0</v>
      </c>
      <c r="O185" s="110">
        <v>0</v>
      </c>
      <c r="P185" s="110">
        <v>0</v>
      </c>
      <c r="Q185" s="110">
        <v>0</v>
      </c>
      <c r="R185" s="110">
        <v>0</v>
      </c>
      <c r="S185" s="110">
        <v>0</v>
      </c>
      <c r="T185" s="110">
        <v>0</v>
      </c>
      <c r="U185" s="110">
        <v>0</v>
      </c>
      <c r="V185" s="110">
        <v>0</v>
      </c>
      <c r="W185" s="2"/>
      <c r="X185" s="4"/>
      <c r="Y185" s="16"/>
      <c r="Z185" s="1"/>
      <c r="AA185" s="1"/>
      <c r="AB185" s="1"/>
    </row>
    <row r="186" spans="1:28" s="106" customFormat="1" outlineLevel="3" x14ac:dyDescent="0.25">
      <c r="A186" s="1"/>
      <c r="B186" s="33"/>
      <c r="C186" s="73">
        <f t="shared" si="4"/>
        <v>4</v>
      </c>
      <c r="D186" s="4"/>
      <c r="E186" s="5"/>
      <c r="F186" s="5"/>
      <c r="G186" s="4"/>
      <c r="H186" s="117" t="s">
        <v>132</v>
      </c>
      <c r="I186" s="79"/>
      <c r="J186" s="56"/>
      <c r="K186" s="56">
        <v>2</v>
      </c>
      <c r="L186" s="110">
        <v>0</v>
      </c>
      <c r="M186" s="110">
        <v>0</v>
      </c>
      <c r="N186" s="110">
        <v>0</v>
      </c>
      <c r="O186" s="110">
        <v>0</v>
      </c>
      <c r="P186" s="110">
        <v>0</v>
      </c>
      <c r="Q186" s="110">
        <v>0</v>
      </c>
      <c r="R186" s="110">
        <v>0</v>
      </c>
      <c r="S186" s="110">
        <v>0</v>
      </c>
      <c r="T186" s="110">
        <v>0</v>
      </c>
      <c r="U186" s="110">
        <v>0</v>
      </c>
      <c r="V186" s="110">
        <v>0</v>
      </c>
      <c r="W186" s="2"/>
      <c r="X186" s="4"/>
      <c r="Y186" s="16"/>
      <c r="Z186" s="1"/>
      <c r="AA186" s="1"/>
      <c r="AB186" s="1"/>
    </row>
    <row r="187" spans="1:28" s="106" customFormat="1" outlineLevel="3" x14ac:dyDescent="0.25">
      <c r="A187" s="1"/>
      <c r="B187" s="33"/>
      <c r="C187" s="73">
        <f t="shared" si="4"/>
        <v>4</v>
      </c>
      <c r="D187" s="4"/>
      <c r="E187" s="5"/>
      <c r="F187" s="5"/>
      <c r="G187" s="4"/>
      <c r="H187" s="117" t="s">
        <v>133</v>
      </c>
      <c r="I187" s="79"/>
      <c r="J187" s="56"/>
      <c r="K187" s="56">
        <v>3</v>
      </c>
      <c r="L187" s="110">
        <v>0</v>
      </c>
      <c r="M187" s="110">
        <v>0</v>
      </c>
      <c r="N187" s="110">
        <v>0</v>
      </c>
      <c r="O187" s="110">
        <v>0</v>
      </c>
      <c r="P187" s="110">
        <v>0</v>
      </c>
      <c r="Q187" s="110">
        <v>0</v>
      </c>
      <c r="R187" s="110">
        <v>0</v>
      </c>
      <c r="S187" s="110">
        <v>0</v>
      </c>
      <c r="T187" s="110">
        <v>0</v>
      </c>
      <c r="U187" s="110">
        <v>0</v>
      </c>
      <c r="V187" s="110">
        <v>0</v>
      </c>
      <c r="W187" s="2"/>
      <c r="X187" s="4"/>
      <c r="Y187" s="16"/>
      <c r="Z187" s="1"/>
      <c r="AA187" s="1"/>
      <c r="AB187" s="1"/>
    </row>
    <row r="188" spans="1:28" s="106" customFormat="1" outlineLevel="3" x14ac:dyDescent="0.25">
      <c r="A188" s="1"/>
      <c r="B188" s="33"/>
      <c r="C188" s="73">
        <f t="shared" si="4"/>
        <v>4</v>
      </c>
      <c r="D188" s="4"/>
      <c r="E188" s="5"/>
      <c r="F188" s="5"/>
      <c r="G188" s="4"/>
      <c r="H188" s="117" t="s">
        <v>134</v>
      </c>
      <c r="I188" s="62"/>
      <c r="J188" s="63"/>
      <c r="K188" s="63">
        <v>4</v>
      </c>
      <c r="L188" s="111">
        <v>0</v>
      </c>
      <c r="M188" s="111">
        <v>0</v>
      </c>
      <c r="N188" s="111">
        <v>0</v>
      </c>
      <c r="O188" s="111">
        <v>0</v>
      </c>
      <c r="P188" s="111">
        <v>0</v>
      </c>
      <c r="Q188" s="111">
        <v>0</v>
      </c>
      <c r="R188" s="111">
        <v>0</v>
      </c>
      <c r="S188" s="111">
        <v>0</v>
      </c>
      <c r="T188" s="111">
        <v>0</v>
      </c>
      <c r="U188" s="111">
        <v>0</v>
      </c>
      <c r="V188" s="111">
        <v>0</v>
      </c>
      <c r="W188" s="2"/>
      <c r="X188" s="4"/>
      <c r="Y188" s="16"/>
      <c r="Z188" s="1"/>
      <c r="AA188" s="1"/>
      <c r="AB188" s="1"/>
    </row>
    <row r="189" spans="1:28" s="106" customFormat="1" outlineLevel="3" x14ac:dyDescent="0.25">
      <c r="A189" s="1"/>
      <c r="B189" s="33"/>
      <c r="C189" s="73">
        <f t="shared" si="4"/>
        <v>4</v>
      </c>
      <c r="D189" s="4"/>
      <c r="E189" s="5"/>
      <c r="F189" s="5"/>
      <c r="G189" s="4"/>
      <c r="H189" s="117" t="s">
        <v>135</v>
      </c>
      <c r="I189" s="116">
        <v>1</v>
      </c>
      <c r="J189" s="57">
        <v>0</v>
      </c>
      <c r="K189" s="61">
        <v>0</v>
      </c>
      <c r="L189" s="109">
        <v>0</v>
      </c>
      <c r="M189" s="109">
        <v>0</v>
      </c>
      <c r="N189" s="109">
        <v>0</v>
      </c>
      <c r="O189" s="109">
        <v>0</v>
      </c>
      <c r="P189" s="109">
        <v>0</v>
      </c>
      <c r="Q189" s="109">
        <v>0</v>
      </c>
      <c r="R189" s="109">
        <v>0</v>
      </c>
      <c r="S189" s="109">
        <v>0</v>
      </c>
      <c r="T189" s="109">
        <v>0</v>
      </c>
      <c r="U189" s="109">
        <v>0</v>
      </c>
      <c r="V189" s="109">
        <v>0</v>
      </c>
      <c r="W189" s="55"/>
      <c r="X189" s="4"/>
      <c r="Y189" s="16"/>
      <c r="Z189" s="1"/>
      <c r="AA189" s="1"/>
      <c r="AB189" s="1"/>
    </row>
    <row r="190" spans="1:28" s="106" customFormat="1" outlineLevel="3" x14ac:dyDescent="0.25">
      <c r="A190" s="1"/>
      <c r="B190" s="33"/>
      <c r="C190" s="73">
        <f t="shared" si="4"/>
        <v>4</v>
      </c>
      <c r="D190" s="4"/>
      <c r="E190" s="5"/>
      <c r="F190" s="5"/>
      <c r="G190" s="4"/>
      <c r="H190" s="117" t="s">
        <v>136</v>
      </c>
      <c r="I190" s="104"/>
      <c r="J190" s="104"/>
      <c r="K190" s="56">
        <v>1</v>
      </c>
      <c r="L190" s="110">
        <v>0</v>
      </c>
      <c r="M190" s="110">
        <v>0</v>
      </c>
      <c r="N190" s="110">
        <v>0</v>
      </c>
      <c r="O190" s="110">
        <v>0</v>
      </c>
      <c r="P190" s="110">
        <v>0</v>
      </c>
      <c r="Q190" s="110">
        <v>0</v>
      </c>
      <c r="R190" s="110">
        <v>0</v>
      </c>
      <c r="S190" s="110">
        <v>0</v>
      </c>
      <c r="T190" s="110">
        <v>0</v>
      </c>
      <c r="U190" s="110">
        <v>0</v>
      </c>
      <c r="V190" s="110">
        <v>0</v>
      </c>
      <c r="W190" s="55"/>
      <c r="X190" s="4"/>
      <c r="Y190" s="16"/>
      <c r="Z190" s="1"/>
      <c r="AA190" s="1"/>
      <c r="AB190" s="1"/>
    </row>
    <row r="191" spans="1:28" s="106" customFormat="1" outlineLevel="3" x14ac:dyDescent="0.25">
      <c r="A191" s="1"/>
      <c r="B191" s="33"/>
      <c r="C191" s="73">
        <f t="shared" si="4"/>
        <v>4</v>
      </c>
      <c r="D191" s="4"/>
      <c r="E191" s="5"/>
      <c r="F191" s="5"/>
      <c r="G191" s="4"/>
      <c r="H191" s="26"/>
      <c r="I191" s="104"/>
      <c r="J191" s="104"/>
      <c r="K191" s="56">
        <v>2</v>
      </c>
      <c r="L191" s="110">
        <v>0</v>
      </c>
      <c r="M191" s="110">
        <v>0</v>
      </c>
      <c r="N191" s="110">
        <v>0</v>
      </c>
      <c r="O191" s="110">
        <v>0</v>
      </c>
      <c r="P191" s="110">
        <v>0</v>
      </c>
      <c r="Q191" s="110">
        <v>0</v>
      </c>
      <c r="R191" s="110">
        <v>0</v>
      </c>
      <c r="S191" s="110">
        <v>0</v>
      </c>
      <c r="T191" s="110">
        <v>0</v>
      </c>
      <c r="U191" s="110">
        <v>0</v>
      </c>
      <c r="V191" s="110">
        <v>0</v>
      </c>
      <c r="W191" s="55"/>
      <c r="X191" s="4"/>
      <c r="Y191" s="16"/>
      <c r="Z191" s="1"/>
      <c r="AA191" s="1"/>
      <c r="AB191" s="1"/>
    </row>
    <row r="192" spans="1:28" s="106" customFormat="1" outlineLevel="3" x14ac:dyDescent="0.25">
      <c r="A192" s="1"/>
      <c r="B192" s="33"/>
      <c r="C192" s="73">
        <f t="shared" si="4"/>
        <v>4</v>
      </c>
      <c r="D192" s="4"/>
      <c r="E192" s="5"/>
      <c r="F192" s="5"/>
      <c r="G192" s="4"/>
      <c r="H192" s="26"/>
      <c r="I192" s="104"/>
      <c r="J192" s="104"/>
      <c r="K192" s="56">
        <v>3</v>
      </c>
      <c r="L192" s="110">
        <v>0</v>
      </c>
      <c r="M192" s="110">
        <v>0</v>
      </c>
      <c r="N192" s="110">
        <v>0</v>
      </c>
      <c r="O192" s="110">
        <v>0</v>
      </c>
      <c r="P192" s="110">
        <v>0</v>
      </c>
      <c r="Q192" s="110">
        <v>0</v>
      </c>
      <c r="R192" s="110">
        <v>0</v>
      </c>
      <c r="S192" s="110">
        <v>0</v>
      </c>
      <c r="T192" s="110">
        <v>0</v>
      </c>
      <c r="U192" s="110">
        <v>0</v>
      </c>
      <c r="V192" s="110">
        <v>0</v>
      </c>
      <c r="W192" s="55"/>
      <c r="X192" s="4"/>
      <c r="Y192" s="16"/>
      <c r="Z192" s="1"/>
      <c r="AA192" s="1"/>
      <c r="AB192" s="1"/>
    </row>
    <row r="193" spans="1:28" s="106" customFormat="1" outlineLevel="3" x14ac:dyDescent="0.25">
      <c r="A193" s="1"/>
      <c r="B193" s="33"/>
      <c r="C193" s="73">
        <f t="shared" si="4"/>
        <v>4</v>
      </c>
      <c r="D193" s="4"/>
      <c r="E193" s="5"/>
      <c r="F193" s="5"/>
      <c r="G193" s="4"/>
      <c r="H193" s="26"/>
      <c r="I193" s="104"/>
      <c r="J193" s="104"/>
      <c r="K193" s="63">
        <v>4</v>
      </c>
      <c r="L193" s="111">
        <v>0</v>
      </c>
      <c r="M193" s="111">
        <v>0</v>
      </c>
      <c r="N193" s="111">
        <v>0</v>
      </c>
      <c r="O193" s="111">
        <v>0</v>
      </c>
      <c r="P193" s="111">
        <v>0</v>
      </c>
      <c r="Q193" s="111">
        <v>0</v>
      </c>
      <c r="R193" s="111">
        <v>0</v>
      </c>
      <c r="S193" s="111">
        <v>0</v>
      </c>
      <c r="T193" s="111">
        <v>0</v>
      </c>
      <c r="U193" s="111">
        <v>0</v>
      </c>
      <c r="V193" s="111">
        <v>0</v>
      </c>
      <c r="W193" s="55"/>
      <c r="X193" s="4"/>
      <c r="Y193" s="16"/>
      <c r="Z193" s="1"/>
      <c r="AA193" s="1"/>
      <c r="AB193" s="1"/>
    </row>
    <row r="194" spans="1:28" s="106" customFormat="1" outlineLevel="3" x14ac:dyDescent="0.25">
      <c r="A194" s="1"/>
      <c r="B194" s="33"/>
      <c r="C194" s="73">
        <f t="shared" si="4"/>
        <v>4</v>
      </c>
      <c r="D194" s="4"/>
      <c r="E194" s="5"/>
      <c r="F194" s="5"/>
      <c r="G194" s="4"/>
      <c r="H194" s="26"/>
      <c r="I194" s="79"/>
      <c r="J194" s="115">
        <v>1</v>
      </c>
      <c r="K194" s="115">
        <v>0</v>
      </c>
      <c r="L194" s="109">
        <v>0</v>
      </c>
      <c r="M194" s="109">
        <v>0</v>
      </c>
      <c r="N194" s="109">
        <v>0</v>
      </c>
      <c r="O194" s="109">
        <v>0</v>
      </c>
      <c r="P194" s="109">
        <v>0</v>
      </c>
      <c r="Q194" s="109">
        <v>0</v>
      </c>
      <c r="R194" s="109">
        <v>0</v>
      </c>
      <c r="S194" s="109">
        <v>0</v>
      </c>
      <c r="T194" s="109">
        <v>0</v>
      </c>
      <c r="U194" s="109">
        <v>0</v>
      </c>
      <c r="V194" s="109">
        <v>0</v>
      </c>
      <c r="W194" s="2"/>
      <c r="X194" s="4"/>
      <c r="Y194" s="16"/>
      <c r="Z194" s="1"/>
      <c r="AA194" s="1"/>
      <c r="AB194" s="1"/>
    </row>
    <row r="195" spans="1:28" s="106" customFormat="1" outlineLevel="3" x14ac:dyDescent="0.25">
      <c r="A195" s="1"/>
      <c r="B195" s="33"/>
      <c r="C195" s="73">
        <f t="shared" si="4"/>
        <v>4</v>
      </c>
      <c r="D195" s="4"/>
      <c r="E195" s="5"/>
      <c r="F195" s="5"/>
      <c r="G195" s="4"/>
      <c r="H195" s="26"/>
      <c r="I195" s="79"/>
      <c r="J195" s="56"/>
      <c r="K195" s="56">
        <v>1</v>
      </c>
      <c r="L195" s="110">
        <v>1</v>
      </c>
      <c r="M195" s="110">
        <v>1</v>
      </c>
      <c r="N195" s="110">
        <v>2</v>
      </c>
      <c r="O195" s="110">
        <v>2</v>
      </c>
      <c r="P195" s="110">
        <v>2</v>
      </c>
      <c r="Q195" s="110">
        <v>2</v>
      </c>
      <c r="R195" s="110">
        <v>2</v>
      </c>
      <c r="S195" s="110">
        <v>2</v>
      </c>
      <c r="T195" s="110">
        <v>2</v>
      </c>
      <c r="U195" s="110">
        <v>2</v>
      </c>
      <c r="V195" s="110">
        <v>2</v>
      </c>
      <c r="W195" s="2"/>
      <c r="X195" s="4"/>
      <c r="Y195" s="16"/>
      <c r="Z195" s="1"/>
      <c r="AA195" s="1"/>
      <c r="AB195" s="1"/>
    </row>
    <row r="196" spans="1:28" s="106" customFormat="1" outlineLevel="3" x14ac:dyDescent="0.25">
      <c r="A196" s="1"/>
      <c r="B196" s="33"/>
      <c r="C196" s="73">
        <f t="shared" si="4"/>
        <v>4</v>
      </c>
      <c r="D196" s="4"/>
      <c r="E196" s="5"/>
      <c r="F196" s="5"/>
      <c r="G196" s="4"/>
      <c r="H196" s="26"/>
      <c r="I196" s="79"/>
      <c r="J196" s="56"/>
      <c r="K196" s="56">
        <v>2</v>
      </c>
      <c r="L196" s="110">
        <v>1</v>
      </c>
      <c r="M196" s="110">
        <v>1</v>
      </c>
      <c r="N196" s="110">
        <v>3</v>
      </c>
      <c r="O196" s="110">
        <v>4</v>
      </c>
      <c r="P196" s="110">
        <v>4</v>
      </c>
      <c r="Q196" s="110">
        <v>4</v>
      </c>
      <c r="R196" s="110">
        <v>4</v>
      </c>
      <c r="S196" s="110">
        <v>4</v>
      </c>
      <c r="T196" s="110">
        <v>3</v>
      </c>
      <c r="U196" s="110">
        <v>4</v>
      </c>
      <c r="V196" s="110">
        <v>4</v>
      </c>
      <c r="W196" s="2"/>
      <c r="X196" s="4"/>
      <c r="Y196" s="16"/>
      <c r="Z196" s="1"/>
      <c r="AA196" s="1"/>
      <c r="AB196" s="1"/>
    </row>
    <row r="197" spans="1:28" s="106" customFormat="1" outlineLevel="3" x14ac:dyDescent="0.25">
      <c r="A197" s="1"/>
      <c r="B197" s="33"/>
      <c r="C197" s="73">
        <f t="shared" si="4"/>
        <v>4</v>
      </c>
      <c r="D197" s="4"/>
      <c r="E197" s="5"/>
      <c r="F197" s="5"/>
      <c r="G197" s="4"/>
      <c r="H197" s="26"/>
      <c r="I197" s="79"/>
      <c r="J197" s="56"/>
      <c r="K197" s="56">
        <v>3</v>
      </c>
      <c r="L197" s="110">
        <v>1</v>
      </c>
      <c r="M197" s="110">
        <v>1</v>
      </c>
      <c r="N197" s="110">
        <v>3</v>
      </c>
      <c r="O197" s="110">
        <v>5</v>
      </c>
      <c r="P197" s="110">
        <v>6</v>
      </c>
      <c r="Q197" s="110">
        <v>5</v>
      </c>
      <c r="R197" s="110">
        <v>6</v>
      </c>
      <c r="S197" s="110">
        <v>6</v>
      </c>
      <c r="T197" s="110">
        <v>3</v>
      </c>
      <c r="U197" s="110">
        <v>5</v>
      </c>
      <c r="V197" s="110">
        <v>6</v>
      </c>
      <c r="W197" s="2"/>
      <c r="X197" s="4"/>
      <c r="Y197" s="16"/>
      <c r="Z197" s="1"/>
      <c r="AA197" s="1"/>
      <c r="AB197" s="1"/>
    </row>
    <row r="198" spans="1:28" s="106" customFormat="1" outlineLevel="3" x14ac:dyDescent="0.25">
      <c r="A198" s="1"/>
      <c r="B198" s="33"/>
      <c r="C198" s="73">
        <f t="shared" si="4"/>
        <v>4</v>
      </c>
      <c r="D198" s="4"/>
      <c r="E198" s="5"/>
      <c r="F198" s="5"/>
      <c r="G198" s="4"/>
      <c r="H198" s="26"/>
      <c r="I198" s="79"/>
      <c r="J198" s="63"/>
      <c r="K198" s="63">
        <v>4</v>
      </c>
      <c r="L198" s="111">
        <v>1</v>
      </c>
      <c r="M198" s="111">
        <v>1</v>
      </c>
      <c r="N198" s="111">
        <v>3</v>
      </c>
      <c r="O198" s="111">
        <v>5</v>
      </c>
      <c r="P198" s="111">
        <v>6</v>
      </c>
      <c r="Q198" s="111">
        <v>5</v>
      </c>
      <c r="R198" s="111">
        <v>6</v>
      </c>
      <c r="S198" s="111">
        <v>6</v>
      </c>
      <c r="T198" s="111">
        <v>3</v>
      </c>
      <c r="U198" s="111">
        <v>5</v>
      </c>
      <c r="V198" s="111">
        <v>6</v>
      </c>
      <c r="W198" s="2"/>
      <c r="X198" s="4"/>
      <c r="Y198" s="16"/>
      <c r="Z198" s="1"/>
      <c r="AA198" s="1"/>
      <c r="AB198" s="1"/>
    </row>
    <row r="199" spans="1:28" s="106" customFormat="1" outlineLevel="3" x14ac:dyDescent="0.25">
      <c r="A199" s="1"/>
      <c r="B199" s="33"/>
      <c r="C199" s="73">
        <f t="shared" si="4"/>
        <v>4</v>
      </c>
      <c r="D199" s="4"/>
      <c r="E199" s="5"/>
      <c r="F199" s="5"/>
      <c r="G199" s="4"/>
      <c r="H199" s="26"/>
      <c r="I199" s="104"/>
      <c r="J199" s="61">
        <v>2</v>
      </c>
      <c r="K199" s="61">
        <v>0</v>
      </c>
      <c r="L199" s="109">
        <v>0</v>
      </c>
      <c r="M199" s="109">
        <v>0</v>
      </c>
      <c r="N199" s="109">
        <v>0</v>
      </c>
      <c r="O199" s="109">
        <v>0</v>
      </c>
      <c r="P199" s="109">
        <v>0</v>
      </c>
      <c r="Q199" s="109">
        <v>0</v>
      </c>
      <c r="R199" s="109">
        <v>0</v>
      </c>
      <c r="S199" s="109">
        <v>0</v>
      </c>
      <c r="T199" s="109">
        <v>0</v>
      </c>
      <c r="U199" s="109">
        <v>0</v>
      </c>
      <c r="V199" s="109">
        <v>0</v>
      </c>
      <c r="W199" s="55"/>
      <c r="X199" s="4"/>
      <c r="Y199" s="16"/>
      <c r="Z199" s="1"/>
      <c r="AA199" s="1"/>
      <c r="AB199" s="1"/>
    </row>
    <row r="200" spans="1:28" s="106" customFormat="1" outlineLevel="3" x14ac:dyDescent="0.25">
      <c r="A200" s="1"/>
      <c r="B200" s="33"/>
      <c r="C200" s="73">
        <f t="shared" si="4"/>
        <v>4</v>
      </c>
      <c r="D200" s="4"/>
      <c r="E200" s="5"/>
      <c r="F200" s="5"/>
      <c r="G200" s="4"/>
      <c r="H200" s="26"/>
      <c r="I200" s="104"/>
      <c r="J200" s="56"/>
      <c r="K200" s="56">
        <v>1</v>
      </c>
      <c r="L200" s="110">
        <v>1</v>
      </c>
      <c r="M200" s="110">
        <v>1</v>
      </c>
      <c r="N200" s="110">
        <v>2</v>
      </c>
      <c r="O200" s="110">
        <v>2</v>
      </c>
      <c r="P200" s="110">
        <v>2</v>
      </c>
      <c r="Q200" s="110">
        <v>2</v>
      </c>
      <c r="R200" s="110">
        <v>2</v>
      </c>
      <c r="S200" s="110">
        <v>2</v>
      </c>
      <c r="T200" s="110">
        <v>1</v>
      </c>
      <c r="U200" s="110">
        <v>1</v>
      </c>
      <c r="V200" s="110">
        <v>1</v>
      </c>
      <c r="W200" s="55"/>
      <c r="X200" s="4"/>
      <c r="Y200" s="16"/>
      <c r="Z200" s="1"/>
      <c r="AA200" s="1"/>
      <c r="AB200" s="1"/>
    </row>
    <row r="201" spans="1:28" s="106" customFormat="1" outlineLevel="3" x14ac:dyDescent="0.25">
      <c r="A201" s="1"/>
      <c r="B201" s="33"/>
      <c r="C201" s="73">
        <f t="shared" si="4"/>
        <v>4</v>
      </c>
      <c r="D201" s="4"/>
      <c r="E201" s="5"/>
      <c r="F201" s="5"/>
      <c r="G201" s="4"/>
      <c r="H201" s="26"/>
      <c r="I201" s="104"/>
      <c r="J201" s="56"/>
      <c r="K201" s="56">
        <v>2</v>
      </c>
      <c r="L201" s="110">
        <v>1</v>
      </c>
      <c r="M201" s="110">
        <v>1</v>
      </c>
      <c r="N201" s="110">
        <v>3</v>
      </c>
      <c r="O201" s="110">
        <v>4</v>
      </c>
      <c r="P201" s="110">
        <v>4</v>
      </c>
      <c r="Q201" s="110">
        <v>4</v>
      </c>
      <c r="R201" s="110">
        <v>4</v>
      </c>
      <c r="S201" s="110">
        <v>4</v>
      </c>
      <c r="T201" s="110">
        <v>1</v>
      </c>
      <c r="U201" s="110">
        <v>1</v>
      </c>
      <c r="V201" s="110">
        <v>1</v>
      </c>
      <c r="W201" s="55"/>
      <c r="X201" s="4"/>
      <c r="Y201" s="16"/>
      <c r="Z201" s="1"/>
      <c r="AA201" s="1"/>
      <c r="AB201" s="1"/>
    </row>
    <row r="202" spans="1:28" s="106" customFormat="1" outlineLevel="3" x14ac:dyDescent="0.25">
      <c r="A202" s="1"/>
      <c r="B202" s="33"/>
      <c r="C202" s="73">
        <f t="shared" si="4"/>
        <v>4</v>
      </c>
      <c r="D202" s="4"/>
      <c r="E202" s="5"/>
      <c r="F202" s="5"/>
      <c r="G202" s="4"/>
      <c r="H202" s="26"/>
      <c r="I202" s="104"/>
      <c r="J202" s="56"/>
      <c r="K202" s="56">
        <v>3</v>
      </c>
      <c r="L202" s="110">
        <v>1</v>
      </c>
      <c r="M202" s="110">
        <v>1</v>
      </c>
      <c r="N202" s="110">
        <v>3</v>
      </c>
      <c r="O202" s="110">
        <v>5</v>
      </c>
      <c r="P202" s="110">
        <v>6</v>
      </c>
      <c r="Q202" s="110">
        <v>5</v>
      </c>
      <c r="R202" s="110">
        <v>6</v>
      </c>
      <c r="S202" s="110">
        <v>6</v>
      </c>
      <c r="T202" s="110">
        <v>1</v>
      </c>
      <c r="U202" s="110">
        <v>1</v>
      </c>
      <c r="V202" s="110">
        <v>1</v>
      </c>
      <c r="W202" s="55"/>
      <c r="X202" s="4"/>
      <c r="Y202" s="16"/>
      <c r="Z202" s="1"/>
      <c r="AA202" s="1"/>
      <c r="AB202" s="1"/>
    </row>
    <row r="203" spans="1:28" s="106" customFormat="1" outlineLevel="3" x14ac:dyDescent="0.25">
      <c r="A203" s="1"/>
      <c r="B203" s="33"/>
      <c r="C203" s="73">
        <f t="shared" si="4"/>
        <v>4</v>
      </c>
      <c r="D203" s="4"/>
      <c r="E203" s="5"/>
      <c r="F203" s="5"/>
      <c r="G203" s="4"/>
      <c r="H203" s="26"/>
      <c r="I203" s="104"/>
      <c r="J203" s="63"/>
      <c r="K203" s="63">
        <v>4</v>
      </c>
      <c r="L203" s="111">
        <v>1</v>
      </c>
      <c r="M203" s="111">
        <v>1</v>
      </c>
      <c r="N203" s="111">
        <v>3</v>
      </c>
      <c r="O203" s="111">
        <v>5</v>
      </c>
      <c r="P203" s="111">
        <v>6</v>
      </c>
      <c r="Q203" s="111">
        <v>5</v>
      </c>
      <c r="R203" s="111">
        <v>6</v>
      </c>
      <c r="S203" s="111">
        <v>6</v>
      </c>
      <c r="T203" s="111">
        <v>1</v>
      </c>
      <c r="U203" s="111">
        <v>1</v>
      </c>
      <c r="V203" s="111">
        <v>1</v>
      </c>
      <c r="W203" s="55"/>
      <c r="X203" s="4"/>
      <c r="Y203" s="16"/>
      <c r="Z203" s="1"/>
      <c r="AA203" s="1"/>
      <c r="AB203" s="1"/>
    </row>
    <row r="204" spans="1:28" s="106" customFormat="1" outlineLevel="3" x14ac:dyDescent="0.25">
      <c r="A204" s="1"/>
      <c r="B204" s="33"/>
      <c r="C204" s="73">
        <f t="shared" si="4"/>
        <v>4</v>
      </c>
      <c r="D204" s="4"/>
      <c r="E204" s="5"/>
      <c r="F204" s="5"/>
      <c r="G204" s="4"/>
      <c r="H204" s="26"/>
      <c r="I204" s="79"/>
      <c r="J204" s="61">
        <v>3</v>
      </c>
      <c r="K204" s="61">
        <v>0</v>
      </c>
      <c r="L204" s="109">
        <v>0</v>
      </c>
      <c r="M204" s="109">
        <v>0</v>
      </c>
      <c r="N204" s="109">
        <v>0</v>
      </c>
      <c r="O204" s="109">
        <v>0</v>
      </c>
      <c r="P204" s="109">
        <v>0</v>
      </c>
      <c r="Q204" s="109">
        <v>0</v>
      </c>
      <c r="R204" s="109">
        <v>0</v>
      </c>
      <c r="S204" s="109">
        <v>0</v>
      </c>
      <c r="T204" s="109">
        <v>0</v>
      </c>
      <c r="U204" s="109">
        <v>0</v>
      </c>
      <c r="V204" s="109">
        <v>0</v>
      </c>
      <c r="W204" s="2"/>
      <c r="X204" s="4"/>
      <c r="Y204" s="16"/>
      <c r="Z204" s="1"/>
      <c r="AA204" s="1"/>
      <c r="AB204" s="1"/>
    </row>
    <row r="205" spans="1:28" s="106" customFormat="1" outlineLevel="3" x14ac:dyDescent="0.25">
      <c r="A205" s="1"/>
      <c r="B205" s="33"/>
      <c r="C205" s="73">
        <f t="shared" si="4"/>
        <v>4</v>
      </c>
      <c r="D205" s="4"/>
      <c r="E205" s="5"/>
      <c r="F205" s="5"/>
      <c r="G205" s="4"/>
      <c r="H205" s="26"/>
      <c r="I205" s="79"/>
      <c r="J205" s="56"/>
      <c r="K205" s="56">
        <v>1</v>
      </c>
      <c r="L205" s="110">
        <v>1</v>
      </c>
      <c r="M205" s="110">
        <v>1</v>
      </c>
      <c r="N205" s="110">
        <v>2</v>
      </c>
      <c r="O205" s="110">
        <v>2</v>
      </c>
      <c r="P205" s="110">
        <v>2</v>
      </c>
      <c r="Q205" s="110">
        <v>2</v>
      </c>
      <c r="R205" s="110">
        <v>2</v>
      </c>
      <c r="S205" s="110">
        <v>2</v>
      </c>
      <c r="T205" s="110">
        <v>1</v>
      </c>
      <c r="U205" s="110">
        <v>1</v>
      </c>
      <c r="V205" s="110">
        <v>1</v>
      </c>
      <c r="W205" s="2"/>
      <c r="X205" s="4"/>
      <c r="Y205" s="16"/>
      <c r="Z205" s="1"/>
      <c r="AA205" s="1"/>
      <c r="AB205" s="1"/>
    </row>
    <row r="206" spans="1:28" s="106" customFormat="1" outlineLevel="3" x14ac:dyDescent="0.25">
      <c r="A206" s="1"/>
      <c r="B206" s="33"/>
      <c r="C206" s="73">
        <f t="shared" si="4"/>
        <v>4</v>
      </c>
      <c r="D206" s="4"/>
      <c r="E206" s="5"/>
      <c r="F206" s="5"/>
      <c r="G206" s="4"/>
      <c r="H206" s="26"/>
      <c r="I206" s="79"/>
      <c r="J206" s="56"/>
      <c r="K206" s="56">
        <v>2</v>
      </c>
      <c r="L206" s="110">
        <v>1</v>
      </c>
      <c r="M206" s="110">
        <v>1</v>
      </c>
      <c r="N206" s="110">
        <v>3</v>
      </c>
      <c r="O206" s="110">
        <v>4</v>
      </c>
      <c r="P206" s="110">
        <v>4</v>
      </c>
      <c r="Q206" s="110">
        <v>3</v>
      </c>
      <c r="R206" s="110">
        <v>4</v>
      </c>
      <c r="S206" s="110">
        <v>3</v>
      </c>
      <c r="T206" s="110">
        <v>1</v>
      </c>
      <c r="U206" s="110">
        <v>1</v>
      </c>
      <c r="V206" s="110">
        <v>1</v>
      </c>
      <c r="W206" s="2"/>
      <c r="X206" s="4"/>
      <c r="Y206" s="16"/>
      <c r="Z206" s="1"/>
      <c r="AA206" s="1"/>
      <c r="AB206" s="1"/>
    </row>
    <row r="207" spans="1:28" s="106" customFormat="1" outlineLevel="3" x14ac:dyDescent="0.25">
      <c r="A207" s="1"/>
      <c r="B207" s="33"/>
      <c r="C207" s="73">
        <f t="shared" si="4"/>
        <v>4</v>
      </c>
      <c r="D207" s="4"/>
      <c r="E207" s="5"/>
      <c r="F207" s="5"/>
      <c r="G207" s="4"/>
      <c r="H207" s="26"/>
      <c r="I207" s="79"/>
      <c r="J207" s="56"/>
      <c r="K207" s="56">
        <v>3</v>
      </c>
      <c r="L207" s="110">
        <v>1</v>
      </c>
      <c r="M207" s="110">
        <v>1</v>
      </c>
      <c r="N207" s="110">
        <v>3</v>
      </c>
      <c r="O207" s="110">
        <v>5</v>
      </c>
      <c r="P207" s="110">
        <v>6</v>
      </c>
      <c r="Q207" s="110">
        <v>3</v>
      </c>
      <c r="R207" s="110">
        <v>5</v>
      </c>
      <c r="S207" s="110">
        <v>3</v>
      </c>
      <c r="T207" s="110">
        <v>1</v>
      </c>
      <c r="U207" s="110">
        <v>1</v>
      </c>
      <c r="V207" s="110">
        <v>1</v>
      </c>
      <c r="W207" s="2"/>
      <c r="X207" s="4"/>
      <c r="Y207" s="16"/>
      <c r="Z207" s="1"/>
      <c r="AA207" s="1"/>
      <c r="AB207" s="1"/>
    </row>
    <row r="208" spans="1:28" s="106" customFormat="1" outlineLevel="3" x14ac:dyDescent="0.25">
      <c r="A208" s="1"/>
      <c r="B208" s="33"/>
      <c r="C208" s="73">
        <f t="shared" si="4"/>
        <v>4</v>
      </c>
      <c r="D208" s="4"/>
      <c r="E208" s="5"/>
      <c r="F208" s="5"/>
      <c r="G208" s="4"/>
      <c r="H208" s="26"/>
      <c r="I208" s="62"/>
      <c r="J208" s="63"/>
      <c r="K208" s="63">
        <v>4</v>
      </c>
      <c r="L208" s="111">
        <v>1</v>
      </c>
      <c r="M208" s="111">
        <v>1</v>
      </c>
      <c r="N208" s="111">
        <v>3</v>
      </c>
      <c r="O208" s="111">
        <v>5</v>
      </c>
      <c r="P208" s="111">
        <v>6</v>
      </c>
      <c r="Q208" s="111">
        <v>3</v>
      </c>
      <c r="R208" s="111">
        <v>5</v>
      </c>
      <c r="S208" s="111">
        <v>3</v>
      </c>
      <c r="T208" s="111">
        <v>1</v>
      </c>
      <c r="U208" s="111">
        <v>1</v>
      </c>
      <c r="V208" s="111">
        <v>1</v>
      </c>
      <c r="W208" s="2"/>
      <c r="X208" s="4"/>
      <c r="Y208" s="16"/>
      <c r="Z208" s="1"/>
      <c r="AA208" s="1"/>
      <c r="AB208" s="1"/>
    </row>
    <row r="209" spans="1:30" s="107"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23"/>
      <c r="AD209" s="123"/>
    </row>
    <row r="210" spans="1:30" s="126" customFormat="1" outlineLevel="1" x14ac:dyDescent="0.25">
      <c r="A210" s="1"/>
      <c r="B210" s="33"/>
      <c r="C210" s="73">
        <f>INT(C$140)+1</f>
        <v>2</v>
      </c>
      <c r="D210" s="4"/>
      <c r="E210" s="5"/>
      <c r="F210" s="5"/>
      <c r="G210" s="4"/>
      <c r="H210" s="59" t="s">
        <v>144</v>
      </c>
      <c r="I210" s="60" t="str">
        <f>"("&amp;ROWS(ia_ppk2g1_rlsb1)-2&amp;","&amp;COLUMNS(ia_ppk2g1_rlsb1)-1&amp;"): ia_ppk2_vlsb1(pointers) = input"</f>
        <v>(58,10): ia_ppk2_vlsb1(pointers) = input</v>
      </c>
      <c r="J210" s="49"/>
      <c r="K210" s="49"/>
      <c r="L210" s="159" t="s">
        <v>272</v>
      </c>
      <c r="M210" s="160" t="s">
        <v>273</v>
      </c>
      <c r="N210" s="160" t="s">
        <v>274</v>
      </c>
      <c r="O210" s="160" t="s">
        <v>275</v>
      </c>
      <c r="P210" s="160" t="s">
        <v>276</v>
      </c>
      <c r="Q210" s="160" t="s">
        <v>277</v>
      </c>
      <c r="R210" s="160" t="s">
        <v>278</v>
      </c>
      <c r="S210" s="160" t="s">
        <v>279</v>
      </c>
      <c r="T210" s="160" t="s">
        <v>280</v>
      </c>
      <c r="U210" s="160" t="s">
        <v>281</v>
      </c>
      <c r="V210" s="161" t="s">
        <v>282</v>
      </c>
      <c r="W210" s="94"/>
      <c r="X210" s="4"/>
      <c r="Y210" s="16"/>
      <c r="Z210" s="1"/>
      <c r="AA210" s="1"/>
      <c r="AB210" s="1"/>
    </row>
    <row r="211" spans="1:30" s="135" customFormat="1" outlineLevel="2" x14ac:dyDescent="0.25">
      <c r="A211" s="1"/>
      <c r="B211" s="33"/>
      <c r="C211" s="73">
        <f>INT($C$140)+2</f>
        <v>3</v>
      </c>
      <c r="D211" s="4"/>
      <c r="E211" s="5"/>
      <c r="F211" s="5"/>
      <c r="G211" s="4"/>
      <c r="H211" s="140"/>
      <c r="I211" s="60"/>
      <c r="J211" s="49"/>
      <c r="K211" s="49">
        <v>1</v>
      </c>
      <c r="L211" s="162" t="str">
        <f>LEFT(L$210,LEN(L$210)-1)&amp;$K211</f>
        <v>NM-1</v>
      </c>
      <c r="M211" s="163" t="str">
        <f t="shared" ref="M211:V212" si="5">LEFT(M$210,LEN(M$210)-1)&amp;$K211</f>
        <v>00-1</v>
      </c>
      <c r="N211" s="164" t="str">
        <f t="shared" si="5"/>
        <v>11-1</v>
      </c>
      <c r="O211" s="164" t="str">
        <f t="shared" si="5"/>
        <v>22-1</v>
      </c>
      <c r="P211" s="164" t="str">
        <f t="shared" si="5"/>
        <v>33-1</v>
      </c>
      <c r="Q211" s="164" t="str">
        <f t="shared" si="5"/>
        <v>21-1</v>
      </c>
      <c r="R211" s="164" t="str">
        <f t="shared" si="5"/>
        <v>32-1</v>
      </c>
      <c r="S211" s="164" t="str">
        <f t="shared" si="5"/>
        <v>31-1</v>
      </c>
      <c r="T211" s="164" t="str">
        <f t="shared" si="5"/>
        <v>10-1</v>
      </c>
      <c r="U211" s="164" t="str">
        <f t="shared" si="5"/>
        <v>20-1</v>
      </c>
      <c r="V211" s="165" t="str">
        <f t="shared" si="5"/>
        <v>30-1</v>
      </c>
      <c r="W211" s="94"/>
      <c r="X211" s="4"/>
      <c r="Y211" s="16"/>
      <c r="Z211" s="1"/>
      <c r="AA211" s="1"/>
      <c r="AB211" s="1"/>
    </row>
    <row r="212" spans="1:30" s="135" customFormat="1" outlineLevel="2" x14ac:dyDescent="0.25">
      <c r="A212" s="1"/>
      <c r="B212" s="33"/>
      <c r="C212" s="73">
        <f>INT($C$140)+2</f>
        <v>3</v>
      </c>
      <c r="D212" s="4"/>
      <c r="E212" s="5"/>
      <c r="F212" s="5"/>
      <c r="G212" s="4"/>
      <c r="H212" s="140"/>
      <c r="I212" s="60"/>
      <c r="J212" s="49"/>
      <c r="K212" s="49">
        <v>2</v>
      </c>
      <c r="L212" s="166" t="str">
        <f t="shared" ref="L212" si="6">LEFT(L$210,LEN(L$210)-1)&amp;$K212</f>
        <v>NM-2</v>
      </c>
      <c r="M212" s="167" t="str">
        <f t="shared" si="5"/>
        <v>00-2</v>
      </c>
      <c r="N212" s="168" t="str">
        <f t="shared" si="5"/>
        <v>11-2</v>
      </c>
      <c r="O212" s="168" t="str">
        <f t="shared" si="5"/>
        <v>22-2</v>
      </c>
      <c r="P212" s="168" t="str">
        <f t="shared" si="5"/>
        <v>33-2</v>
      </c>
      <c r="Q212" s="168" t="str">
        <f t="shared" si="5"/>
        <v>21-2</v>
      </c>
      <c r="R212" s="168" t="str">
        <f t="shared" si="5"/>
        <v>32-2</v>
      </c>
      <c r="S212" s="168" t="str">
        <f t="shared" si="5"/>
        <v>31-2</v>
      </c>
      <c r="T212" s="168" t="str">
        <f t="shared" si="5"/>
        <v>10-2</v>
      </c>
      <c r="U212" s="168" t="str">
        <f t="shared" si="5"/>
        <v>20-2</v>
      </c>
      <c r="V212" s="169" t="str">
        <f t="shared" si="5"/>
        <v>30-2</v>
      </c>
      <c r="W212" s="94"/>
      <c r="X212" s="4"/>
      <c r="Y212" s="16"/>
      <c r="Z212" s="1"/>
      <c r="AA212" s="1"/>
      <c r="AB212" s="1"/>
    </row>
    <row r="213" spans="1:30" s="126"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6" customFormat="1" outlineLevel="2" x14ac:dyDescent="0.25">
      <c r="A214" s="1"/>
      <c r="B214" s="33"/>
      <c r="C214" s="73">
        <f>INT($C$140)+2</f>
        <v>3</v>
      </c>
      <c r="D214" s="4"/>
      <c r="E214" s="5"/>
      <c r="F214" s="5"/>
      <c r="G214" s="4"/>
      <c r="H214" s="121" t="s">
        <v>124</v>
      </c>
      <c r="I214" s="54" t="s">
        <v>252</v>
      </c>
      <c r="J214" s="54" t="s">
        <v>114</v>
      </c>
      <c r="K214" s="54" t="s">
        <v>101</v>
      </c>
      <c r="L214" s="31">
        <v>3</v>
      </c>
      <c r="M214" s="31">
        <f>i_len_l</f>
        <v>4</v>
      </c>
      <c r="N214" s="186">
        <f>i_len_s</f>
        <v>5</v>
      </c>
      <c r="O214" s="108" t="s">
        <v>160</v>
      </c>
      <c r="P214" s="108"/>
      <c r="Q214" s="108"/>
      <c r="R214" s="108"/>
      <c r="S214" s="108"/>
      <c r="T214" s="108"/>
      <c r="U214" s="112"/>
      <c r="V214" s="112"/>
      <c r="W214" s="2"/>
      <c r="X214" s="4"/>
      <c r="Y214" s="16"/>
      <c r="Z214" s="1"/>
      <c r="AA214" s="1"/>
      <c r="AB214" s="1"/>
    </row>
    <row r="215" spans="1:30" s="126" customFormat="1" outlineLevel="3" x14ac:dyDescent="0.25">
      <c r="A215" s="1"/>
      <c r="B215" s="33"/>
      <c r="C215" s="73">
        <f t="shared" ref="C215:C274" si="7">INT($C$140)+3</f>
        <v>4</v>
      </c>
      <c r="D215" s="4"/>
      <c r="E215" s="5"/>
      <c r="F215" s="5"/>
      <c r="G215" s="4"/>
      <c r="H215" s="64" t="s">
        <v>145</v>
      </c>
      <c r="I215" s="57">
        <v>0</v>
      </c>
      <c r="J215" s="57">
        <v>0</v>
      </c>
      <c r="K215" s="61">
        <v>0</v>
      </c>
      <c r="L215" s="61">
        <v>0</v>
      </c>
      <c r="M215" s="31">
        <v>2</v>
      </c>
      <c r="N215" s="188">
        <f t="shared" ref="N215:V234" si="8">M215</f>
        <v>2</v>
      </c>
      <c r="O215" s="188">
        <f t="shared" ref="O215:V234" si="9">N215</f>
        <v>2</v>
      </c>
      <c r="P215" s="188">
        <f t="shared" ref="P215:V234" si="10">O215</f>
        <v>2</v>
      </c>
      <c r="Q215" s="188">
        <f t="shared" ref="Q215:V234" si="11">P215</f>
        <v>2</v>
      </c>
      <c r="R215" s="188">
        <f t="shared" ref="R215:V234" si="12">Q215</f>
        <v>2</v>
      </c>
      <c r="S215" s="188">
        <f t="shared" ref="S215:V234" si="13">R215</f>
        <v>2</v>
      </c>
      <c r="T215" s="188">
        <f t="shared" ref="T215:V234" si="14">S215</f>
        <v>2</v>
      </c>
      <c r="U215" s="188">
        <f t="shared" ref="U215:V234" si="15">T215</f>
        <v>2</v>
      </c>
      <c r="V215" s="188">
        <f t="shared" ref="V215:V234" si="16">U215</f>
        <v>2</v>
      </c>
      <c r="W215" s="2"/>
      <c r="X215" s="4"/>
      <c r="Y215" s="16"/>
      <c r="Z215" s="1"/>
      <c r="AA215" s="1"/>
      <c r="AB215" s="1"/>
    </row>
    <row r="216" spans="1:30" s="126" customFormat="1" outlineLevel="3" x14ac:dyDescent="0.25">
      <c r="A216" s="1"/>
      <c r="B216" s="33"/>
      <c r="C216" s="73">
        <f t="shared" si="7"/>
        <v>4</v>
      </c>
      <c r="D216" s="4"/>
      <c r="E216" s="5"/>
      <c r="F216" s="5"/>
      <c r="G216" s="4"/>
      <c r="H216" s="64" t="s">
        <v>146</v>
      </c>
      <c r="I216" s="104" t="s">
        <v>181</v>
      </c>
      <c r="J216" s="104" t="s">
        <v>184</v>
      </c>
      <c r="K216" s="56">
        <v>1</v>
      </c>
      <c r="L216" s="56">
        <v>0</v>
      </c>
      <c r="M216" s="191">
        <f t="shared" ref="M216:M234" si="17">M215</f>
        <v>2</v>
      </c>
      <c r="N216" s="189">
        <f t="shared" si="8"/>
        <v>2</v>
      </c>
      <c r="O216" s="189">
        <f t="shared" si="9"/>
        <v>2</v>
      </c>
      <c r="P216" s="189">
        <f t="shared" si="10"/>
        <v>2</v>
      </c>
      <c r="Q216" s="189">
        <f t="shared" si="11"/>
        <v>2</v>
      </c>
      <c r="R216" s="189">
        <f t="shared" si="12"/>
        <v>2</v>
      </c>
      <c r="S216" s="189">
        <f t="shared" si="13"/>
        <v>2</v>
      </c>
      <c r="T216" s="189">
        <f t="shared" si="14"/>
        <v>2</v>
      </c>
      <c r="U216" s="189">
        <f t="shared" si="15"/>
        <v>2</v>
      </c>
      <c r="V216" s="189">
        <f t="shared" si="16"/>
        <v>2</v>
      </c>
      <c r="W216" s="2"/>
      <c r="X216" s="4"/>
      <c r="Y216" s="16"/>
      <c r="Z216" s="1"/>
      <c r="AA216" s="1"/>
      <c r="AB216" s="1"/>
    </row>
    <row r="217" spans="1:30" s="126" customFormat="1" outlineLevel="3" x14ac:dyDescent="0.25">
      <c r="A217" s="1"/>
      <c r="B217" s="33"/>
      <c r="C217" s="73">
        <f t="shared" si="7"/>
        <v>4</v>
      </c>
      <c r="D217" s="4"/>
      <c r="E217" s="5"/>
      <c r="F217" s="5"/>
      <c r="G217" s="4"/>
      <c r="H217" s="64"/>
      <c r="I217" s="104"/>
      <c r="J217" s="104"/>
      <c r="K217" s="56">
        <v>2</v>
      </c>
      <c r="L217" s="56">
        <v>0</v>
      </c>
      <c r="M217" s="191">
        <f t="shared" si="17"/>
        <v>2</v>
      </c>
      <c r="N217" s="189">
        <f t="shared" si="8"/>
        <v>2</v>
      </c>
      <c r="O217" s="189">
        <f t="shared" si="9"/>
        <v>2</v>
      </c>
      <c r="P217" s="189">
        <f t="shared" si="10"/>
        <v>2</v>
      </c>
      <c r="Q217" s="189">
        <f t="shared" si="11"/>
        <v>2</v>
      </c>
      <c r="R217" s="189">
        <f t="shared" si="12"/>
        <v>2</v>
      </c>
      <c r="S217" s="189">
        <f t="shared" si="13"/>
        <v>2</v>
      </c>
      <c r="T217" s="189">
        <f t="shared" si="14"/>
        <v>2</v>
      </c>
      <c r="U217" s="189">
        <f t="shared" si="15"/>
        <v>2</v>
      </c>
      <c r="V217" s="189">
        <f t="shared" si="16"/>
        <v>2</v>
      </c>
      <c r="W217" s="2"/>
      <c r="X217" s="4"/>
      <c r="Y217" s="16"/>
      <c r="Z217" s="1"/>
      <c r="AA217" s="1"/>
      <c r="AB217" s="1"/>
    </row>
    <row r="218" spans="1:30" s="126" customFormat="1" outlineLevel="3" x14ac:dyDescent="0.25">
      <c r="A218" s="1"/>
      <c r="B218" s="33"/>
      <c r="C218" s="73">
        <f t="shared" si="7"/>
        <v>4</v>
      </c>
      <c r="D218" s="4"/>
      <c r="E218" s="5"/>
      <c r="F218" s="5"/>
      <c r="G218" s="4"/>
      <c r="H218" s="64" t="s">
        <v>151</v>
      </c>
      <c r="I218" s="104"/>
      <c r="J218" s="104"/>
      <c r="K218" s="56">
        <v>3</v>
      </c>
      <c r="L218" s="56">
        <v>0</v>
      </c>
      <c r="M218" s="191">
        <f t="shared" si="17"/>
        <v>2</v>
      </c>
      <c r="N218" s="189">
        <f t="shared" si="8"/>
        <v>2</v>
      </c>
      <c r="O218" s="189">
        <f t="shared" si="9"/>
        <v>2</v>
      </c>
      <c r="P218" s="189">
        <f t="shared" si="10"/>
        <v>2</v>
      </c>
      <c r="Q218" s="189">
        <f t="shared" si="11"/>
        <v>2</v>
      </c>
      <c r="R218" s="189">
        <f t="shared" si="12"/>
        <v>2</v>
      </c>
      <c r="S218" s="189">
        <f t="shared" si="13"/>
        <v>2</v>
      </c>
      <c r="T218" s="189">
        <f t="shared" si="14"/>
        <v>2</v>
      </c>
      <c r="U218" s="189">
        <f t="shared" si="15"/>
        <v>2</v>
      </c>
      <c r="V218" s="189">
        <f t="shared" si="16"/>
        <v>2</v>
      </c>
      <c r="W218" s="2"/>
      <c r="X218" s="4"/>
      <c r="Y218" s="16"/>
      <c r="Z218" s="1"/>
      <c r="AA218" s="1"/>
      <c r="AB218" s="1"/>
    </row>
    <row r="219" spans="1:30" s="126" customFormat="1" outlineLevel="3" x14ac:dyDescent="0.25">
      <c r="A219" s="1"/>
      <c r="B219" s="33"/>
      <c r="C219" s="73">
        <f t="shared" si="7"/>
        <v>4</v>
      </c>
      <c r="D219" s="4"/>
      <c r="E219" s="5"/>
      <c r="F219" s="5"/>
      <c r="G219" s="4"/>
      <c r="H219" s="117" t="s">
        <v>153</v>
      </c>
      <c r="I219" s="104"/>
      <c r="J219" s="104"/>
      <c r="K219" s="63">
        <v>4</v>
      </c>
      <c r="L219" s="63">
        <v>0</v>
      </c>
      <c r="M219" s="192">
        <f t="shared" si="17"/>
        <v>2</v>
      </c>
      <c r="N219" s="190">
        <f t="shared" si="8"/>
        <v>2</v>
      </c>
      <c r="O219" s="190">
        <f t="shared" si="9"/>
        <v>2</v>
      </c>
      <c r="P219" s="190">
        <f t="shared" si="10"/>
        <v>2</v>
      </c>
      <c r="Q219" s="190">
        <f t="shared" si="11"/>
        <v>2</v>
      </c>
      <c r="R219" s="190">
        <f t="shared" si="12"/>
        <v>2</v>
      </c>
      <c r="S219" s="190">
        <f t="shared" si="13"/>
        <v>2</v>
      </c>
      <c r="T219" s="190">
        <f t="shared" si="14"/>
        <v>2</v>
      </c>
      <c r="U219" s="190">
        <f t="shared" si="15"/>
        <v>2</v>
      </c>
      <c r="V219" s="190">
        <f t="shared" si="16"/>
        <v>2</v>
      </c>
      <c r="W219" s="2"/>
      <c r="X219" s="4"/>
      <c r="Y219" s="16"/>
      <c r="Z219" s="1"/>
      <c r="AA219" s="1"/>
      <c r="AB219" s="1"/>
    </row>
    <row r="220" spans="1:30" s="126" customFormat="1" outlineLevel="3" x14ac:dyDescent="0.25">
      <c r="A220" s="1"/>
      <c r="B220" s="33"/>
      <c r="C220" s="73">
        <f t="shared" si="7"/>
        <v>4</v>
      </c>
      <c r="D220" s="4"/>
      <c r="E220" s="5"/>
      <c r="F220" s="5"/>
      <c r="G220" s="4"/>
      <c r="H220" s="117" t="s">
        <v>152</v>
      </c>
      <c r="I220" s="79"/>
      <c r="J220" s="61">
        <v>1</v>
      </c>
      <c r="K220" s="61">
        <v>0</v>
      </c>
      <c r="L220" s="61">
        <v>0</v>
      </c>
      <c r="M220" s="193">
        <f t="shared" si="17"/>
        <v>2</v>
      </c>
      <c r="N220" s="188">
        <f t="shared" si="8"/>
        <v>2</v>
      </c>
      <c r="O220" s="188">
        <f t="shared" si="9"/>
        <v>2</v>
      </c>
      <c r="P220" s="188">
        <f t="shared" si="10"/>
        <v>2</v>
      </c>
      <c r="Q220" s="188">
        <f t="shared" si="11"/>
        <v>2</v>
      </c>
      <c r="R220" s="188">
        <f t="shared" si="12"/>
        <v>2</v>
      </c>
      <c r="S220" s="188">
        <f t="shared" si="13"/>
        <v>2</v>
      </c>
      <c r="T220" s="188">
        <f t="shared" si="14"/>
        <v>2</v>
      </c>
      <c r="U220" s="188">
        <f t="shared" si="15"/>
        <v>2</v>
      </c>
      <c r="V220" s="188">
        <f t="shared" si="16"/>
        <v>2</v>
      </c>
      <c r="W220" s="2"/>
      <c r="X220" s="4"/>
      <c r="Y220" s="16"/>
      <c r="Z220" s="1"/>
      <c r="AA220" s="1"/>
      <c r="AB220" s="1"/>
    </row>
    <row r="221" spans="1:30" s="126" customFormat="1" outlineLevel="3" x14ac:dyDescent="0.25">
      <c r="A221" s="1"/>
      <c r="B221" s="33"/>
      <c r="C221" s="73">
        <f t="shared" si="7"/>
        <v>4</v>
      </c>
      <c r="D221" s="4"/>
      <c r="E221" s="5"/>
      <c r="F221" s="5"/>
      <c r="G221" s="4"/>
      <c r="H221" s="117" t="s">
        <v>154</v>
      </c>
      <c r="I221" s="79"/>
      <c r="J221" s="56" t="s">
        <v>185</v>
      </c>
      <c r="K221" s="56">
        <v>1</v>
      </c>
      <c r="L221" s="56">
        <v>0</v>
      </c>
      <c r="M221" s="191">
        <f t="shared" si="17"/>
        <v>2</v>
      </c>
      <c r="N221" s="189">
        <f t="shared" si="8"/>
        <v>2</v>
      </c>
      <c r="O221" s="189">
        <f t="shared" si="9"/>
        <v>2</v>
      </c>
      <c r="P221" s="189">
        <f t="shared" si="10"/>
        <v>2</v>
      </c>
      <c r="Q221" s="189">
        <f t="shared" si="11"/>
        <v>2</v>
      </c>
      <c r="R221" s="189">
        <f t="shared" si="12"/>
        <v>2</v>
      </c>
      <c r="S221" s="189">
        <f t="shared" si="13"/>
        <v>2</v>
      </c>
      <c r="T221" s="189">
        <f t="shared" si="14"/>
        <v>2</v>
      </c>
      <c r="U221" s="189">
        <f t="shared" si="15"/>
        <v>2</v>
      </c>
      <c r="V221" s="189">
        <f t="shared" si="16"/>
        <v>2</v>
      </c>
      <c r="W221" s="2"/>
      <c r="X221" s="4"/>
      <c r="Y221" s="16"/>
      <c r="Z221" s="1"/>
      <c r="AA221" s="1"/>
      <c r="AB221" s="1"/>
    </row>
    <row r="222" spans="1:30" s="126" customFormat="1" outlineLevel="3" x14ac:dyDescent="0.25">
      <c r="A222" s="1"/>
      <c r="B222" s="33"/>
      <c r="C222" s="73">
        <f t="shared" si="7"/>
        <v>4</v>
      </c>
      <c r="D222" s="4"/>
      <c r="E222" s="5"/>
      <c r="F222" s="5"/>
      <c r="G222" s="4"/>
      <c r="H222" s="26"/>
      <c r="I222" s="79"/>
      <c r="J222" s="56"/>
      <c r="K222" s="56">
        <v>2</v>
      </c>
      <c r="L222" s="56">
        <v>0</v>
      </c>
      <c r="M222" s="191">
        <f t="shared" si="17"/>
        <v>2</v>
      </c>
      <c r="N222" s="189">
        <f t="shared" si="8"/>
        <v>2</v>
      </c>
      <c r="O222" s="189">
        <f t="shared" si="9"/>
        <v>2</v>
      </c>
      <c r="P222" s="189">
        <f t="shared" si="10"/>
        <v>2</v>
      </c>
      <c r="Q222" s="189">
        <f t="shared" si="11"/>
        <v>2</v>
      </c>
      <c r="R222" s="189">
        <f t="shared" si="12"/>
        <v>2</v>
      </c>
      <c r="S222" s="189">
        <f t="shared" si="13"/>
        <v>2</v>
      </c>
      <c r="T222" s="189">
        <f t="shared" si="14"/>
        <v>2</v>
      </c>
      <c r="U222" s="189">
        <f t="shared" si="15"/>
        <v>2</v>
      </c>
      <c r="V222" s="189">
        <f t="shared" si="16"/>
        <v>2</v>
      </c>
      <c r="W222" s="2"/>
      <c r="X222" s="4"/>
      <c r="Y222" s="16"/>
      <c r="Z222" s="1"/>
      <c r="AA222" s="1"/>
      <c r="AB222" s="1"/>
    </row>
    <row r="223" spans="1:30" s="126" customFormat="1" outlineLevel="3" x14ac:dyDescent="0.25">
      <c r="A223" s="1"/>
      <c r="B223" s="33"/>
      <c r="C223" s="73">
        <f t="shared" si="7"/>
        <v>4</v>
      </c>
      <c r="D223" s="4"/>
      <c r="E223" s="5"/>
      <c r="F223" s="5"/>
      <c r="G223" s="4"/>
      <c r="H223" s="26"/>
      <c r="I223" s="79"/>
      <c r="J223" s="56"/>
      <c r="K223" s="56">
        <v>3</v>
      </c>
      <c r="L223" s="56">
        <v>0</v>
      </c>
      <c r="M223" s="191">
        <f t="shared" si="17"/>
        <v>2</v>
      </c>
      <c r="N223" s="189">
        <f t="shared" si="8"/>
        <v>2</v>
      </c>
      <c r="O223" s="189">
        <f t="shared" si="9"/>
        <v>2</v>
      </c>
      <c r="P223" s="189">
        <f t="shared" si="10"/>
        <v>2</v>
      </c>
      <c r="Q223" s="189">
        <f t="shared" si="11"/>
        <v>2</v>
      </c>
      <c r="R223" s="189">
        <f t="shared" si="12"/>
        <v>2</v>
      </c>
      <c r="S223" s="189">
        <f t="shared" si="13"/>
        <v>2</v>
      </c>
      <c r="T223" s="189">
        <f t="shared" si="14"/>
        <v>2</v>
      </c>
      <c r="U223" s="189">
        <f t="shared" si="15"/>
        <v>2</v>
      </c>
      <c r="V223" s="189">
        <f t="shared" si="16"/>
        <v>2</v>
      </c>
      <c r="W223" s="2"/>
      <c r="X223" s="4"/>
      <c r="Y223" s="16"/>
      <c r="Z223" s="1"/>
      <c r="AA223" s="1"/>
      <c r="AB223" s="1"/>
    </row>
    <row r="224" spans="1:30" s="126" customFormat="1" outlineLevel="3" x14ac:dyDescent="0.25">
      <c r="A224" s="1"/>
      <c r="B224" s="33"/>
      <c r="C224" s="73">
        <f t="shared" si="7"/>
        <v>4</v>
      </c>
      <c r="D224" s="4"/>
      <c r="E224" s="5"/>
      <c r="F224" s="5"/>
      <c r="G224" s="4"/>
      <c r="H224" s="26"/>
      <c r="I224" s="79"/>
      <c r="J224" s="63"/>
      <c r="K224" s="63">
        <v>4</v>
      </c>
      <c r="L224" s="63">
        <v>0</v>
      </c>
      <c r="M224" s="192">
        <f t="shared" si="17"/>
        <v>2</v>
      </c>
      <c r="N224" s="190">
        <f t="shared" si="8"/>
        <v>2</v>
      </c>
      <c r="O224" s="190">
        <f t="shared" si="9"/>
        <v>2</v>
      </c>
      <c r="P224" s="190">
        <f t="shared" si="10"/>
        <v>2</v>
      </c>
      <c r="Q224" s="190">
        <f t="shared" si="11"/>
        <v>2</v>
      </c>
      <c r="R224" s="190">
        <f t="shared" si="12"/>
        <v>2</v>
      </c>
      <c r="S224" s="190">
        <f t="shared" si="13"/>
        <v>2</v>
      </c>
      <c r="T224" s="190">
        <f t="shared" si="14"/>
        <v>2</v>
      </c>
      <c r="U224" s="190">
        <f t="shared" si="15"/>
        <v>2</v>
      </c>
      <c r="V224" s="190">
        <f t="shared" si="16"/>
        <v>2</v>
      </c>
      <c r="W224" s="2"/>
      <c r="X224" s="4"/>
      <c r="Y224" s="16"/>
      <c r="Z224" s="1"/>
      <c r="AA224" s="1"/>
      <c r="AB224" s="1"/>
    </row>
    <row r="225" spans="1:28" s="126" customFormat="1" outlineLevel="3" x14ac:dyDescent="0.25">
      <c r="A225" s="1"/>
      <c r="B225" s="33"/>
      <c r="C225" s="73">
        <f t="shared" si="7"/>
        <v>4</v>
      </c>
      <c r="D225" s="4"/>
      <c r="E225" s="5"/>
      <c r="F225" s="5"/>
      <c r="G225" s="4"/>
      <c r="H225" s="26"/>
      <c r="I225" s="104"/>
      <c r="J225" s="61">
        <v>2</v>
      </c>
      <c r="K225" s="61">
        <v>0</v>
      </c>
      <c r="L225" s="61">
        <v>0</v>
      </c>
      <c r="M225" s="193">
        <f t="shared" si="17"/>
        <v>2</v>
      </c>
      <c r="N225" s="188">
        <f t="shared" si="8"/>
        <v>2</v>
      </c>
      <c r="O225" s="188">
        <f t="shared" si="9"/>
        <v>2</v>
      </c>
      <c r="P225" s="188">
        <f t="shared" si="10"/>
        <v>2</v>
      </c>
      <c r="Q225" s="188">
        <f t="shared" si="11"/>
        <v>2</v>
      </c>
      <c r="R225" s="188">
        <f t="shared" si="12"/>
        <v>2</v>
      </c>
      <c r="S225" s="188">
        <f t="shared" si="13"/>
        <v>2</v>
      </c>
      <c r="T225" s="188">
        <f t="shared" si="14"/>
        <v>2</v>
      </c>
      <c r="U225" s="188">
        <f t="shared" si="15"/>
        <v>2</v>
      </c>
      <c r="V225" s="188">
        <f t="shared" si="16"/>
        <v>2</v>
      </c>
      <c r="W225" s="2"/>
      <c r="X225" s="4"/>
      <c r="Y225" s="16"/>
      <c r="Z225" s="1"/>
      <c r="AA225" s="1"/>
      <c r="AB225" s="1"/>
    </row>
    <row r="226" spans="1:28" s="126" customFormat="1" outlineLevel="3" x14ac:dyDescent="0.25">
      <c r="A226" s="1"/>
      <c r="B226" s="33"/>
      <c r="C226" s="73">
        <f t="shared" si="7"/>
        <v>4</v>
      </c>
      <c r="D226" s="4"/>
      <c r="E226" s="5"/>
      <c r="F226" s="5"/>
      <c r="G226" s="4"/>
      <c r="H226" s="26"/>
      <c r="I226" s="104"/>
      <c r="J226" s="56" t="s">
        <v>47</v>
      </c>
      <c r="K226" s="56">
        <v>1</v>
      </c>
      <c r="L226" s="56">
        <v>0</v>
      </c>
      <c r="M226" s="191">
        <f t="shared" si="17"/>
        <v>2</v>
      </c>
      <c r="N226" s="189">
        <f t="shared" si="8"/>
        <v>2</v>
      </c>
      <c r="O226" s="189">
        <f t="shared" si="9"/>
        <v>2</v>
      </c>
      <c r="P226" s="189">
        <f t="shared" si="10"/>
        <v>2</v>
      </c>
      <c r="Q226" s="189">
        <f t="shared" si="11"/>
        <v>2</v>
      </c>
      <c r="R226" s="189">
        <f t="shared" si="12"/>
        <v>2</v>
      </c>
      <c r="S226" s="189">
        <f t="shared" si="13"/>
        <v>2</v>
      </c>
      <c r="T226" s="189">
        <f t="shared" si="14"/>
        <v>2</v>
      </c>
      <c r="U226" s="189">
        <f t="shared" si="15"/>
        <v>2</v>
      </c>
      <c r="V226" s="189">
        <f t="shared" si="16"/>
        <v>2</v>
      </c>
      <c r="W226" s="2"/>
      <c r="X226" s="4"/>
      <c r="Y226" s="16"/>
      <c r="Z226" s="1"/>
      <c r="AA226" s="1"/>
      <c r="AB226" s="1"/>
    </row>
    <row r="227" spans="1:28" s="126" customFormat="1" outlineLevel="3" x14ac:dyDescent="0.25">
      <c r="A227" s="1"/>
      <c r="B227" s="33"/>
      <c r="C227" s="73">
        <f t="shared" si="7"/>
        <v>4</v>
      </c>
      <c r="D227" s="4"/>
      <c r="E227" s="5"/>
      <c r="F227" s="5"/>
      <c r="G227" s="4"/>
      <c r="H227" s="26"/>
      <c r="I227" s="104"/>
      <c r="J227" s="56"/>
      <c r="K227" s="56">
        <v>2</v>
      </c>
      <c r="L227" s="56">
        <v>0</v>
      </c>
      <c r="M227" s="191">
        <f t="shared" si="17"/>
        <v>2</v>
      </c>
      <c r="N227" s="189">
        <f t="shared" si="8"/>
        <v>2</v>
      </c>
      <c r="O227" s="189">
        <f t="shared" si="9"/>
        <v>2</v>
      </c>
      <c r="P227" s="189">
        <f t="shared" si="10"/>
        <v>2</v>
      </c>
      <c r="Q227" s="189">
        <f t="shared" si="11"/>
        <v>2</v>
      </c>
      <c r="R227" s="189">
        <f t="shared" si="12"/>
        <v>2</v>
      </c>
      <c r="S227" s="189">
        <f t="shared" si="13"/>
        <v>2</v>
      </c>
      <c r="T227" s="189">
        <f t="shared" si="14"/>
        <v>2</v>
      </c>
      <c r="U227" s="189">
        <f t="shared" si="15"/>
        <v>2</v>
      </c>
      <c r="V227" s="189">
        <f t="shared" si="16"/>
        <v>2</v>
      </c>
      <c r="W227" s="2"/>
      <c r="X227" s="4"/>
      <c r="Y227" s="16"/>
      <c r="Z227" s="1"/>
      <c r="AA227" s="1"/>
      <c r="AB227" s="1"/>
    </row>
    <row r="228" spans="1:28" s="126" customFormat="1" outlineLevel="3" x14ac:dyDescent="0.25">
      <c r="A228" s="1"/>
      <c r="B228" s="33"/>
      <c r="C228" s="73">
        <f t="shared" si="7"/>
        <v>4</v>
      </c>
      <c r="D228" s="4"/>
      <c r="E228" s="5"/>
      <c r="F228" s="5"/>
      <c r="G228" s="4"/>
      <c r="H228" s="26"/>
      <c r="I228" s="104"/>
      <c r="J228" s="56"/>
      <c r="K228" s="56">
        <v>3</v>
      </c>
      <c r="L228" s="56">
        <v>0</v>
      </c>
      <c r="M228" s="191">
        <f t="shared" si="17"/>
        <v>2</v>
      </c>
      <c r="N228" s="189">
        <f t="shared" si="8"/>
        <v>2</v>
      </c>
      <c r="O228" s="189">
        <f t="shared" si="9"/>
        <v>2</v>
      </c>
      <c r="P228" s="189">
        <f t="shared" si="10"/>
        <v>2</v>
      </c>
      <c r="Q228" s="189">
        <f t="shared" si="11"/>
        <v>2</v>
      </c>
      <c r="R228" s="189">
        <f t="shared" si="12"/>
        <v>2</v>
      </c>
      <c r="S228" s="189">
        <f t="shared" si="13"/>
        <v>2</v>
      </c>
      <c r="T228" s="189">
        <f t="shared" si="14"/>
        <v>2</v>
      </c>
      <c r="U228" s="189">
        <f t="shared" si="15"/>
        <v>2</v>
      </c>
      <c r="V228" s="189">
        <f t="shared" si="16"/>
        <v>2</v>
      </c>
      <c r="W228" s="2"/>
      <c r="X228" s="4"/>
      <c r="Y228" s="16"/>
      <c r="Z228" s="1"/>
      <c r="AA228" s="1"/>
      <c r="AB228" s="1"/>
    </row>
    <row r="229" spans="1:28" s="126" customFormat="1" outlineLevel="3" x14ac:dyDescent="0.25">
      <c r="A229" s="1"/>
      <c r="B229" s="33"/>
      <c r="C229" s="73">
        <f t="shared" si="7"/>
        <v>4</v>
      </c>
      <c r="D229" s="4"/>
      <c r="E229" s="5"/>
      <c r="F229" s="5"/>
      <c r="G229" s="4"/>
      <c r="H229" s="26"/>
      <c r="I229" s="104"/>
      <c r="J229" s="63"/>
      <c r="K229" s="63">
        <v>4</v>
      </c>
      <c r="L229" s="63">
        <v>0</v>
      </c>
      <c r="M229" s="192">
        <f t="shared" si="17"/>
        <v>2</v>
      </c>
      <c r="N229" s="190">
        <f t="shared" si="8"/>
        <v>2</v>
      </c>
      <c r="O229" s="190">
        <f t="shared" si="9"/>
        <v>2</v>
      </c>
      <c r="P229" s="190">
        <f t="shared" si="10"/>
        <v>2</v>
      </c>
      <c r="Q229" s="190">
        <f t="shared" si="11"/>
        <v>2</v>
      </c>
      <c r="R229" s="190">
        <f t="shared" si="12"/>
        <v>2</v>
      </c>
      <c r="S229" s="190">
        <f t="shared" si="13"/>
        <v>2</v>
      </c>
      <c r="T229" s="190">
        <f t="shared" si="14"/>
        <v>2</v>
      </c>
      <c r="U229" s="190">
        <f t="shared" si="15"/>
        <v>2</v>
      </c>
      <c r="V229" s="190">
        <f t="shared" si="16"/>
        <v>2</v>
      </c>
      <c r="W229" s="2"/>
      <c r="X229" s="4"/>
      <c r="Y229" s="16"/>
      <c r="Z229" s="1"/>
      <c r="AA229" s="1"/>
      <c r="AB229" s="1"/>
    </row>
    <row r="230" spans="1:28" s="126" customFormat="1" outlineLevel="3" x14ac:dyDescent="0.25">
      <c r="A230" s="1"/>
      <c r="B230" s="33"/>
      <c r="C230" s="73">
        <f t="shared" si="7"/>
        <v>4</v>
      </c>
      <c r="D230" s="4"/>
      <c r="E230" s="5"/>
      <c r="F230" s="5"/>
      <c r="G230" s="4"/>
      <c r="H230" s="26"/>
      <c r="I230" s="79"/>
      <c r="J230" s="61">
        <v>3</v>
      </c>
      <c r="K230" s="61">
        <v>0</v>
      </c>
      <c r="L230" s="61">
        <v>0</v>
      </c>
      <c r="M230" s="193">
        <f t="shared" si="17"/>
        <v>2</v>
      </c>
      <c r="N230" s="188">
        <f t="shared" si="8"/>
        <v>2</v>
      </c>
      <c r="O230" s="188">
        <f t="shared" si="9"/>
        <v>2</v>
      </c>
      <c r="P230" s="188">
        <f t="shared" si="10"/>
        <v>2</v>
      </c>
      <c r="Q230" s="188">
        <f t="shared" si="11"/>
        <v>2</v>
      </c>
      <c r="R230" s="188">
        <f t="shared" si="12"/>
        <v>2</v>
      </c>
      <c r="S230" s="188">
        <f t="shared" si="13"/>
        <v>2</v>
      </c>
      <c r="T230" s="188">
        <f t="shared" si="14"/>
        <v>2</v>
      </c>
      <c r="U230" s="188">
        <f t="shared" si="15"/>
        <v>2</v>
      </c>
      <c r="V230" s="188">
        <f t="shared" si="16"/>
        <v>2</v>
      </c>
      <c r="W230" s="2"/>
      <c r="X230" s="4"/>
      <c r="Y230" s="16"/>
      <c r="Z230" s="1"/>
      <c r="AA230" s="1"/>
      <c r="AB230" s="1"/>
    </row>
    <row r="231" spans="1:28" s="126" customFormat="1" outlineLevel="3" x14ac:dyDescent="0.25">
      <c r="A231" s="1"/>
      <c r="B231" s="33"/>
      <c r="C231" s="73">
        <f t="shared" si="7"/>
        <v>4</v>
      </c>
      <c r="D231" s="4"/>
      <c r="E231" s="5"/>
      <c r="F231" s="5"/>
      <c r="G231" s="4"/>
      <c r="H231" s="26"/>
      <c r="I231" s="79"/>
      <c r="J231" s="56" t="s">
        <v>186</v>
      </c>
      <c r="K231" s="56">
        <v>1</v>
      </c>
      <c r="L231" s="56">
        <v>0</v>
      </c>
      <c r="M231" s="191">
        <f t="shared" si="17"/>
        <v>2</v>
      </c>
      <c r="N231" s="189">
        <f t="shared" si="8"/>
        <v>2</v>
      </c>
      <c r="O231" s="189">
        <f t="shared" si="9"/>
        <v>2</v>
      </c>
      <c r="P231" s="189">
        <f t="shared" si="10"/>
        <v>2</v>
      </c>
      <c r="Q231" s="189">
        <f t="shared" si="11"/>
        <v>2</v>
      </c>
      <c r="R231" s="189">
        <f t="shared" si="12"/>
        <v>2</v>
      </c>
      <c r="S231" s="189">
        <f t="shared" si="13"/>
        <v>2</v>
      </c>
      <c r="T231" s="189">
        <f t="shared" si="14"/>
        <v>2</v>
      </c>
      <c r="U231" s="189">
        <f t="shared" si="15"/>
        <v>2</v>
      </c>
      <c r="V231" s="189">
        <f t="shared" si="16"/>
        <v>2</v>
      </c>
      <c r="W231" s="2"/>
      <c r="X231" s="4"/>
      <c r="Y231" s="16"/>
      <c r="Z231" s="1"/>
      <c r="AA231" s="1"/>
      <c r="AB231" s="1"/>
    </row>
    <row r="232" spans="1:28" s="126" customFormat="1" outlineLevel="3" x14ac:dyDescent="0.25">
      <c r="A232" s="1"/>
      <c r="B232" s="33"/>
      <c r="C232" s="73">
        <f t="shared" si="7"/>
        <v>4</v>
      </c>
      <c r="D232" s="4"/>
      <c r="E232" s="5"/>
      <c r="F232" s="5"/>
      <c r="G232" s="4"/>
      <c r="H232" s="26"/>
      <c r="I232" s="79"/>
      <c r="J232" s="56"/>
      <c r="K232" s="56">
        <v>2</v>
      </c>
      <c r="L232" s="56">
        <v>0</v>
      </c>
      <c r="M232" s="191">
        <f t="shared" si="17"/>
        <v>2</v>
      </c>
      <c r="N232" s="189">
        <f t="shared" si="8"/>
        <v>2</v>
      </c>
      <c r="O232" s="189">
        <f t="shared" si="9"/>
        <v>2</v>
      </c>
      <c r="P232" s="189">
        <f t="shared" si="10"/>
        <v>2</v>
      </c>
      <c r="Q232" s="189">
        <f t="shared" si="11"/>
        <v>2</v>
      </c>
      <c r="R232" s="189">
        <f t="shared" si="12"/>
        <v>2</v>
      </c>
      <c r="S232" s="189">
        <f t="shared" si="13"/>
        <v>2</v>
      </c>
      <c r="T232" s="189">
        <f t="shared" si="14"/>
        <v>2</v>
      </c>
      <c r="U232" s="189">
        <f t="shared" si="15"/>
        <v>2</v>
      </c>
      <c r="V232" s="189">
        <f t="shared" si="16"/>
        <v>2</v>
      </c>
      <c r="W232" s="2"/>
      <c r="X232" s="4"/>
      <c r="Y232" s="16"/>
      <c r="Z232" s="1"/>
      <c r="AA232" s="1"/>
      <c r="AB232" s="1"/>
    </row>
    <row r="233" spans="1:28" s="126" customFormat="1" outlineLevel="3" x14ac:dyDescent="0.25">
      <c r="A233" s="1"/>
      <c r="B233" s="33"/>
      <c r="C233" s="73">
        <f t="shared" si="7"/>
        <v>4</v>
      </c>
      <c r="D233" s="4"/>
      <c r="E233" s="5"/>
      <c r="F233" s="5"/>
      <c r="G233" s="4"/>
      <c r="H233" s="26"/>
      <c r="I233" s="79"/>
      <c r="J233" s="56"/>
      <c r="K233" s="56">
        <v>3</v>
      </c>
      <c r="L233" s="56">
        <v>0</v>
      </c>
      <c r="M233" s="191">
        <f t="shared" si="17"/>
        <v>2</v>
      </c>
      <c r="N233" s="189">
        <f t="shared" si="8"/>
        <v>2</v>
      </c>
      <c r="O233" s="189">
        <f t="shared" si="9"/>
        <v>2</v>
      </c>
      <c r="P233" s="189">
        <f t="shared" si="10"/>
        <v>2</v>
      </c>
      <c r="Q233" s="189">
        <f t="shared" si="11"/>
        <v>2</v>
      </c>
      <c r="R233" s="189">
        <f t="shared" si="12"/>
        <v>2</v>
      </c>
      <c r="S233" s="189">
        <f t="shared" si="13"/>
        <v>2</v>
      </c>
      <c r="T233" s="189">
        <f t="shared" si="14"/>
        <v>2</v>
      </c>
      <c r="U233" s="189">
        <f t="shared" si="15"/>
        <v>2</v>
      </c>
      <c r="V233" s="189">
        <f t="shared" si="16"/>
        <v>2</v>
      </c>
      <c r="W233" s="2"/>
      <c r="X233" s="4"/>
      <c r="Y233" s="16"/>
      <c r="Z233" s="1"/>
      <c r="AA233" s="1"/>
      <c r="AB233" s="1"/>
    </row>
    <row r="234" spans="1:28" s="126" customFormat="1" outlineLevel="3" x14ac:dyDescent="0.25">
      <c r="A234" s="1"/>
      <c r="B234" s="33"/>
      <c r="C234" s="73">
        <f t="shared" si="7"/>
        <v>4</v>
      </c>
      <c r="D234" s="4"/>
      <c r="E234" s="5"/>
      <c r="F234" s="5"/>
      <c r="G234" s="4"/>
      <c r="H234" s="26"/>
      <c r="I234" s="62"/>
      <c r="J234" s="63"/>
      <c r="K234" s="63">
        <v>4</v>
      </c>
      <c r="L234" s="63">
        <v>0</v>
      </c>
      <c r="M234" s="192">
        <f t="shared" si="17"/>
        <v>2</v>
      </c>
      <c r="N234" s="190">
        <f t="shared" si="8"/>
        <v>2</v>
      </c>
      <c r="O234" s="190">
        <f t="shared" si="9"/>
        <v>2</v>
      </c>
      <c r="P234" s="190">
        <f t="shared" si="10"/>
        <v>2</v>
      </c>
      <c r="Q234" s="190">
        <f t="shared" si="11"/>
        <v>2</v>
      </c>
      <c r="R234" s="190">
        <f t="shared" si="12"/>
        <v>2</v>
      </c>
      <c r="S234" s="190">
        <f t="shared" si="13"/>
        <v>2</v>
      </c>
      <c r="T234" s="190">
        <f t="shared" si="14"/>
        <v>2</v>
      </c>
      <c r="U234" s="190">
        <f t="shared" si="15"/>
        <v>2</v>
      </c>
      <c r="V234" s="190">
        <f t="shared" si="16"/>
        <v>2</v>
      </c>
      <c r="W234" s="2"/>
      <c r="X234" s="4"/>
      <c r="Y234" s="16"/>
      <c r="Z234" s="1"/>
      <c r="AA234" s="1"/>
      <c r="AB234" s="1"/>
    </row>
    <row r="235" spans="1:28" s="126" customFormat="1" outlineLevel="3" x14ac:dyDescent="0.25">
      <c r="A235" s="1"/>
      <c r="B235" s="33"/>
      <c r="C235" s="73">
        <f t="shared" si="7"/>
        <v>4</v>
      </c>
      <c r="D235" s="4"/>
      <c r="E235" s="5"/>
      <c r="F235" s="5"/>
      <c r="G235" s="4"/>
      <c r="H235" s="26"/>
      <c r="I235" s="116">
        <v>1</v>
      </c>
      <c r="J235" s="57">
        <v>0</v>
      </c>
      <c r="K235" s="61">
        <v>0</v>
      </c>
      <c r="L235" s="61">
        <v>0</v>
      </c>
      <c r="M235" s="31">
        <v>2</v>
      </c>
      <c r="N235" s="187">
        <f t="shared" ref="N235:V235" si="18">M235</f>
        <v>2</v>
      </c>
      <c r="O235" s="187">
        <f t="shared" si="18"/>
        <v>2</v>
      </c>
      <c r="P235" s="187">
        <f t="shared" si="18"/>
        <v>2</v>
      </c>
      <c r="Q235" s="187">
        <f t="shared" si="18"/>
        <v>2</v>
      </c>
      <c r="R235" s="187">
        <f t="shared" si="18"/>
        <v>2</v>
      </c>
      <c r="S235" s="187">
        <f t="shared" si="18"/>
        <v>2</v>
      </c>
      <c r="T235" s="187">
        <f t="shared" si="18"/>
        <v>2</v>
      </c>
      <c r="U235" s="187">
        <f t="shared" si="18"/>
        <v>2</v>
      </c>
      <c r="V235" s="187">
        <f t="shared" si="18"/>
        <v>2</v>
      </c>
      <c r="W235" s="2"/>
      <c r="X235" s="4"/>
      <c r="Y235" s="16"/>
      <c r="Z235" s="1"/>
      <c r="AA235" s="1"/>
      <c r="AB235" s="1"/>
    </row>
    <row r="236" spans="1:28" s="126" customFormat="1" outlineLevel="3" x14ac:dyDescent="0.25">
      <c r="A236" s="1"/>
      <c r="B236" s="33"/>
      <c r="C236" s="73">
        <f t="shared" si="7"/>
        <v>4</v>
      </c>
      <c r="D236" s="4"/>
      <c r="E236" s="5"/>
      <c r="F236" s="5"/>
      <c r="G236" s="4"/>
      <c r="H236" s="26"/>
      <c r="I236" s="104" t="s">
        <v>182</v>
      </c>
      <c r="J236" s="104"/>
      <c r="K236" s="56">
        <v>1</v>
      </c>
      <c r="L236" s="56">
        <v>0</v>
      </c>
      <c r="M236" s="110">
        <v>1</v>
      </c>
      <c r="N236" s="110">
        <v>2</v>
      </c>
      <c r="O236" s="128">
        <f t="shared" ref="O236:V236" si="19">N236</f>
        <v>2</v>
      </c>
      <c r="P236" s="128">
        <f t="shared" si="19"/>
        <v>2</v>
      </c>
      <c r="Q236" s="128">
        <f t="shared" si="19"/>
        <v>2</v>
      </c>
      <c r="R236" s="128">
        <f t="shared" si="19"/>
        <v>2</v>
      </c>
      <c r="S236" s="128">
        <f t="shared" si="19"/>
        <v>2</v>
      </c>
      <c r="T236" s="128">
        <f t="shared" si="19"/>
        <v>2</v>
      </c>
      <c r="U236" s="128">
        <f t="shared" si="19"/>
        <v>2</v>
      </c>
      <c r="V236" s="128">
        <f t="shared" si="19"/>
        <v>2</v>
      </c>
      <c r="W236" s="2"/>
      <c r="X236" s="4"/>
      <c r="Y236" s="16"/>
      <c r="Z236" s="1"/>
      <c r="AA236" s="1"/>
      <c r="AB236" s="1"/>
    </row>
    <row r="237" spans="1:28" s="126" customFormat="1" outlineLevel="3" x14ac:dyDescent="0.25">
      <c r="A237" s="1"/>
      <c r="B237" s="33"/>
      <c r="C237" s="73">
        <f t="shared" si="7"/>
        <v>4</v>
      </c>
      <c r="D237" s="4"/>
      <c r="E237" s="5"/>
      <c r="F237" s="5"/>
      <c r="G237" s="4"/>
      <c r="H237" s="26"/>
      <c r="I237" s="104"/>
      <c r="J237" s="104"/>
      <c r="K237" s="56">
        <v>2</v>
      </c>
      <c r="L237" s="56">
        <v>0</v>
      </c>
      <c r="M237" s="110">
        <v>1</v>
      </c>
      <c r="N237" s="110">
        <v>2</v>
      </c>
      <c r="O237" s="110">
        <v>3</v>
      </c>
      <c r="P237" s="110">
        <v>3</v>
      </c>
      <c r="Q237" s="129">
        <f>O237</f>
        <v>3</v>
      </c>
      <c r="R237" s="129">
        <f>P237</f>
        <v>3</v>
      </c>
      <c r="S237" s="130">
        <f>P237</f>
        <v>3</v>
      </c>
      <c r="T237" s="131">
        <f t="shared" ref="T237:V238" si="20">N237</f>
        <v>2</v>
      </c>
      <c r="U237" s="131">
        <f t="shared" si="20"/>
        <v>3</v>
      </c>
      <c r="V237" s="131">
        <f t="shared" si="20"/>
        <v>3</v>
      </c>
      <c r="W237" s="2"/>
      <c r="X237" s="4"/>
      <c r="Y237" s="16"/>
      <c r="Z237" s="1"/>
      <c r="AA237" s="1"/>
      <c r="AB237" s="1"/>
    </row>
    <row r="238" spans="1:28" s="126" customFormat="1" outlineLevel="3" x14ac:dyDescent="0.25">
      <c r="A238" s="1"/>
      <c r="B238" s="33"/>
      <c r="C238" s="73">
        <f t="shared" si="7"/>
        <v>4</v>
      </c>
      <c r="D238" s="4"/>
      <c r="E238" s="5"/>
      <c r="F238" s="5"/>
      <c r="G238" s="4"/>
      <c r="H238" s="26"/>
      <c r="I238" s="104"/>
      <c r="J238" s="104"/>
      <c r="K238" s="56">
        <v>3</v>
      </c>
      <c r="L238" s="56">
        <v>0</v>
      </c>
      <c r="M238" s="110">
        <v>1</v>
      </c>
      <c r="N238" s="110">
        <v>2</v>
      </c>
      <c r="O238" s="110">
        <v>3</v>
      </c>
      <c r="P238" s="110">
        <v>4</v>
      </c>
      <c r="Q238" s="129">
        <f>O238</f>
        <v>3</v>
      </c>
      <c r="R238" s="129">
        <f>P238</f>
        <v>4</v>
      </c>
      <c r="S238" s="130">
        <f>P238</f>
        <v>4</v>
      </c>
      <c r="T238" s="131">
        <f t="shared" si="20"/>
        <v>2</v>
      </c>
      <c r="U238" s="131">
        <f t="shared" si="20"/>
        <v>3</v>
      </c>
      <c r="V238" s="131">
        <f t="shared" si="20"/>
        <v>4</v>
      </c>
      <c r="W238" s="2"/>
      <c r="X238" s="4"/>
      <c r="Y238" s="16"/>
      <c r="Z238" s="1"/>
      <c r="AA238" s="1"/>
      <c r="AB238" s="1"/>
    </row>
    <row r="239" spans="1:28" s="126" customFormat="1" outlineLevel="3" x14ac:dyDescent="0.25">
      <c r="A239" s="1"/>
      <c r="B239" s="33"/>
      <c r="C239" s="73">
        <f t="shared" si="7"/>
        <v>4</v>
      </c>
      <c r="D239" s="4"/>
      <c r="E239" s="5"/>
      <c r="F239" s="5"/>
      <c r="G239" s="4"/>
      <c r="H239" s="26"/>
      <c r="I239" s="104"/>
      <c r="J239" s="104"/>
      <c r="K239" s="63">
        <v>4</v>
      </c>
      <c r="L239" s="63">
        <v>0</v>
      </c>
      <c r="M239" s="136">
        <f>M238</f>
        <v>1</v>
      </c>
      <c r="N239" s="136">
        <f t="shared" ref="N239:V239" si="21">N238</f>
        <v>2</v>
      </c>
      <c r="O239" s="136">
        <f t="shared" si="21"/>
        <v>3</v>
      </c>
      <c r="P239" s="136">
        <f t="shared" si="21"/>
        <v>4</v>
      </c>
      <c r="Q239" s="136">
        <f t="shared" si="21"/>
        <v>3</v>
      </c>
      <c r="R239" s="136">
        <f t="shared" si="21"/>
        <v>4</v>
      </c>
      <c r="S239" s="136">
        <f t="shared" si="21"/>
        <v>4</v>
      </c>
      <c r="T239" s="136">
        <f t="shared" si="21"/>
        <v>2</v>
      </c>
      <c r="U239" s="136">
        <f t="shared" si="21"/>
        <v>3</v>
      </c>
      <c r="V239" s="136">
        <f t="shared" si="21"/>
        <v>4</v>
      </c>
      <c r="W239" s="2"/>
      <c r="X239" s="4"/>
      <c r="Y239" s="16"/>
      <c r="Z239" s="1"/>
      <c r="AA239" s="1"/>
      <c r="AB239" s="1"/>
    </row>
    <row r="240" spans="1:28" s="126" customFormat="1" outlineLevel="3" x14ac:dyDescent="0.25">
      <c r="A240" s="1"/>
      <c r="B240" s="33"/>
      <c r="C240" s="73">
        <f t="shared" si="7"/>
        <v>4</v>
      </c>
      <c r="D240" s="4"/>
      <c r="E240" s="5"/>
      <c r="F240" s="5"/>
      <c r="G240" s="4"/>
      <c r="H240" s="26"/>
      <c r="I240" s="79"/>
      <c r="J240" s="115">
        <v>1</v>
      </c>
      <c r="K240" s="115">
        <v>0</v>
      </c>
      <c r="L240" s="115">
        <v>0</v>
      </c>
      <c r="M240" s="132">
        <f>M235</f>
        <v>2</v>
      </c>
      <c r="N240" s="132">
        <f t="shared" ref="N240:V240" si="22">N235</f>
        <v>2</v>
      </c>
      <c r="O240" s="132">
        <f t="shared" si="22"/>
        <v>2</v>
      </c>
      <c r="P240" s="132">
        <f t="shared" si="22"/>
        <v>2</v>
      </c>
      <c r="Q240" s="132">
        <f t="shared" si="22"/>
        <v>2</v>
      </c>
      <c r="R240" s="132">
        <f t="shared" si="22"/>
        <v>2</v>
      </c>
      <c r="S240" s="132">
        <f t="shared" si="22"/>
        <v>2</v>
      </c>
      <c r="T240" s="132">
        <f t="shared" si="22"/>
        <v>2</v>
      </c>
      <c r="U240" s="132">
        <f t="shared" si="22"/>
        <v>2</v>
      </c>
      <c r="V240" s="132">
        <f t="shared" si="22"/>
        <v>2</v>
      </c>
      <c r="W240" s="2"/>
      <c r="X240" s="4"/>
      <c r="Y240" s="16"/>
      <c r="Z240" s="1"/>
      <c r="AA240" s="1"/>
      <c r="AB240" s="1"/>
    </row>
    <row r="241" spans="1:28" s="126" customFormat="1" outlineLevel="3" x14ac:dyDescent="0.25">
      <c r="A241" s="1"/>
      <c r="B241" s="33"/>
      <c r="C241" s="73">
        <f t="shared" si="7"/>
        <v>4</v>
      </c>
      <c r="D241" s="4"/>
      <c r="E241" s="5"/>
      <c r="F241" s="5"/>
      <c r="G241" s="4"/>
      <c r="H241" s="26"/>
      <c r="I241" s="79"/>
      <c r="J241" s="56"/>
      <c r="K241" s="56">
        <v>1</v>
      </c>
      <c r="L241" s="56">
        <v>0</v>
      </c>
      <c r="M241" s="132">
        <f t="shared" ref="M241:V241" si="23">M236</f>
        <v>1</v>
      </c>
      <c r="N241" s="132">
        <f t="shared" si="23"/>
        <v>2</v>
      </c>
      <c r="O241" s="132">
        <f t="shared" si="23"/>
        <v>2</v>
      </c>
      <c r="P241" s="132">
        <f t="shared" si="23"/>
        <v>2</v>
      </c>
      <c r="Q241" s="132">
        <f t="shared" si="23"/>
        <v>2</v>
      </c>
      <c r="R241" s="132">
        <f t="shared" si="23"/>
        <v>2</v>
      </c>
      <c r="S241" s="132">
        <f t="shared" si="23"/>
        <v>2</v>
      </c>
      <c r="T241" s="132">
        <f t="shared" si="23"/>
        <v>2</v>
      </c>
      <c r="U241" s="132">
        <f t="shared" si="23"/>
        <v>2</v>
      </c>
      <c r="V241" s="132">
        <f t="shared" si="23"/>
        <v>2</v>
      </c>
      <c r="W241" s="2"/>
      <c r="X241" s="4"/>
      <c r="Y241" s="16"/>
      <c r="Z241" s="1"/>
      <c r="AA241" s="1"/>
      <c r="AB241" s="1"/>
    </row>
    <row r="242" spans="1:28" s="126" customFormat="1" outlineLevel="3" x14ac:dyDescent="0.25">
      <c r="A242" s="1"/>
      <c r="B242" s="33"/>
      <c r="C242" s="73">
        <f t="shared" si="7"/>
        <v>4</v>
      </c>
      <c r="D242" s="4"/>
      <c r="E242" s="5"/>
      <c r="F242" s="5"/>
      <c r="G242" s="4"/>
      <c r="H242" s="26"/>
      <c r="I242" s="79"/>
      <c r="J242" s="56"/>
      <c r="K242" s="56">
        <v>2</v>
      </c>
      <c r="L242" s="56">
        <v>0</v>
      </c>
      <c r="M242" s="132">
        <f t="shared" ref="M242:V242" si="24">M237</f>
        <v>1</v>
      </c>
      <c r="N242" s="132">
        <f t="shared" si="24"/>
        <v>2</v>
      </c>
      <c r="O242" s="132">
        <f t="shared" si="24"/>
        <v>3</v>
      </c>
      <c r="P242" s="132">
        <f t="shared" si="24"/>
        <v>3</v>
      </c>
      <c r="Q242" s="132">
        <f t="shared" si="24"/>
        <v>3</v>
      </c>
      <c r="R242" s="132">
        <f t="shared" si="24"/>
        <v>3</v>
      </c>
      <c r="S242" s="132">
        <f t="shared" si="24"/>
        <v>3</v>
      </c>
      <c r="T242" s="132">
        <f t="shared" si="24"/>
        <v>2</v>
      </c>
      <c r="U242" s="132">
        <f t="shared" si="24"/>
        <v>3</v>
      </c>
      <c r="V242" s="132">
        <f t="shared" si="24"/>
        <v>3</v>
      </c>
      <c r="W242" s="2"/>
      <c r="X242" s="4"/>
      <c r="Y242" s="16"/>
      <c r="Z242" s="1"/>
      <c r="AA242" s="1"/>
      <c r="AB242" s="1"/>
    </row>
    <row r="243" spans="1:28" s="126" customFormat="1" outlineLevel="3" x14ac:dyDescent="0.25">
      <c r="A243" s="1"/>
      <c r="B243" s="33"/>
      <c r="C243" s="73">
        <f t="shared" si="7"/>
        <v>4</v>
      </c>
      <c r="D243" s="4"/>
      <c r="E243" s="5"/>
      <c r="F243" s="5"/>
      <c r="G243" s="4"/>
      <c r="H243" s="26"/>
      <c r="I243" s="79"/>
      <c r="J243" s="56"/>
      <c r="K243" s="56">
        <v>3</v>
      </c>
      <c r="L243" s="56">
        <v>0</v>
      </c>
      <c r="M243" s="132">
        <f t="shared" ref="M243:V243" si="25">M238</f>
        <v>1</v>
      </c>
      <c r="N243" s="132">
        <f t="shared" si="25"/>
        <v>2</v>
      </c>
      <c r="O243" s="132">
        <f t="shared" si="25"/>
        <v>3</v>
      </c>
      <c r="P243" s="132">
        <f t="shared" si="25"/>
        <v>4</v>
      </c>
      <c r="Q243" s="132">
        <f t="shared" si="25"/>
        <v>3</v>
      </c>
      <c r="R243" s="132">
        <f t="shared" si="25"/>
        <v>4</v>
      </c>
      <c r="S243" s="132">
        <f t="shared" si="25"/>
        <v>4</v>
      </c>
      <c r="T243" s="132">
        <f t="shared" si="25"/>
        <v>2</v>
      </c>
      <c r="U243" s="132">
        <f t="shared" si="25"/>
        <v>3</v>
      </c>
      <c r="V243" s="132">
        <f t="shared" si="25"/>
        <v>4</v>
      </c>
      <c r="W243" s="2"/>
      <c r="X243" s="4"/>
      <c r="Y243" s="16"/>
      <c r="Z243" s="1"/>
      <c r="AA243" s="1"/>
      <c r="AB243" s="1"/>
    </row>
    <row r="244" spans="1:28" s="126" customFormat="1" outlineLevel="3" x14ac:dyDescent="0.25">
      <c r="A244" s="1"/>
      <c r="B244" s="33"/>
      <c r="C244" s="73">
        <f t="shared" si="7"/>
        <v>4</v>
      </c>
      <c r="D244" s="4"/>
      <c r="E244" s="5"/>
      <c r="F244" s="5"/>
      <c r="G244" s="4"/>
      <c r="H244" s="26"/>
      <c r="I244" s="79"/>
      <c r="J244" s="63"/>
      <c r="K244" s="63">
        <v>4</v>
      </c>
      <c r="L244" s="63">
        <v>0</v>
      </c>
      <c r="M244" s="136">
        <f t="shared" ref="M244:V244" si="26">M243</f>
        <v>1</v>
      </c>
      <c r="N244" s="136">
        <f t="shared" si="26"/>
        <v>2</v>
      </c>
      <c r="O244" s="136">
        <f t="shared" si="26"/>
        <v>3</v>
      </c>
      <c r="P244" s="136">
        <f t="shared" si="26"/>
        <v>4</v>
      </c>
      <c r="Q244" s="136">
        <f t="shared" si="26"/>
        <v>3</v>
      </c>
      <c r="R244" s="136">
        <f t="shared" si="26"/>
        <v>4</v>
      </c>
      <c r="S244" s="136">
        <f t="shared" si="26"/>
        <v>4</v>
      </c>
      <c r="T244" s="136">
        <f t="shared" si="26"/>
        <v>2</v>
      </c>
      <c r="U244" s="136">
        <f t="shared" si="26"/>
        <v>3</v>
      </c>
      <c r="V244" s="136">
        <f t="shared" si="26"/>
        <v>4</v>
      </c>
      <c r="W244" s="2"/>
      <c r="X244" s="4"/>
      <c r="Y244" s="16"/>
      <c r="Z244" s="1"/>
      <c r="AA244" s="1"/>
      <c r="AB244" s="1"/>
    </row>
    <row r="245" spans="1:28" s="126" customFormat="1" outlineLevel="3" x14ac:dyDescent="0.25">
      <c r="A245" s="1"/>
      <c r="B245" s="33"/>
      <c r="C245" s="73">
        <f t="shared" si="7"/>
        <v>4</v>
      </c>
      <c r="D245" s="4"/>
      <c r="E245" s="5"/>
      <c r="F245" s="5"/>
      <c r="G245" s="4"/>
      <c r="H245" s="26"/>
      <c r="I245" s="104"/>
      <c r="J245" s="61">
        <v>2</v>
      </c>
      <c r="K245" s="61">
        <v>0</v>
      </c>
      <c r="L245" s="61">
        <v>0</v>
      </c>
      <c r="M245" s="132">
        <f t="shared" ref="M245:V245" si="27">M240</f>
        <v>2</v>
      </c>
      <c r="N245" s="132">
        <f t="shared" si="27"/>
        <v>2</v>
      </c>
      <c r="O245" s="132">
        <f t="shared" si="27"/>
        <v>2</v>
      </c>
      <c r="P245" s="132">
        <f t="shared" si="27"/>
        <v>2</v>
      </c>
      <c r="Q245" s="132">
        <f t="shared" si="27"/>
        <v>2</v>
      </c>
      <c r="R245" s="132">
        <f t="shared" si="27"/>
        <v>2</v>
      </c>
      <c r="S245" s="132">
        <f t="shared" si="27"/>
        <v>2</v>
      </c>
      <c r="T245" s="132">
        <f t="shared" si="27"/>
        <v>2</v>
      </c>
      <c r="U245" s="132">
        <f t="shared" si="27"/>
        <v>2</v>
      </c>
      <c r="V245" s="132">
        <f t="shared" si="27"/>
        <v>2</v>
      </c>
      <c r="W245" s="2"/>
      <c r="X245" s="4"/>
      <c r="Y245" s="16"/>
      <c r="Z245" s="1"/>
      <c r="AA245" s="1"/>
      <c r="AB245" s="1"/>
    </row>
    <row r="246" spans="1:28" s="126" customFormat="1" outlineLevel="3" x14ac:dyDescent="0.25">
      <c r="A246" s="1"/>
      <c r="B246" s="33"/>
      <c r="C246" s="73">
        <f t="shared" si="7"/>
        <v>4</v>
      </c>
      <c r="D246" s="4"/>
      <c r="E246" s="5"/>
      <c r="F246" s="5"/>
      <c r="G246" s="4"/>
      <c r="H246" s="26"/>
      <c r="I246" s="104"/>
      <c r="J246" s="56"/>
      <c r="K246" s="56">
        <v>1</v>
      </c>
      <c r="L246" s="56">
        <v>0</v>
      </c>
      <c r="M246" s="132">
        <f t="shared" ref="M246:V246" si="28">M241</f>
        <v>1</v>
      </c>
      <c r="N246" s="132">
        <f t="shared" si="28"/>
        <v>2</v>
      </c>
      <c r="O246" s="132">
        <f t="shared" si="28"/>
        <v>2</v>
      </c>
      <c r="P246" s="132">
        <f t="shared" si="28"/>
        <v>2</v>
      </c>
      <c r="Q246" s="132">
        <f t="shared" si="28"/>
        <v>2</v>
      </c>
      <c r="R246" s="132">
        <f t="shared" si="28"/>
        <v>2</v>
      </c>
      <c r="S246" s="132">
        <f t="shared" si="28"/>
        <v>2</v>
      </c>
      <c r="T246" s="132">
        <f t="shared" si="28"/>
        <v>2</v>
      </c>
      <c r="U246" s="132">
        <f t="shared" si="28"/>
        <v>2</v>
      </c>
      <c r="V246" s="132">
        <f t="shared" si="28"/>
        <v>2</v>
      </c>
      <c r="W246" s="2"/>
      <c r="X246" s="4"/>
      <c r="Y246" s="16"/>
      <c r="Z246" s="1"/>
      <c r="AA246" s="1"/>
      <c r="AB246" s="1"/>
    </row>
    <row r="247" spans="1:28" s="126" customFormat="1" outlineLevel="3" x14ac:dyDescent="0.25">
      <c r="A247" s="1"/>
      <c r="B247" s="33"/>
      <c r="C247" s="73">
        <f t="shared" si="7"/>
        <v>4</v>
      </c>
      <c r="D247" s="4"/>
      <c r="E247" s="5"/>
      <c r="F247" s="5"/>
      <c r="G247" s="4"/>
      <c r="H247" s="26"/>
      <c r="I247" s="104"/>
      <c r="J247" s="56"/>
      <c r="K247" s="56">
        <v>2</v>
      </c>
      <c r="L247" s="56">
        <v>0</v>
      </c>
      <c r="M247" s="132">
        <f t="shared" ref="M247:V247" si="29">M242</f>
        <v>1</v>
      </c>
      <c r="N247" s="132">
        <f t="shared" si="29"/>
        <v>2</v>
      </c>
      <c r="O247" s="132">
        <f t="shared" si="29"/>
        <v>3</v>
      </c>
      <c r="P247" s="132">
        <f t="shared" si="29"/>
        <v>3</v>
      </c>
      <c r="Q247" s="132">
        <f t="shared" si="29"/>
        <v>3</v>
      </c>
      <c r="R247" s="132">
        <f t="shared" si="29"/>
        <v>3</v>
      </c>
      <c r="S247" s="132">
        <f t="shared" si="29"/>
        <v>3</v>
      </c>
      <c r="T247" s="132">
        <f t="shared" si="29"/>
        <v>2</v>
      </c>
      <c r="U247" s="132">
        <f t="shared" si="29"/>
        <v>3</v>
      </c>
      <c r="V247" s="132">
        <f t="shared" si="29"/>
        <v>3</v>
      </c>
      <c r="W247" s="2"/>
      <c r="X247" s="4"/>
      <c r="Y247" s="16"/>
      <c r="Z247" s="1"/>
      <c r="AA247" s="1"/>
      <c r="AB247" s="1"/>
    </row>
    <row r="248" spans="1:28" s="126" customFormat="1" outlineLevel="3" x14ac:dyDescent="0.25">
      <c r="A248" s="1"/>
      <c r="B248" s="33"/>
      <c r="C248" s="73">
        <f t="shared" si="7"/>
        <v>4</v>
      </c>
      <c r="D248" s="4"/>
      <c r="E248" s="5"/>
      <c r="F248" s="5"/>
      <c r="G248" s="4"/>
      <c r="H248" s="26"/>
      <c r="I248" s="104"/>
      <c r="J248" s="56"/>
      <c r="K248" s="56">
        <v>3</v>
      </c>
      <c r="L248" s="56">
        <v>0</v>
      </c>
      <c r="M248" s="132">
        <f t="shared" ref="M248:V248" si="30">M243</f>
        <v>1</v>
      </c>
      <c r="N248" s="132">
        <f t="shared" si="30"/>
        <v>2</v>
      </c>
      <c r="O248" s="132">
        <f t="shared" si="30"/>
        <v>3</v>
      </c>
      <c r="P248" s="132">
        <f t="shared" si="30"/>
        <v>4</v>
      </c>
      <c r="Q248" s="132">
        <f t="shared" si="30"/>
        <v>3</v>
      </c>
      <c r="R248" s="132">
        <f t="shared" si="30"/>
        <v>4</v>
      </c>
      <c r="S248" s="132">
        <f t="shared" si="30"/>
        <v>4</v>
      </c>
      <c r="T248" s="132">
        <f t="shared" si="30"/>
        <v>2</v>
      </c>
      <c r="U248" s="132">
        <f t="shared" si="30"/>
        <v>3</v>
      </c>
      <c r="V248" s="132">
        <f t="shared" si="30"/>
        <v>4</v>
      </c>
      <c r="W248" s="2"/>
      <c r="X248" s="4"/>
      <c r="Y248" s="16"/>
      <c r="Z248" s="1"/>
      <c r="AA248" s="1"/>
      <c r="AB248" s="1"/>
    </row>
    <row r="249" spans="1:28" s="126" customFormat="1" outlineLevel="3" x14ac:dyDescent="0.25">
      <c r="A249" s="1"/>
      <c r="B249" s="33"/>
      <c r="C249" s="73">
        <f t="shared" si="7"/>
        <v>4</v>
      </c>
      <c r="D249" s="4"/>
      <c r="E249" s="5"/>
      <c r="F249" s="5"/>
      <c r="G249" s="4"/>
      <c r="H249" s="26"/>
      <c r="I249" s="104"/>
      <c r="J249" s="63"/>
      <c r="K249" s="63">
        <v>4</v>
      </c>
      <c r="L249" s="63">
        <v>0</v>
      </c>
      <c r="M249" s="136">
        <f t="shared" ref="M249:V249" si="31">M248</f>
        <v>1</v>
      </c>
      <c r="N249" s="136">
        <f t="shared" si="31"/>
        <v>2</v>
      </c>
      <c r="O249" s="136">
        <f t="shared" si="31"/>
        <v>3</v>
      </c>
      <c r="P249" s="136">
        <f t="shared" si="31"/>
        <v>4</v>
      </c>
      <c r="Q249" s="136">
        <f t="shared" si="31"/>
        <v>3</v>
      </c>
      <c r="R249" s="136">
        <f t="shared" si="31"/>
        <v>4</v>
      </c>
      <c r="S249" s="136">
        <f t="shared" si="31"/>
        <v>4</v>
      </c>
      <c r="T249" s="136">
        <f t="shared" si="31"/>
        <v>2</v>
      </c>
      <c r="U249" s="136">
        <f t="shared" si="31"/>
        <v>3</v>
      </c>
      <c r="V249" s="136">
        <f t="shared" si="31"/>
        <v>4</v>
      </c>
      <c r="W249" s="2"/>
      <c r="X249" s="4"/>
      <c r="Y249" s="16"/>
      <c r="Z249" s="1"/>
      <c r="AA249" s="1"/>
      <c r="AB249" s="1"/>
    </row>
    <row r="250" spans="1:28" s="126" customFormat="1" outlineLevel="3" x14ac:dyDescent="0.25">
      <c r="A250" s="1"/>
      <c r="B250" s="33"/>
      <c r="C250" s="73">
        <f t="shared" si="7"/>
        <v>4</v>
      </c>
      <c r="D250" s="4"/>
      <c r="E250" s="5"/>
      <c r="F250" s="5"/>
      <c r="G250" s="4"/>
      <c r="H250" s="26"/>
      <c r="I250" s="79"/>
      <c r="J250" s="61">
        <v>3</v>
      </c>
      <c r="K250" s="61">
        <v>0</v>
      </c>
      <c r="L250" s="61">
        <v>0</v>
      </c>
      <c r="M250" s="132">
        <f t="shared" ref="M250:V250" si="32">M245</f>
        <v>2</v>
      </c>
      <c r="N250" s="132">
        <f t="shared" si="32"/>
        <v>2</v>
      </c>
      <c r="O250" s="132">
        <f t="shared" si="32"/>
        <v>2</v>
      </c>
      <c r="P250" s="132">
        <f t="shared" si="32"/>
        <v>2</v>
      </c>
      <c r="Q250" s="132">
        <f t="shared" si="32"/>
        <v>2</v>
      </c>
      <c r="R250" s="132">
        <f t="shared" si="32"/>
        <v>2</v>
      </c>
      <c r="S250" s="132">
        <f t="shared" si="32"/>
        <v>2</v>
      </c>
      <c r="T250" s="132">
        <f t="shared" si="32"/>
        <v>2</v>
      </c>
      <c r="U250" s="132">
        <f t="shared" si="32"/>
        <v>2</v>
      </c>
      <c r="V250" s="132">
        <f t="shared" si="32"/>
        <v>2</v>
      </c>
      <c r="W250" s="2"/>
      <c r="X250" s="4"/>
      <c r="Y250" s="16"/>
      <c r="Z250" s="1"/>
      <c r="AA250" s="1"/>
      <c r="AB250" s="1"/>
    </row>
    <row r="251" spans="1:28" s="126" customFormat="1" outlineLevel="3" x14ac:dyDescent="0.25">
      <c r="A251" s="1"/>
      <c r="B251" s="33"/>
      <c r="C251" s="73">
        <f t="shared" si="7"/>
        <v>4</v>
      </c>
      <c r="D251" s="4"/>
      <c r="E251" s="5"/>
      <c r="F251" s="5"/>
      <c r="G251" s="4"/>
      <c r="H251" s="26"/>
      <c r="I251" s="79"/>
      <c r="J251" s="56"/>
      <c r="K251" s="56">
        <v>1</v>
      </c>
      <c r="L251" s="56">
        <v>0</v>
      </c>
      <c r="M251" s="132">
        <f t="shared" ref="M251:V251" si="33">M246</f>
        <v>1</v>
      </c>
      <c r="N251" s="132">
        <f t="shared" si="33"/>
        <v>2</v>
      </c>
      <c r="O251" s="132">
        <f t="shared" si="33"/>
        <v>2</v>
      </c>
      <c r="P251" s="132">
        <f t="shared" si="33"/>
        <v>2</v>
      </c>
      <c r="Q251" s="132">
        <f t="shared" si="33"/>
        <v>2</v>
      </c>
      <c r="R251" s="132">
        <f t="shared" si="33"/>
        <v>2</v>
      </c>
      <c r="S251" s="132">
        <f t="shared" si="33"/>
        <v>2</v>
      </c>
      <c r="T251" s="132">
        <f t="shared" si="33"/>
        <v>2</v>
      </c>
      <c r="U251" s="132">
        <f t="shared" si="33"/>
        <v>2</v>
      </c>
      <c r="V251" s="132">
        <f t="shared" si="33"/>
        <v>2</v>
      </c>
      <c r="W251" s="2"/>
      <c r="X251" s="4"/>
      <c r="Y251" s="16"/>
      <c r="Z251" s="1"/>
      <c r="AA251" s="1"/>
      <c r="AB251" s="1"/>
    </row>
    <row r="252" spans="1:28" s="126" customFormat="1" outlineLevel="3" x14ac:dyDescent="0.25">
      <c r="A252" s="1"/>
      <c r="B252" s="33"/>
      <c r="C252" s="73">
        <f t="shared" si="7"/>
        <v>4</v>
      </c>
      <c r="D252" s="4"/>
      <c r="E252" s="5"/>
      <c r="F252" s="5"/>
      <c r="G252" s="4"/>
      <c r="H252" s="26"/>
      <c r="I252" s="79"/>
      <c r="J252" s="56"/>
      <c r="K252" s="56">
        <v>2</v>
      </c>
      <c r="L252" s="56">
        <v>0</v>
      </c>
      <c r="M252" s="132">
        <f t="shared" ref="M252:V252" si="34">M247</f>
        <v>1</v>
      </c>
      <c r="N252" s="132">
        <f t="shared" si="34"/>
        <v>2</v>
      </c>
      <c r="O252" s="132">
        <f t="shared" si="34"/>
        <v>3</v>
      </c>
      <c r="P252" s="132">
        <f t="shared" si="34"/>
        <v>3</v>
      </c>
      <c r="Q252" s="132">
        <f t="shared" si="34"/>
        <v>3</v>
      </c>
      <c r="R252" s="132">
        <f t="shared" si="34"/>
        <v>3</v>
      </c>
      <c r="S252" s="132">
        <f t="shared" si="34"/>
        <v>3</v>
      </c>
      <c r="T252" s="132">
        <f t="shared" si="34"/>
        <v>2</v>
      </c>
      <c r="U252" s="132">
        <f t="shared" si="34"/>
        <v>3</v>
      </c>
      <c r="V252" s="132">
        <f t="shared" si="34"/>
        <v>3</v>
      </c>
      <c r="W252" s="2"/>
      <c r="X252" s="4"/>
      <c r="Y252" s="16"/>
      <c r="Z252" s="1"/>
      <c r="AA252" s="1"/>
      <c r="AB252" s="1"/>
    </row>
    <row r="253" spans="1:28" s="126" customFormat="1" outlineLevel="3" x14ac:dyDescent="0.25">
      <c r="A253" s="1"/>
      <c r="B253" s="33"/>
      <c r="C253" s="73">
        <f t="shared" si="7"/>
        <v>4</v>
      </c>
      <c r="D253" s="4"/>
      <c r="E253" s="5"/>
      <c r="F253" s="5"/>
      <c r="G253" s="4"/>
      <c r="H253" s="26"/>
      <c r="I253" s="79"/>
      <c r="J253" s="56"/>
      <c r="K253" s="56">
        <v>3</v>
      </c>
      <c r="L253" s="56">
        <v>0</v>
      </c>
      <c r="M253" s="132">
        <f t="shared" ref="M253:V253" si="35">M248</f>
        <v>1</v>
      </c>
      <c r="N253" s="132">
        <f t="shared" si="35"/>
        <v>2</v>
      </c>
      <c r="O253" s="132">
        <f t="shared" si="35"/>
        <v>3</v>
      </c>
      <c r="P253" s="132">
        <f t="shared" si="35"/>
        <v>4</v>
      </c>
      <c r="Q253" s="132">
        <f t="shared" si="35"/>
        <v>3</v>
      </c>
      <c r="R253" s="132">
        <f t="shared" si="35"/>
        <v>4</v>
      </c>
      <c r="S253" s="132">
        <f t="shared" si="35"/>
        <v>4</v>
      </c>
      <c r="T253" s="132">
        <f t="shared" si="35"/>
        <v>2</v>
      </c>
      <c r="U253" s="132">
        <f t="shared" si="35"/>
        <v>3</v>
      </c>
      <c r="V253" s="132">
        <f t="shared" si="35"/>
        <v>4</v>
      </c>
      <c r="W253" s="2"/>
      <c r="X253" s="4"/>
      <c r="Y253" s="16"/>
      <c r="Z253" s="1"/>
      <c r="AA253" s="1"/>
      <c r="AB253" s="1"/>
    </row>
    <row r="254" spans="1:28" s="126" customFormat="1" outlineLevel="3" x14ac:dyDescent="0.25">
      <c r="A254" s="1"/>
      <c r="B254" s="33"/>
      <c r="C254" s="73">
        <f t="shared" si="7"/>
        <v>4</v>
      </c>
      <c r="D254" s="4"/>
      <c r="E254" s="5"/>
      <c r="F254" s="5"/>
      <c r="G254" s="4"/>
      <c r="H254" s="26"/>
      <c r="I254" s="62"/>
      <c r="J254" s="63"/>
      <c r="K254" s="63">
        <v>4</v>
      </c>
      <c r="L254" s="63">
        <v>0</v>
      </c>
      <c r="M254" s="136">
        <f t="shared" ref="M254:V254" si="36">M253</f>
        <v>1</v>
      </c>
      <c r="N254" s="136">
        <f t="shared" si="36"/>
        <v>2</v>
      </c>
      <c r="O254" s="136">
        <f t="shared" si="36"/>
        <v>3</v>
      </c>
      <c r="P254" s="136">
        <f t="shared" si="36"/>
        <v>4</v>
      </c>
      <c r="Q254" s="136">
        <f t="shared" si="36"/>
        <v>3</v>
      </c>
      <c r="R254" s="136">
        <f t="shared" si="36"/>
        <v>4</v>
      </c>
      <c r="S254" s="136">
        <f t="shared" si="36"/>
        <v>4</v>
      </c>
      <c r="T254" s="136">
        <f t="shared" si="36"/>
        <v>2</v>
      </c>
      <c r="U254" s="136">
        <f t="shared" si="36"/>
        <v>3</v>
      </c>
      <c r="V254" s="136">
        <f t="shared" si="36"/>
        <v>4</v>
      </c>
      <c r="W254" s="2"/>
      <c r="X254" s="4"/>
      <c r="Y254" s="16"/>
      <c r="Z254" s="1"/>
      <c r="AA254" s="1"/>
      <c r="AB254" s="1"/>
    </row>
    <row r="255" spans="1:28" s="126" customFormat="1" outlineLevel="3" x14ac:dyDescent="0.25">
      <c r="A255" s="1"/>
      <c r="B255" s="33"/>
      <c r="C255" s="73">
        <f t="shared" si="7"/>
        <v>4</v>
      </c>
      <c r="D255" s="4"/>
      <c r="E255" s="5"/>
      <c r="F255" s="5"/>
      <c r="G255" s="4"/>
      <c r="H255" s="26"/>
      <c r="I255" s="127">
        <v>2</v>
      </c>
      <c r="J255" s="57">
        <v>0</v>
      </c>
      <c r="K255" s="61">
        <v>0</v>
      </c>
      <c r="L255" s="61">
        <v>0</v>
      </c>
      <c r="M255" s="132">
        <f>M235</f>
        <v>2</v>
      </c>
      <c r="N255" s="132">
        <f t="shared" ref="N255:V255" si="37">N235</f>
        <v>2</v>
      </c>
      <c r="O255" s="132">
        <f t="shared" si="37"/>
        <v>2</v>
      </c>
      <c r="P255" s="132">
        <f t="shared" si="37"/>
        <v>2</v>
      </c>
      <c r="Q255" s="132">
        <f t="shared" si="37"/>
        <v>2</v>
      </c>
      <c r="R255" s="132">
        <f t="shared" si="37"/>
        <v>2</v>
      </c>
      <c r="S255" s="132">
        <f t="shared" si="37"/>
        <v>2</v>
      </c>
      <c r="T255" s="132">
        <f t="shared" si="37"/>
        <v>2</v>
      </c>
      <c r="U255" s="132">
        <f t="shared" si="37"/>
        <v>2</v>
      </c>
      <c r="V255" s="132">
        <f t="shared" si="37"/>
        <v>2</v>
      </c>
      <c r="W255" s="2"/>
      <c r="X255" s="4"/>
      <c r="Y255" s="16"/>
      <c r="Z255" s="1"/>
      <c r="AA255" s="1"/>
      <c r="AB255" s="1"/>
    </row>
    <row r="256" spans="1:28" s="126" customFormat="1" outlineLevel="3" x14ac:dyDescent="0.25">
      <c r="A256" s="1"/>
      <c r="B256" s="33"/>
      <c r="C256" s="73">
        <f t="shared" si="7"/>
        <v>4</v>
      </c>
      <c r="D256" s="4"/>
      <c r="E256" s="5"/>
      <c r="F256" s="5"/>
      <c r="G256" s="4"/>
      <c r="H256" s="26"/>
      <c r="I256" s="104" t="s">
        <v>284</v>
      </c>
      <c r="J256" s="104"/>
      <c r="K256" s="56">
        <v>1</v>
      </c>
      <c r="L256" s="56">
        <v>0</v>
      </c>
      <c r="M256" s="132">
        <f t="shared" ref="M256:V256" si="38">M236</f>
        <v>1</v>
      </c>
      <c r="N256" s="132">
        <f t="shared" si="38"/>
        <v>2</v>
      </c>
      <c r="O256" s="132">
        <f t="shared" si="38"/>
        <v>2</v>
      </c>
      <c r="P256" s="132">
        <f t="shared" si="38"/>
        <v>2</v>
      </c>
      <c r="Q256" s="132">
        <f t="shared" si="38"/>
        <v>2</v>
      </c>
      <c r="R256" s="132">
        <f t="shared" si="38"/>
        <v>2</v>
      </c>
      <c r="S256" s="132">
        <f t="shared" si="38"/>
        <v>2</v>
      </c>
      <c r="T256" s="132">
        <f t="shared" si="38"/>
        <v>2</v>
      </c>
      <c r="U256" s="132">
        <f t="shared" si="38"/>
        <v>2</v>
      </c>
      <c r="V256" s="132">
        <f t="shared" si="38"/>
        <v>2</v>
      </c>
      <c r="W256" s="2"/>
      <c r="X256" s="4"/>
      <c r="Y256" s="16"/>
      <c r="Z256" s="1"/>
      <c r="AA256" s="1"/>
      <c r="AB256" s="1"/>
    </row>
    <row r="257" spans="1:28" s="126" customFormat="1" outlineLevel="3" x14ac:dyDescent="0.25">
      <c r="A257" s="1"/>
      <c r="B257" s="33"/>
      <c r="C257" s="73">
        <f t="shared" si="7"/>
        <v>4</v>
      </c>
      <c r="D257" s="4"/>
      <c r="E257" s="5"/>
      <c r="F257" s="5"/>
      <c r="G257" s="4"/>
      <c r="H257" s="26"/>
      <c r="I257" s="104"/>
      <c r="J257" s="104"/>
      <c r="K257" s="56">
        <v>2</v>
      </c>
      <c r="L257" s="56">
        <v>0</v>
      </c>
      <c r="M257" s="132">
        <f t="shared" ref="M257:V257" si="39">M237</f>
        <v>1</v>
      </c>
      <c r="N257" s="132">
        <f t="shared" si="39"/>
        <v>2</v>
      </c>
      <c r="O257" s="132">
        <f t="shared" si="39"/>
        <v>3</v>
      </c>
      <c r="P257" s="132">
        <f t="shared" si="39"/>
        <v>3</v>
      </c>
      <c r="Q257" s="132">
        <f t="shared" si="39"/>
        <v>3</v>
      </c>
      <c r="R257" s="132">
        <f t="shared" si="39"/>
        <v>3</v>
      </c>
      <c r="S257" s="132">
        <f t="shared" si="39"/>
        <v>3</v>
      </c>
      <c r="T257" s="132">
        <f t="shared" si="39"/>
        <v>2</v>
      </c>
      <c r="U257" s="132">
        <f t="shared" si="39"/>
        <v>3</v>
      </c>
      <c r="V257" s="132">
        <f t="shared" si="39"/>
        <v>3</v>
      </c>
      <c r="W257" s="2"/>
      <c r="X257" s="4"/>
      <c r="Y257" s="16"/>
      <c r="Z257" s="1"/>
      <c r="AA257" s="1"/>
      <c r="AB257" s="1"/>
    </row>
    <row r="258" spans="1:28" s="126" customFormat="1" outlineLevel="3" x14ac:dyDescent="0.25">
      <c r="A258" s="1"/>
      <c r="B258" s="33"/>
      <c r="C258" s="73">
        <f t="shared" si="7"/>
        <v>4</v>
      </c>
      <c r="D258" s="4"/>
      <c r="E258" s="5"/>
      <c r="F258" s="5"/>
      <c r="G258" s="4"/>
      <c r="H258" s="26"/>
      <c r="I258" s="104"/>
      <c r="J258" s="104"/>
      <c r="K258" s="56">
        <v>3</v>
      </c>
      <c r="L258" s="56">
        <v>0</v>
      </c>
      <c r="M258" s="132">
        <f t="shared" ref="M258:V258" si="40">M238</f>
        <v>1</v>
      </c>
      <c r="N258" s="132">
        <f t="shared" si="40"/>
        <v>2</v>
      </c>
      <c r="O258" s="132">
        <f t="shared" si="40"/>
        <v>3</v>
      </c>
      <c r="P258" s="132">
        <f t="shared" si="40"/>
        <v>4</v>
      </c>
      <c r="Q258" s="132">
        <f t="shared" si="40"/>
        <v>3</v>
      </c>
      <c r="R258" s="132">
        <f t="shared" si="40"/>
        <v>4</v>
      </c>
      <c r="S258" s="132">
        <f t="shared" si="40"/>
        <v>4</v>
      </c>
      <c r="T258" s="132">
        <f t="shared" si="40"/>
        <v>2</v>
      </c>
      <c r="U258" s="132">
        <f t="shared" si="40"/>
        <v>3</v>
      </c>
      <c r="V258" s="132">
        <f t="shared" si="40"/>
        <v>4</v>
      </c>
      <c r="W258" s="2"/>
      <c r="X258" s="4"/>
      <c r="Y258" s="16"/>
      <c r="Z258" s="1"/>
      <c r="AA258" s="1"/>
      <c r="AB258" s="1"/>
    </row>
    <row r="259" spans="1:28" s="126" customFormat="1" outlineLevel="3" x14ac:dyDescent="0.25">
      <c r="A259" s="1"/>
      <c r="B259" s="33"/>
      <c r="C259" s="73">
        <f t="shared" si="7"/>
        <v>4</v>
      </c>
      <c r="D259" s="4"/>
      <c r="E259" s="5"/>
      <c r="F259" s="5"/>
      <c r="G259" s="4"/>
      <c r="H259" s="26"/>
      <c r="I259" s="104"/>
      <c r="J259" s="104"/>
      <c r="K259" s="63">
        <v>4</v>
      </c>
      <c r="L259" s="63">
        <v>0</v>
      </c>
      <c r="M259" s="136">
        <f t="shared" ref="M259:V259" si="41">M258</f>
        <v>1</v>
      </c>
      <c r="N259" s="136">
        <f t="shared" si="41"/>
        <v>2</v>
      </c>
      <c r="O259" s="136">
        <f t="shared" si="41"/>
        <v>3</v>
      </c>
      <c r="P259" s="136">
        <f t="shared" si="41"/>
        <v>4</v>
      </c>
      <c r="Q259" s="136">
        <f t="shared" si="41"/>
        <v>3</v>
      </c>
      <c r="R259" s="136">
        <f t="shared" si="41"/>
        <v>4</v>
      </c>
      <c r="S259" s="136">
        <f t="shared" si="41"/>
        <v>4</v>
      </c>
      <c r="T259" s="136">
        <f t="shared" si="41"/>
        <v>2</v>
      </c>
      <c r="U259" s="136">
        <f t="shared" si="41"/>
        <v>3</v>
      </c>
      <c r="V259" s="136">
        <f t="shared" si="41"/>
        <v>4</v>
      </c>
      <c r="W259" s="2"/>
      <c r="X259" s="4"/>
      <c r="Y259" s="16"/>
      <c r="Z259" s="1"/>
      <c r="AA259" s="1"/>
      <c r="AB259" s="1"/>
    </row>
    <row r="260" spans="1:28" s="126" customFormat="1" outlineLevel="3" x14ac:dyDescent="0.25">
      <c r="A260" s="1"/>
      <c r="B260" s="33"/>
      <c r="C260" s="73">
        <f t="shared" si="7"/>
        <v>4</v>
      </c>
      <c r="D260" s="4"/>
      <c r="E260" s="5"/>
      <c r="F260" s="5"/>
      <c r="G260" s="4"/>
      <c r="H260" s="26"/>
      <c r="I260" s="79"/>
      <c r="J260" s="115">
        <v>1</v>
      </c>
      <c r="K260" s="115">
        <v>0</v>
      </c>
      <c r="L260" s="115">
        <v>0</v>
      </c>
      <c r="M260" s="132">
        <f>M240</f>
        <v>2</v>
      </c>
      <c r="N260" s="132">
        <f t="shared" ref="N260:V260" si="42">N240</f>
        <v>2</v>
      </c>
      <c r="O260" s="132">
        <f t="shared" si="42"/>
        <v>2</v>
      </c>
      <c r="P260" s="132">
        <f t="shared" si="42"/>
        <v>2</v>
      </c>
      <c r="Q260" s="132">
        <f t="shared" si="42"/>
        <v>2</v>
      </c>
      <c r="R260" s="132">
        <f t="shared" si="42"/>
        <v>2</v>
      </c>
      <c r="S260" s="132">
        <f t="shared" si="42"/>
        <v>2</v>
      </c>
      <c r="T260" s="132">
        <f t="shared" si="42"/>
        <v>2</v>
      </c>
      <c r="U260" s="132">
        <f t="shared" si="42"/>
        <v>2</v>
      </c>
      <c r="V260" s="132">
        <f t="shared" si="42"/>
        <v>2</v>
      </c>
      <c r="W260" s="2"/>
      <c r="X260" s="4"/>
      <c r="Y260" s="16"/>
      <c r="Z260" s="1"/>
      <c r="AA260" s="1"/>
      <c r="AB260" s="1"/>
    </row>
    <row r="261" spans="1:28" s="126" customFormat="1" outlineLevel="3" x14ac:dyDescent="0.25">
      <c r="A261" s="1"/>
      <c r="B261" s="33"/>
      <c r="C261" s="73">
        <f t="shared" si="7"/>
        <v>4</v>
      </c>
      <c r="D261" s="4"/>
      <c r="E261" s="5"/>
      <c r="F261" s="5"/>
      <c r="G261" s="4"/>
      <c r="H261" s="26"/>
      <c r="I261" s="79"/>
      <c r="J261" s="56"/>
      <c r="K261" s="56">
        <v>1</v>
      </c>
      <c r="L261" s="56">
        <v>0</v>
      </c>
      <c r="M261" s="132">
        <f t="shared" ref="M261:V261" si="43">M241</f>
        <v>1</v>
      </c>
      <c r="N261" s="132">
        <f t="shared" si="43"/>
        <v>2</v>
      </c>
      <c r="O261" s="132">
        <f t="shared" si="43"/>
        <v>2</v>
      </c>
      <c r="P261" s="132">
        <f t="shared" si="43"/>
        <v>2</v>
      </c>
      <c r="Q261" s="132">
        <f t="shared" si="43"/>
        <v>2</v>
      </c>
      <c r="R261" s="132">
        <f t="shared" si="43"/>
        <v>2</v>
      </c>
      <c r="S261" s="132">
        <f t="shared" si="43"/>
        <v>2</v>
      </c>
      <c r="T261" s="132">
        <f t="shared" si="43"/>
        <v>2</v>
      </c>
      <c r="U261" s="132">
        <f t="shared" si="43"/>
        <v>2</v>
      </c>
      <c r="V261" s="132">
        <f t="shared" si="43"/>
        <v>2</v>
      </c>
      <c r="W261" s="2"/>
      <c r="X261" s="4"/>
      <c r="Y261" s="16"/>
      <c r="Z261" s="1"/>
      <c r="AA261" s="1"/>
      <c r="AB261" s="1"/>
    </row>
    <row r="262" spans="1:28" s="126" customFormat="1" outlineLevel="3" x14ac:dyDescent="0.25">
      <c r="A262" s="1"/>
      <c r="B262" s="33"/>
      <c r="C262" s="73">
        <f t="shared" si="7"/>
        <v>4</v>
      </c>
      <c r="D262" s="4"/>
      <c r="E262" s="5"/>
      <c r="F262" s="5"/>
      <c r="G262" s="4"/>
      <c r="H262" s="26"/>
      <c r="I262" s="79"/>
      <c r="J262" s="56"/>
      <c r="K262" s="56">
        <v>2</v>
      </c>
      <c r="L262" s="56">
        <v>0</v>
      </c>
      <c r="M262" s="132">
        <f t="shared" ref="M262:V262" si="44">M242</f>
        <v>1</v>
      </c>
      <c r="N262" s="132">
        <f t="shared" si="44"/>
        <v>2</v>
      </c>
      <c r="O262" s="132">
        <f t="shared" si="44"/>
        <v>3</v>
      </c>
      <c r="P262" s="132">
        <f t="shared" si="44"/>
        <v>3</v>
      </c>
      <c r="Q262" s="132">
        <f t="shared" si="44"/>
        <v>3</v>
      </c>
      <c r="R262" s="132">
        <f t="shared" si="44"/>
        <v>3</v>
      </c>
      <c r="S262" s="132">
        <f t="shared" si="44"/>
        <v>3</v>
      </c>
      <c r="T262" s="132">
        <f t="shared" si="44"/>
        <v>2</v>
      </c>
      <c r="U262" s="132">
        <f t="shared" si="44"/>
        <v>3</v>
      </c>
      <c r="V262" s="132">
        <f t="shared" si="44"/>
        <v>3</v>
      </c>
      <c r="W262" s="2"/>
      <c r="X262" s="4"/>
      <c r="Y262" s="16"/>
      <c r="Z262" s="1"/>
      <c r="AA262" s="1"/>
      <c r="AB262" s="1"/>
    </row>
    <row r="263" spans="1:28" s="126" customFormat="1" outlineLevel="3" x14ac:dyDescent="0.25">
      <c r="A263" s="1"/>
      <c r="B263" s="33"/>
      <c r="C263" s="73">
        <f t="shared" si="7"/>
        <v>4</v>
      </c>
      <c r="D263" s="4"/>
      <c r="E263" s="5"/>
      <c r="F263" s="5"/>
      <c r="G263" s="4"/>
      <c r="H263" s="26"/>
      <c r="I263" s="79"/>
      <c r="J263" s="56"/>
      <c r="K263" s="56">
        <v>3</v>
      </c>
      <c r="L263" s="56">
        <v>0</v>
      </c>
      <c r="M263" s="132">
        <f t="shared" ref="M263:V263" si="45">M243</f>
        <v>1</v>
      </c>
      <c r="N263" s="132">
        <f t="shared" si="45"/>
        <v>2</v>
      </c>
      <c r="O263" s="132">
        <f t="shared" si="45"/>
        <v>3</v>
      </c>
      <c r="P263" s="132">
        <f t="shared" si="45"/>
        <v>4</v>
      </c>
      <c r="Q263" s="132">
        <f t="shared" si="45"/>
        <v>3</v>
      </c>
      <c r="R263" s="132">
        <f t="shared" si="45"/>
        <v>4</v>
      </c>
      <c r="S263" s="132">
        <f t="shared" si="45"/>
        <v>4</v>
      </c>
      <c r="T263" s="132">
        <f t="shared" si="45"/>
        <v>2</v>
      </c>
      <c r="U263" s="132">
        <f t="shared" si="45"/>
        <v>3</v>
      </c>
      <c r="V263" s="132">
        <f t="shared" si="45"/>
        <v>4</v>
      </c>
      <c r="W263" s="2"/>
      <c r="X263" s="4"/>
      <c r="Y263" s="16"/>
      <c r="Z263" s="1"/>
      <c r="AA263" s="1"/>
      <c r="AB263" s="1"/>
    </row>
    <row r="264" spans="1:28" s="126" customFormat="1" outlineLevel="3" x14ac:dyDescent="0.25">
      <c r="A264" s="1"/>
      <c r="B264" s="33"/>
      <c r="C264" s="73">
        <f t="shared" si="7"/>
        <v>4</v>
      </c>
      <c r="D264" s="4"/>
      <c r="E264" s="5"/>
      <c r="F264" s="5"/>
      <c r="G264" s="4"/>
      <c r="H264" s="26"/>
      <c r="I264" s="79"/>
      <c r="J264" s="63"/>
      <c r="K264" s="63">
        <v>4</v>
      </c>
      <c r="L264" s="63">
        <v>0</v>
      </c>
      <c r="M264" s="136">
        <f t="shared" ref="M264:V264" si="46">M263</f>
        <v>1</v>
      </c>
      <c r="N264" s="136">
        <f t="shared" si="46"/>
        <v>2</v>
      </c>
      <c r="O264" s="136">
        <f t="shared" si="46"/>
        <v>3</v>
      </c>
      <c r="P264" s="136">
        <f t="shared" si="46"/>
        <v>4</v>
      </c>
      <c r="Q264" s="136">
        <f t="shared" si="46"/>
        <v>3</v>
      </c>
      <c r="R264" s="136">
        <f t="shared" si="46"/>
        <v>4</v>
      </c>
      <c r="S264" s="136">
        <f t="shared" si="46"/>
        <v>4</v>
      </c>
      <c r="T264" s="136">
        <f t="shared" si="46"/>
        <v>2</v>
      </c>
      <c r="U264" s="136">
        <f t="shared" si="46"/>
        <v>3</v>
      </c>
      <c r="V264" s="136">
        <f t="shared" si="46"/>
        <v>4</v>
      </c>
      <c r="W264" s="2"/>
      <c r="X264" s="4"/>
      <c r="Y264" s="16"/>
      <c r="Z264" s="1"/>
      <c r="AA264" s="1"/>
      <c r="AB264" s="1"/>
    </row>
    <row r="265" spans="1:28" s="126" customFormat="1" outlineLevel="3" x14ac:dyDescent="0.25">
      <c r="A265" s="1"/>
      <c r="B265" s="33"/>
      <c r="C265" s="73">
        <f t="shared" si="7"/>
        <v>4</v>
      </c>
      <c r="D265" s="4"/>
      <c r="E265" s="5"/>
      <c r="F265" s="5"/>
      <c r="G265" s="4"/>
      <c r="H265" s="26"/>
      <c r="I265" s="104"/>
      <c r="J265" s="61">
        <v>2</v>
      </c>
      <c r="K265" s="61">
        <v>0</v>
      </c>
      <c r="L265" s="61">
        <v>0</v>
      </c>
      <c r="M265" s="109">
        <v>1</v>
      </c>
      <c r="N265" s="109">
        <v>2</v>
      </c>
      <c r="O265" s="109">
        <v>2</v>
      </c>
      <c r="P265" s="109">
        <v>2</v>
      </c>
      <c r="Q265" s="109">
        <v>2</v>
      </c>
      <c r="R265" s="109">
        <v>2</v>
      </c>
      <c r="S265" s="109">
        <v>2</v>
      </c>
      <c r="T265" s="109">
        <v>1</v>
      </c>
      <c r="U265" s="109">
        <v>1</v>
      </c>
      <c r="V265" s="109">
        <v>1</v>
      </c>
      <c r="W265" s="2"/>
      <c r="X265" s="4"/>
      <c r="Y265" s="16"/>
      <c r="Z265" s="1"/>
      <c r="AA265" s="1"/>
      <c r="AB265" s="1"/>
    </row>
    <row r="266" spans="1:28" s="126" customFormat="1" outlineLevel="3" x14ac:dyDescent="0.25">
      <c r="A266" s="1"/>
      <c r="B266" s="33"/>
      <c r="C266" s="73">
        <f t="shared" si="7"/>
        <v>4</v>
      </c>
      <c r="D266" s="4"/>
      <c r="E266" s="5"/>
      <c r="F266" s="5"/>
      <c r="G266" s="4"/>
      <c r="H266" s="26"/>
      <c r="I266" s="104"/>
      <c r="J266" s="56"/>
      <c r="K266" s="56">
        <v>1</v>
      </c>
      <c r="L266" s="56">
        <v>0</v>
      </c>
      <c r="M266" s="110">
        <v>1</v>
      </c>
      <c r="N266" s="110">
        <v>2</v>
      </c>
      <c r="O266" s="128">
        <f>N266</f>
        <v>2</v>
      </c>
      <c r="P266" s="128">
        <f>O266</f>
        <v>2</v>
      </c>
      <c r="Q266" s="128">
        <f>P266</f>
        <v>2</v>
      </c>
      <c r="R266" s="128">
        <f>Q266</f>
        <v>2</v>
      </c>
      <c r="S266" s="128">
        <f>R266</f>
        <v>2</v>
      </c>
      <c r="T266" s="31">
        <v>8</v>
      </c>
      <c r="U266" s="31">
        <v>8</v>
      </c>
      <c r="V266" s="31">
        <v>8</v>
      </c>
      <c r="W266" s="2"/>
      <c r="X266" s="4"/>
      <c r="Y266" s="16"/>
      <c r="Z266" s="1"/>
      <c r="AA266" s="1"/>
      <c r="AB266" s="1"/>
    </row>
    <row r="267" spans="1:28" s="126" customFormat="1" outlineLevel="3" x14ac:dyDescent="0.25">
      <c r="A267" s="1"/>
      <c r="B267" s="33"/>
      <c r="C267" s="73">
        <f t="shared" si="7"/>
        <v>4</v>
      </c>
      <c r="D267" s="4"/>
      <c r="E267" s="5"/>
      <c r="F267" s="5"/>
      <c r="G267" s="4"/>
      <c r="H267" s="26"/>
      <c r="I267" s="104"/>
      <c r="J267" s="56"/>
      <c r="K267" s="56">
        <v>2</v>
      </c>
      <c r="L267" s="56">
        <v>0</v>
      </c>
      <c r="M267" s="110">
        <v>1</v>
      </c>
      <c r="N267" s="110">
        <v>2</v>
      </c>
      <c r="O267" s="110">
        <v>3</v>
      </c>
      <c r="P267" s="110">
        <v>3</v>
      </c>
      <c r="Q267" s="129">
        <f>O267</f>
        <v>3</v>
      </c>
      <c r="R267" s="129">
        <f>P267</f>
        <v>3</v>
      </c>
      <c r="S267" s="130">
        <f>P267</f>
        <v>3</v>
      </c>
      <c r="T267" s="31">
        <v>8</v>
      </c>
      <c r="U267" s="31">
        <v>9</v>
      </c>
      <c r="V267" s="128">
        <f>U267</f>
        <v>9</v>
      </c>
      <c r="W267" s="2"/>
      <c r="X267" s="4"/>
      <c r="Y267" s="16"/>
      <c r="Z267" s="1"/>
      <c r="AA267" s="1"/>
      <c r="AB267" s="1"/>
    </row>
    <row r="268" spans="1:28" s="126" customFormat="1" outlineLevel="3" x14ac:dyDescent="0.25">
      <c r="A268" s="1"/>
      <c r="B268" s="33"/>
      <c r="C268" s="73">
        <f t="shared" si="7"/>
        <v>4</v>
      </c>
      <c r="D268" s="4"/>
      <c r="E268" s="5"/>
      <c r="F268" s="5"/>
      <c r="G268" s="4"/>
      <c r="H268" s="26"/>
      <c r="I268" s="104"/>
      <c r="J268" s="56"/>
      <c r="K268" s="56">
        <v>3</v>
      </c>
      <c r="L268" s="56">
        <v>0</v>
      </c>
      <c r="M268" s="110">
        <v>1</v>
      </c>
      <c r="N268" s="110">
        <v>2</v>
      </c>
      <c r="O268" s="110">
        <v>3</v>
      </c>
      <c r="P268" s="110">
        <v>4</v>
      </c>
      <c r="Q268" s="129">
        <f>O268</f>
        <v>3</v>
      </c>
      <c r="R268" s="129">
        <f>P268</f>
        <v>4</v>
      </c>
      <c r="S268" s="130">
        <f>P268</f>
        <v>4</v>
      </c>
      <c r="T268" s="31">
        <v>8</v>
      </c>
      <c r="U268" s="31">
        <v>9</v>
      </c>
      <c r="V268" s="31">
        <v>10</v>
      </c>
      <c r="W268" s="2"/>
      <c r="X268" s="4"/>
      <c r="Y268" s="16"/>
      <c r="Z268" s="1"/>
      <c r="AA268" s="1"/>
      <c r="AB268" s="1"/>
    </row>
    <row r="269" spans="1:28" s="126" customFormat="1" outlineLevel="3" x14ac:dyDescent="0.25">
      <c r="A269" s="1"/>
      <c r="B269" s="33"/>
      <c r="C269" s="73">
        <f t="shared" si="7"/>
        <v>4</v>
      </c>
      <c r="D269" s="4"/>
      <c r="E269" s="5"/>
      <c r="F269" s="5"/>
      <c r="G269" s="4"/>
      <c r="H269" s="26"/>
      <c r="I269" s="104"/>
      <c r="J269" s="63"/>
      <c r="K269" s="63">
        <v>4</v>
      </c>
      <c r="L269" s="63">
        <v>0</v>
      </c>
      <c r="M269" s="136">
        <f t="shared" ref="M269:V269" si="47">M268</f>
        <v>1</v>
      </c>
      <c r="N269" s="136">
        <f t="shared" si="47"/>
        <v>2</v>
      </c>
      <c r="O269" s="136">
        <f t="shared" si="47"/>
        <v>3</v>
      </c>
      <c r="P269" s="136">
        <f t="shared" si="47"/>
        <v>4</v>
      </c>
      <c r="Q269" s="136">
        <f t="shared" si="47"/>
        <v>3</v>
      </c>
      <c r="R269" s="136">
        <f t="shared" si="47"/>
        <v>4</v>
      </c>
      <c r="S269" s="136">
        <f t="shared" si="47"/>
        <v>4</v>
      </c>
      <c r="T269" s="136">
        <f t="shared" si="47"/>
        <v>8</v>
      </c>
      <c r="U269" s="136">
        <f t="shared" si="47"/>
        <v>9</v>
      </c>
      <c r="V269" s="136">
        <f t="shared" si="47"/>
        <v>10</v>
      </c>
      <c r="W269" s="2"/>
      <c r="X269" s="4"/>
      <c r="Y269" s="16"/>
      <c r="Z269" s="1"/>
      <c r="AA269" s="1"/>
      <c r="AB269" s="1"/>
    </row>
    <row r="270" spans="1:28" s="126" customFormat="1" outlineLevel="3" x14ac:dyDescent="0.25">
      <c r="A270" s="1"/>
      <c r="B270" s="33"/>
      <c r="C270" s="73">
        <f t="shared" si="7"/>
        <v>4</v>
      </c>
      <c r="D270" s="4"/>
      <c r="E270" s="5"/>
      <c r="F270" s="5"/>
      <c r="G270" s="4"/>
      <c r="H270" s="26"/>
      <c r="I270" s="79"/>
      <c r="J270" s="61">
        <v>3</v>
      </c>
      <c r="K270" s="61">
        <v>0</v>
      </c>
      <c r="L270" s="61">
        <v>0</v>
      </c>
      <c r="M270" s="109">
        <v>1</v>
      </c>
      <c r="N270" s="31">
        <v>2</v>
      </c>
      <c r="O270" s="31">
        <v>3</v>
      </c>
      <c r="P270" s="31">
        <v>4</v>
      </c>
      <c r="Q270" s="130">
        <f>N270</f>
        <v>2</v>
      </c>
      <c r="R270" s="130">
        <f>O270</f>
        <v>3</v>
      </c>
      <c r="S270" s="133">
        <f>N270</f>
        <v>2</v>
      </c>
      <c r="T270" s="134">
        <f>M270</f>
        <v>1</v>
      </c>
      <c r="U270" s="128">
        <f>T270</f>
        <v>1</v>
      </c>
      <c r="V270" s="128">
        <f>U270</f>
        <v>1</v>
      </c>
      <c r="W270" s="2"/>
      <c r="X270" s="4"/>
      <c r="Y270" s="16"/>
      <c r="Z270" s="1"/>
      <c r="AA270" s="1"/>
      <c r="AB270" s="1"/>
    </row>
    <row r="271" spans="1:28" s="126" customFormat="1" outlineLevel="3" x14ac:dyDescent="0.25">
      <c r="A271" s="1"/>
      <c r="B271" s="33"/>
      <c r="C271" s="73">
        <f t="shared" si="7"/>
        <v>4</v>
      </c>
      <c r="D271" s="4"/>
      <c r="E271" s="5"/>
      <c r="F271" s="5"/>
      <c r="G271" s="4"/>
      <c r="H271" s="26"/>
      <c r="I271" s="79"/>
      <c r="J271" s="56"/>
      <c r="K271" s="56">
        <v>1</v>
      </c>
      <c r="L271" s="56">
        <v>0</v>
      </c>
      <c r="M271" s="110">
        <v>1</v>
      </c>
      <c r="N271" s="110">
        <v>2</v>
      </c>
      <c r="O271" s="31">
        <v>3</v>
      </c>
      <c r="P271" s="31">
        <v>4</v>
      </c>
      <c r="Q271" s="130">
        <f>N271</f>
        <v>2</v>
      </c>
      <c r="R271" s="130">
        <f>O271</f>
        <v>3</v>
      </c>
      <c r="S271" s="133">
        <f>N271</f>
        <v>2</v>
      </c>
      <c r="T271" s="31">
        <v>8</v>
      </c>
      <c r="U271" s="128">
        <f>T271</f>
        <v>8</v>
      </c>
      <c r="V271" s="128">
        <f>U271</f>
        <v>8</v>
      </c>
      <c r="W271" s="2"/>
      <c r="X271" s="4"/>
      <c r="Y271" s="16"/>
      <c r="Z271" s="1"/>
      <c r="AA271" s="1"/>
      <c r="AB271" s="1"/>
    </row>
    <row r="272" spans="1:28" s="126" customFormat="1" outlineLevel="3" x14ac:dyDescent="0.25">
      <c r="A272" s="1"/>
      <c r="B272" s="33"/>
      <c r="C272" s="73">
        <f t="shared" si="7"/>
        <v>4</v>
      </c>
      <c r="D272" s="4"/>
      <c r="E272" s="5"/>
      <c r="F272" s="5"/>
      <c r="G272" s="4"/>
      <c r="H272" s="26"/>
      <c r="I272" s="79"/>
      <c r="J272" s="56"/>
      <c r="K272" s="56">
        <v>2</v>
      </c>
      <c r="L272" s="56">
        <v>0</v>
      </c>
      <c r="M272" s="110">
        <v>1</v>
      </c>
      <c r="N272" s="110">
        <v>2</v>
      </c>
      <c r="O272" s="110">
        <v>3</v>
      </c>
      <c r="P272" s="110">
        <v>4</v>
      </c>
      <c r="Q272" s="31">
        <v>5</v>
      </c>
      <c r="R272" s="130">
        <f>O272</f>
        <v>3</v>
      </c>
      <c r="S272" s="129">
        <f>Q272</f>
        <v>5</v>
      </c>
      <c r="T272" s="31">
        <v>8</v>
      </c>
      <c r="U272" s="31">
        <v>9</v>
      </c>
      <c r="V272" s="128">
        <f>U272</f>
        <v>9</v>
      </c>
      <c r="W272" s="2"/>
      <c r="X272" s="4"/>
      <c r="Y272" s="16"/>
      <c r="Z272" s="1"/>
      <c r="AA272" s="1"/>
      <c r="AB272" s="1"/>
    </row>
    <row r="273" spans="1:28" s="126" customFormat="1" outlineLevel="3" x14ac:dyDescent="0.25">
      <c r="A273" s="1"/>
      <c r="B273" s="33"/>
      <c r="C273" s="73">
        <f t="shared" si="7"/>
        <v>4</v>
      </c>
      <c r="D273" s="4"/>
      <c r="E273" s="5"/>
      <c r="F273" s="5"/>
      <c r="G273" s="4"/>
      <c r="H273" s="26"/>
      <c r="I273" s="79"/>
      <c r="J273" s="56"/>
      <c r="K273" s="56">
        <v>3</v>
      </c>
      <c r="L273" s="56">
        <v>0</v>
      </c>
      <c r="M273" s="110">
        <v>1</v>
      </c>
      <c r="N273" s="110">
        <v>2</v>
      </c>
      <c r="O273" s="110">
        <v>3</v>
      </c>
      <c r="P273" s="110">
        <v>4</v>
      </c>
      <c r="Q273" s="31">
        <v>5</v>
      </c>
      <c r="R273" s="31">
        <v>6</v>
      </c>
      <c r="S273" s="31">
        <v>7</v>
      </c>
      <c r="T273" s="31">
        <v>8</v>
      </c>
      <c r="U273" s="31">
        <v>9</v>
      </c>
      <c r="V273" s="31">
        <v>10</v>
      </c>
      <c r="W273" s="2"/>
      <c r="X273" s="4"/>
      <c r="Y273" s="16"/>
      <c r="Z273" s="1"/>
      <c r="AA273" s="1"/>
      <c r="AB273" s="1"/>
    </row>
    <row r="274" spans="1:28" s="126" customFormat="1" outlineLevel="3" x14ac:dyDescent="0.25">
      <c r="A274" s="1"/>
      <c r="B274" s="33"/>
      <c r="C274" s="73">
        <f t="shared" si="7"/>
        <v>4</v>
      </c>
      <c r="D274" s="4"/>
      <c r="E274" s="5"/>
      <c r="F274" s="5"/>
      <c r="G274" s="4"/>
      <c r="H274" s="26"/>
      <c r="I274" s="62"/>
      <c r="J274" s="63"/>
      <c r="K274" s="63">
        <v>4</v>
      </c>
      <c r="L274" s="63">
        <v>0</v>
      </c>
      <c r="M274" s="136">
        <f t="shared" ref="M274:V274" si="48">M273</f>
        <v>1</v>
      </c>
      <c r="N274" s="136">
        <f t="shared" si="48"/>
        <v>2</v>
      </c>
      <c r="O274" s="136">
        <f t="shared" si="48"/>
        <v>3</v>
      </c>
      <c r="P274" s="136">
        <f t="shared" si="48"/>
        <v>4</v>
      </c>
      <c r="Q274" s="136">
        <f t="shared" si="48"/>
        <v>5</v>
      </c>
      <c r="R274" s="136">
        <f t="shared" si="48"/>
        <v>6</v>
      </c>
      <c r="S274" s="136">
        <f t="shared" si="48"/>
        <v>7</v>
      </c>
      <c r="T274" s="136">
        <f t="shared" si="48"/>
        <v>8</v>
      </c>
      <c r="U274" s="136">
        <f t="shared" si="48"/>
        <v>9</v>
      </c>
      <c r="V274" s="136">
        <f t="shared" si="48"/>
        <v>10</v>
      </c>
      <c r="W274" s="2"/>
      <c r="X274" s="4"/>
      <c r="Y274" s="16"/>
      <c r="Z274" s="1"/>
      <c r="AA274" s="1"/>
      <c r="AB274" s="1"/>
    </row>
    <row r="275" spans="1:28" s="126"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6" customFormat="1" outlineLevel="1" x14ac:dyDescent="0.25">
      <c r="A276" s="1"/>
      <c r="B276" s="33"/>
      <c r="C276" s="73">
        <f>INT(C$140)+1</f>
        <v>2</v>
      </c>
      <c r="D276" s="4"/>
      <c r="E276" s="5"/>
      <c r="F276" s="5"/>
      <c r="G276" s="4"/>
      <c r="H276" s="59" t="s">
        <v>149</v>
      </c>
      <c r="I276" s="60" t="str">
        <f>"("&amp;ROWS(ia_ppk5_lsb0)-2&amp;","&amp;COLUMNS(ia_ppk5_lsb0)-1&amp;"): ia_ppk5g3_lsb0(pointers) = input"</f>
        <v>(18,5): ia_ppk5g3_lsb0(pointers) = input</v>
      </c>
      <c r="J276" s="49"/>
      <c r="K276" s="49"/>
      <c r="L276" s="94" t="str">
        <f t="shared" ref="L276:Q276" si="49">N210</f>
        <v>11-0</v>
      </c>
      <c r="M276" s="94" t="str">
        <f t="shared" si="49"/>
        <v>22-0</v>
      </c>
      <c r="N276" s="94" t="str">
        <f t="shared" si="49"/>
        <v>33-0</v>
      </c>
      <c r="O276" s="94" t="str">
        <f t="shared" si="49"/>
        <v>21-0</v>
      </c>
      <c r="P276" s="94" t="str">
        <f t="shared" si="49"/>
        <v>32-0</v>
      </c>
      <c r="Q276" s="94" t="str">
        <f t="shared" si="49"/>
        <v>31-0</v>
      </c>
      <c r="R276" s="94"/>
      <c r="S276" s="94"/>
      <c r="T276" s="94"/>
      <c r="U276" s="94"/>
      <c r="V276" s="94"/>
      <c r="W276" s="49"/>
      <c r="X276" s="4"/>
      <c r="Y276" s="16"/>
      <c r="Z276" s="1"/>
      <c r="AA276" s="1"/>
      <c r="AB276" s="1"/>
    </row>
    <row r="277" spans="1:28" s="135" customFormat="1" outlineLevel="2" x14ac:dyDescent="0.25">
      <c r="A277" s="1"/>
      <c r="B277" s="33"/>
      <c r="C277" s="73">
        <f>INT($C$140)+2</f>
        <v>3</v>
      </c>
      <c r="D277" s="4"/>
      <c r="E277" s="5"/>
      <c r="F277" s="5"/>
      <c r="G277" s="4"/>
      <c r="H277" s="59"/>
      <c r="I277" s="60"/>
      <c r="J277" s="49"/>
      <c r="K277" s="49">
        <v>1</v>
      </c>
      <c r="L277" s="94" t="str">
        <f t="shared" ref="L277:Q277" si="50">N211</f>
        <v>11-1</v>
      </c>
      <c r="M277" s="94" t="str">
        <f t="shared" si="50"/>
        <v>22-1</v>
      </c>
      <c r="N277" s="94" t="str">
        <f t="shared" si="50"/>
        <v>33-1</v>
      </c>
      <c r="O277" s="94" t="str">
        <f t="shared" si="50"/>
        <v>21-1</v>
      </c>
      <c r="P277" s="94" t="str">
        <f t="shared" si="50"/>
        <v>32-1</v>
      </c>
      <c r="Q277" s="94" t="str">
        <f t="shared" si="50"/>
        <v>31-1</v>
      </c>
      <c r="R277" s="94"/>
      <c r="S277" s="94"/>
      <c r="T277" s="94"/>
      <c r="U277" s="94"/>
      <c r="V277" s="94"/>
      <c r="W277" s="49"/>
      <c r="X277" s="4"/>
      <c r="Y277" s="16"/>
      <c r="Z277" s="1"/>
      <c r="AA277" s="1"/>
      <c r="AB277" s="1"/>
    </row>
    <row r="278" spans="1:28" s="135" customFormat="1" outlineLevel="2" x14ac:dyDescent="0.25">
      <c r="A278" s="1"/>
      <c r="B278" s="33"/>
      <c r="C278" s="73">
        <f>INT($C$140)+2</f>
        <v>3</v>
      </c>
      <c r="D278" s="4"/>
      <c r="E278" s="5"/>
      <c r="F278" s="5"/>
      <c r="G278" s="4"/>
      <c r="H278" s="59"/>
      <c r="I278" s="60"/>
      <c r="J278" s="49"/>
      <c r="K278" s="49">
        <v>2</v>
      </c>
      <c r="L278" s="94" t="str">
        <f t="shared" ref="L278:Q278" si="51">N212</f>
        <v>11-2</v>
      </c>
      <c r="M278" s="94" t="str">
        <f t="shared" si="51"/>
        <v>22-2</v>
      </c>
      <c r="N278" s="94" t="str">
        <f t="shared" si="51"/>
        <v>33-2</v>
      </c>
      <c r="O278" s="94" t="str">
        <f t="shared" si="51"/>
        <v>21-2</v>
      </c>
      <c r="P278" s="94" t="str">
        <f t="shared" si="51"/>
        <v>32-2</v>
      </c>
      <c r="Q278" s="94" t="str">
        <f t="shared" si="51"/>
        <v>31-2</v>
      </c>
      <c r="R278" s="94"/>
      <c r="S278" s="94"/>
      <c r="T278" s="94"/>
      <c r="U278" s="94"/>
      <c r="V278" s="94"/>
      <c r="W278" s="49"/>
      <c r="X278" s="4"/>
      <c r="Y278" s="16"/>
      <c r="Z278" s="1"/>
      <c r="AA278" s="1"/>
      <c r="AB278" s="1"/>
    </row>
    <row r="279" spans="1:28" s="126"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6" customFormat="1" outlineLevel="2" x14ac:dyDescent="0.25">
      <c r="A280" s="1"/>
      <c r="B280" s="33"/>
      <c r="C280" s="73">
        <f>INT($C$140)+2</f>
        <v>3</v>
      </c>
      <c r="D280" s="4"/>
      <c r="E280" s="5"/>
      <c r="F280" s="5"/>
      <c r="G280" s="4"/>
      <c r="H280" s="121" t="s">
        <v>124</v>
      </c>
      <c r="I280" s="54"/>
      <c r="J280" s="54" t="s">
        <v>114</v>
      </c>
      <c r="K280" s="54" t="s">
        <v>101</v>
      </c>
      <c r="L280" s="31">
        <f>i_len_l</f>
        <v>4</v>
      </c>
      <c r="M280" s="31">
        <f>i_len_s</f>
        <v>5</v>
      </c>
      <c r="N280" s="31">
        <f>i_b0_pos</f>
        <v>-4</v>
      </c>
      <c r="O280" s="112" t="s">
        <v>150</v>
      </c>
      <c r="P280" s="108"/>
      <c r="Q280" s="108"/>
      <c r="R280" s="108"/>
      <c r="S280" s="108"/>
      <c r="T280" s="108"/>
      <c r="U280" s="112"/>
      <c r="V280" s="112"/>
      <c r="W280" s="2"/>
      <c r="X280" s="4"/>
      <c r="Y280" s="16"/>
      <c r="Z280" s="1"/>
      <c r="AA280" s="1"/>
      <c r="AB280" s="1"/>
    </row>
    <row r="281" spans="1:28" s="126" customFormat="1" outlineLevel="3" x14ac:dyDescent="0.25">
      <c r="A281" s="1"/>
      <c r="B281" s="33"/>
      <c r="C281" s="73">
        <f t="shared" ref="C281:C300" si="52">INT($C$140)+3</f>
        <v>4</v>
      </c>
      <c r="D281" s="4"/>
      <c r="E281" s="5"/>
      <c r="F281" s="5"/>
      <c r="G281" s="4"/>
      <c r="H281" s="64" t="s">
        <v>147</v>
      </c>
      <c r="I281" s="127" t="s">
        <v>177</v>
      </c>
      <c r="J281" s="57">
        <v>0</v>
      </c>
      <c r="K281" s="61">
        <v>0</v>
      </c>
      <c r="L281" s="109">
        <v>0</v>
      </c>
      <c r="M281" s="128">
        <f>L281</f>
        <v>0</v>
      </c>
      <c r="N281" s="128">
        <f>M281</f>
        <v>0</v>
      </c>
      <c r="O281" s="129">
        <f>$M281</f>
        <v>0</v>
      </c>
      <c r="P281" s="130">
        <f t="shared" ref="P281:Q284" si="53">$N281</f>
        <v>0</v>
      </c>
      <c r="Q281" s="130">
        <f t="shared" si="53"/>
        <v>0</v>
      </c>
      <c r="R281" s="55"/>
      <c r="S281" s="55"/>
      <c r="T281" s="55"/>
      <c r="U281" s="55"/>
      <c r="V281" s="55"/>
      <c r="W281" s="55"/>
      <c r="X281" s="4"/>
      <c r="Y281" s="16"/>
      <c r="Z281" s="1"/>
      <c r="AA281" s="1"/>
      <c r="AB281" s="1"/>
    </row>
    <row r="282" spans="1:28" s="126" customFormat="1" outlineLevel="3" x14ac:dyDescent="0.25">
      <c r="A282" s="1"/>
      <c r="B282" s="33"/>
      <c r="C282" s="73">
        <f t="shared" si="52"/>
        <v>4</v>
      </c>
      <c r="D282" s="4"/>
      <c r="E282" s="5"/>
      <c r="F282" s="5"/>
      <c r="G282" s="4"/>
      <c r="H282" s="64" t="s">
        <v>148</v>
      </c>
      <c r="I282" s="104" t="s">
        <v>178</v>
      </c>
      <c r="J282" s="104" t="s">
        <v>184</v>
      </c>
      <c r="K282" s="56">
        <v>1</v>
      </c>
      <c r="L282" s="110">
        <v>0</v>
      </c>
      <c r="M282" s="128">
        <f>L282</f>
        <v>0</v>
      </c>
      <c r="N282" s="128">
        <f>M282</f>
        <v>0</v>
      </c>
      <c r="O282" s="129">
        <f>$M282</f>
        <v>0</v>
      </c>
      <c r="P282" s="130">
        <f t="shared" si="53"/>
        <v>0</v>
      </c>
      <c r="Q282" s="130">
        <f t="shared" si="53"/>
        <v>0</v>
      </c>
      <c r="R282" s="55"/>
      <c r="S282" s="55"/>
      <c r="T282" s="55"/>
      <c r="U282" s="55"/>
      <c r="V282" s="55"/>
      <c r="W282" s="55"/>
      <c r="X282" s="4"/>
      <c r="Y282" s="16"/>
      <c r="Z282" s="1"/>
      <c r="AA282" s="1"/>
      <c r="AB282" s="1"/>
    </row>
    <row r="283" spans="1:28" s="126" customFormat="1" outlineLevel="3" x14ac:dyDescent="0.25">
      <c r="A283" s="1"/>
      <c r="B283" s="33"/>
      <c r="C283" s="73">
        <f t="shared" si="52"/>
        <v>4</v>
      </c>
      <c r="D283" s="4"/>
      <c r="E283" s="5"/>
      <c r="F283" s="5"/>
      <c r="G283" s="4"/>
      <c r="H283" s="64"/>
      <c r="I283" s="104" t="s">
        <v>179</v>
      </c>
      <c r="J283" s="104"/>
      <c r="K283" s="56">
        <v>2</v>
      </c>
      <c r="L283" s="110">
        <v>0</v>
      </c>
      <c r="M283" s="110">
        <v>0</v>
      </c>
      <c r="N283" s="128">
        <f>M283</f>
        <v>0</v>
      </c>
      <c r="O283" s="129">
        <f>$M283</f>
        <v>0</v>
      </c>
      <c r="P283" s="130">
        <f t="shared" si="53"/>
        <v>0</v>
      </c>
      <c r="Q283" s="130">
        <f t="shared" si="53"/>
        <v>0</v>
      </c>
      <c r="R283" s="55"/>
      <c r="S283" s="55"/>
      <c r="T283" s="55"/>
      <c r="U283" s="55"/>
      <c r="V283" s="55"/>
      <c r="W283" s="55"/>
      <c r="X283" s="4"/>
      <c r="Y283" s="16"/>
      <c r="Z283" s="1"/>
      <c r="AA283" s="1"/>
      <c r="AB283" s="1"/>
    </row>
    <row r="284" spans="1:28" s="126" customFormat="1" outlineLevel="3" x14ac:dyDescent="0.25">
      <c r="A284" s="1"/>
      <c r="B284" s="33"/>
      <c r="C284" s="73">
        <f t="shared" si="52"/>
        <v>4</v>
      </c>
      <c r="D284" s="4"/>
      <c r="E284" s="5"/>
      <c r="F284" s="5"/>
      <c r="G284" s="4"/>
      <c r="H284" s="64"/>
      <c r="I284" s="104" t="s">
        <v>180</v>
      </c>
      <c r="J284" s="104"/>
      <c r="K284" s="56">
        <v>3</v>
      </c>
      <c r="L284" s="110">
        <v>0</v>
      </c>
      <c r="M284" s="110">
        <v>0</v>
      </c>
      <c r="N284" s="110">
        <v>0</v>
      </c>
      <c r="O284" s="129">
        <f>$M284</f>
        <v>0</v>
      </c>
      <c r="P284" s="130">
        <f t="shared" si="53"/>
        <v>0</v>
      </c>
      <c r="Q284" s="130">
        <f t="shared" si="53"/>
        <v>0</v>
      </c>
      <c r="R284" s="55"/>
      <c r="S284" s="55"/>
      <c r="T284" s="55"/>
      <c r="U284" s="55"/>
      <c r="V284" s="55"/>
      <c r="W284" s="55"/>
      <c r="X284" s="4"/>
      <c r="Y284" s="16"/>
      <c r="Z284" s="1"/>
      <c r="AA284" s="1"/>
      <c r="AB284" s="1"/>
    </row>
    <row r="285" spans="1:28" s="126" customFormat="1" outlineLevel="3" x14ac:dyDescent="0.25">
      <c r="A285" s="1"/>
      <c r="B285" s="33"/>
      <c r="C285" s="73">
        <f t="shared" si="52"/>
        <v>4</v>
      </c>
      <c r="D285" s="4"/>
      <c r="E285" s="5"/>
      <c r="F285" s="5"/>
      <c r="G285" s="4"/>
      <c r="H285" s="64"/>
      <c r="I285" s="104" t="s">
        <v>183</v>
      </c>
      <c r="J285" s="104"/>
      <c r="K285" s="63">
        <v>4</v>
      </c>
      <c r="L285" s="136">
        <f t="shared" ref="L285:Q285" si="54">L284</f>
        <v>0</v>
      </c>
      <c r="M285" s="136">
        <f t="shared" si="54"/>
        <v>0</v>
      </c>
      <c r="N285" s="136">
        <f t="shared" si="54"/>
        <v>0</v>
      </c>
      <c r="O285" s="136">
        <f t="shared" si="54"/>
        <v>0</v>
      </c>
      <c r="P285" s="136">
        <f t="shared" si="54"/>
        <v>0</v>
      </c>
      <c r="Q285" s="136">
        <f t="shared" si="54"/>
        <v>0</v>
      </c>
      <c r="R285" s="55"/>
      <c r="S285" s="55"/>
      <c r="T285" s="55"/>
      <c r="U285" s="55"/>
      <c r="V285" s="55"/>
      <c r="W285" s="55"/>
      <c r="X285" s="4"/>
      <c r="Y285" s="16"/>
      <c r="Z285" s="1"/>
      <c r="AA285" s="1"/>
      <c r="AB285" s="1"/>
    </row>
    <row r="286" spans="1:28" s="126" customFormat="1" outlineLevel="3" x14ac:dyDescent="0.25">
      <c r="A286" s="1"/>
      <c r="B286" s="33"/>
      <c r="C286" s="73">
        <f t="shared" si="52"/>
        <v>4</v>
      </c>
      <c r="D286" s="4"/>
      <c r="E286" s="5"/>
      <c r="F286" s="5"/>
      <c r="G286" s="4"/>
      <c r="H286" s="117"/>
      <c r="I286" s="79"/>
      <c r="J286" s="115">
        <v>1</v>
      </c>
      <c r="K286" s="115">
        <v>0</v>
      </c>
      <c r="L286" s="31">
        <v>0</v>
      </c>
      <c r="M286" s="128">
        <f>L286</f>
        <v>0</v>
      </c>
      <c r="N286" s="128">
        <f>M286</f>
        <v>0</v>
      </c>
      <c r="O286" s="129">
        <f>$M286</f>
        <v>0</v>
      </c>
      <c r="P286" s="130">
        <f t="shared" ref="P286:Q294" si="55">$N286</f>
        <v>0</v>
      </c>
      <c r="Q286" s="130">
        <f t="shared" si="55"/>
        <v>0</v>
      </c>
      <c r="R286" s="2"/>
      <c r="S286" s="2"/>
      <c r="T286" s="2"/>
      <c r="U286" s="2"/>
      <c r="V286" s="2"/>
      <c r="W286" s="2"/>
      <c r="X286" s="4"/>
      <c r="Y286" s="16"/>
      <c r="Z286" s="1"/>
      <c r="AA286" s="1"/>
      <c r="AB286" s="1"/>
    </row>
    <row r="287" spans="1:28" s="126" customFormat="1" outlineLevel="3" x14ac:dyDescent="0.25">
      <c r="A287" s="1"/>
      <c r="B287" s="33"/>
      <c r="C287" s="73">
        <f t="shared" si="52"/>
        <v>4</v>
      </c>
      <c r="D287" s="4"/>
      <c r="E287" s="5"/>
      <c r="F287" s="5"/>
      <c r="G287" s="4"/>
      <c r="H287" s="117"/>
      <c r="I287" s="79"/>
      <c r="J287" s="56" t="s">
        <v>185</v>
      </c>
      <c r="K287" s="56">
        <v>1</v>
      </c>
      <c r="L287" s="110">
        <v>0</v>
      </c>
      <c r="M287" s="128">
        <f>L287</f>
        <v>0</v>
      </c>
      <c r="N287" s="128">
        <f>M287</f>
        <v>0</v>
      </c>
      <c r="O287" s="129">
        <f>$M287</f>
        <v>0</v>
      </c>
      <c r="P287" s="130">
        <f t="shared" si="55"/>
        <v>0</v>
      </c>
      <c r="Q287" s="130">
        <f t="shared" si="55"/>
        <v>0</v>
      </c>
      <c r="R287" s="2"/>
      <c r="S287" s="2"/>
      <c r="T287" s="2"/>
      <c r="U287" s="2"/>
      <c r="V287" s="2"/>
      <c r="W287" s="2"/>
      <c r="X287" s="4"/>
      <c r="Y287" s="16"/>
      <c r="Z287" s="1"/>
      <c r="AA287" s="1"/>
      <c r="AB287" s="1"/>
    </row>
    <row r="288" spans="1:28" s="126" customFormat="1" outlineLevel="3" x14ac:dyDescent="0.25">
      <c r="A288" s="1"/>
      <c r="B288" s="33"/>
      <c r="C288" s="73">
        <f t="shared" si="52"/>
        <v>4</v>
      </c>
      <c r="D288" s="4"/>
      <c r="E288" s="5"/>
      <c r="F288" s="5"/>
      <c r="G288" s="4"/>
      <c r="H288" s="117"/>
      <c r="I288" s="79"/>
      <c r="J288" s="56"/>
      <c r="K288" s="56">
        <v>2</v>
      </c>
      <c r="L288" s="110">
        <v>0</v>
      </c>
      <c r="M288" s="110">
        <v>1</v>
      </c>
      <c r="N288" s="110">
        <v>1</v>
      </c>
      <c r="O288" s="129">
        <f>$M288</f>
        <v>1</v>
      </c>
      <c r="P288" s="130">
        <f t="shared" si="55"/>
        <v>1</v>
      </c>
      <c r="Q288" s="130">
        <f t="shared" si="55"/>
        <v>1</v>
      </c>
      <c r="R288" s="2"/>
      <c r="S288" s="2"/>
      <c r="T288" s="2"/>
      <c r="U288" s="2"/>
      <c r="V288" s="2"/>
      <c r="W288" s="2"/>
      <c r="X288" s="4"/>
      <c r="Y288" s="16"/>
      <c r="Z288" s="1"/>
      <c r="AA288" s="1"/>
      <c r="AB288" s="1"/>
    </row>
    <row r="289" spans="1:28" s="126" customFormat="1" outlineLevel="3" x14ac:dyDescent="0.25">
      <c r="A289" s="1"/>
      <c r="B289" s="33"/>
      <c r="C289" s="73">
        <f t="shared" si="52"/>
        <v>4</v>
      </c>
      <c r="D289" s="4"/>
      <c r="E289" s="5"/>
      <c r="F289" s="5"/>
      <c r="G289" s="4"/>
      <c r="H289" s="64"/>
      <c r="I289" s="79"/>
      <c r="J289" s="56"/>
      <c r="K289" s="56">
        <v>3</v>
      </c>
      <c r="L289" s="110">
        <v>0</v>
      </c>
      <c r="M289" s="110">
        <v>1</v>
      </c>
      <c r="N289" s="110">
        <v>2</v>
      </c>
      <c r="O289" s="129">
        <f>$M289</f>
        <v>1</v>
      </c>
      <c r="P289" s="130">
        <f t="shared" si="55"/>
        <v>2</v>
      </c>
      <c r="Q289" s="130">
        <f t="shared" si="55"/>
        <v>2</v>
      </c>
      <c r="R289" s="2"/>
      <c r="S289" s="2"/>
      <c r="T289" s="2"/>
      <c r="U289" s="2"/>
      <c r="V289" s="2"/>
      <c r="W289" s="2"/>
      <c r="X289" s="4"/>
      <c r="Y289" s="16"/>
      <c r="Z289" s="1"/>
      <c r="AA289" s="1"/>
      <c r="AB289" s="1"/>
    </row>
    <row r="290" spans="1:28" s="126" customFormat="1" outlineLevel="3" x14ac:dyDescent="0.25">
      <c r="A290" s="1"/>
      <c r="B290" s="33"/>
      <c r="C290" s="73">
        <f t="shared" si="52"/>
        <v>4</v>
      </c>
      <c r="D290" s="4"/>
      <c r="E290" s="5"/>
      <c r="F290" s="5"/>
      <c r="G290" s="4"/>
      <c r="H290" s="117"/>
      <c r="I290" s="79"/>
      <c r="J290" s="63"/>
      <c r="K290" s="63">
        <v>4</v>
      </c>
      <c r="L290" s="136">
        <f t="shared" ref="L290:Q290" si="56">L289</f>
        <v>0</v>
      </c>
      <c r="M290" s="136">
        <f t="shared" si="56"/>
        <v>1</v>
      </c>
      <c r="N290" s="136">
        <f t="shared" si="56"/>
        <v>2</v>
      </c>
      <c r="O290" s="136">
        <f t="shared" si="56"/>
        <v>1</v>
      </c>
      <c r="P290" s="136">
        <f t="shared" si="56"/>
        <v>2</v>
      </c>
      <c r="Q290" s="136">
        <f t="shared" si="56"/>
        <v>2</v>
      </c>
      <c r="R290" s="2"/>
      <c r="S290" s="2"/>
      <c r="T290" s="2"/>
      <c r="U290" s="2"/>
      <c r="V290" s="2"/>
      <c r="W290" s="2"/>
      <c r="X290" s="4"/>
      <c r="Y290" s="16"/>
      <c r="Z290" s="1"/>
      <c r="AA290" s="1"/>
      <c r="AB290" s="1"/>
    </row>
    <row r="291" spans="1:28" s="126" customFormat="1" outlineLevel="3" x14ac:dyDescent="0.25">
      <c r="A291" s="1"/>
      <c r="B291" s="33"/>
      <c r="C291" s="73">
        <f t="shared" si="52"/>
        <v>4</v>
      </c>
      <c r="D291" s="4"/>
      <c r="E291" s="5"/>
      <c r="F291" s="5"/>
      <c r="G291" s="4"/>
      <c r="H291" s="117"/>
      <c r="I291" s="104"/>
      <c r="J291" s="61">
        <v>2</v>
      </c>
      <c r="K291" s="61">
        <v>0</v>
      </c>
      <c r="L291" s="109">
        <v>0</v>
      </c>
      <c r="M291" s="128">
        <f>L291</f>
        <v>0</v>
      </c>
      <c r="N291" s="128">
        <f>M291</f>
        <v>0</v>
      </c>
      <c r="O291" s="129">
        <f>$M291</f>
        <v>0</v>
      </c>
      <c r="P291" s="130">
        <f t="shared" si="55"/>
        <v>0</v>
      </c>
      <c r="Q291" s="130">
        <f t="shared" si="55"/>
        <v>0</v>
      </c>
      <c r="R291" s="55"/>
      <c r="S291" s="55"/>
      <c r="T291" s="55"/>
      <c r="U291" s="55"/>
      <c r="V291" s="55"/>
      <c r="W291" s="55"/>
      <c r="X291" s="4"/>
      <c r="Y291" s="16"/>
      <c r="Z291" s="1"/>
      <c r="AA291" s="1"/>
      <c r="AB291" s="1"/>
    </row>
    <row r="292" spans="1:28" s="126" customFormat="1" outlineLevel="3" x14ac:dyDescent="0.25">
      <c r="A292" s="1"/>
      <c r="B292" s="33"/>
      <c r="C292" s="73">
        <f t="shared" si="52"/>
        <v>4</v>
      </c>
      <c r="D292" s="4"/>
      <c r="E292" s="5"/>
      <c r="F292" s="5"/>
      <c r="G292" s="4"/>
      <c r="H292" s="117"/>
      <c r="I292" s="104"/>
      <c r="J292" s="56" t="s">
        <v>47</v>
      </c>
      <c r="K292" s="56">
        <v>1</v>
      </c>
      <c r="L292" s="110">
        <v>0</v>
      </c>
      <c r="M292" s="128">
        <f>L292</f>
        <v>0</v>
      </c>
      <c r="N292" s="128">
        <f>M292</f>
        <v>0</v>
      </c>
      <c r="O292" s="129">
        <f>$M292</f>
        <v>0</v>
      </c>
      <c r="P292" s="130">
        <f t="shared" si="55"/>
        <v>0</v>
      </c>
      <c r="Q292" s="130">
        <f t="shared" si="55"/>
        <v>0</v>
      </c>
      <c r="R292" s="55"/>
      <c r="S292" s="55"/>
      <c r="T292" s="55"/>
      <c r="U292" s="55"/>
      <c r="V292" s="55"/>
      <c r="W292" s="55"/>
      <c r="X292" s="4"/>
      <c r="Y292" s="16"/>
      <c r="Z292" s="1"/>
      <c r="AA292" s="1"/>
      <c r="AB292" s="1"/>
    </row>
    <row r="293" spans="1:28" s="126" customFormat="1" outlineLevel="3" x14ac:dyDescent="0.25">
      <c r="A293" s="1"/>
      <c r="B293" s="33"/>
      <c r="C293" s="73">
        <f t="shared" si="52"/>
        <v>4</v>
      </c>
      <c r="D293" s="4"/>
      <c r="E293" s="5"/>
      <c r="F293" s="5"/>
      <c r="G293" s="4"/>
      <c r="H293" s="117"/>
      <c r="I293" s="104"/>
      <c r="J293" s="56"/>
      <c r="K293" s="56">
        <v>2</v>
      </c>
      <c r="L293" s="110">
        <v>0</v>
      </c>
      <c r="M293" s="110">
        <v>1</v>
      </c>
      <c r="N293" s="110">
        <v>1</v>
      </c>
      <c r="O293" s="129">
        <f>$M293</f>
        <v>1</v>
      </c>
      <c r="P293" s="130">
        <f t="shared" si="55"/>
        <v>1</v>
      </c>
      <c r="Q293" s="130">
        <f t="shared" si="55"/>
        <v>1</v>
      </c>
      <c r="R293" s="55"/>
      <c r="S293" s="55"/>
      <c r="T293" s="55"/>
      <c r="U293" s="55"/>
      <c r="V293" s="55"/>
      <c r="W293" s="55"/>
      <c r="X293" s="4"/>
      <c r="Y293" s="16"/>
      <c r="Z293" s="1"/>
      <c r="AA293" s="1"/>
      <c r="AB293" s="1"/>
    </row>
    <row r="294" spans="1:28" s="126" customFormat="1" outlineLevel="3" x14ac:dyDescent="0.25">
      <c r="A294" s="1"/>
      <c r="B294" s="33"/>
      <c r="C294" s="73">
        <f t="shared" si="52"/>
        <v>4</v>
      </c>
      <c r="D294" s="4"/>
      <c r="E294" s="5"/>
      <c r="F294" s="5"/>
      <c r="G294" s="4"/>
      <c r="H294" s="64"/>
      <c r="I294" s="104"/>
      <c r="J294" s="56"/>
      <c r="K294" s="56">
        <v>3</v>
      </c>
      <c r="L294" s="110">
        <v>0</v>
      </c>
      <c r="M294" s="110">
        <v>1</v>
      </c>
      <c r="N294" s="110">
        <v>2</v>
      </c>
      <c r="O294" s="129">
        <f>$M294</f>
        <v>1</v>
      </c>
      <c r="P294" s="130">
        <f t="shared" si="55"/>
        <v>2</v>
      </c>
      <c r="Q294" s="130">
        <f t="shared" si="55"/>
        <v>2</v>
      </c>
      <c r="R294" s="55"/>
      <c r="S294" s="55"/>
      <c r="T294" s="55"/>
      <c r="U294" s="55"/>
      <c r="V294" s="55"/>
      <c r="W294" s="55"/>
      <c r="X294" s="4"/>
      <c r="Y294" s="16"/>
      <c r="Z294" s="1"/>
      <c r="AA294" s="1"/>
      <c r="AB294" s="1"/>
    </row>
    <row r="295" spans="1:28" s="126" customFormat="1" outlineLevel="3" x14ac:dyDescent="0.25">
      <c r="A295" s="1"/>
      <c r="B295" s="33"/>
      <c r="C295" s="73">
        <f t="shared" si="52"/>
        <v>4</v>
      </c>
      <c r="D295" s="4"/>
      <c r="E295" s="5"/>
      <c r="F295" s="5"/>
      <c r="G295" s="4"/>
      <c r="H295" s="64"/>
      <c r="I295" s="104"/>
      <c r="J295" s="63"/>
      <c r="K295" s="63">
        <v>4</v>
      </c>
      <c r="L295" s="136">
        <f t="shared" ref="L295:Q295" si="57">L294</f>
        <v>0</v>
      </c>
      <c r="M295" s="136">
        <f t="shared" si="57"/>
        <v>1</v>
      </c>
      <c r="N295" s="136">
        <f t="shared" si="57"/>
        <v>2</v>
      </c>
      <c r="O295" s="136">
        <f t="shared" si="57"/>
        <v>1</v>
      </c>
      <c r="P295" s="136">
        <f t="shared" si="57"/>
        <v>2</v>
      </c>
      <c r="Q295" s="136">
        <f t="shared" si="57"/>
        <v>2</v>
      </c>
      <c r="R295" s="55"/>
      <c r="S295" s="55"/>
      <c r="T295" s="55"/>
      <c r="U295" s="55"/>
      <c r="V295" s="55"/>
      <c r="W295" s="55"/>
      <c r="X295" s="4"/>
      <c r="Y295" s="16"/>
      <c r="Z295" s="1"/>
      <c r="AA295" s="1"/>
      <c r="AB295" s="1"/>
    </row>
    <row r="296" spans="1:28" s="126" customFormat="1" outlineLevel="3" x14ac:dyDescent="0.25">
      <c r="A296" s="1"/>
      <c r="B296" s="33"/>
      <c r="C296" s="73">
        <f t="shared" si="52"/>
        <v>4</v>
      </c>
      <c r="D296" s="4"/>
      <c r="E296" s="5"/>
      <c r="F296" s="5"/>
      <c r="G296" s="4"/>
      <c r="H296" s="117"/>
      <c r="I296" s="79"/>
      <c r="J296" s="61">
        <v>3</v>
      </c>
      <c r="K296" s="61">
        <v>0</v>
      </c>
      <c r="L296" s="31">
        <v>0</v>
      </c>
      <c r="M296" s="31">
        <v>1</v>
      </c>
      <c r="N296" s="31">
        <v>2</v>
      </c>
      <c r="O296" s="133">
        <f>$L296</f>
        <v>0</v>
      </c>
      <c r="P296" s="129">
        <f>$M296</f>
        <v>1</v>
      </c>
      <c r="Q296" s="133">
        <f>$L296</f>
        <v>0</v>
      </c>
      <c r="R296" s="2"/>
      <c r="S296" s="2"/>
      <c r="T296" s="2"/>
      <c r="U296" s="2"/>
      <c r="V296" s="2"/>
      <c r="W296" s="2"/>
      <c r="X296" s="4"/>
      <c r="Y296" s="16"/>
      <c r="Z296" s="1"/>
      <c r="AA296" s="1"/>
      <c r="AB296" s="1"/>
    </row>
    <row r="297" spans="1:28" s="126" customFormat="1" outlineLevel="3" x14ac:dyDescent="0.25">
      <c r="A297" s="1"/>
      <c r="B297" s="33"/>
      <c r="C297" s="73">
        <f t="shared" si="52"/>
        <v>4</v>
      </c>
      <c r="D297" s="4"/>
      <c r="E297" s="5"/>
      <c r="F297" s="5"/>
      <c r="G297" s="4"/>
      <c r="H297" s="117"/>
      <c r="I297" s="79"/>
      <c r="J297" s="56" t="s">
        <v>186</v>
      </c>
      <c r="K297" s="56">
        <v>1</v>
      </c>
      <c r="L297" s="110">
        <v>0</v>
      </c>
      <c r="M297" s="31">
        <v>1</v>
      </c>
      <c r="N297" s="31">
        <v>2</v>
      </c>
      <c r="O297" s="133">
        <f>$L297</f>
        <v>0</v>
      </c>
      <c r="P297" s="129">
        <f>$M297</f>
        <v>1</v>
      </c>
      <c r="Q297" s="133">
        <f>$L297</f>
        <v>0</v>
      </c>
      <c r="R297" s="2"/>
      <c r="S297" s="2"/>
      <c r="T297" s="2"/>
      <c r="U297" s="2"/>
      <c r="V297" s="2"/>
      <c r="W297" s="2"/>
      <c r="X297" s="4"/>
      <c r="Y297" s="16"/>
      <c r="Z297" s="1"/>
      <c r="AA297" s="1"/>
      <c r="AB297" s="1"/>
    </row>
    <row r="298" spans="1:28" s="126" customFormat="1" outlineLevel="3" x14ac:dyDescent="0.25">
      <c r="A298" s="1"/>
      <c r="B298" s="33"/>
      <c r="C298" s="73">
        <f t="shared" si="52"/>
        <v>4</v>
      </c>
      <c r="D298" s="4"/>
      <c r="E298" s="5"/>
      <c r="F298" s="5"/>
      <c r="G298" s="4"/>
      <c r="H298" s="117"/>
      <c r="I298" s="79"/>
      <c r="J298" s="56"/>
      <c r="K298" s="56">
        <v>2</v>
      </c>
      <c r="L298" s="110">
        <v>0</v>
      </c>
      <c r="M298" s="110">
        <v>1</v>
      </c>
      <c r="N298" s="110">
        <v>2</v>
      </c>
      <c r="O298" s="31">
        <v>3</v>
      </c>
      <c r="P298" s="130">
        <f>M298</f>
        <v>1</v>
      </c>
      <c r="Q298" s="129">
        <f>O298</f>
        <v>3</v>
      </c>
      <c r="R298" s="2"/>
      <c r="S298" s="2"/>
      <c r="T298" s="2"/>
      <c r="U298" s="2"/>
      <c r="V298" s="2"/>
      <c r="W298" s="2"/>
      <c r="X298" s="4"/>
      <c r="Y298" s="16"/>
      <c r="Z298" s="1"/>
      <c r="AA298" s="1"/>
      <c r="AB298" s="1"/>
    </row>
    <row r="299" spans="1:28" s="126" customFormat="1" outlineLevel="3" x14ac:dyDescent="0.25">
      <c r="A299" s="1"/>
      <c r="B299" s="33"/>
      <c r="C299" s="73">
        <f t="shared" si="52"/>
        <v>4</v>
      </c>
      <c r="D299" s="4"/>
      <c r="E299" s="5"/>
      <c r="F299" s="5"/>
      <c r="G299" s="4"/>
      <c r="H299" s="117"/>
      <c r="I299" s="79"/>
      <c r="J299" s="56"/>
      <c r="K299" s="56">
        <v>3</v>
      </c>
      <c r="L299" s="110">
        <v>0</v>
      </c>
      <c r="M299" s="110">
        <v>1</v>
      </c>
      <c r="N299" s="110">
        <v>2</v>
      </c>
      <c r="O299" s="31">
        <v>3</v>
      </c>
      <c r="P299" s="31">
        <v>4</v>
      </c>
      <c r="Q299" s="31">
        <v>5</v>
      </c>
      <c r="R299" s="2"/>
      <c r="S299" s="2"/>
      <c r="T299" s="2"/>
      <c r="U299" s="2"/>
      <c r="V299" s="2"/>
      <c r="W299" s="2"/>
      <c r="X299" s="4"/>
      <c r="Y299" s="16"/>
      <c r="Z299" s="1"/>
      <c r="AA299" s="1"/>
      <c r="AB299" s="1"/>
    </row>
    <row r="300" spans="1:28" s="126" customFormat="1" outlineLevel="3" x14ac:dyDescent="0.25">
      <c r="A300" s="1"/>
      <c r="B300" s="33"/>
      <c r="C300" s="73">
        <f t="shared" si="52"/>
        <v>4</v>
      </c>
      <c r="D300" s="4"/>
      <c r="E300" s="5"/>
      <c r="F300" s="5"/>
      <c r="G300" s="4"/>
      <c r="H300" s="117"/>
      <c r="I300" s="62"/>
      <c r="J300" s="63"/>
      <c r="K300" s="63">
        <v>4</v>
      </c>
      <c r="L300" s="136">
        <f t="shared" ref="L300:Q300" si="58">L299</f>
        <v>0</v>
      </c>
      <c r="M300" s="136">
        <f t="shared" si="58"/>
        <v>1</v>
      </c>
      <c r="N300" s="136">
        <f t="shared" si="58"/>
        <v>2</v>
      </c>
      <c r="O300" s="136">
        <f t="shared" si="58"/>
        <v>3</v>
      </c>
      <c r="P300" s="136">
        <f t="shared" si="58"/>
        <v>4</v>
      </c>
      <c r="Q300" s="136">
        <f t="shared" si="58"/>
        <v>5</v>
      </c>
      <c r="R300" s="2"/>
      <c r="S300" s="2"/>
      <c r="T300" s="2"/>
      <c r="U300" s="2"/>
      <c r="V300" s="2"/>
      <c r="W300" s="2"/>
      <c r="X300" s="4"/>
      <c r="Y300" s="16"/>
      <c r="Z300" s="1"/>
      <c r="AA300" s="1"/>
      <c r="AB300" s="1"/>
    </row>
    <row r="301" spans="1:28" s="126"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2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2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0999999999999996" customHeight="1" thickBot="1" x14ac:dyDescent="0.3">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0999999999999996" customHeight="1" outlineLevel="1" x14ac:dyDescent="0.2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25">
      <c r="A309" s="1"/>
      <c r="B309" s="33"/>
      <c r="C309" s="73">
        <f>INT(MAX($C$320:$D$352))+1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00000000000001" customHeight="1" x14ac:dyDescent="0.2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00000000000001" customHeight="1" outlineLevel="1" x14ac:dyDescent="0.2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0999999999999996" customHeight="1" outlineLevel="2" x14ac:dyDescent="0.2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2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25">
      <c r="A314" s="1"/>
      <c r="B314" s="33"/>
      <c r="C314" s="73">
        <f>INT($C$310)+2</f>
        <v>3</v>
      </c>
      <c r="D314" s="3"/>
      <c r="E314" s="5"/>
      <c r="F314" s="5"/>
      <c r="G314" s="3"/>
      <c r="H314" s="29"/>
      <c r="I314" s="29"/>
      <c r="J314" s="156" t="s">
        <v>45</v>
      </c>
      <c r="K314" s="156"/>
      <c r="L314" s="156" t="s">
        <v>45</v>
      </c>
      <c r="M314" s="156"/>
      <c r="N314" s="29"/>
      <c r="O314" s="29"/>
      <c r="P314" s="156" t="s">
        <v>45</v>
      </c>
      <c r="Q314" s="156"/>
      <c r="R314" s="29"/>
      <c r="S314" s="29"/>
      <c r="T314" s="29"/>
      <c r="U314" s="29"/>
      <c r="V314" s="29"/>
      <c r="W314" s="29"/>
      <c r="X314" s="3"/>
      <c r="Y314" s="16"/>
      <c r="Z314" s="1"/>
      <c r="AA314" s="1"/>
      <c r="AB314" s="1"/>
    </row>
    <row r="315" spans="1:28" s="97" customFormat="1" outlineLevel="2" x14ac:dyDescent="0.25">
      <c r="A315" s="1"/>
      <c r="B315" s="33"/>
      <c r="C315" s="73">
        <f>INT($C$310)+2</f>
        <v>3</v>
      </c>
      <c r="D315" s="3"/>
      <c r="E315" s="5"/>
      <c r="F315" s="5"/>
      <c r="G315" s="3"/>
      <c r="H315" s="29"/>
      <c r="I315" s="29"/>
      <c r="J315" s="156" t="s">
        <v>45</v>
      </c>
      <c r="K315" s="156"/>
      <c r="L315" s="156" t="s">
        <v>45</v>
      </c>
      <c r="M315" s="156"/>
      <c r="N315" s="29"/>
      <c r="O315" s="29"/>
      <c r="P315" s="156" t="s">
        <v>45</v>
      </c>
      <c r="Q315" s="156"/>
      <c r="R315" s="29"/>
      <c r="S315" s="29"/>
      <c r="T315" s="29"/>
      <c r="U315" s="29"/>
      <c r="V315" s="29"/>
      <c r="W315" s="29"/>
      <c r="X315" s="3"/>
      <c r="Y315" s="16"/>
      <c r="Z315" s="1"/>
      <c r="AA315" s="1"/>
      <c r="AB315" s="1"/>
    </row>
    <row r="316" spans="1:28" s="97" customFormat="1" ht="30" outlineLevel="2" x14ac:dyDescent="0.25">
      <c r="A316" s="1"/>
      <c r="B316" s="33"/>
      <c r="C316" s="73">
        <f>INT($C$310)+2</f>
        <v>3</v>
      </c>
      <c r="D316" s="3"/>
      <c r="E316" s="5"/>
      <c r="F316" s="5"/>
      <c r="G316" s="3"/>
      <c r="H316" s="29"/>
      <c r="I316" s="29"/>
      <c r="J316" s="156" t="s">
        <v>75</v>
      </c>
      <c r="K316" s="156"/>
      <c r="L316" s="156" t="s">
        <v>76</v>
      </c>
      <c r="M316" s="156"/>
      <c r="N316" s="29" t="s">
        <v>112</v>
      </c>
      <c r="O316" s="29" t="s">
        <v>169</v>
      </c>
      <c r="P316" s="156" t="s">
        <v>78</v>
      </c>
      <c r="Q316" s="156"/>
      <c r="R316" s="29"/>
      <c r="S316" s="29"/>
      <c r="T316" s="29"/>
      <c r="U316" s="29"/>
      <c r="V316" s="29"/>
      <c r="W316" s="29"/>
      <c r="X316" s="3"/>
      <c r="Y316" s="16"/>
      <c r="Z316" s="1"/>
      <c r="AA316" s="1"/>
      <c r="AB316" s="1"/>
    </row>
    <row r="317" spans="1:28" s="97" customFormat="1" ht="11.45" customHeight="1" outlineLevel="2" x14ac:dyDescent="0.25">
      <c r="A317" s="1"/>
      <c r="B317" s="33" t="s">
        <v>20</v>
      </c>
      <c r="C317" s="73">
        <f>INT($C$310)+2.01</f>
        <v>3.01</v>
      </c>
      <c r="D317" s="3"/>
      <c r="E317" s="3"/>
      <c r="F317" s="3"/>
      <c r="G317" s="3"/>
      <c r="H317" s="29"/>
      <c r="I317" s="29"/>
      <c r="J317" s="156" t="s">
        <v>45</v>
      </c>
      <c r="K317" s="156"/>
      <c r="L317" s="156" t="s">
        <v>45</v>
      </c>
      <c r="M317" s="156"/>
      <c r="N317" s="29"/>
      <c r="O317" s="29"/>
      <c r="P317" s="156" t="s">
        <v>45</v>
      </c>
      <c r="Q317" s="156"/>
      <c r="R317" s="29"/>
      <c r="S317" s="29"/>
      <c r="T317" s="29"/>
      <c r="U317" s="29"/>
      <c r="V317" s="29"/>
      <c r="W317" s="29"/>
      <c r="X317" s="3"/>
      <c r="Y317" s="16"/>
      <c r="Z317" s="1"/>
      <c r="AA317" s="1"/>
      <c r="AB317" s="1"/>
    </row>
    <row r="318" spans="1:28" s="97" customFormat="1" ht="12.95" customHeight="1" outlineLevel="4" x14ac:dyDescent="0.2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4499999999999993" customHeight="1" outlineLevel="4" x14ac:dyDescent="0.2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0999999999999996" customHeight="1" outlineLevel="2" x14ac:dyDescent="0.2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25">
      <c r="A321" s="1"/>
      <c r="B321" s="33"/>
      <c r="C321" s="73">
        <f>INT($C$310)+2</f>
        <v>3</v>
      </c>
      <c r="D321" s="4"/>
      <c r="E321" s="5"/>
      <c r="F321" s="5"/>
      <c r="G321" s="4"/>
      <c r="H321" s="2" t="s">
        <v>138</v>
      </c>
      <c r="I321" s="2"/>
      <c r="J321" s="36">
        <v>1</v>
      </c>
      <c r="K321" s="2"/>
      <c r="L321" s="125">
        <f>i_w_start_len1*i_n1_len^L324</f>
        <v>81</v>
      </c>
      <c r="M321" s="2"/>
      <c r="N321" s="120" t="s">
        <v>170</v>
      </c>
      <c r="O321" s="31">
        <v>10</v>
      </c>
      <c r="P321" s="125">
        <f>i_w_start_len3*i_n3_len^P324</f>
        <v>81</v>
      </c>
      <c r="Q321" s="2"/>
      <c r="R321" s="2"/>
      <c r="S321" s="2"/>
      <c r="T321" s="2"/>
      <c r="U321" s="2"/>
      <c r="V321" s="2"/>
      <c r="W321" s="2"/>
      <c r="X321" s="4"/>
      <c r="Y321" s="16"/>
      <c r="Z321" s="1"/>
      <c r="AA321" s="1"/>
      <c r="AB321" s="1"/>
    </row>
    <row r="322" spans="1:28" s="146" customFormat="1" outlineLevel="2" x14ac:dyDescent="0.25">
      <c r="A322" s="1"/>
      <c r="B322" s="33"/>
      <c r="C322" s="73"/>
      <c r="D322" s="4"/>
      <c r="E322" s="5"/>
      <c r="F322" s="5"/>
      <c r="G322" s="4"/>
      <c r="H322" s="2" t="s">
        <v>139</v>
      </c>
      <c r="I322" s="2"/>
      <c r="J322" s="125">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25">
      <c r="A323" s="1"/>
      <c r="B323" s="33"/>
      <c r="C323" s="73">
        <f t="shared" ref="C323:C326" si="59">INT($C$310)+3</f>
        <v>4</v>
      </c>
      <c r="D323" s="4"/>
      <c r="E323" s="5"/>
      <c r="F323" s="5"/>
      <c r="G323" s="4"/>
      <c r="H323" s="2" t="s">
        <v>140</v>
      </c>
      <c r="I323" s="2"/>
      <c r="J323" s="36">
        <v>1</v>
      </c>
      <c r="K323" s="119"/>
      <c r="L323" s="31">
        <v>3</v>
      </c>
      <c r="M323" s="119"/>
      <c r="N323" s="2"/>
      <c r="O323" s="2"/>
      <c r="P323" s="31">
        <v>3</v>
      </c>
      <c r="Q323" s="119"/>
      <c r="R323" s="119"/>
      <c r="S323" s="119"/>
      <c r="T323" s="119"/>
      <c r="U323" s="119"/>
      <c r="V323" s="119"/>
      <c r="W323" s="119"/>
      <c r="X323" s="4"/>
      <c r="Y323" s="16"/>
      <c r="Z323" s="1"/>
      <c r="AA323" s="1"/>
      <c r="AB323" s="1"/>
    </row>
    <row r="324" spans="1:28" s="146" customFormat="1" outlineLevel="3" x14ac:dyDescent="0.25">
      <c r="A324" s="1"/>
      <c r="B324" s="33"/>
      <c r="C324" s="73"/>
      <c r="D324" s="4"/>
      <c r="E324" s="5"/>
      <c r="F324" s="5"/>
      <c r="G324" s="4"/>
      <c r="H324" s="2" t="s">
        <v>142</v>
      </c>
      <c r="I324" s="2"/>
      <c r="J324" s="31">
        <v>1</v>
      </c>
      <c r="K324" s="2"/>
      <c r="L324" s="125">
        <f>COUNTIF(J333:O333,TRUE)</f>
        <v>3</v>
      </c>
      <c r="M324" s="2"/>
      <c r="N324" s="2"/>
      <c r="O324" s="2"/>
      <c r="P324" s="125">
        <f>COUNTIF(J345:M345,TRUE)</f>
        <v>3</v>
      </c>
      <c r="Q324" s="119"/>
      <c r="R324" s="175" t="s">
        <v>156</v>
      </c>
      <c r="S324" s="176"/>
      <c r="T324" s="176"/>
      <c r="U324" s="176"/>
      <c r="V324" s="176"/>
      <c r="W324" s="177"/>
      <c r="X324" s="4"/>
      <c r="Y324" s="16"/>
      <c r="Z324" s="1"/>
      <c r="AA324" s="1"/>
      <c r="AB324" s="1"/>
    </row>
    <row r="325" spans="1:28" s="97" customFormat="1" outlineLevel="3" x14ac:dyDescent="0.25">
      <c r="A325" s="1"/>
      <c r="B325" s="33"/>
      <c r="C325" s="73">
        <f t="shared" si="59"/>
        <v>4</v>
      </c>
      <c r="D325" s="4"/>
      <c r="E325" s="5"/>
      <c r="F325" s="5"/>
      <c r="G325" s="4"/>
      <c r="H325" s="99" t="s">
        <v>91</v>
      </c>
      <c r="I325" s="114" t="s">
        <v>67</v>
      </c>
      <c r="J325" s="113" t="b">
        <v>0</v>
      </c>
      <c r="K325" s="2"/>
      <c r="L325" s="113" t="b">
        <v>1</v>
      </c>
      <c r="M325" s="2"/>
      <c r="N325" s="2"/>
      <c r="O325" s="2"/>
      <c r="P325" s="113" t="b">
        <v>1</v>
      </c>
      <c r="Q325" s="2"/>
      <c r="R325" s="178"/>
      <c r="S325" s="179"/>
      <c r="T325" s="179"/>
      <c r="U325" s="179"/>
      <c r="V325" s="179"/>
      <c r="W325" s="180"/>
      <c r="X325" s="4"/>
      <c r="Y325" s="16"/>
      <c r="Z325" s="1"/>
      <c r="AA325" s="1"/>
      <c r="AB325" s="1"/>
    </row>
    <row r="326" spans="1:28" s="105" customFormat="1" outlineLevel="3" x14ac:dyDescent="0.25">
      <c r="A326" s="1"/>
      <c r="B326" s="33"/>
      <c r="C326" s="73">
        <f t="shared" si="59"/>
        <v>4</v>
      </c>
      <c r="D326" s="4"/>
      <c r="E326" s="5"/>
      <c r="F326" s="5"/>
      <c r="G326" s="4"/>
      <c r="H326" s="99" t="s">
        <v>100</v>
      </c>
      <c r="I326" s="114" t="s">
        <v>67</v>
      </c>
      <c r="J326" s="113" t="b">
        <v>0</v>
      </c>
      <c r="K326" s="2"/>
      <c r="L326" s="113" t="b">
        <v>0</v>
      </c>
      <c r="M326" s="2"/>
      <c r="N326" s="2"/>
      <c r="O326" s="2"/>
      <c r="P326" s="113" t="b">
        <v>1</v>
      </c>
      <c r="Q326" s="2"/>
      <c r="R326" s="178"/>
      <c r="S326" s="179"/>
      <c r="T326" s="179"/>
      <c r="U326" s="179"/>
      <c r="V326" s="179"/>
      <c r="W326" s="180"/>
      <c r="X326" s="4"/>
      <c r="Y326" s="16"/>
      <c r="Z326" s="1"/>
      <c r="AA326" s="1"/>
      <c r="AB326" s="1"/>
    </row>
    <row r="327" spans="1:28" s="124" customFormat="1" outlineLevel="3" x14ac:dyDescent="0.25">
      <c r="A327" s="1"/>
      <c r="B327" s="33"/>
      <c r="C327" s="73">
        <f>INT(C$310+3)</f>
        <v>4</v>
      </c>
      <c r="D327" s="4"/>
      <c r="E327" s="5"/>
      <c r="F327" s="5"/>
      <c r="G327" s="4"/>
      <c r="H327" s="2" t="s">
        <v>141</v>
      </c>
      <c r="I327" s="2"/>
      <c r="J327" s="31">
        <v>1</v>
      </c>
      <c r="K327" s="2"/>
      <c r="L327" s="31">
        <v>1</v>
      </c>
      <c r="M327" s="2"/>
      <c r="N327" s="2"/>
      <c r="O327" s="2"/>
      <c r="P327" s="31">
        <v>1</v>
      </c>
      <c r="Q327" s="2"/>
      <c r="R327" s="150"/>
      <c r="S327" s="151"/>
      <c r="T327" s="151"/>
      <c r="U327" s="151"/>
      <c r="V327" s="151"/>
      <c r="W327" s="152"/>
      <c r="X327" s="4"/>
      <c r="Y327" s="16"/>
      <c r="Z327" s="1"/>
      <c r="AA327" s="1"/>
      <c r="AB327" s="1"/>
    </row>
    <row r="328" spans="1:28" s="97" customFormat="1" ht="5.0999999999999996" customHeight="1" outlineLevel="3" x14ac:dyDescent="0.25">
      <c r="A328" s="1"/>
      <c r="B328" s="33"/>
      <c r="C328" s="73">
        <f>INT($C$310)+3.005</f>
        <v>4.0049999999999999</v>
      </c>
      <c r="D328" s="4"/>
      <c r="E328" s="4"/>
      <c r="F328" s="4"/>
      <c r="G328" s="4"/>
      <c r="H328" s="83"/>
      <c r="I328" s="83"/>
      <c r="J328" s="83"/>
      <c r="K328" s="83"/>
      <c r="L328" s="83"/>
      <c r="M328" s="83"/>
      <c r="N328" s="83"/>
      <c r="O328" s="83"/>
      <c r="P328" s="83"/>
      <c r="Q328" s="83"/>
      <c r="R328" s="83"/>
      <c r="S328" s="83"/>
      <c r="T328" s="83"/>
      <c r="U328" s="83"/>
      <c r="V328" s="83"/>
      <c r="W328" s="83"/>
      <c r="X328" s="4" t="s">
        <v>3</v>
      </c>
      <c r="Y328" s="16"/>
      <c r="Z328" s="1"/>
      <c r="AA328" s="1"/>
      <c r="AB328" s="1"/>
    </row>
    <row r="329" spans="1:28" s="146" customFormat="1" ht="5.0999999999999996" customHeight="1" outlineLevel="2" x14ac:dyDescent="0.25">
      <c r="A329" s="1"/>
      <c r="B329" s="33"/>
      <c r="C329" s="73">
        <f>INT($C$310)+2.005</f>
        <v>3.0049999999999999</v>
      </c>
      <c r="D329" s="4" t="s">
        <v>2</v>
      </c>
      <c r="E329" s="4"/>
      <c r="F329" s="4"/>
      <c r="G329" s="4"/>
      <c r="H329" s="58"/>
      <c r="I329" s="58"/>
      <c r="J329" s="58"/>
      <c r="K329" s="58"/>
      <c r="L329" s="58"/>
      <c r="M329" s="58"/>
      <c r="N329" s="58"/>
      <c r="O329" s="58"/>
      <c r="P329" s="58"/>
      <c r="Q329" s="58"/>
      <c r="R329" s="58"/>
      <c r="S329" s="58"/>
      <c r="T329" s="58"/>
      <c r="U329" s="58"/>
      <c r="V329" s="58"/>
      <c r="W329" s="58"/>
      <c r="X329" s="4"/>
      <c r="Y329" s="16"/>
      <c r="Z329" s="1"/>
      <c r="AA329" s="1"/>
      <c r="AB329" s="1"/>
    </row>
    <row r="330" spans="1:28" s="146" customFormat="1" outlineLevel="2" x14ac:dyDescent="0.25">
      <c r="A330" s="1"/>
      <c r="B330" s="33"/>
      <c r="C330" s="73">
        <f>INT($C$310)+2</f>
        <v>3</v>
      </c>
      <c r="D330" s="4"/>
      <c r="E330" s="5"/>
      <c r="F330" s="5"/>
      <c r="G330" s="4"/>
      <c r="H330" s="101" t="s">
        <v>253</v>
      </c>
      <c r="I330" s="2"/>
      <c r="J330" s="2"/>
      <c r="K330" s="2"/>
      <c r="L330" s="2"/>
      <c r="M330" s="2"/>
      <c r="N330" s="2"/>
      <c r="O330" s="2"/>
      <c r="P330" s="2"/>
      <c r="Q330" s="2"/>
      <c r="R330" s="2"/>
      <c r="S330" s="2"/>
      <c r="T330" s="2"/>
      <c r="U330" s="2"/>
      <c r="V330" s="2"/>
      <c r="W330" s="2"/>
      <c r="X330" s="4"/>
      <c r="Y330" s="16"/>
      <c r="Z330" s="1"/>
      <c r="AA330" s="1"/>
      <c r="AB330" s="1"/>
    </row>
    <row r="331" spans="1:28" s="146" customFormat="1" outlineLevel="3" x14ac:dyDescent="0.25">
      <c r="A331" s="1"/>
      <c r="B331" s="33"/>
      <c r="C331" s="73">
        <f t="shared" ref="C331:C351" si="60">INT($C$310)+3</f>
        <v>4</v>
      </c>
      <c r="D331" s="4"/>
      <c r="E331" s="5"/>
      <c r="F331" s="5"/>
      <c r="G331" s="4"/>
      <c r="H331" s="2"/>
      <c r="I331" s="2"/>
      <c r="J331" s="2" t="s">
        <v>247</v>
      </c>
      <c r="K331" s="2" t="s">
        <v>248</v>
      </c>
      <c r="L331" s="2" t="s">
        <v>101</v>
      </c>
      <c r="M331" s="2" t="s">
        <v>249</v>
      </c>
      <c r="N331" s="2" t="s">
        <v>102</v>
      </c>
      <c r="O331" s="2" t="s">
        <v>250</v>
      </c>
      <c r="P331" s="2"/>
      <c r="Q331" s="2"/>
      <c r="R331" s="2"/>
      <c r="S331" s="2"/>
      <c r="T331" s="2"/>
      <c r="U331" s="2"/>
      <c r="V331" s="2"/>
      <c r="W331" s="2"/>
      <c r="X331" s="4"/>
      <c r="Y331" s="16"/>
      <c r="Z331" s="1"/>
      <c r="AA331" s="1"/>
      <c r="AB331" s="1"/>
    </row>
    <row r="332" spans="1:28" s="146" customFormat="1" outlineLevel="3" x14ac:dyDescent="0.25">
      <c r="A332" s="1"/>
      <c r="B332" s="33"/>
      <c r="C332" s="73">
        <f t="shared" si="60"/>
        <v>4</v>
      </c>
      <c r="D332" s="4"/>
      <c r="E332" s="5"/>
      <c r="F332" s="5"/>
      <c r="G332" s="4"/>
      <c r="H332" s="2"/>
      <c r="I332" s="2"/>
      <c r="J332" s="2" t="s">
        <v>236</v>
      </c>
      <c r="K332" s="2" t="s">
        <v>237</v>
      </c>
      <c r="L332" s="2" t="s">
        <v>238</v>
      </c>
      <c r="M332" s="2" t="s">
        <v>239</v>
      </c>
      <c r="N332" s="2" t="s">
        <v>240</v>
      </c>
      <c r="O332" s="2" t="s">
        <v>246</v>
      </c>
      <c r="P332" s="2"/>
      <c r="Q332" s="2" t="s">
        <v>255</v>
      </c>
      <c r="R332" s="2"/>
      <c r="S332" s="2"/>
      <c r="T332" s="2"/>
      <c r="U332" s="2"/>
      <c r="V332" s="2"/>
      <c r="W332" s="2"/>
      <c r="X332" s="4"/>
      <c r="Y332" s="16"/>
      <c r="Z332" s="1"/>
      <c r="AA332" s="1"/>
      <c r="AB332" s="1"/>
    </row>
    <row r="333" spans="1:28" s="146" customFormat="1" outlineLevel="3" x14ac:dyDescent="0.25">
      <c r="A333" s="1"/>
      <c r="B333" s="33"/>
      <c r="C333" s="73">
        <f t="shared" si="60"/>
        <v>4</v>
      </c>
      <c r="D333" s="4"/>
      <c r="E333" s="5"/>
      <c r="F333" s="5"/>
      <c r="G333" s="4"/>
      <c r="H333" s="2" t="s">
        <v>243</v>
      </c>
      <c r="I333" s="2" t="s">
        <v>245</v>
      </c>
      <c r="J333" s="31" t="b">
        <v>0</v>
      </c>
      <c r="K333" s="31" t="b">
        <v>1</v>
      </c>
      <c r="L333" s="31" t="b">
        <v>1</v>
      </c>
      <c r="M333" s="31" t="b">
        <v>1</v>
      </c>
      <c r="N333" s="31" t="b">
        <v>0</v>
      </c>
      <c r="O333" s="31" t="b">
        <v>0</v>
      </c>
      <c r="P333" s="2"/>
      <c r="Q333" s="31">
        <f>K334</f>
        <v>0</v>
      </c>
      <c r="R333" s="2"/>
      <c r="S333" s="2"/>
      <c r="T333" s="2"/>
      <c r="U333" s="2"/>
      <c r="V333" s="2"/>
      <c r="W333" s="2"/>
      <c r="X333" s="4"/>
      <c r="Y333" s="16"/>
      <c r="Z333" s="1"/>
      <c r="AA333" s="1"/>
      <c r="AB333" s="1"/>
    </row>
    <row r="334" spans="1:28" s="146" customFormat="1" outlineLevel="3" x14ac:dyDescent="0.25">
      <c r="A334" s="1"/>
      <c r="B334" s="33"/>
      <c r="C334" s="73"/>
      <c r="D334" s="4"/>
      <c r="E334" s="5"/>
      <c r="F334" s="5"/>
      <c r="G334" s="4"/>
      <c r="H334" s="2" t="s">
        <v>254</v>
      </c>
      <c r="I334" s="2"/>
      <c r="J334" s="125">
        <f>COUNTIF($J$333:J333,TRUE)-1</f>
        <v>-1</v>
      </c>
      <c r="K334" s="125">
        <f>COUNTIF($J$333:K333,TRUE)-1</f>
        <v>0</v>
      </c>
      <c r="L334" s="125">
        <f>COUNTIF($J$333:L333,TRUE)-1</f>
        <v>1</v>
      </c>
      <c r="M334" s="125">
        <f>COUNTIF($J$333:M333,TRUE)-1</f>
        <v>2</v>
      </c>
      <c r="N334" s="125">
        <f>COUNTIF($J$333:N333,TRUE)-1</f>
        <v>2</v>
      </c>
      <c r="O334" s="125">
        <f>COUNTIF($J$333:O333,TRUE)-1</f>
        <v>2</v>
      </c>
      <c r="P334" s="2"/>
      <c r="Q334" s="2"/>
      <c r="R334" s="2"/>
      <c r="S334" s="2"/>
      <c r="T334" s="2"/>
      <c r="U334" s="2"/>
      <c r="V334" s="2"/>
      <c r="W334" s="2"/>
      <c r="X334" s="4"/>
      <c r="Y334" s="16"/>
      <c r="Z334" s="1"/>
      <c r="AA334" s="1"/>
      <c r="AB334" s="1"/>
    </row>
    <row r="335" spans="1:28" s="146" customFormat="1" outlineLevel="3" x14ac:dyDescent="0.25">
      <c r="A335" s="1"/>
      <c r="B335" s="33"/>
      <c r="C335" s="73">
        <f>INT(C$310+3)</f>
        <v>4</v>
      </c>
      <c r="D335" s="4"/>
      <c r="E335" s="5"/>
      <c r="F335" s="5"/>
      <c r="G335" s="4"/>
      <c r="H335" s="2" t="s">
        <v>244</v>
      </c>
      <c r="I335" s="2" t="s">
        <v>245</v>
      </c>
      <c r="J335" s="31" t="b">
        <v>0</v>
      </c>
      <c r="K335" s="31" t="b">
        <v>1</v>
      </c>
      <c r="L335" s="31" t="b">
        <v>1</v>
      </c>
      <c r="M335" s="31" t="b">
        <v>1</v>
      </c>
      <c r="N335" s="31" t="b">
        <v>0</v>
      </c>
      <c r="O335" s="31" t="b">
        <v>0</v>
      </c>
      <c r="P335" s="2"/>
      <c r="Q335" s="2"/>
      <c r="R335" s="2"/>
      <c r="S335" s="2"/>
      <c r="T335" s="2"/>
      <c r="U335" s="2"/>
      <c r="V335" s="2"/>
      <c r="W335" s="2"/>
      <c r="X335" s="4"/>
      <c r="Y335" s="16"/>
      <c r="Z335" s="1"/>
      <c r="AA335" s="1"/>
      <c r="AB335" s="1"/>
    </row>
    <row r="336" spans="1:28" s="146" customFormat="1" outlineLevel="3" x14ac:dyDescent="0.25">
      <c r="A336" s="1"/>
      <c r="B336" s="33"/>
      <c r="C336" s="73"/>
      <c r="D336" s="4"/>
      <c r="E336" s="5"/>
      <c r="F336" s="5"/>
      <c r="G336" s="4"/>
      <c r="H336" s="2" t="s">
        <v>260</v>
      </c>
      <c r="I336" s="2"/>
      <c r="J336" s="31" t="b">
        <v>0</v>
      </c>
      <c r="K336" s="31" t="b">
        <v>1</v>
      </c>
      <c r="L336" s="31" t="b">
        <v>1</v>
      </c>
      <c r="M336" s="31" t="b">
        <v>1</v>
      </c>
      <c r="N336" s="31" t="b">
        <v>0</v>
      </c>
      <c r="O336" s="31" t="b">
        <v>0</v>
      </c>
      <c r="P336" s="2"/>
      <c r="Q336" s="2"/>
      <c r="R336" s="2"/>
      <c r="S336" s="2"/>
      <c r="T336" s="2"/>
      <c r="U336" s="2"/>
      <c r="V336" s="2"/>
      <c r="W336" s="2"/>
      <c r="X336" s="4"/>
      <c r="Y336" s="16"/>
      <c r="Z336" s="1"/>
      <c r="AA336" s="1"/>
      <c r="AB336" s="1"/>
    </row>
    <row r="337" spans="1:28" s="146" customFormat="1" outlineLevel="3" x14ac:dyDescent="0.25">
      <c r="A337" s="1"/>
      <c r="B337" s="33"/>
      <c r="C337" s="73">
        <f>INT(C$310+3)</f>
        <v>4</v>
      </c>
      <c r="D337" s="4"/>
      <c r="E337" s="5"/>
      <c r="F337" s="5"/>
      <c r="G337" s="4"/>
      <c r="H337" s="2" t="s">
        <v>251</v>
      </c>
      <c r="I337" s="2" t="s">
        <v>242</v>
      </c>
      <c r="J337" s="2"/>
      <c r="K337" s="2"/>
      <c r="L337" s="2"/>
      <c r="M337" s="2"/>
      <c r="N337" s="2"/>
      <c r="O337" s="153">
        <v>43755</v>
      </c>
      <c r="P337" s="2"/>
      <c r="Q337" s="2"/>
      <c r="R337" s="2"/>
      <c r="S337" s="2"/>
      <c r="T337" s="2"/>
      <c r="U337" s="2"/>
      <c r="V337" s="2"/>
      <c r="W337" s="2"/>
      <c r="X337" s="4"/>
      <c r="Y337" s="16"/>
      <c r="Z337" s="1"/>
      <c r="AA337" s="1"/>
      <c r="AB337" s="1"/>
    </row>
    <row r="338" spans="1:28" s="146" customFormat="1" outlineLevel="3" x14ac:dyDescent="0.25">
      <c r="A338" s="1"/>
      <c r="B338" s="33"/>
      <c r="C338" s="73">
        <f t="shared" si="60"/>
        <v>4</v>
      </c>
      <c r="D338" s="4"/>
      <c r="E338" s="5">
        <v>0</v>
      </c>
      <c r="F338" s="5"/>
      <c r="G338" s="4"/>
      <c r="H338" s="2"/>
      <c r="I338" s="2" t="s">
        <v>241</v>
      </c>
      <c r="J338" s="2"/>
      <c r="K338" s="2"/>
      <c r="L338" s="2"/>
      <c r="M338" s="2"/>
      <c r="N338" s="2"/>
      <c r="O338" s="153">
        <v>43826</v>
      </c>
      <c r="P338" s="2"/>
      <c r="Q338" s="2"/>
      <c r="R338" s="2"/>
      <c r="S338" s="2"/>
      <c r="T338" s="2"/>
      <c r="U338" s="2"/>
      <c r="V338" s="2"/>
      <c r="W338" s="2"/>
      <c r="X338" s="4"/>
      <c r="Y338" s="16"/>
      <c r="Z338" s="1"/>
      <c r="AA338" s="1"/>
      <c r="AB338" s="1"/>
    </row>
    <row r="339" spans="1:28" s="146" customFormat="1" outlineLevel="3" x14ac:dyDescent="0.25">
      <c r="A339" s="1"/>
      <c r="B339" s="33"/>
      <c r="C339" s="73">
        <f t="shared" si="60"/>
        <v>4</v>
      </c>
      <c r="D339" s="4"/>
      <c r="E339" s="5">
        <v>1</v>
      </c>
      <c r="F339" s="5"/>
      <c r="G339" s="4"/>
      <c r="H339" s="2"/>
      <c r="I339" s="154"/>
      <c r="J339" s="155" t="s">
        <v>262</v>
      </c>
      <c r="K339" s="155" t="s">
        <v>263</v>
      </c>
      <c r="L339" s="155" t="s">
        <v>264</v>
      </c>
      <c r="M339" s="2"/>
      <c r="N339" s="2"/>
      <c r="O339" s="2"/>
      <c r="P339" s="2"/>
      <c r="Q339" s="2"/>
      <c r="R339" s="2"/>
      <c r="S339" s="2"/>
      <c r="T339" s="2"/>
      <c r="U339" s="2"/>
      <c r="V339" s="2"/>
      <c r="W339" s="2"/>
      <c r="X339" s="4"/>
      <c r="Y339" s="16"/>
      <c r="Z339" s="1"/>
      <c r="AA339" s="1"/>
      <c r="AB339" s="1"/>
    </row>
    <row r="340" spans="1:28" s="146" customFormat="1" outlineLevel="3" x14ac:dyDescent="0.25">
      <c r="A340" s="1"/>
      <c r="B340" s="33"/>
      <c r="C340" s="73"/>
      <c r="D340" s="4"/>
      <c r="E340" s="5"/>
      <c r="F340" s="5"/>
      <c r="G340" s="4"/>
      <c r="H340" s="2" t="s">
        <v>261</v>
      </c>
      <c r="I340" s="154"/>
      <c r="J340" s="31">
        <f>K334</f>
        <v>0</v>
      </c>
      <c r="K340" s="31">
        <f t="shared" ref="K340" si="61">L334</f>
        <v>1</v>
      </c>
      <c r="L340" s="31">
        <f>M334</f>
        <v>2</v>
      </c>
      <c r="M340" s="2"/>
      <c r="N340" s="2"/>
      <c r="O340" s="2"/>
      <c r="P340" s="2"/>
      <c r="Q340" s="2"/>
      <c r="R340" s="2"/>
      <c r="S340" s="2"/>
      <c r="T340" s="2"/>
      <c r="U340" s="2"/>
      <c r="V340" s="2"/>
      <c r="W340" s="2"/>
      <c r="X340" s="4"/>
      <c r="Y340" s="16"/>
      <c r="Z340" s="1"/>
      <c r="AA340" s="1"/>
      <c r="AB340" s="1"/>
    </row>
    <row r="341" spans="1:28" s="146" customFormat="1" outlineLevel="3" x14ac:dyDescent="0.25">
      <c r="A341" s="1"/>
      <c r="B341" s="33"/>
      <c r="C341" s="73"/>
      <c r="D341" s="4"/>
      <c r="E341" s="5"/>
      <c r="F341" s="5"/>
      <c r="G341" s="4"/>
      <c r="H341" s="2"/>
      <c r="I341" s="154"/>
      <c r="J341" s="155"/>
      <c r="K341" s="155"/>
      <c r="L341" s="155"/>
      <c r="M341" s="2"/>
      <c r="N341" s="2"/>
      <c r="O341" s="2"/>
      <c r="P341" s="2"/>
      <c r="Q341" s="2"/>
      <c r="R341" s="2"/>
      <c r="S341" s="2"/>
      <c r="T341" s="2"/>
      <c r="U341" s="2"/>
      <c r="V341" s="2"/>
      <c r="W341" s="2"/>
      <c r="X341" s="4"/>
      <c r="Y341" s="16"/>
      <c r="Z341" s="1"/>
      <c r="AA341" s="1"/>
      <c r="AB341" s="1"/>
    </row>
    <row r="342" spans="1:28" s="146" customFormat="1" outlineLevel="2" x14ac:dyDescent="0.25">
      <c r="A342" s="1"/>
      <c r="B342" s="33"/>
      <c r="C342" s="73">
        <f>INT($C$310)+2</f>
        <v>3</v>
      </c>
      <c r="D342" s="4"/>
      <c r="E342" s="5"/>
      <c r="F342" s="5"/>
      <c r="G342" s="4"/>
      <c r="H342" s="101" t="s">
        <v>256</v>
      </c>
      <c r="I342" s="2"/>
      <c r="J342" s="2"/>
      <c r="K342" s="2"/>
      <c r="L342" s="2"/>
      <c r="M342" s="2"/>
      <c r="N342" s="2"/>
      <c r="O342" s="2"/>
      <c r="P342" s="2"/>
      <c r="Q342" s="2"/>
      <c r="R342" s="2"/>
      <c r="S342" s="2"/>
      <c r="T342" s="2"/>
      <c r="U342" s="2"/>
      <c r="V342" s="2"/>
      <c r="W342" s="2"/>
      <c r="X342" s="4"/>
      <c r="Y342" s="16"/>
      <c r="Z342" s="1"/>
      <c r="AA342" s="1"/>
      <c r="AB342" s="1"/>
    </row>
    <row r="343" spans="1:28" s="146" customFormat="1" outlineLevel="3" x14ac:dyDescent="0.25">
      <c r="A343" s="1"/>
      <c r="B343" s="33"/>
      <c r="C343" s="73">
        <f t="shared" si="60"/>
        <v>4</v>
      </c>
      <c r="D343" s="4"/>
      <c r="E343" s="5"/>
      <c r="F343" s="5"/>
      <c r="G343" s="4"/>
      <c r="H343" s="2"/>
      <c r="I343" s="2"/>
      <c r="J343" s="2" t="s">
        <v>247</v>
      </c>
      <c r="K343" s="2" t="s">
        <v>257</v>
      </c>
      <c r="L343" s="2" t="s">
        <v>258</v>
      </c>
      <c r="M343" s="2" t="s">
        <v>259</v>
      </c>
      <c r="N343" s="2"/>
      <c r="O343" s="2"/>
      <c r="P343" s="2"/>
      <c r="Q343" s="2"/>
      <c r="R343" s="2"/>
      <c r="S343" s="2"/>
      <c r="T343" s="2"/>
      <c r="U343" s="2"/>
      <c r="V343" s="2"/>
      <c r="W343" s="2"/>
      <c r="X343" s="4"/>
      <c r="Y343" s="16"/>
      <c r="Z343" s="1"/>
      <c r="AA343" s="1"/>
      <c r="AB343" s="1"/>
    </row>
    <row r="344" spans="1:28" s="146" customFormat="1" outlineLevel="3" x14ac:dyDescent="0.25">
      <c r="A344" s="1"/>
      <c r="B344" s="33"/>
      <c r="C344" s="73">
        <f t="shared" si="60"/>
        <v>4</v>
      </c>
      <c r="D344" s="4"/>
      <c r="E344" s="5"/>
      <c r="F344" s="5"/>
      <c r="G344" s="4"/>
      <c r="H344" s="2"/>
      <c r="I344" s="2"/>
      <c r="J344" s="2" t="s">
        <v>236</v>
      </c>
      <c r="K344" s="2" t="s">
        <v>237</v>
      </c>
      <c r="L344" s="2" t="s">
        <v>238</v>
      </c>
      <c r="M344" s="2" t="s">
        <v>239</v>
      </c>
      <c r="N344" s="2"/>
      <c r="O344" s="2"/>
      <c r="P344" s="2"/>
      <c r="Q344" s="2" t="s">
        <v>255</v>
      </c>
      <c r="R344" s="2"/>
      <c r="S344" s="2"/>
      <c r="T344" s="2"/>
      <c r="U344" s="2"/>
      <c r="V344" s="2"/>
      <c r="W344" s="2"/>
      <c r="X344" s="4"/>
      <c r="Y344" s="16"/>
      <c r="Z344" s="1"/>
      <c r="AA344" s="1"/>
      <c r="AB344" s="1"/>
    </row>
    <row r="345" spans="1:28" s="146" customFormat="1" outlineLevel="3" x14ac:dyDescent="0.25">
      <c r="A345" s="1"/>
      <c r="B345" s="33"/>
      <c r="C345" s="73">
        <f t="shared" si="60"/>
        <v>4</v>
      </c>
      <c r="D345" s="4"/>
      <c r="E345" s="5"/>
      <c r="F345" s="5"/>
      <c r="G345" s="4"/>
      <c r="H345" s="2" t="s">
        <v>243</v>
      </c>
      <c r="I345" s="2" t="s">
        <v>245</v>
      </c>
      <c r="J345" s="31" t="b">
        <v>0</v>
      </c>
      <c r="K345" s="31" t="b">
        <v>1</v>
      </c>
      <c r="L345" s="31" t="b">
        <v>1</v>
      </c>
      <c r="M345" s="31" t="b">
        <v>1</v>
      </c>
      <c r="N345" s="2"/>
      <c r="O345" s="2"/>
      <c r="P345" s="2"/>
      <c r="Q345" s="31">
        <f>K346</f>
        <v>0</v>
      </c>
      <c r="R345" s="2"/>
      <c r="S345" s="2"/>
      <c r="T345" s="2"/>
      <c r="U345" s="2"/>
      <c r="V345" s="2"/>
      <c r="W345" s="2"/>
      <c r="X345" s="4"/>
      <c r="Y345" s="16"/>
      <c r="Z345" s="1"/>
      <c r="AA345" s="1"/>
      <c r="AB345" s="1"/>
    </row>
    <row r="346" spans="1:28" s="146" customFormat="1" outlineLevel="3" x14ac:dyDescent="0.25">
      <c r="A346" s="1"/>
      <c r="B346" s="33"/>
      <c r="C346" s="73"/>
      <c r="D346" s="4"/>
      <c r="E346" s="5"/>
      <c r="F346" s="5"/>
      <c r="G346" s="4"/>
      <c r="H346" s="2" t="s">
        <v>254</v>
      </c>
      <c r="I346" s="2"/>
      <c r="J346" s="125">
        <f>COUNTIF($J$345:J345,TRUE)-1</f>
        <v>-1</v>
      </c>
      <c r="K346" s="125">
        <f>COUNTIF($J$345:K345,TRUE)-1</f>
        <v>0</v>
      </c>
      <c r="L346" s="125">
        <f>COUNTIF($J$345:L345,TRUE)-1</f>
        <v>1</v>
      </c>
      <c r="M346" s="125">
        <f>COUNTIF($J$345:M345,TRUE)-1</f>
        <v>2</v>
      </c>
      <c r="N346" s="2"/>
      <c r="O346" s="2"/>
      <c r="P346" s="2"/>
      <c r="Q346" s="2"/>
      <c r="R346" s="2"/>
      <c r="S346" s="2"/>
      <c r="T346" s="2"/>
      <c r="U346" s="2"/>
      <c r="V346" s="2"/>
      <c r="W346" s="2"/>
      <c r="X346" s="4"/>
      <c r="Y346" s="16"/>
      <c r="Z346" s="1"/>
      <c r="AA346" s="1"/>
      <c r="AB346" s="1"/>
    </row>
    <row r="347" spans="1:28" s="146" customFormat="1" outlineLevel="3" x14ac:dyDescent="0.25">
      <c r="A347" s="1"/>
      <c r="B347" s="33"/>
      <c r="C347" s="73">
        <f>INT(C$310+3)</f>
        <v>4</v>
      </c>
      <c r="D347" s="4"/>
      <c r="E347" s="5"/>
      <c r="F347" s="5"/>
      <c r="G347" s="4"/>
      <c r="H347" s="2" t="s">
        <v>244</v>
      </c>
      <c r="I347" s="2" t="s">
        <v>245</v>
      </c>
      <c r="J347" s="31" t="b">
        <v>0</v>
      </c>
      <c r="K347" s="31" t="b">
        <v>1</v>
      </c>
      <c r="L347" s="31" t="b">
        <v>0</v>
      </c>
      <c r="M347" s="31" t="b">
        <v>0</v>
      </c>
      <c r="N347" s="2"/>
      <c r="O347" s="2"/>
      <c r="P347" s="2"/>
      <c r="Q347" s="2"/>
      <c r="R347" s="2"/>
      <c r="S347" s="2"/>
      <c r="T347" s="2"/>
      <c r="U347" s="2"/>
      <c r="V347" s="2"/>
      <c r="W347" s="2"/>
      <c r="X347" s="4"/>
      <c r="Y347" s="16"/>
      <c r="Z347" s="1"/>
      <c r="AA347" s="1"/>
      <c r="AB347" s="1"/>
    </row>
    <row r="348" spans="1:28" s="146" customFormat="1" outlineLevel="3" x14ac:dyDescent="0.25">
      <c r="A348" s="1"/>
      <c r="B348" s="33"/>
      <c r="C348" s="73">
        <f>INT(C$310+3)</f>
        <v>4</v>
      </c>
      <c r="D348" s="4"/>
      <c r="E348" s="5"/>
      <c r="F348" s="5"/>
      <c r="G348" s="4"/>
      <c r="H348" s="2"/>
      <c r="I348" s="2"/>
      <c r="J348" s="2"/>
      <c r="K348" s="2"/>
      <c r="L348" s="2"/>
      <c r="M348" s="2"/>
      <c r="N348" s="2"/>
      <c r="O348" s="2"/>
      <c r="P348" s="2"/>
      <c r="Q348" s="2"/>
      <c r="R348" s="2"/>
      <c r="S348" s="2"/>
      <c r="T348" s="2"/>
      <c r="U348" s="2"/>
      <c r="V348" s="2"/>
      <c r="W348" s="2"/>
      <c r="X348" s="4"/>
      <c r="Y348" s="16"/>
      <c r="Z348" s="1"/>
      <c r="AA348" s="1"/>
      <c r="AB348" s="1"/>
    </row>
    <row r="349" spans="1:28" s="146" customFormat="1" outlineLevel="3" x14ac:dyDescent="0.25">
      <c r="A349" s="1"/>
      <c r="B349" s="33"/>
      <c r="C349" s="73">
        <f t="shared" si="60"/>
        <v>4</v>
      </c>
      <c r="D349" s="4"/>
      <c r="E349" s="5">
        <v>0</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6" customFormat="1" outlineLevel="3" x14ac:dyDescent="0.25">
      <c r="A350" s="1"/>
      <c r="B350" s="33"/>
      <c r="C350" s="73">
        <f t="shared" si="60"/>
        <v>4</v>
      </c>
      <c r="D350" s="4"/>
      <c r="E350" s="5">
        <v>6</v>
      </c>
      <c r="F350" s="5"/>
      <c r="G350" s="4"/>
      <c r="H350" s="2"/>
      <c r="I350" s="2"/>
      <c r="J350" s="2"/>
      <c r="K350" s="2"/>
      <c r="L350" s="2"/>
      <c r="M350" s="2"/>
      <c r="N350" s="2"/>
      <c r="O350" s="2"/>
      <c r="P350" s="2"/>
      <c r="Q350" s="181"/>
      <c r="R350" s="182"/>
      <c r="S350" s="182"/>
      <c r="T350" s="182"/>
      <c r="U350" s="182"/>
      <c r="V350" s="182"/>
      <c r="W350" s="183"/>
      <c r="X350" s="4"/>
      <c r="Y350" s="16"/>
      <c r="Z350" s="1"/>
      <c r="AA350" s="1"/>
      <c r="AB350" s="1"/>
    </row>
    <row r="351" spans="1:28" s="146" customFormat="1" outlineLevel="3" x14ac:dyDescent="0.25">
      <c r="A351" s="1"/>
      <c r="B351" s="33"/>
      <c r="C351" s="73">
        <f t="shared" si="60"/>
        <v>4</v>
      </c>
      <c r="D351" s="4"/>
      <c r="E351" s="5">
        <v>7</v>
      </c>
      <c r="F351" s="5"/>
      <c r="G351" s="4"/>
      <c r="H351" s="2"/>
      <c r="I351" s="2"/>
      <c r="J351" s="2"/>
      <c r="K351" s="2"/>
      <c r="L351" s="2"/>
      <c r="M351" s="2"/>
      <c r="N351" s="2"/>
      <c r="O351" s="2"/>
      <c r="P351" s="2"/>
      <c r="Q351" s="2"/>
      <c r="R351" s="2"/>
      <c r="S351" s="2"/>
      <c r="T351" s="2"/>
      <c r="U351" s="2"/>
      <c r="V351" s="2"/>
      <c r="W351" s="2"/>
      <c r="X351" s="4"/>
      <c r="Y351" s="16"/>
      <c r="Z351" s="1"/>
      <c r="AA351" s="1"/>
      <c r="AB351" s="1"/>
    </row>
    <row r="352" spans="1:28" s="146" customFormat="1" ht="5.0999999999999996" customHeight="1" outlineLevel="3" x14ac:dyDescent="0.25">
      <c r="A352" s="1"/>
      <c r="B352" s="33"/>
      <c r="C352" s="73">
        <f>INT($C$310)+3.005</f>
        <v>4.0049999999999999</v>
      </c>
      <c r="D352" s="4"/>
      <c r="E352" s="4"/>
      <c r="F352" s="4"/>
      <c r="G352" s="4"/>
      <c r="H352" s="83"/>
      <c r="I352" s="83"/>
      <c r="J352" s="83"/>
      <c r="K352" s="83"/>
      <c r="L352" s="83"/>
      <c r="M352" s="83"/>
      <c r="N352" s="83"/>
      <c r="O352" s="83"/>
      <c r="P352" s="83"/>
      <c r="Q352" s="83"/>
      <c r="R352" s="83"/>
      <c r="S352" s="83"/>
      <c r="T352" s="83"/>
      <c r="U352" s="83"/>
      <c r="V352" s="83"/>
      <c r="W352" s="83"/>
      <c r="X352" s="4" t="s">
        <v>3</v>
      </c>
      <c r="Y352" s="16"/>
      <c r="Z352" s="1"/>
      <c r="AA352" s="1"/>
      <c r="AB352" s="1"/>
    </row>
    <row r="353" spans="1:28" s="135" customFormat="1" ht="5.0999999999999996" customHeight="1" outlineLevel="2" x14ac:dyDescent="0.25">
      <c r="A353" s="1"/>
      <c r="B353" s="33"/>
      <c r="C353" s="73">
        <f>INT($C$310)+2.005</f>
        <v>3.0049999999999999</v>
      </c>
      <c r="D353" s="4"/>
      <c r="E353" s="4"/>
      <c r="F353" s="4"/>
      <c r="G353" s="4"/>
      <c r="H353" s="4"/>
      <c r="I353" s="4"/>
      <c r="J353" s="4"/>
      <c r="K353" s="4"/>
      <c r="L353" s="4"/>
      <c r="M353" s="4"/>
      <c r="N353" s="4"/>
      <c r="O353" s="4"/>
      <c r="P353" s="4"/>
      <c r="Q353" s="4"/>
      <c r="R353" s="4"/>
      <c r="S353" s="4"/>
      <c r="T353" s="4"/>
      <c r="U353" s="4"/>
      <c r="V353" s="4"/>
      <c r="W353" s="4"/>
      <c r="X353" s="4"/>
      <c r="Y353" s="16"/>
      <c r="Z353" s="1"/>
      <c r="AA353" s="1"/>
      <c r="AB353" s="1"/>
    </row>
    <row r="354" spans="1:28" s="135" customFormat="1" ht="5.0999999999999996" customHeight="1" outlineLevel="1" x14ac:dyDescent="0.25">
      <c r="A354" s="1"/>
      <c r="B354" s="35"/>
      <c r="C354" s="76">
        <f>INT($C$310)+1.005</f>
        <v>2.0049999999999999</v>
      </c>
      <c r="D354" s="17"/>
      <c r="E354" s="17"/>
      <c r="F354" s="17"/>
      <c r="G354" s="17"/>
      <c r="H354" s="17"/>
      <c r="I354" s="17"/>
      <c r="J354" s="17"/>
      <c r="K354" s="17"/>
      <c r="L354" s="17"/>
      <c r="M354" s="17"/>
      <c r="N354" s="17"/>
      <c r="O354" s="17"/>
      <c r="P354" s="17"/>
      <c r="Q354" s="17"/>
      <c r="R354" s="17"/>
      <c r="S354" s="17"/>
      <c r="T354" s="17"/>
      <c r="U354" s="17"/>
      <c r="V354" s="17"/>
      <c r="W354" s="17"/>
      <c r="X354" s="17"/>
      <c r="Y354" s="18" t="s">
        <v>1</v>
      </c>
      <c r="Z354" s="1"/>
      <c r="AA354" s="1"/>
      <c r="AB354" s="1"/>
    </row>
    <row r="355" spans="1:28" s="135" customFormat="1" ht="5.0999999999999996" customHeight="1" x14ac:dyDescent="0.25">
      <c r="A355" s="1"/>
      <c r="B355" s="19"/>
      <c r="C355" s="77">
        <f>INT($C$310)+0.005</f>
        <v>1.0049999999999999</v>
      </c>
      <c r="D355" s="19"/>
      <c r="E355" s="19"/>
      <c r="F355" s="19"/>
      <c r="G355" s="19"/>
      <c r="H355" s="19"/>
      <c r="I355" s="19"/>
      <c r="J355" s="19"/>
      <c r="K355" s="19"/>
      <c r="L355" s="19"/>
      <c r="M355" s="19"/>
      <c r="N355" s="19"/>
      <c r="O355" s="19"/>
      <c r="P355" s="19"/>
      <c r="Q355" s="19"/>
      <c r="R355" s="19"/>
      <c r="S355" s="19"/>
      <c r="T355" s="19"/>
      <c r="U355" s="19"/>
      <c r="V355" s="19"/>
      <c r="W355" s="19"/>
      <c r="X355" s="19"/>
      <c r="Y355" s="19"/>
      <c r="Z355" s="1"/>
      <c r="AA355" s="1"/>
      <c r="AB355" s="1"/>
    </row>
    <row r="356" spans="1:28" s="135" customFormat="1" outlineLevel="2" x14ac:dyDescent="0.25">
      <c r="A356" s="1"/>
      <c r="B356" s="1"/>
      <c r="C356" s="73">
        <f>INT($C$310)+2</f>
        <v>3</v>
      </c>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2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2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2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2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25">
      <c r="A361" s="1"/>
      <c r="B361" s="1"/>
      <c r="C361" s="66"/>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25">
      <c r="A362" s="1"/>
      <c r="B362" s="1"/>
      <c r="C362" s="66"/>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x14ac:dyDescent="0.25">
      <c r="C363" s="72" t="s">
        <v>4</v>
      </c>
    </row>
  </sheetData>
  <mergeCells count="4">
    <mergeCell ref="J18:T18"/>
    <mergeCell ref="J21:T21"/>
    <mergeCell ref="R324:W326"/>
    <mergeCell ref="Q350:W350"/>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84" t="s">
        <v>22</v>
      </c>
      <c r="K18" s="184"/>
      <c r="L18" s="184"/>
      <c r="M18" s="184"/>
      <c r="N18" s="184"/>
      <c r="O18" s="184"/>
      <c r="P18" s="184"/>
      <c r="Q18" s="184"/>
      <c r="R18" s="184"/>
      <c r="S18" s="184"/>
      <c r="T18" s="184"/>
      <c r="U18" s="184"/>
      <c r="V18" s="184"/>
      <c r="W18" s="184"/>
      <c r="X18" s="184"/>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73" t="s">
        <v>34</v>
      </c>
      <c r="K21" s="174"/>
      <c r="L21" s="174"/>
      <c r="M21" s="174"/>
      <c r="N21" s="174"/>
      <c r="O21" s="174"/>
      <c r="P21" s="174"/>
      <c r="Q21" s="174"/>
      <c r="R21" s="174"/>
      <c r="S21" s="174"/>
      <c r="T21" s="174"/>
      <c r="U21" s="174"/>
      <c r="V21" s="174"/>
      <c r="W21" s="174"/>
      <c r="X21" s="185"/>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108</vt:i4>
      </vt:variant>
    </vt:vector>
  </HeadingPairs>
  <TitlesOfParts>
    <vt:vector size="111"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2021-04-10T02:39:26Z</dcterms:modified>
</cp:coreProperties>
</file>