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2529B64-5278-4532-A061-EEC0B3EFC4CD}" xr6:coauthVersionLast="45" xr6:coauthVersionMax="47" xr10:uidLastSave="{00000000-0000-0000-0000-000000000000}"/>
  <bookViews>
    <workbookView xWindow="-12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4" i="22" l="1"/>
  <c r="K38" i="6" l="1"/>
  <c r="L38" i="6"/>
  <c r="M38" i="6"/>
  <c r="N38" i="6"/>
  <c r="O38" i="6"/>
  <c r="P38" i="6"/>
  <c r="Q38" i="6"/>
  <c r="R38" i="6"/>
  <c r="S38" i="6"/>
  <c r="J38" i="6"/>
  <c r="G43" i="6"/>
  <c r="G585" i="9"/>
  <c r="V577" i="9"/>
  <c r="U577" i="9"/>
  <c r="T577" i="9"/>
  <c r="S577" i="9"/>
  <c r="R577" i="9"/>
  <c r="Q577" i="9"/>
  <c r="P577" i="9"/>
  <c r="O577" i="9"/>
  <c r="N577" i="9"/>
  <c r="M577" i="9"/>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2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<sst xmlns="http://schemas.openxmlformats.org/spreadsheetml/2006/main" count="5641" uniqueCount="1174">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</sst>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49" t="s">
        <v>985</v>
      </c>
      <c r="M102" s="251"/>
      <c r="N102" s="1051" t="s">
        <v>984</v>
      </c>
      <c r="O102" s="1051"/>
      <c r="P102" s="1051"/>
      <c r="Q102" s="1051"/>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50"/>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f>NOT(OR(K105:K113))</f>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16" t="s">
        <v>111</v>
      </c>
      <c r="I38" s="360">
        <v>43556</v>
      </c>
      <c r="J38" s="1042" t="str">
        <f>IF(dry_seed_start&lt;MIN([0]!i_date_node_zm),"**ERROR**","")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724"/>
      <c r="K39" s="1043"/>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16"/>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54" t="s">
        <v>378</v>
      </c>
      <c r="I115" s="1054"/>
      <c r="J115" s="1054"/>
      <c r="K115" s="305"/>
      <c r="L115" s="319"/>
      <c r="M115" s="1053" t="s">
        <v>286</v>
      </c>
      <c r="N115" s="1053"/>
      <c r="O115" s="1053"/>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30</v>
      </c>
      <c r="J119" s="361">
        <v>85</v>
      </c>
      <c r="L119" s="724" t="str">
        <f t="shared" si="0"/>
        <v>ar</v>
      </c>
      <c r="M119" s="362">
        <f t="shared" si="1"/>
        <v>0.25</v>
      </c>
      <c r="N119" s="361">
        <v>0.5</v>
      </c>
      <c r="O119" s="361">
        <v>0.5</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ref="N120:O124" si="2">IF(I120&gt;0,1,0)</f>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30</v>
      </c>
      <c r="J125" s="361">
        <v>60</v>
      </c>
      <c r="L125" s="724" t="str">
        <f t="shared" si="0"/>
        <v>j</v>
      </c>
      <c r="M125" s="362">
        <f t="shared" si="1"/>
        <v>0.25</v>
      </c>
      <c r="N125" s="361">
        <v>0.5</v>
      </c>
      <c r="O125" s="361">
        <v>0.5</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30</v>
      </c>
      <c r="J126" s="984">
        <f>J127*$T$616+J125*(1-$T$616)</f>
        <v>62.5</v>
      </c>
      <c r="L126" s="724" t="str">
        <f t="shared" si="0"/>
        <v>jc</v>
      </c>
      <c r="M126" s="984">
        <f>M127*$T$616+M125*(1-$T$616)</f>
        <v>0.25</v>
      </c>
      <c r="N126" s="984">
        <f>N127*$T$616+N125*(1-$T$616)</f>
        <v>0.5</v>
      </c>
      <c r="O126" s="984">
        <f>O127*$T$616+O125*(1-$T$616)</f>
        <v>0.5</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30</v>
      </c>
      <c r="J127" s="361">
        <v>85</v>
      </c>
      <c r="L127" s="724" t="str">
        <f t="shared" si="0"/>
        <v>jr</v>
      </c>
      <c r="M127" s="362">
        <f t="shared" si="1"/>
        <v>0.25</v>
      </c>
      <c r="N127" s="361">
        <v>0.5</v>
      </c>
      <c r="O127" s="361">
        <v>0.5</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ref="N128:N135" si="3">IF(I128&gt;0,1,0)</f>
        <v>0</v>
      </c>
      <c r="O128" s="361">
        <f t="shared" ref="O128:O135" si="4">IF(J128&gt;0,1,0)</f>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30</v>
      </c>
      <c r="J130" s="361">
        <v>60</v>
      </c>
      <c r="L130" s="724" t="str">
        <f t="shared" si="0"/>
        <v>m</v>
      </c>
      <c r="M130" s="362">
        <f t="shared" si="1"/>
        <v>0.25</v>
      </c>
      <c r="N130" s="361">
        <v>0.5</v>
      </c>
      <c r="O130" s="361">
        <v>0.5</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30</v>
      </c>
      <c r="J136" s="361">
        <v>60</v>
      </c>
      <c r="K136" s="29"/>
      <c r="L136" s="724" t="str">
        <f t="shared" si="0"/>
        <v>s</v>
      </c>
      <c r="M136" s="362">
        <f t="shared" si="1"/>
        <v>0.25</v>
      </c>
      <c r="N136" s="361">
        <v>0.5</v>
      </c>
      <c r="O136" s="361">
        <v>0.5</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30</v>
      </c>
      <c r="J137" s="361">
        <v>85</v>
      </c>
      <c r="K137" s="29"/>
      <c r="L137" s="724" t="str">
        <f t="shared" si="0"/>
        <v>sr</v>
      </c>
      <c r="M137" s="362">
        <f t="shared" si="1"/>
        <v>0.25</v>
      </c>
      <c r="N137" s="361">
        <v>0.5</v>
      </c>
      <c r="O137" s="361">
        <v>0.5</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30</v>
      </c>
      <c r="J138" s="361">
        <v>60</v>
      </c>
      <c r="K138" s="29"/>
      <c r="L138" s="724" t="str">
        <f t="shared" si="0"/>
        <v>t</v>
      </c>
      <c r="M138" s="362">
        <f t="shared" si="1"/>
        <v>0.25</v>
      </c>
      <c r="N138" s="361">
        <v>0.5</v>
      </c>
      <c r="O138" s="361">
        <v>0.5</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30</v>
      </c>
      <c r="J139" s="984">
        <f>J140*$T$629+J138*(1-$T$629)</f>
        <v>62.5</v>
      </c>
      <c r="K139" s="271"/>
      <c r="L139" s="724" t="str">
        <f t="shared" si="0"/>
        <v>tc</v>
      </c>
      <c r="M139" s="984">
        <f>M140*$T$629+M138*(1-$T$629)</f>
        <v>0.25</v>
      </c>
      <c r="N139" s="984">
        <f>N140*$T$629+N138*(1-$T$629)</f>
        <v>0.5</v>
      </c>
      <c r="O139" s="984">
        <f>O140*$T$629+O138*(1-$T$629)</f>
        <v>0.5</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30</v>
      </c>
      <c r="J140" s="361">
        <v>85</v>
      </c>
      <c r="L140" s="724" t="str">
        <f t="shared" si="0"/>
        <v>tr</v>
      </c>
      <c r="M140" s="362">
        <f t="shared" si="1"/>
        <v>0.25</v>
      </c>
      <c r="N140" s="361">
        <v>0.5</v>
      </c>
      <c r="O140" s="361">
        <v>0.5</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30</v>
      </c>
      <c r="J141" s="361">
        <v>60</v>
      </c>
      <c r="L141" s="724" t="str">
        <f t="shared" si="0"/>
        <v>u</v>
      </c>
      <c r="M141" s="362">
        <f t="shared" si="1"/>
        <v>0.25</v>
      </c>
      <c r="N141" s="361">
        <v>0.5</v>
      </c>
      <c r="O141" s="361">
        <v>0.5</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30</v>
      </c>
      <c r="J142" s="984">
        <f>J143*$T$632+J141*(1-$T$632)</f>
        <v>62.5</v>
      </c>
      <c r="L142" s="724" t="str">
        <f t="shared" si="0"/>
        <v>uc</v>
      </c>
      <c r="M142" s="984">
        <f>M143*$T$632+M141*(1-$T$632)</f>
        <v>0.25</v>
      </c>
      <c r="N142" s="984">
        <f>N143*$T$632+N141*(1-$T$632)</f>
        <v>0.5</v>
      </c>
      <c r="O142" s="984">
        <f>O143*$T$632+O141*(1-$T$632)</f>
        <v>0.5</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30</v>
      </c>
      <c r="J143" s="361">
        <v>85</v>
      </c>
      <c r="K143" s="29"/>
      <c r="L143" s="724" t="str">
        <f t="shared" si="0"/>
        <v>ur</v>
      </c>
      <c r="M143" s="362">
        <f t="shared" si="1"/>
        <v>0.25</v>
      </c>
      <c r="N143" s="361">
        <v>0.5</v>
      </c>
      <c r="O143" s="361">
        <v>0.5</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ref="N144:O146" si="5">IF(I144&gt;0,1,0)</f>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30</v>
      </c>
      <c r="J147" s="361">
        <v>60</v>
      </c>
      <c r="K147" s="29"/>
      <c r="L147" s="724" t="str">
        <f t="shared" si="0"/>
        <v>x</v>
      </c>
      <c r="M147" s="362">
        <f t="shared" si="1"/>
        <v>0.25</v>
      </c>
      <c r="N147" s="361">
        <v>0.5</v>
      </c>
      <c r="O147" s="361">
        <v>0.5</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30</v>
      </c>
      <c r="J148" s="984">
        <f>J149*$T$638+J147*(1-$T$638)</f>
        <v>62.5</v>
      </c>
      <c r="K148" s="271"/>
      <c r="L148" s="724" t="str">
        <f t="shared" si="0"/>
        <v>xc</v>
      </c>
      <c r="M148" s="984">
        <f>M149*$T$638+M147*(1-$T$638)</f>
        <v>0.25</v>
      </c>
      <c r="N148" s="984">
        <f>N149*$T$638+N147*(1-$T$638)</f>
        <v>0.5</v>
      </c>
      <c r="O148" s="984">
        <f>O149*$T$638+O147*(1-$T$638)</f>
        <v>0.5</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30</v>
      </c>
      <c r="J149" s="361">
        <v>85</v>
      </c>
      <c r="K149" s="28"/>
      <c r="L149" s="724" t="str">
        <f t="shared" si="0"/>
        <v>xr</v>
      </c>
      <c r="M149" s="362">
        <f t="shared" si="1"/>
        <v>0.25</v>
      </c>
      <c r="N149" s="361">
        <v>0.5</v>
      </c>
      <c r="O149" s="361">
        <v>0.5</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ref="N150:O151" si="6">IF(I150&gt;0,1,0)</f>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0</v>
      </c>
      <c r="K173" s="363">
        <v>0</v>
      </c>
      <c r="L173" s="363">
        <v>0</v>
      </c>
      <c r="M173" s="363">
        <v>0</v>
      </c>
      <c r="N173" s="363">
        <v>0</v>
      </c>
      <c r="O173" s="363">
        <v>0</v>
      </c>
      <c r="P173" s="363">
        <v>0</v>
      </c>
      <c r="Q173" s="363">
        <v>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0</v>
      </c>
      <c r="K178" s="363">
        <v>0</v>
      </c>
      <c r="L178" s="363">
        <v>0</v>
      </c>
      <c r="M178" s="363">
        <v>0</v>
      </c>
      <c r="N178" s="363">
        <v>0</v>
      </c>
      <c r="O178" s="363">
        <v>0</v>
      </c>
      <c r="P178" s="363">
        <v>0</v>
      </c>
      <c r="Q178" s="363">
        <v>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0</v>
      </c>
      <c r="K181" s="363">
        <v>0</v>
      </c>
      <c r="L181" s="363">
        <v>0</v>
      </c>
      <c r="M181" s="363">
        <v>0</v>
      </c>
      <c r="N181" s="363">
        <v>0</v>
      </c>
      <c r="O181" s="363">
        <v>0</v>
      </c>
      <c r="P181" s="363">
        <v>0</v>
      </c>
      <c r="Q181" s="363">
        <v>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0</v>
      </c>
      <c r="K184" s="363">
        <v>0</v>
      </c>
      <c r="L184" s="363">
        <v>0</v>
      </c>
      <c r="M184" s="363">
        <v>0</v>
      </c>
      <c r="N184" s="363">
        <v>0</v>
      </c>
      <c r="O184" s="363">
        <v>0</v>
      </c>
      <c r="P184" s="363">
        <v>0</v>
      </c>
      <c r="Q184" s="363">
        <v>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334">
        <v>0</v>
      </c>
      <c r="K192" s="334">
        <v>0</v>
      </c>
      <c r="L192" s="334">
        <v>0</v>
      </c>
      <c r="M192" s="334">
        <v>0</v>
      </c>
      <c r="N192" s="334">
        <v>0</v>
      </c>
      <c r="O192" s="334">
        <v>0</v>
      </c>
      <c r="P192" s="334">
        <v>0</v>
      </c>
      <c r="Q192" s="334">
        <v>0</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334">
        <v>0</v>
      </c>
      <c r="K197" s="334">
        <v>0</v>
      </c>
      <c r="L197" s="334">
        <v>0</v>
      </c>
      <c r="M197" s="334">
        <v>0</v>
      </c>
      <c r="N197" s="334">
        <v>0</v>
      </c>
      <c r="O197" s="334">
        <v>0</v>
      </c>
      <c r="P197" s="334">
        <v>0</v>
      </c>
      <c r="Q197" s="334">
        <v>0</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334">
        <v>0</v>
      </c>
      <c r="K200" s="334">
        <v>0</v>
      </c>
      <c r="L200" s="334">
        <v>0</v>
      </c>
      <c r="M200" s="334">
        <v>0</v>
      </c>
      <c r="N200" s="334">
        <v>0</v>
      </c>
      <c r="O200" s="334">
        <v>0</v>
      </c>
      <c r="P200" s="334">
        <v>0</v>
      </c>
      <c r="Q200" s="334">
        <v>0</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334">
        <v>0</v>
      </c>
      <c r="K203" s="334">
        <v>0</v>
      </c>
      <c r="L203" s="334">
        <v>0</v>
      </c>
      <c r="M203" s="334">
        <v>0</v>
      </c>
      <c r="N203" s="334">
        <v>0</v>
      </c>
      <c r="O203" s="334">
        <v>0</v>
      </c>
      <c r="P203" s="334">
        <v>0</v>
      </c>
      <c r="Q203" s="334">
        <v>0</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IF($S262,H262/VLOOKUP($M225,CropResidue!$H$94:$L$110,5,FALSE)/VLOOKUP($M225,CropResidue!$H$94:$L$110,4,FALSE)/VLOOKUP($M225,CropResidue!$H$94:$L$110,2,FALSE)*VLOOKUP($M225,CropResidue!$G$153:$H$169,2,FALSE),Crop!H262)</f>
        <v>0</v>
      </c>
      <c r="V262" s="995">
        <f>IF($S262,I262/VLOOKUP($M225,CropResidue!$H$94:$L$110,5,FALSE)/VLOOKUP($M225,CropResidue!$H$94:$L$110,4,FALSE)/VLOOKUP($M225,CropResidue!$H$94:$L$110,2,FALSE)*VLOOKUP($M225,CropResidue!$G$153:$H$169,2,FALSE),Crop!I262)</f>
        <v>0</v>
      </c>
      <c r="W262" s="995">
        <f>IF($S262,J262/VLOOKUP($M225,CropResidue!$H$94:$L$110,5,FALSE)/VLOOKUP($M225,CropResidue!$H$94:$L$110,4,FALSE)/VLOOKUP($M225,CropResidue!$H$94:$L$110,2,FALSE)*VLOOKUP($M225,CropResidue!$G$153:$H$169,2,FALSE),Crop!J262)</f>
        <v>0</v>
      </c>
      <c r="X262" s="995">
        <f>IF($S262,K262/VLOOKUP($M225,CropResidue!$H$94:$L$110,5,FALSE)/VLOOKUP($M225,CropResidue!$H$94:$L$110,4,FALSE)/VLOOKUP($M225,CropResidue!$H$94:$L$110,2,FALSE)*VLOOKUP($M225,CropResidue!$G$153:$H$169,2,FALSE),Crop!K262)</f>
        <v>0</v>
      </c>
      <c r="Y262" s="995">
        <f>IF($S262,L262/VLOOKUP($M225,CropResidue!$H$94:$L$110,5,FALSE)/VLOOKUP($M225,CropResidue!$H$94:$L$110,4,FALSE)/VLOOKUP($M225,CropResidue!$H$94:$L$110,2,FALSE)*VLOOKUP($M225,CropResidue!$G$153:$H$169,2,FALSE),Crop!L262)</f>
        <v>0</v>
      </c>
      <c r="Z262" s="995">
        <f>IF($S262,M262/VLOOKUP($M225,CropResidue!$H$94:$L$110,5,FALSE)/VLOOKUP($M225,CropResidue!$H$94:$L$110,4,FALSE)/VLOOKUP($M225,CropResidue!$H$94:$L$110,2,FALSE)*VLOOKUP($M225,CropResidue!$G$153:$H$169,2,FALSE),Crop!M262)</f>
        <v>0</v>
      </c>
      <c r="AA262" s="995">
        <f>IF($S262,N262/VLOOKUP($M225,CropResidue!$H$94:$L$110,5,FALSE)/VLOOKUP($M225,CropResidue!$H$94:$L$110,4,FALSE)/VLOOKUP($M225,CropResidue!$H$94:$L$110,2,FALSE)*VLOOKUP($M225,CropResidue!$G$153:$H$169,2,FALSE),Crop!N262)</f>
        <v>0</v>
      </c>
      <c r="AB262" s="995">
        <f>IF($S262,O262/VLOOKUP($M225,CropResidue!$H$94:$L$110,5,FALSE)/VLOOKUP($M225,CropResidue!$H$94:$L$110,4,FALSE)/VLOOKUP($M225,CropResidue!$H$94:$L$110,2,FALSE)*VLOOKUP($M225,CropResidue!$G$153:$H$169,2,FALSE),Crop!O262)</f>
        <v>0</v>
      </c>
      <c r="AC262" s="995">
        <f>IF($S262,P262/VLOOKUP($M225,CropResidue!$H$94:$L$110,5,FALSE)/VLOOKUP($M225,CropResidue!$H$94:$L$110,4,FALSE)/VLOOKUP($M225,CropResidue!$H$94:$L$110,2,FALSE)*VLOOKUP($M225,CropResidue!$G$153:$H$169,2,FALSE),Crop!P262)</f>
        <v>0</v>
      </c>
      <c r="AD262" s="995">
        <f>IF($S262,Q262/VLOOKUP($M225,CropResidue!$H$94:$L$110,5,FALSE)/VLOOKUP($M225,CropResidue!$H$94:$L$110,4,FALSE)/VLOOKUP($M225,CropResidue!$H$94:$L$110,2,FALSE)*VLOOKUP($M225,CropResidue!$G$153:$H$169,2,FALSE),Crop!Q262)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IF($S263,H263/VLOOKUP($M226,CropResidue!$H$94:$L$110,5,FALSE)/VLOOKUP($M226,CropResidue!$H$94:$L$110,4,FALSE)/VLOOKUP($M226,CropResidue!$H$94:$L$110,2,FALSE)*VLOOKUP($M226,CropResidue!$G$153:$H$169,2,FALSE),Crop!H263)</f>
        <v>0</v>
      </c>
      <c r="V263" s="995">
        <f>IF($S263,I263/VLOOKUP($M226,CropResidue!$H$94:$L$110,5,FALSE)/VLOOKUP($M226,CropResidue!$H$94:$L$110,4,FALSE)/VLOOKUP($M226,CropResidue!$H$94:$L$110,2,FALSE)*VLOOKUP($M226,CropResidue!$G$153:$H$169,2,FALSE),Crop!I263)</f>
        <v>0</v>
      </c>
      <c r="W263" s="995">
        <f>IF($S263,J263/VLOOKUP($M226,CropResidue!$H$94:$L$110,5,FALSE)/VLOOKUP($M226,CropResidue!$H$94:$L$110,4,FALSE)/VLOOKUP($M226,CropResidue!$H$94:$L$110,2,FALSE)*VLOOKUP($M226,CropResidue!$G$153:$H$169,2,FALSE),Crop!J263)</f>
        <v>0</v>
      </c>
      <c r="X263" s="995">
        <f>IF($S263,K263/VLOOKUP($M226,CropResidue!$H$94:$L$110,5,FALSE)/VLOOKUP($M226,CropResidue!$H$94:$L$110,4,FALSE)/VLOOKUP($M226,CropResidue!$H$94:$L$110,2,FALSE)*VLOOKUP($M226,CropResidue!$G$153:$H$169,2,FALSE),Crop!K263)</f>
        <v>0</v>
      </c>
      <c r="Y263" s="995">
        <f>IF($S263,L263/VLOOKUP($M226,CropResidue!$H$94:$L$110,5,FALSE)/VLOOKUP($M226,CropResidue!$H$94:$L$110,4,FALSE)/VLOOKUP($M226,CropResidue!$H$94:$L$110,2,FALSE)*VLOOKUP($M226,CropResidue!$G$153:$H$169,2,FALSE),Crop!L263)</f>
        <v>0</v>
      </c>
      <c r="Z263" s="995">
        <f>IF($S263,M263/VLOOKUP($M226,CropResidue!$H$94:$L$110,5,FALSE)/VLOOKUP($M226,CropResidue!$H$94:$L$110,4,FALSE)/VLOOKUP($M226,CropResidue!$H$94:$L$110,2,FALSE)*VLOOKUP($M226,CropResidue!$G$153:$H$169,2,FALSE),Crop!M263)</f>
        <v>0</v>
      </c>
      <c r="AA263" s="995">
        <f>IF($S263,N263/VLOOKUP($M226,CropResidue!$H$94:$L$110,5,FALSE)/VLOOKUP($M226,CropResidue!$H$94:$L$110,4,FALSE)/VLOOKUP($M226,CropResidue!$H$94:$L$110,2,FALSE)*VLOOKUP($M226,CropResidue!$G$153:$H$169,2,FALSE),Crop!N263)</f>
        <v>0</v>
      </c>
      <c r="AB263" s="995">
        <f>IF($S263,O263/VLOOKUP($M226,CropResidue!$H$94:$L$110,5,FALSE)/VLOOKUP($M226,CropResidue!$H$94:$L$110,4,FALSE)/VLOOKUP($M226,CropResidue!$H$94:$L$110,2,FALSE)*VLOOKUP($M226,CropResidue!$G$153:$H$169,2,FALSE),Crop!O263)</f>
        <v>0</v>
      </c>
      <c r="AC263" s="995">
        <f>IF($S263,P263/VLOOKUP($M226,CropResidue!$H$94:$L$110,5,FALSE)/VLOOKUP($M226,CropResidue!$H$94:$L$110,4,FALSE)/VLOOKUP($M226,CropResidue!$H$94:$L$110,2,FALSE)*VLOOKUP($M226,CropResidue!$G$153:$H$169,2,FALSE),Crop!P263)</f>
        <v>0</v>
      </c>
      <c r="AD263" s="995">
        <f>IF($S263,Q263/VLOOKUP($M226,CropResidue!$H$94:$L$110,5,FALSE)/VLOOKUP($M226,CropResidue!$H$94:$L$110,4,FALSE)/VLOOKUP($M226,CropResidue!$H$94:$L$110,2,FALSE)*VLOOKUP($M226,CropResidue!$G$153:$H$169,2,FALSE),Crop!Q263)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IF($S264,H264/VLOOKUP($M227,CropResidue!$H$94:$L$110,5,FALSE)/VLOOKUP($M227,CropResidue!$H$94:$L$110,4,FALSE)/VLOOKUP($M227,CropResidue!$H$94:$L$110,2,FALSE)*VLOOKUP($M227,CropResidue!$G$153:$H$169,2,FALSE),Crop!H264)</f>
        <v>0</v>
      </c>
      <c r="V264" s="995">
        <f>IF($S264,I264/VLOOKUP($M227,CropResidue!$H$94:$L$110,5,FALSE)/VLOOKUP($M227,CropResidue!$H$94:$L$110,4,FALSE)/VLOOKUP($M227,CropResidue!$H$94:$L$110,2,FALSE)*VLOOKUP($M227,CropResidue!$G$153:$H$169,2,FALSE),Crop!I264)</f>
        <v>0</v>
      </c>
      <c r="W264" s="995">
        <f>IF($S264,J264/VLOOKUP($M227,CropResidue!$H$94:$L$110,5,FALSE)/VLOOKUP($M227,CropResidue!$H$94:$L$110,4,FALSE)/VLOOKUP($M227,CropResidue!$H$94:$L$110,2,FALSE)*VLOOKUP($M227,CropResidue!$G$153:$H$169,2,FALSE),Crop!J264)</f>
        <v>0</v>
      </c>
      <c r="X264" s="995">
        <f>IF($S264,K264/VLOOKUP($M227,CropResidue!$H$94:$L$110,5,FALSE)/VLOOKUP($M227,CropResidue!$H$94:$L$110,4,FALSE)/VLOOKUP($M227,CropResidue!$H$94:$L$110,2,FALSE)*VLOOKUP($M227,CropResidue!$G$153:$H$169,2,FALSE),Crop!K264)</f>
        <v>0</v>
      </c>
      <c r="Y264" s="995">
        <f>IF($S264,L264/VLOOKUP($M227,CropResidue!$H$94:$L$110,5,FALSE)/VLOOKUP($M227,CropResidue!$H$94:$L$110,4,FALSE)/VLOOKUP($M227,CropResidue!$H$94:$L$110,2,FALSE)*VLOOKUP($M227,CropResidue!$G$153:$H$169,2,FALSE),Crop!L264)</f>
        <v>0</v>
      </c>
      <c r="Z264" s="995">
        <f>IF($S264,M264/VLOOKUP($M227,CropResidue!$H$94:$L$110,5,FALSE)/VLOOKUP($M227,CropResidue!$H$94:$L$110,4,FALSE)/VLOOKUP($M227,CropResidue!$H$94:$L$110,2,FALSE)*VLOOKUP($M227,CropResidue!$G$153:$H$169,2,FALSE),Crop!M264)</f>
        <v>0</v>
      </c>
      <c r="AA264" s="995">
        <f>IF($S264,N264/VLOOKUP($M227,CropResidue!$H$94:$L$110,5,FALSE)/VLOOKUP($M227,CropResidue!$H$94:$L$110,4,FALSE)/VLOOKUP($M227,CropResidue!$H$94:$L$110,2,FALSE)*VLOOKUP($M227,CropResidue!$G$153:$H$169,2,FALSE),Crop!N264)</f>
        <v>0</v>
      </c>
      <c r="AB264" s="995">
        <f>IF($S264,O264/VLOOKUP($M227,CropResidue!$H$94:$L$110,5,FALSE)/VLOOKUP($M227,CropResidue!$H$94:$L$110,4,FALSE)/VLOOKUP($M227,CropResidue!$H$94:$L$110,2,FALSE)*VLOOKUP($M227,CropResidue!$G$153:$H$169,2,FALSE),Crop!O264)</f>
        <v>0</v>
      </c>
      <c r="AC264" s="995">
        <f>IF($S264,P264/VLOOKUP($M227,CropResidue!$H$94:$L$110,5,FALSE)/VLOOKUP($M227,CropResidue!$H$94:$L$110,4,FALSE)/VLOOKUP($M227,CropResidue!$H$94:$L$110,2,FALSE)*VLOOKUP($M227,CropResidue!$G$153:$H$169,2,FALSE),Crop!P264)</f>
        <v>0</v>
      </c>
      <c r="AD264" s="995">
        <f>IF($S264,Q264/VLOOKUP($M227,CropResidue!$H$94:$L$110,5,FALSE)/VLOOKUP($M227,CropResidue!$H$94:$L$110,4,FALSE)/VLOOKUP($M227,CropResidue!$H$94:$L$110,2,FALSE)*VLOOKUP($M227,CropResidue!$G$153:$H$169,2,FALSE),Crop!Q264)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IF($S265,H265/VLOOKUP($M228,CropResidue!$H$94:$L$110,5,FALSE)/VLOOKUP($M228,CropResidue!$H$94:$L$110,4,FALSE)/VLOOKUP($M228,CropResidue!$H$94:$L$110,2,FALSE)*VLOOKUP($M228,CropResidue!$G$153:$H$169,2,FALSE),Crop!H265)</f>
        <v>-200</v>
      </c>
      <c r="V265" s="995">
        <f>IF($S265,I265/VLOOKUP($M228,CropResidue!$H$94:$L$110,5,FALSE)/VLOOKUP($M228,CropResidue!$H$94:$L$110,4,FALSE)/VLOOKUP($M228,CropResidue!$H$94:$L$110,2,FALSE)*VLOOKUP($M228,CropResidue!$G$153:$H$169,2,FALSE),Crop!I265)</f>
        <v>-200</v>
      </c>
      <c r="W265" s="995">
        <f>IF($S265,J265/VLOOKUP($M228,CropResidue!$H$94:$L$110,5,FALSE)/VLOOKUP($M228,CropResidue!$H$94:$L$110,4,FALSE)/VLOOKUP($M228,CropResidue!$H$94:$L$110,2,FALSE)*VLOOKUP($M228,CropResidue!$G$153:$H$169,2,FALSE),Crop!J265)</f>
        <v>-200</v>
      </c>
      <c r="X265" s="995">
        <f>IF($S265,K265/VLOOKUP($M228,CropResidue!$H$94:$L$110,5,FALSE)/VLOOKUP($M228,CropResidue!$H$94:$L$110,4,FALSE)/VLOOKUP($M228,CropResidue!$H$94:$L$110,2,FALSE)*VLOOKUP($M228,CropResidue!$G$153:$H$169,2,FALSE),Crop!K265)</f>
        <v>-200</v>
      </c>
      <c r="Y265" s="995">
        <f>IF($S265,L265/VLOOKUP($M228,CropResidue!$H$94:$L$110,5,FALSE)/VLOOKUP($M228,CropResidue!$H$94:$L$110,4,FALSE)/VLOOKUP($M228,CropResidue!$H$94:$L$110,2,FALSE)*VLOOKUP($M228,CropResidue!$G$153:$H$169,2,FALSE),Crop!L265)</f>
        <v>-200</v>
      </c>
      <c r="Z265" s="995">
        <f>IF($S265,M265/VLOOKUP($M228,CropResidue!$H$94:$L$110,5,FALSE)/VLOOKUP($M228,CropResidue!$H$94:$L$110,4,FALSE)/VLOOKUP($M228,CropResidue!$H$94:$L$110,2,FALSE)*VLOOKUP($M228,CropResidue!$G$153:$H$169,2,FALSE),Crop!M265)</f>
        <v>-200</v>
      </c>
      <c r="AA265" s="995">
        <f>IF($S265,N265/VLOOKUP($M228,CropResidue!$H$94:$L$110,5,FALSE)/VLOOKUP($M228,CropResidue!$H$94:$L$110,4,FALSE)/VLOOKUP($M228,CropResidue!$H$94:$L$110,2,FALSE)*VLOOKUP($M228,CropResidue!$G$153:$H$169,2,FALSE),Crop!N265)</f>
        <v>-200</v>
      </c>
      <c r="AB265" s="995">
        <f>IF($S265,O265/VLOOKUP($M228,CropResidue!$H$94:$L$110,5,FALSE)/VLOOKUP($M228,CropResidue!$H$94:$L$110,4,FALSE)/VLOOKUP($M228,CropResidue!$H$94:$L$110,2,FALSE)*VLOOKUP($M228,CropResidue!$G$153:$H$169,2,FALSE),Crop!O265)</f>
        <v>-200</v>
      </c>
      <c r="AC265" s="995">
        <f>IF($S265,P265/VLOOKUP($M228,CropResidue!$H$94:$L$110,5,FALSE)/VLOOKUP($M228,CropResidue!$H$94:$L$110,4,FALSE)/VLOOKUP($M228,CropResidue!$H$94:$L$110,2,FALSE)*VLOOKUP($M228,CropResidue!$G$153:$H$169,2,FALSE),Crop!P265)</f>
        <v>-200</v>
      </c>
      <c r="AD265" s="995">
        <f>IF($S265,Q265/VLOOKUP($M228,CropResidue!$H$94:$L$110,5,FALSE)/VLOOKUP($M228,CropResidue!$H$94:$L$110,4,FALSE)/VLOOKUP($M228,CropResidue!$H$94:$L$110,2,FALSE)*VLOOKUP($M228,CropResidue!$G$153:$H$169,2,FALSE),Crop!Q265)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IF($S266,H266/VLOOKUP($M229,CropResidue!$H$94:$L$110,5,FALSE)/VLOOKUP($M229,CropResidue!$H$94:$L$110,4,FALSE)/VLOOKUP($M229,CropResidue!$H$94:$L$110,2,FALSE)*VLOOKUP($M229,CropResidue!$G$153:$H$169,2,FALSE),Crop!H266)</f>
        <v>0</v>
      </c>
      <c r="V266" s="995">
        <f>IF($S266,I266/VLOOKUP($M229,CropResidue!$H$94:$L$110,5,FALSE)/VLOOKUP($M229,CropResidue!$H$94:$L$110,4,FALSE)/VLOOKUP($M229,CropResidue!$H$94:$L$110,2,FALSE)*VLOOKUP($M229,CropResidue!$G$153:$H$169,2,FALSE),Crop!I266)</f>
        <v>0</v>
      </c>
      <c r="W266" s="995">
        <f>IF($S266,J266/VLOOKUP($M229,CropResidue!$H$94:$L$110,5,FALSE)/VLOOKUP($M229,CropResidue!$H$94:$L$110,4,FALSE)/VLOOKUP($M229,CropResidue!$H$94:$L$110,2,FALSE)*VLOOKUP($M229,CropResidue!$G$153:$H$169,2,FALSE),Crop!J266)</f>
        <v>0</v>
      </c>
      <c r="X266" s="995">
        <f>IF($S266,K266/VLOOKUP($M229,CropResidue!$H$94:$L$110,5,FALSE)/VLOOKUP($M229,CropResidue!$H$94:$L$110,4,FALSE)/VLOOKUP($M229,CropResidue!$H$94:$L$110,2,FALSE)*VLOOKUP($M229,CropResidue!$G$153:$H$169,2,FALSE),Crop!K266)</f>
        <v>0</v>
      </c>
      <c r="Y266" s="995">
        <f>IF($S266,L266/VLOOKUP($M229,CropResidue!$H$94:$L$110,5,FALSE)/VLOOKUP($M229,CropResidue!$H$94:$L$110,4,FALSE)/VLOOKUP($M229,CropResidue!$H$94:$L$110,2,FALSE)*VLOOKUP($M229,CropResidue!$G$153:$H$169,2,FALSE),Crop!L266)</f>
        <v>0</v>
      </c>
      <c r="Z266" s="995">
        <f>IF($S266,M266/VLOOKUP($M229,CropResidue!$H$94:$L$110,5,FALSE)/VLOOKUP($M229,CropResidue!$H$94:$L$110,4,FALSE)/VLOOKUP($M229,CropResidue!$H$94:$L$110,2,FALSE)*VLOOKUP($M229,CropResidue!$G$153:$H$169,2,FALSE),Crop!M266)</f>
        <v>0</v>
      </c>
      <c r="AA266" s="995">
        <f>IF($S266,N266/VLOOKUP($M229,CropResidue!$H$94:$L$110,5,FALSE)/VLOOKUP($M229,CropResidue!$H$94:$L$110,4,FALSE)/VLOOKUP($M229,CropResidue!$H$94:$L$110,2,FALSE)*VLOOKUP($M229,CropResidue!$G$153:$H$169,2,FALSE),Crop!N266)</f>
        <v>0</v>
      </c>
      <c r="AB266" s="995">
        <f>IF($S266,O266/VLOOKUP($M229,CropResidue!$H$94:$L$110,5,FALSE)/VLOOKUP($M229,CropResidue!$H$94:$L$110,4,FALSE)/VLOOKUP($M229,CropResidue!$H$94:$L$110,2,FALSE)*VLOOKUP($M229,CropResidue!$G$153:$H$169,2,FALSE),Crop!O266)</f>
        <v>0</v>
      </c>
      <c r="AC266" s="995">
        <f>IF($S266,P266/VLOOKUP($M229,CropResidue!$H$94:$L$110,5,FALSE)/VLOOKUP($M229,CropResidue!$H$94:$L$110,4,FALSE)/VLOOKUP($M229,CropResidue!$H$94:$L$110,2,FALSE)*VLOOKUP($M229,CropResidue!$G$153:$H$169,2,FALSE),Crop!P266)</f>
        <v>0</v>
      </c>
      <c r="AD266" s="995">
        <f>IF($S266,Q266/VLOOKUP($M229,CropResidue!$H$94:$L$110,5,FALSE)/VLOOKUP($M229,CropResidue!$H$94:$L$110,4,FALSE)/VLOOKUP($M229,CropResidue!$H$94:$L$110,2,FALSE)*VLOOKUP($M229,CropResidue!$G$153:$H$169,2,FALSE),Crop!Q266)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IF($S267,H267/VLOOKUP($M230,CropResidue!$H$94:$L$110,5,FALSE)/VLOOKUP($M230,CropResidue!$H$94:$L$110,4,FALSE)/VLOOKUP($M230,CropResidue!$H$94:$L$110,2,FALSE)*VLOOKUP($M230,CropResidue!$G$153:$H$169,2,FALSE),Crop!H267)</f>
        <v>0</v>
      </c>
      <c r="V267" s="995">
        <f>IF($S267,I267/VLOOKUP($M230,CropResidue!$H$94:$L$110,5,FALSE)/VLOOKUP($M230,CropResidue!$H$94:$L$110,4,FALSE)/VLOOKUP($M230,CropResidue!$H$94:$L$110,2,FALSE)*VLOOKUP($M230,CropResidue!$G$153:$H$169,2,FALSE),Crop!I267)</f>
        <v>0</v>
      </c>
      <c r="W267" s="995">
        <f>IF($S267,J267/VLOOKUP($M230,CropResidue!$H$94:$L$110,5,FALSE)/VLOOKUP($M230,CropResidue!$H$94:$L$110,4,FALSE)/VLOOKUP($M230,CropResidue!$H$94:$L$110,2,FALSE)*VLOOKUP($M230,CropResidue!$G$153:$H$169,2,FALSE),Crop!J267)</f>
        <v>0</v>
      </c>
      <c r="X267" s="995">
        <f>IF($S267,K267/VLOOKUP($M230,CropResidue!$H$94:$L$110,5,FALSE)/VLOOKUP($M230,CropResidue!$H$94:$L$110,4,FALSE)/VLOOKUP($M230,CropResidue!$H$94:$L$110,2,FALSE)*VLOOKUP($M230,CropResidue!$G$153:$H$169,2,FALSE),Crop!K267)</f>
        <v>0</v>
      </c>
      <c r="Y267" s="995">
        <f>IF($S267,L267/VLOOKUP($M230,CropResidue!$H$94:$L$110,5,FALSE)/VLOOKUP($M230,CropResidue!$H$94:$L$110,4,FALSE)/VLOOKUP($M230,CropResidue!$H$94:$L$110,2,FALSE)*VLOOKUP($M230,CropResidue!$G$153:$H$169,2,FALSE),Crop!L267)</f>
        <v>0</v>
      </c>
      <c r="Z267" s="995">
        <f>IF($S267,M267/VLOOKUP($M230,CropResidue!$H$94:$L$110,5,FALSE)/VLOOKUP($M230,CropResidue!$H$94:$L$110,4,FALSE)/VLOOKUP($M230,CropResidue!$H$94:$L$110,2,FALSE)*VLOOKUP($M230,CropResidue!$G$153:$H$169,2,FALSE),Crop!M267)</f>
        <v>0</v>
      </c>
      <c r="AA267" s="995">
        <f>IF($S267,N267/VLOOKUP($M230,CropResidue!$H$94:$L$110,5,FALSE)/VLOOKUP($M230,CropResidue!$H$94:$L$110,4,FALSE)/VLOOKUP($M230,CropResidue!$H$94:$L$110,2,FALSE)*VLOOKUP($M230,CropResidue!$G$153:$H$169,2,FALSE),Crop!N267)</f>
        <v>0</v>
      </c>
      <c r="AB267" s="995">
        <f>IF($S267,O267/VLOOKUP($M230,CropResidue!$H$94:$L$110,5,FALSE)/VLOOKUP($M230,CropResidue!$H$94:$L$110,4,FALSE)/VLOOKUP($M230,CropResidue!$H$94:$L$110,2,FALSE)*VLOOKUP($M230,CropResidue!$G$153:$H$169,2,FALSE),Crop!O267)</f>
        <v>0</v>
      </c>
      <c r="AC267" s="995">
        <f>IF($S267,P267/VLOOKUP($M230,CropResidue!$H$94:$L$110,5,FALSE)/VLOOKUP($M230,CropResidue!$H$94:$L$110,4,FALSE)/VLOOKUP($M230,CropResidue!$H$94:$L$110,2,FALSE)*VLOOKUP($M230,CropResidue!$G$153:$H$169,2,FALSE),Crop!P267)</f>
        <v>0</v>
      </c>
      <c r="AD267" s="995">
        <f>IF($S267,Q267/VLOOKUP($M230,CropResidue!$H$94:$L$110,5,FALSE)/VLOOKUP($M230,CropResidue!$H$94:$L$110,4,FALSE)/VLOOKUP($M230,CropResidue!$H$94:$L$110,2,FALSE)*VLOOKUP($M230,CropResidue!$G$153:$H$169,2,FALSE),Crop!Q267)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IF($S268,H268/VLOOKUP($M231,CropResidue!$H$94:$L$110,5,FALSE)/VLOOKUP($M231,CropResidue!$H$94:$L$110,4,FALSE)/VLOOKUP($M231,CropResidue!$H$94:$L$110,2,FALSE)*VLOOKUP($M231,CropResidue!$G$153:$H$169,2,FALSE),Crop!H268)</f>
        <v>0</v>
      </c>
      <c r="V268" s="995">
        <f>IF($S268,I268/VLOOKUP($M231,CropResidue!$H$94:$L$110,5,FALSE)/VLOOKUP($M231,CropResidue!$H$94:$L$110,4,FALSE)/VLOOKUP($M231,CropResidue!$H$94:$L$110,2,FALSE)*VLOOKUP($M231,CropResidue!$G$153:$H$169,2,FALSE),Crop!I268)</f>
        <v>0</v>
      </c>
      <c r="W268" s="995">
        <f>IF($S268,J268/VLOOKUP($M231,CropResidue!$H$94:$L$110,5,FALSE)/VLOOKUP($M231,CropResidue!$H$94:$L$110,4,FALSE)/VLOOKUP($M231,CropResidue!$H$94:$L$110,2,FALSE)*VLOOKUP($M231,CropResidue!$G$153:$H$169,2,FALSE),Crop!J268)</f>
        <v>0</v>
      </c>
      <c r="X268" s="995">
        <f>IF($S268,K268/VLOOKUP($M231,CropResidue!$H$94:$L$110,5,FALSE)/VLOOKUP($M231,CropResidue!$H$94:$L$110,4,FALSE)/VLOOKUP($M231,CropResidue!$H$94:$L$110,2,FALSE)*VLOOKUP($M231,CropResidue!$G$153:$H$169,2,FALSE),Crop!K268)</f>
        <v>0</v>
      </c>
      <c r="Y268" s="995">
        <f>IF($S268,L268/VLOOKUP($M231,CropResidue!$H$94:$L$110,5,FALSE)/VLOOKUP($M231,CropResidue!$H$94:$L$110,4,FALSE)/VLOOKUP($M231,CropResidue!$H$94:$L$110,2,FALSE)*VLOOKUP($M231,CropResidue!$G$153:$H$169,2,FALSE),Crop!L268)</f>
        <v>0</v>
      </c>
      <c r="Z268" s="995">
        <f>IF($S268,M268/VLOOKUP($M231,CropResidue!$H$94:$L$110,5,FALSE)/VLOOKUP($M231,CropResidue!$H$94:$L$110,4,FALSE)/VLOOKUP($M231,CropResidue!$H$94:$L$110,2,FALSE)*VLOOKUP($M231,CropResidue!$G$153:$H$169,2,FALSE),Crop!M268)</f>
        <v>0</v>
      </c>
      <c r="AA268" s="995">
        <f>IF($S268,N268/VLOOKUP($M231,CropResidue!$H$94:$L$110,5,FALSE)/VLOOKUP($M231,CropResidue!$H$94:$L$110,4,FALSE)/VLOOKUP($M231,CropResidue!$H$94:$L$110,2,FALSE)*VLOOKUP($M231,CropResidue!$G$153:$H$169,2,FALSE),Crop!N268)</f>
        <v>0</v>
      </c>
      <c r="AB268" s="995">
        <f>IF($S268,O268/VLOOKUP($M231,CropResidue!$H$94:$L$110,5,FALSE)/VLOOKUP($M231,CropResidue!$H$94:$L$110,4,FALSE)/VLOOKUP($M231,CropResidue!$H$94:$L$110,2,FALSE)*VLOOKUP($M231,CropResidue!$G$153:$H$169,2,FALSE),Crop!O268)</f>
        <v>0</v>
      </c>
      <c r="AC268" s="995">
        <f>IF($S268,P268/VLOOKUP($M231,CropResidue!$H$94:$L$110,5,FALSE)/VLOOKUP($M231,CropResidue!$H$94:$L$110,4,FALSE)/VLOOKUP($M231,CropResidue!$H$94:$L$110,2,FALSE)*VLOOKUP($M231,CropResidue!$G$153:$H$169,2,FALSE),Crop!P268)</f>
        <v>0</v>
      </c>
      <c r="AD268" s="995">
        <f>IF($S268,Q268/VLOOKUP($M231,CropResidue!$H$94:$L$110,5,FALSE)/VLOOKUP($M231,CropResidue!$H$94:$L$110,4,FALSE)/VLOOKUP($M231,CropResidue!$H$94:$L$110,2,FALSE)*VLOOKUP($M231,CropResidue!$G$153:$H$169,2,FALSE),Crop!Q268)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IF($S269,H269/VLOOKUP($M232,CropResidue!$H$94:$L$110,5,FALSE)/VLOOKUP($M232,CropResidue!$H$94:$L$110,4,FALSE)/VLOOKUP($M232,CropResidue!$H$94:$L$110,2,FALSE)*VLOOKUP($M232,CropResidue!$G$153:$H$169,2,FALSE),Crop!H269)</f>
        <v>0</v>
      </c>
      <c r="V269" s="995">
        <f>IF($S269,I269/VLOOKUP($M232,CropResidue!$H$94:$L$110,5,FALSE)/VLOOKUP($M232,CropResidue!$H$94:$L$110,4,FALSE)/VLOOKUP($M232,CropResidue!$H$94:$L$110,2,FALSE)*VLOOKUP($M232,CropResidue!$G$153:$H$169,2,FALSE),Crop!I269)</f>
        <v>0</v>
      </c>
      <c r="W269" s="995">
        <f>IF($S269,J269/VLOOKUP($M232,CropResidue!$H$94:$L$110,5,FALSE)/VLOOKUP($M232,CropResidue!$H$94:$L$110,4,FALSE)/VLOOKUP($M232,CropResidue!$H$94:$L$110,2,FALSE)*VLOOKUP($M232,CropResidue!$G$153:$H$169,2,FALSE),Crop!J269)</f>
        <v>0</v>
      </c>
      <c r="X269" s="995">
        <f>IF($S269,K269/VLOOKUP($M232,CropResidue!$H$94:$L$110,5,FALSE)/VLOOKUP($M232,CropResidue!$H$94:$L$110,4,FALSE)/VLOOKUP($M232,CropResidue!$H$94:$L$110,2,FALSE)*VLOOKUP($M232,CropResidue!$G$153:$H$169,2,FALSE),Crop!K269)</f>
        <v>0</v>
      </c>
      <c r="Y269" s="995">
        <f>IF($S269,L269/VLOOKUP($M232,CropResidue!$H$94:$L$110,5,FALSE)/VLOOKUP($M232,CropResidue!$H$94:$L$110,4,FALSE)/VLOOKUP($M232,CropResidue!$H$94:$L$110,2,FALSE)*VLOOKUP($M232,CropResidue!$G$153:$H$169,2,FALSE),Crop!L269)</f>
        <v>0</v>
      </c>
      <c r="Z269" s="995">
        <f>IF($S269,M269/VLOOKUP($M232,CropResidue!$H$94:$L$110,5,FALSE)/VLOOKUP($M232,CropResidue!$H$94:$L$110,4,FALSE)/VLOOKUP($M232,CropResidue!$H$94:$L$110,2,FALSE)*VLOOKUP($M232,CropResidue!$G$153:$H$169,2,FALSE),Crop!M269)</f>
        <v>0</v>
      </c>
      <c r="AA269" s="995">
        <f>IF($S269,N269/VLOOKUP($M232,CropResidue!$H$94:$L$110,5,FALSE)/VLOOKUP($M232,CropResidue!$H$94:$L$110,4,FALSE)/VLOOKUP($M232,CropResidue!$H$94:$L$110,2,FALSE)*VLOOKUP($M232,CropResidue!$G$153:$H$169,2,FALSE),Crop!N269)</f>
        <v>0</v>
      </c>
      <c r="AB269" s="995">
        <f>IF($S269,O269/VLOOKUP($M232,CropResidue!$H$94:$L$110,5,FALSE)/VLOOKUP($M232,CropResidue!$H$94:$L$110,4,FALSE)/VLOOKUP($M232,CropResidue!$H$94:$L$110,2,FALSE)*VLOOKUP($M232,CropResidue!$G$153:$H$169,2,FALSE),Crop!O269)</f>
        <v>0</v>
      </c>
      <c r="AC269" s="995">
        <f>IF($S269,P269/VLOOKUP($M232,CropResidue!$H$94:$L$110,5,FALSE)/VLOOKUP($M232,CropResidue!$H$94:$L$110,4,FALSE)/VLOOKUP($M232,CropResidue!$H$94:$L$110,2,FALSE)*VLOOKUP($M232,CropResidue!$G$153:$H$169,2,FALSE),Crop!P269)</f>
        <v>0</v>
      </c>
      <c r="AD269" s="995">
        <f>IF($S269,Q269/VLOOKUP($M232,CropResidue!$H$94:$L$110,5,FALSE)/VLOOKUP($M232,CropResidue!$H$94:$L$110,4,FALSE)/VLOOKUP($M232,CropResidue!$H$94:$L$110,2,FALSE)*VLOOKUP($M232,CropResidue!$G$153:$H$169,2,FALSE),Crop!Q269)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IF($S270,H270/VLOOKUP($M233,CropResidue!$H$94:$L$110,5,FALSE)/VLOOKUP($M233,CropResidue!$H$94:$L$110,4,FALSE)/VLOOKUP($M233,CropResidue!$H$94:$L$110,2,FALSE)*VLOOKUP($M233,CropResidue!$G$153:$H$169,2,FALSE),Crop!H270)</f>
        <v>0</v>
      </c>
      <c r="V270" s="995">
        <f>IF($S270,I270/VLOOKUP($M233,CropResidue!$H$94:$L$110,5,FALSE)/VLOOKUP($M233,CropResidue!$H$94:$L$110,4,FALSE)/VLOOKUP($M233,CropResidue!$H$94:$L$110,2,FALSE)*VLOOKUP($M233,CropResidue!$G$153:$H$169,2,FALSE),Crop!I270)</f>
        <v>0</v>
      </c>
      <c r="W270" s="995">
        <f>IF($S270,J270/VLOOKUP($M233,CropResidue!$H$94:$L$110,5,FALSE)/VLOOKUP($M233,CropResidue!$H$94:$L$110,4,FALSE)/VLOOKUP($M233,CropResidue!$H$94:$L$110,2,FALSE)*VLOOKUP($M233,CropResidue!$G$153:$H$169,2,FALSE),Crop!J270)</f>
        <v>0</v>
      </c>
      <c r="X270" s="995">
        <f>IF($S270,K270/VLOOKUP($M233,CropResidue!$H$94:$L$110,5,FALSE)/VLOOKUP($M233,CropResidue!$H$94:$L$110,4,FALSE)/VLOOKUP($M233,CropResidue!$H$94:$L$110,2,FALSE)*VLOOKUP($M233,CropResidue!$G$153:$H$169,2,FALSE),Crop!K270)</f>
        <v>0</v>
      </c>
      <c r="Y270" s="995">
        <f>IF($S270,L270/VLOOKUP($M233,CropResidue!$H$94:$L$110,5,FALSE)/VLOOKUP($M233,CropResidue!$H$94:$L$110,4,FALSE)/VLOOKUP($M233,CropResidue!$H$94:$L$110,2,FALSE)*VLOOKUP($M233,CropResidue!$G$153:$H$169,2,FALSE),Crop!L270)</f>
        <v>0</v>
      </c>
      <c r="Z270" s="995">
        <f>IF($S270,M270/VLOOKUP($M233,CropResidue!$H$94:$L$110,5,FALSE)/VLOOKUP($M233,CropResidue!$H$94:$L$110,4,FALSE)/VLOOKUP($M233,CropResidue!$H$94:$L$110,2,FALSE)*VLOOKUP($M233,CropResidue!$G$153:$H$169,2,FALSE),Crop!M270)</f>
        <v>0</v>
      </c>
      <c r="AA270" s="995">
        <f>IF($S270,N270/VLOOKUP($M233,CropResidue!$H$94:$L$110,5,FALSE)/VLOOKUP($M233,CropResidue!$H$94:$L$110,4,FALSE)/VLOOKUP($M233,CropResidue!$H$94:$L$110,2,FALSE)*VLOOKUP($M233,CropResidue!$G$153:$H$169,2,FALSE),Crop!N270)</f>
        <v>0</v>
      </c>
      <c r="AB270" s="995">
        <f>IF($S270,O270/VLOOKUP($M233,CropResidue!$H$94:$L$110,5,FALSE)/VLOOKUP($M233,CropResidue!$H$94:$L$110,4,FALSE)/VLOOKUP($M233,CropResidue!$H$94:$L$110,2,FALSE)*VLOOKUP($M233,CropResidue!$G$153:$H$169,2,FALSE),Crop!O270)</f>
        <v>0</v>
      </c>
      <c r="AC270" s="995">
        <f>IF($S270,P270/VLOOKUP($M233,CropResidue!$H$94:$L$110,5,FALSE)/VLOOKUP($M233,CropResidue!$H$94:$L$110,4,FALSE)/VLOOKUP($M233,CropResidue!$H$94:$L$110,2,FALSE)*VLOOKUP($M233,CropResidue!$G$153:$H$169,2,FALSE),Crop!P270)</f>
        <v>0</v>
      </c>
      <c r="AD270" s="995">
        <f>IF($S270,Q270/VLOOKUP($M233,CropResidue!$H$94:$L$110,5,FALSE)/VLOOKUP($M233,CropResidue!$H$94:$L$110,4,FALSE)/VLOOKUP($M233,CropResidue!$H$94:$L$110,2,FALSE)*VLOOKUP($M233,CropResidue!$G$153:$H$169,2,FALSE),Crop!Q270)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IF($S271,H271/VLOOKUP($M234,CropResidue!$H$94:$L$110,5,FALSE)/VLOOKUP($M234,CropResidue!$H$94:$L$110,4,FALSE)/VLOOKUP($M234,CropResidue!$H$94:$L$110,2,FALSE)*VLOOKUP($M234,CropResidue!$G$153:$H$169,2,FALSE),Crop!H271)</f>
        <v>0</v>
      </c>
      <c r="V271" s="995">
        <f>IF($S271,I271/VLOOKUP($M234,CropResidue!$H$94:$L$110,5,FALSE)/VLOOKUP($M234,CropResidue!$H$94:$L$110,4,FALSE)/VLOOKUP($M234,CropResidue!$H$94:$L$110,2,FALSE)*VLOOKUP($M234,CropResidue!$G$153:$H$169,2,FALSE),Crop!I271)</f>
        <v>0</v>
      </c>
      <c r="W271" s="995">
        <f>IF($S271,J271/VLOOKUP($M234,CropResidue!$H$94:$L$110,5,FALSE)/VLOOKUP($M234,CropResidue!$H$94:$L$110,4,FALSE)/VLOOKUP($M234,CropResidue!$H$94:$L$110,2,FALSE)*VLOOKUP($M234,CropResidue!$G$153:$H$169,2,FALSE),Crop!J271)</f>
        <v>0</v>
      </c>
      <c r="X271" s="995">
        <f>IF($S271,K271/VLOOKUP($M234,CropResidue!$H$94:$L$110,5,FALSE)/VLOOKUP($M234,CropResidue!$H$94:$L$110,4,FALSE)/VLOOKUP($M234,CropResidue!$H$94:$L$110,2,FALSE)*VLOOKUP($M234,CropResidue!$G$153:$H$169,2,FALSE),Crop!K271)</f>
        <v>0</v>
      </c>
      <c r="Y271" s="995">
        <f>IF($S271,L271/VLOOKUP($M234,CropResidue!$H$94:$L$110,5,FALSE)/VLOOKUP($M234,CropResidue!$H$94:$L$110,4,FALSE)/VLOOKUP($M234,CropResidue!$H$94:$L$110,2,FALSE)*VLOOKUP($M234,CropResidue!$G$153:$H$169,2,FALSE),Crop!L271)</f>
        <v>0</v>
      </c>
      <c r="Z271" s="995">
        <f>IF($S271,M271/VLOOKUP($M234,CropResidue!$H$94:$L$110,5,FALSE)/VLOOKUP($M234,CropResidue!$H$94:$L$110,4,FALSE)/VLOOKUP($M234,CropResidue!$H$94:$L$110,2,FALSE)*VLOOKUP($M234,CropResidue!$G$153:$H$169,2,FALSE),Crop!M271)</f>
        <v>0</v>
      </c>
      <c r="AA271" s="995">
        <f>IF($S271,N271/VLOOKUP($M234,CropResidue!$H$94:$L$110,5,FALSE)/VLOOKUP($M234,CropResidue!$H$94:$L$110,4,FALSE)/VLOOKUP($M234,CropResidue!$H$94:$L$110,2,FALSE)*VLOOKUP($M234,CropResidue!$G$153:$H$169,2,FALSE),Crop!N271)</f>
        <v>0</v>
      </c>
      <c r="AB271" s="995">
        <f>IF($S271,O271/VLOOKUP($M234,CropResidue!$H$94:$L$110,5,FALSE)/VLOOKUP($M234,CropResidue!$H$94:$L$110,4,FALSE)/VLOOKUP($M234,CropResidue!$H$94:$L$110,2,FALSE)*VLOOKUP($M234,CropResidue!$G$153:$H$169,2,FALSE),Crop!O271)</f>
        <v>0</v>
      </c>
      <c r="AC271" s="995">
        <f>IF($S271,P271/VLOOKUP($M234,CropResidue!$H$94:$L$110,5,FALSE)/VLOOKUP($M234,CropResidue!$H$94:$L$110,4,FALSE)/VLOOKUP($M234,CropResidue!$H$94:$L$110,2,FALSE)*VLOOKUP($M234,CropResidue!$G$153:$H$169,2,FALSE),Crop!P271)</f>
        <v>0</v>
      </c>
      <c r="AD271" s="995">
        <f>IF($S271,Q271/VLOOKUP($M234,CropResidue!$H$94:$L$110,5,FALSE)/VLOOKUP($M234,CropResidue!$H$94:$L$110,4,FALSE)/VLOOKUP($M234,CropResidue!$H$94:$L$110,2,FALSE)*VLOOKUP($M234,CropResidue!$G$153:$H$169,2,FALSE),Crop!Q271)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IF($S272,H272/VLOOKUP($M235,CropResidue!$H$94:$L$110,5,FALSE)/VLOOKUP($M235,CropResidue!$H$94:$L$110,4,FALSE)/VLOOKUP($M235,CropResidue!$H$94:$L$110,2,FALSE)*VLOOKUP($M235,CropResidue!$G$153:$H$169,2,FALSE),Crop!H272)</f>
        <v>0</v>
      </c>
      <c r="V272" s="995">
        <f>IF($S272,I272/VLOOKUP($M235,CropResidue!$H$94:$L$110,5,FALSE)/VLOOKUP($M235,CropResidue!$H$94:$L$110,4,FALSE)/VLOOKUP($M235,CropResidue!$H$94:$L$110,2,FALSE)*VLOOKUP($M235,CropResidue!$G$153:$H$169,2,FALSE),Crop!I272)</f>
        <v>0</v>
      </c>
      <c r="W272" s="995">
        <f>IF($S272,J272/VLOOKUP($M235,CropResidue!$H$94:$L$110,5,FALSE)/VLOOKUP($M235,CropResidue!$H$94:$L$110,4,FALSE)/VLOOKUP($M235,CropResidue!$H$94:$L$110,2,FALSE)*VLOOKUP($M235,CropResidue!$G$153:$H$169,2,FALSE),Crop!J272)</f>
        <v>0</v>
      </c>
      <c r="X272" s="995">
        <f>IF($S272,K272/VLOOKUP($M235,CropResidue!$H$94:$L$110,5,FALSE)/VLOOKUP($M235,CropResidue!$H$94:$L$110,4,FALSE)/VLOOKUP($M235,CropResidue!$H$94:$L$110,2,FALSE)*VLOOKUP($M235,CropResidue!$G$153:$H$169,2,FALSE),Crop!K272)</f>
        <v>0</v>
      </c>
      <c r="Y272" s="995">
        <f>IF($S272,L272/VLOOKUP($M235,CropResidue!$H$94:$L$110,5,FALSE)/VLOOKUP($M235,CropResidue!$H$94:$L$110,4,FALSE)/VLOOKUP($M235,CropResidue!$H$94:$L$110,2,FALSE)*VLOOKUP($M235,CropResidue!$G$153:$H$169,2,FALSE),Crop!L272)</f>
        <v>0</v>
      </c>
      <c r="Z272" s="995">
        <f>IF($S272,M272/VLOOKUP($M235,CropResidue!$H$94:$L$110,5,FALSE)/VLOOKUP($M235,CropResidue!$H$94:$L$110,4,FALSE)/VLOOKUP($M235,CropResidue!$H$94:$L$110,2,FALSE)*VLOOKUP($M235,CropResidue!$G$153:$H$169,2,FALSE),Crop!M272)</f>
        <v>0</v>
      </c>
      <c r="AA272" s="995">
        <f>IF($S272,N272/VLOOKUP($M235,CropResidue!$H$94:$L$110,5,FALSE)/VLOOKUP($M235,CropResidue!$H$94:$L$110,4,FALSE)/VLOOKUP($M235,CropResidue!$H$94:$L$110,2,FALSE)*VLOOKUP($M235,CropResidue!$G$153:$H$169,2,FALSE),Crop!N272)</f>
        <v>0</v>
      </c>
      <c r="AB272" s="995">
        <f>IF($S272,O272/VLOOKUP($M235,CropResidue!$H$94:$L$110,5,FALSE)/VLOOKUP($M235,CropResidue!$H$94:$L$110,4,FALSE)/VLOOKUP($M235,CropResidue!$H$94:$L$110,2,FALSE)*VLOOKUP($M235,CropResidue!$G$153:$H$169,2,FALSE),Crop!O272)</f>
        <v>0</v>
      </c>
      <c r="AC272" s="995">
        <f>IF($S272,P272/VLOOKUP($M235,CropResidue!$H$94:$L$110,5,FALSE)/VLOOKUP($M235,CropResidue!$H$94:$L$110,4,FALSE)/VLOOKUP($M235,CropResidue!$H$94:$L$110,2,FALSE)*VLOOKUP($M235,CropResidue!$G$153:$H$169,2,FALSE),Crop!P272)</f>
        <v>0</v>
      </c>
      <c r="AD272" s="995">
        <f>IF($S272,Q272/VLOOKUP($M235,CropResidue!$H$94:$L$110,5,FALSE)/VLOOKUP($M235,CropResidue!$H$94:$L$110,4,FALSE)/VLOOKUP($M235,CropResidue!$H$94:$L$110,2,FALSE)*VLOOKUP($M235,CropResidue!$G$153:$H$169,2,FALSE),Crop!Q272)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IF($S273,H273/VLOOKUP($M236,CropResidue!$H$94:$L$110,5,FALSE)/VLOOKUP($M236,CropResidue!$H$94:$L$110,4,FALSE)/VLOOKUP($M236,CropResidue!$H$94:$L$110,2,FALSE)*VLOOKUP($M236,CropResidue!$G$153:$H$169,2,FALSE),Crop!H273)</f>
        <v>0</v>
      </c>
      <c r="V273" s="995">
        <f>IF($S273,I273/VLOOKUP($M236,CropResidue!$H$94:$L$110,5,FALSE)/VLOOKUP($M236,CropResidue!$H$94:$L$110,4,FALSE)/VLOOKUP($M236,CropResidue!$H$94:$L$110,2,FALSE)*VLOOKUP($M236,CropResidue!$G$153:$H$169,2,FALSE),Crop!I273)</f>
        <v>0</v>
      </c>
      <c r="W273" s="995">
        <f>IF($S273,J273/VLOOKUP($M236,CropResidue!$H$94:$L$110,5,FALSE)/VLOOKUP($M236,CropResidue!$H$94:$L$110,4,FALSE)/VLOOKUP($M236,CropResidue!$H$94:$L$110,2,FALSE)*VLOOKUP($M236,CropResidue!$G$153:$H$169,2,FALSE),Crop!J273)</f>
        <v>0</v>
      </c>
      <c r="X273" s="995">
        <f>IF($S273,K273/VLOOKUP($M236,CropResidue!$H$94:$L$110,5,FALSE)/VLOOKUP($M236,CropResidue!$H$94:$L$110,4,FALSE)/VLOOKUP($M236,CropResidue!$H$94:$L$110,2,FALSE)*VLOOKUP($M236,CropResidue!$G$153:$H$169,2,FALSE),Crop!K273)</f>
        <v>0</v>
      </c>
      <c r="Y273" s="995">
        <f>IF($S273,L273/VLOOKUP($M236,CropResidue!$H$94:$L$110,5,FALSE)/VLOOKUP($M236,CropResidue!$H$94:$L$110,4,FALSE)/VLOOKUP($M236,CropResidue!$H$94:$L$110,2,FALSE)*VLOOKUP($M236,CropResidue!$G$153:$H$169,2,FALSE),Crop!L273)</f>
        <v>0</v>
      </c>
      <c r="Z273" s="995">
        <f>IF($S273,M273/VLOOKUP($M236,CropResidue!$H$94:$L$110,5,FALSE)/VLOOKUP($M236,CropResidue!$H$94:$L$110,4,FALSE)/VLOOKUP($M236,CropResidue!$H$94:$L$110,2,FALSE)*VLOOKUP($M236,CropResidue!$G$153:$H$169,2,FALSE),Crop!M273)</f>
        <v>0</v>
      </c>
      <c r="AA273" s="995">
        <f>IF($S273,N273/VLOOKUP($M236,CropResidue!$H$94:$L$110,5,FALSE)/VLOOKUP($M236,CropResidue!$H$94:$L$110,4,FALSE)/VLOOKUP($M236,CropResidue!$H$94:$L$110,2,FALSE)*VLOOKUP($M236,CropResidue!$G$153:$H$169,2,FALSE),Crop!N273)</f>
        <v>0</v>
      </c>
      <c r="AB273" s="995">
        <f>IF($S273,O273/VLOOKUP($M236,CropResidue!$H$94:$L$110,5,FALSE)/VLOOKUP($M236,CropResidue!$H$94:$L$110,4,FALSE)/VLOOKUP($M236,CropResidue!$H$94:$L$110,2,FALSE)*VLOOKUP($M236,CropResidue!$G$153:$H$169,2,FALSE),Crop!O273)</f>
        <v>0</v>
      </c>
      <c r="AC273" s="995">
        <f>IF($S273,P273/VLOOKUP($M236,CropResidue!$H$94:$L$110,5,FALSE)/VLOOKUP($M236,CropResidue!$H$94:$L$110,4,FALSE)/VLOOKUP($M236,CropResidue!$H$94:$L$110,2,FALSE)*VLOOKUP($M236,CropResidue!$G$153:$H$169,2,FALSE),Crop!P273)</f>
        <v>0</v>
      </c>
      <c r="AD273" s="995">
        <f>IF($S273,Q273/VLOOKUP($M236,CropResidue!$H$94:$L$110,5,FALSE)/VLOOKUP($M236,CropResidue!$H$94:$L$110,4,FALSE)/VLOOKUP($M236,CropResidue!$H$94:$L$110,2,FALSE)*VLOOKUP($M236,CropResidue!$G$153:$H$169,2,FALSE),Crop!Q273)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IF($S274,H274/VLOOKUP($M237,CropResidue!$H$94:$L$110,5,FALSE)/VLOOKUP($M237,CropResidue!$H$94:$L$110,4,FALSE)/VLOOKUP($M237,CropResidue!$H$94:$L$110,2,FALSE)*VLOOKUP($M237,CropResidue!$G$153:$H$169,2,FALSE),Crop!H274)</f>
        <v>0</v>
      </c>
      <c r="V274" s="995">
        <f>IF($S274,I274/VLOOKUP($M237,CropResidue!$H$94:$L$110,5,FALSE)/VLOOKUP($M237,CropResidue!$H$94:$L$110,4,FALSE)/VLOOKUP($M237,CropResidue!$H$94:$L$110,2,FALSE)*VLOOKUP($M237,CropResidue!$G$153:$H$169,2,FALSE),Crop!I274)</f>
        <v>0</v>
      </c>
      <c r="W274" s="995">
        <f>IF($S274,J274/VLOOKUP($M237,CropResidue!$H$94:$L$110,5,FALSE)/VLOOKUP($M237,CropResidue!$H$94:$L$110,4,FALSE)/VLOOKUP($M237,CropResidue!$H$94:$L$110,2,FALSE)*VLOOKUP($M237,CropResidue!$G$153:$H$169,2,FALSE),Crop!J274)</f>
        <v>0</v>
      </c>
      <c r="X274" s="995">
        <f>IF($S274,K274/VLOOKUP($M237,CropResidue!$H$94:$L$110,5,FALSE)/VLOOKUP($M237,CropResidue!$H$94:$L$110,4,FALSE)/VLOOKUP($M237,CropResidue!$H$94:$L$110,2,FALSE)*VLOOKUP($M237,CropResidue!$G$153:$H$169,2,FALSE),Crop!K274)</f>
        <v>0</v>
      </c>
      <c r="Y274" s="995">
        <f>IF($S274,L274/VLOOKUP($M237,CropResidue!$H$94:$L$110,5,FALSE)/VLOOKUP($M237,CropResidue!$H$94:$L$110,4,FALSE)/VLOOKUP($M237,CropResidue!$H$94:$L$110,2,FALSE)*VLOOKUP($M237,CropResidue!$G$153:$H$169,2,FALSE),Crop!L274)</f>
        <v>0</v>
      </c>
      <c r="Z274" s="995">
        <f>IF($S274,M274/VLOOKUP($M237,CropResidue!$H$94:$L$110,5,FALSE)/VLOOKUP($M237,CropResidue!$H$94:$L$110,4,FALSE)/VLOOKUP($M237,CropResidue!$H$94:$L$110,2,FALSE)*VLOOKUP($M237,CropResidue!$G$153:$H$169,2,FALSE),Crop!M274)</f>
        <v>0</v>
      </c>
      <c r="AA274" s="995">
        <f>IF($S274,N274/VLOOKUP($M237,CropResidue!$H$94:$L$110,5,FALSE)/VLOOKUP($M237,CropResidue!$H$94:$L$110,4,FALSE)/VLOOKUP($M237,CropResidue!$H$94:$L$110,2,FALSE)*VLOOKUP($M237,CropResidue!$G$153:$H$169,2,FALSE),Crop!N274)</f>
        <v>0</v>
      </c>
      <c r="AB274" s="995">
        <f>IF($S274,O274/VLOOKUP($M237,CropResidue!$H$94:$L$110,5,FALSE)/VLOOKUP($M237,CropResidue!$H$94:$L$110,4,FALSE)/VLOOKUP($M237,CropResidue!$H$94:$L$110,2,FALSE)*VLOOKUP($M237,CropResidue!$G$153:$H$169,2,FALSE),Crop!O274)</f>
        <v>0</v>
      </c>
      <c r="AC274" s="995">
        <f>IF($S274,P274/VLOOKUP($M237,CropResidue!$H$94:$L$110,5,FALSE)/VLOOKUP($M237,CropResidue!$H$94:$L$110,4,FALSE)/VLOOKUP($M237,CropResidue!$H$94:$L$110,2,FALSE)*VLOOKUP($M237,CropResidue!$G$153:$H$169,2,FALSE),Crop!P274)</f>
        <v>0</v>
      </c>
      <c r="AD274" s="995">
        <f>IF($S274,Q274/VLOOKUP($M237,CropResidue!$H$94:$L$110,5,FALSE)/VLOOKUP($M237,CropResidue!$H$94:$L$110,4,FALSE)/VLOOKUP($M237,CropResidue!$H$94:$L$110,2,FALSE)*VLOOKUP($M237,CropResidue!$G$153:$H$169,2,FALSE),Crop!Q274)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IF($S275,H275/VLOOKUP($M238,CropResidue!$H$94:$L$110,5,FALSE)/VLOOKUP($M238,CropResidue!$H$94:$L$110,4,FALSE)/VLOOKUP($M238,CropResidue!$H$94:$L$110,2,FALSE)*VLOOKUP($M238,CropResidue!$G$153:$H$169,2,FALSE),Crop!H275)</f>
        <v>0</v>
      </c>
      <c r="V275" s="995">
        <f>IF($S275,I275/VLOOKUP($M238,CropResidue!$H$94:$L$110,5,FALSE)/VLOOKUP($M238,CropResidue!$H$94:$L$110,4,FALSE)/VLOOKUP($M238,CropResidue!$H$94:$L$110,2,FALSE)*VLOOKUP($M238,CropResidue!$G$153:$H$169,2,FALSE),Crop!I275)</f>
        <v>0</v>
      </c>
      <c r="W275" s="995">
        <f>IF($S275,J275/VLOOKUP($M238,CropResidue!$H$94:$L$110,5,FALSE)/VLOOKUP($M238,CropResidue!$H$94:$L$110,4,FALSE)/VLOOKUP($M238,CropResidue!$H$94:$L$110,2,FALSE)*VLOOKUP($M238,CropResidue!$G$153:$H$169,2,FALSE),Crop!J275)</f>
        <v>0</v>
      </c>
      <c r="X275" s="995">
        <f>IF($S275,K275/VLOOKUP($M238,CropResidue!$H$94:$L$110,5,FALSE)/VLOOKUP($M238,CropResidue!$H$94:$L$110,4,FALSE)/VLOOKUP($M238,CropResidue!$H$94:$L$110,2,FALSE)*VLOOKUP($M238,CropResidue!$G$153:$H$169,2,FALSE),Crop!K275)</f>
        <v>0</v>
      </c>
      <c r="Y275" s="995">
        <f>IF($S275,L275/VLOOKUP($M238,CropResidue!$H$94:$L$110,5,FALSE)/VLOOKUP($M238,CropResidue!$H$94:$L$110,4,FALSE)/VLOOKUP($M238,CropResidue!$H$94:$L$110,2,FALSE)*VLOOKUP($M238,CropResidue!$G$153:$H$169,2,FALSE),Crop!L275)</f>
        <v>0</v>
      </c>
      <c r="Z275" s="995">
        <f>IF($S275,M275/VLOOKUP($M238,CropResidue!$H$94:$L$110,5,FALSE)/VLOOKUP($M238,CropResidue!$H$94:$L$110,4,FALSE)/VLOOKUP($M238,CropResidue!$H$94:$L$110,2,FALSE)*VLOOKUP($M238,CropResidue!$G$153:$H$169,2,FALSE),Crop!M275)</f>
        <v>0</v>
      </c>
      <c r="AA275" s="995">
        <f>IF($S275,N275/VLOOKUP($M238,CropResidue!$H$94:$L$110,5,FALSE)/VLOOKUP($M238,CropResidue!$H$94:$L$110,4,FALSE)/VLOOKUP($M238,CropResidue!$H$94:$L$110,2,FALSE)*VLOOKUP($M238,CropResidue!$G$153:$H$169,2,FALSE),Crop!N275)</f>
        <v>0</v>
      </c>
      <c r="AB275" s="995">
        <f>IF($S275,O275/VLOOKUP($M238,CropResidue!$H$94:$L$110,5,FALSE)/VLOOKUP($M238,CropResidue!$H$94:$L$110,4,FALSE)/VLOOKUP($M238,CropResidue!$H$94:$L$110,2,FALSE)*VLOOKUP($M238,CropResidue!$G$153:$H$169,2,FALSE),Crop!O275)</f>
        <v>0</v>
      </c>
      <c r="AC275" s="995">
        <f>IF($S275,P275/VLOOKUP($M238,CropResidue!$H$94:$L$110,5,FALSE)/VLOOKUP($M238,CropResidue!$H$94:$L$110,4,FALSE)/VLOOKUP($M238,CropResidue!$H$94:$L$110,2,FALSE)*VLOOKUP($M238,CropResidue!$G$153:$H$169,2,FALSE),Crop!P275)</f>
        <v>0</v>
      </c>
      <c r="AD275" s="995">
        <f>IF($S275,Q275/VLOOKUP($M238,CropResidue!$H$94:$L$110,5,FALSE)/VLOOKUP($M238,CropResidue!$H$94:$L$110,4,FALSE)/VLOOKUP($M238,CropResidue!$H$94:$L$110,2,FALSE)*VLOOKUP($M238,CropResidue!$G$153:$H$169,2,FALSE),Crop!Q275)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IF($S276,H276/VLOOKUP($M239,CropResidue!$H$94:$L$110,5,FALSE)/VLOOKUP($M239,CropResidue!$H$94:$L$110,4,FALSE)/VLOOKUP($M239,CropResidue!$H$94:$L$110,2,FALSE)*VLOOKUP($M239,CropResidue!$G$153:$H$169,2,FALSE),Crop!H276)</f>
        <v>0</v>
      </c>
      <c r="V276" s="995">
        <f>IF($S276,I276/VLOOKUP($M239,CropResidue!$H$94:$L$110,5,FALSE)/VLOOKUP($M239,CropResidue!$H$94:$L$110,4,FALSE)/VLOOKUP($M239,CropResidue!$H$94:$L$110,2,FALSE)*VLOOKUP($M239,CropResidue!$G$153:$H$169,2,FALSE),Crop!I276)</f>
        <v>0</v>
      </c>
      <c r="W276" s="995">
        <f>IF($S276,J276/VLOOKUP($M239,CropResidue!$H$94:$L$110,5,FALSE)/VLOOKUP($M239,CropResidue!$H$94:$L$110,4,FALSE)/VLOOKUP($M239,CropResidue!$H$94:$L$110,2,FALSE)*VLOOKUP($M239,CropResidue!$G$153:$H$169,2,FALSE),Crop!J276)</f>
        <v>0</v>
      </c>
      <c r="X276" s="995">
        <f>IF($S276,K276/VLOOKUP($M239,CropResidue!$H$94:$L$110,5,FALSE)/VLOOKUP($M239,CropResidue!$H$94:$L$110,4,FALSE)/VLOOKUP($M239,CropResidue!$H$94:$L$110,2,FALSE)*VLOOKUP($M239,CropResidue!$G$153:$H$169,2,FALSE),Crop!K276)</f>
        <v>0</v>
      </c>
      <c r="Y276" s="995">
        <f>IF($S276,L276/VLOOKUP($M239,CropResidue!$H$94:$L$110,5,FALSE)/VLOOKUP($M239,CropResidue!$H$94:$L$110,4,FALSE)/VLOOKUP($M239,CropResidue!$H$94:$L$110,2,FALSE)*VLOOKUP($M239,CropResidue!$G$153:$H$169,2,FALSE),Crop!L276)</f>
        <v>0</v>
      </c>
      <c r="Z276" s="995">
        <f>IF($S276,M276/VLOOKUP($M239,CropResidue!$H$94:$L$110,5,FALSE)/VLOOKUP($M239,CropResidue!$H$94:$L$110,4,FALSE)/VLOOKUP($M239,CropResidue!$H$94:$L$110,2,FALSE)*VLOOKUP($M239,CropResidue!$G$153:$H$169,2,FALSE),Crop!M276)</f>
        <v>0</v>
      </c>
      <c r="AA276" s="995">
        <f>IF($S276,N276/VLOOKUP($M239,CropResidue!$H$94:$L$110,5,FALSE)/VLOOKUP($M239,CropResidue!$H$94:$L$110,4,FALSE)/VLOOKUP($M239,CropResidue!$H$94:$L$110,2,FALSE)*VLOOKUP($M239,CropResidue!$G$153:$H$169,2,FALSE),Crop!N276)</f>
        <v>0</v>
      </c>
      <c r="AB276" s="995">
        <f>IF($S276,O276/VLOOKUP($M239,CropResidue!$H$94:$L$110,5,FALSE)/VLOOKUP($M239,CropResidue!$H$94:$L$110,4,FALSE)/VLOOKUP($M239,CropResidue!$H$94:$L$110,2,FALSE)*VLOOKUP($M239,CropResidue!$G$153:$H$169,2,FALSE),Crop!O276)</f>
        <v>0</v>
      </c>
      <c r="AC276" s="995">
        <f>IF($S276,P276/VLOOKUP($M239,CropResidue!$H$94:$L$110,5,FALSE)/VLOOKUP($M239,CropResidue!$H$94:$L$110,4,FALSE)/VLOOKUP($M239,CropResidue!$H$94:$L$110,2,FALSE)*VLOOKUP($M239,CropResidue!$G$153:$H$169,2,FALSE),Crop!P276)</f>
        <v>0</v>
      </c>
      <c r="AD276" s="995">
        <f>IF($S276,Q276/VLOOKUP($M239,CropResidue!$H$94:$L$110,5,FALSE)/VLOOKUP($M239,CropResidue!$H$94:$L$110,4,FALSE)/VLOOKUP($M239,CropResidue!$H$94:$L$110,2,FALSE)*VLOOKUP($M239,CropResidue!$G$153:$H$169,2,FALSE),Crop!Q276)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IF($S277,H277/VLOOKUP($M240,CropResidue!$H$94:$L$110,5,FALSE)/VLOOKUP($M240,CropResidue!$H$94:$L$110,4,FALSE)/VLOOKUP($M240,CropResidue!$H$94:$L$110,2,FALSE)*VLOOKUP($M240,CropResidue!$G$153:$H$169,2,FALSE),Crop!H277)</f>
        <v>0</v>
      </c>
      <c r="V277" s="995">
        <f>IF($S277,I277/VLOOKUP($M240,CropResidue!$H$94:$L$110,5,FALSE)/VLOOKUP($M240,CropResidue!$H$94:$L$110,4,FALSE)/VLOOKUP($M240,CropResidue!$H$94:$L$110,2,FALSE)*VLOOKUP($M240,CropResidue!$G$153:$H$169,2,FALSE),Crop!I277)</f>
        <v>0</v>
      </c>
      <c r="W277" s="995">
        <f>IF($S277,J277/VLOOKUP($M240,CropResidue!$H$94:$L$110,5,FALSE)/VLOOKUP($M240,CropResidue!$H$94:$L$110,4,FALSE)/VLOOKUP($M240,CropResidue!$H$94:$L$110,2,FALSE)*VLOOKUP($M240,CropResidue!$G$153:$H$169,2,FALSE),Crop!J277)</f>
        <v>0</v>
      </c>
      <c r="X277" s="995">
        <f>IF($S277,K277/VLOOKUP($M240,CropResidue!$H$94:$L$110,5,FALSE)/VLOOKUP($M240,CropResidue!$H$94:$L$110,4,FALSE)/VLOOKUP($M240,CropResidue!$H$94:$L$110,2,FALSE)*VLOOKUP($M240,CropResidue!$G$153:$H$169,2,FALSE),Crop!K277)</f>
        <v>0</v>
      </c>
      <c r="Y277" s="995">
        <f>IF($S277,L277/VLOOKUP($M240,CropResidue!$H$94:$L$110,5,FALSE)/VLOOKUP($M240,CropResidue!$H$94:$L$110,4,FALSE)/VLOOKUP($M240,CropResidue!$H$94:$L$110,2,FALSE)*VLOOKUP($M240,CropResidue!$G$153:$H$169,2,FALSE),Crop!L277)</f>
        <v>0</v>
      </c>
      <c r="Z277" s="995">
        <f>IF($S277,M277/VLOOKUP($M240,CropResidue!$H$94:$L$110,5,FALSE)/VLOOKUP($M240,CropResidue!$H$94:$L$110,4,FALSE)/VLOOKUP($M240,CropResidue!$H$94:$L$110,2,FALSE)*VLOOKUP($M240,CropResidue!$G$153:$H$169,2,FALSE),Crop!M277)</f>
        <v>0</v>
      </c>
      <c r="AA277" s="995">
        <f>IF($S277,N277/VLOOKUP($M240,CropResidue!$H$94:$L$110,5,FALSE)/VLOOKUP($M240,CropResidue!$H$94:$L$110,4,FALSE)/VLOOKUP($M240,CropResidue!$H$94:$L$110,2,FALSE)*VLOOKUP($M240,CropResidue!$G$153:$H$169,2,FALSE),Crop!N277)</f>
        <v>0</v>
      </c>
      <c r="AB277" s="995">
        <f>IF($S277,O277/VLOOKUP($M240,CropResidue!$H$94:$L$110,5,FALSE)/VLOOKUP($M240,CropResidue!$H$94:$L$110,4,FALSE)/VLOOKUP($M240,CropResidue!$H$94:$L$110,2,FALSE)*VLOOKUP($M240,CropResidue!$G$153:$H$169,2,FALSE),Crop!O277)</f>
        <v>0</v>
      </c>
      <c r="AC277" s="995">
        <f>IF($S277,P277/VLOOKUP($M240,CropResidue!$H$94:$L$110,5,FALSE)/VLOOKUP($M240,CropResidue!$H$94:$L$110,4,FALSE)/VLOOKUP($M240,CropResidue!$H$94:$L$110,2,FALSE)*VLOOKUP($M240,CropResidue!$G$153:$H$169,2,FALSE),Crop!P277)</f>
        <v>0</v>
      </c>
      <c r="AD277" s="995">
        <f>IF($S277,Q277/VLOOKUP($M240,CropResidue!$H$94:$L$110,5,FALSE)/VLOOKUP($M240,CropResidue!$H$94:$L$110,4,FALSE)/VLOOKUP($M240,CropResidue!$H$94:$L$110,2,FALSE)*VLOOKUP($M240,CropResidue!$G$153:$H$169,2,FALSE),Crop!Q277)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IF($S278,H278/VLOOKUP($M241,CropResidue!$H$94:$L$110,5,FALSE)/VLOOKUP($M241,CropResidue!$H$94:$L$110,4,FALSE)/VLOOKUP($M241,CropResidue!$H$94:$L$110,2,FALSE)*VLOOKUP($M241,CropResidue!$G$153:$H$169,2,FALSE),Crop!H278)</f>
        <v>0</v>
      </c>
      <c r="V278" s="995">
        <f>IF($S278,I278/VLOOKUP($M241,CropResidue!$H$94:$L$110,5,FALSE)/VLOOKUP($M241,CropResidue!$H$94:$L$110,4,FALSE)/VLOOKUP($M241,CropResidue!$H$94:$L$110,2,FALSE)*VLOOKUP($M241,CropResidue!$G$153:$H$169,2,FALSE),Crop!I278)</f>
        <v>0</v>
      </c>
      <c r="W278" s="995">
        <f>IF($S278,J278/VLOOKUP($M241,CropResidue!$H$94:$L$110,5,FALSE)/VLOOKUP($M241,CropResidue!$H$94:$L$110,4,FALSE)/VLOOKUP($M241,CropResidue!$H$94:$L$110,2,FALSE)*VLOOKUP($M241,CropResidue!$G$153:$H$169,2,FALSE),Crop!J278)</f>
        <v>0</v>
      </c>
      <c r="X278" s="995">
        <f>IF($S278,K278/VLOOKUP($M241,CropResidue!$H$94:$L$110,5,FALSE)/VLOOKUP($M241,CropResidue!$H$94:$L$110,4,FALSE)/VLOOKUP($M241,CropResidue!$H$94:$L$110,2,FALSE)*VLOOKUP($M241,CropResidue!$G$153:$H$169,2,FALSE),Crop!K278)</f>
        <v>0</v>
      </c>
      <c r="Y278" s="995">
        <f>IF($S278,L278/VLOOKUP($M241,CropResidue!$H$94:$L$110,5,FALSE)/VLOOKUP($M241,CropResidue!$H$94:$L$110,4,FALSE)/VLOOKUP($M241,CropResidue!$H$94:$L$110,2,FALSE)*VLOOKUP($M241,CropResidue!$G$153:$H$169,2,FALSE),Crop!L278)</f>
        <v>0</v>
      </c>
      <c r="Z278" s="995">
        <f>IF($S278,M278/VLOOKUP($M241,CropResidue!$H$94:$L$110,5,FALSE)/VLOOKUP($M241,CropResidue!$H$94:$L$110,4,FALSE)/VLOOKUP($M241,CropResidue!$H$94:$L$110,2,FALSE)*VLOOKUP($M241,CropResidue!$G$153:$H$169,2,FALSE),Crop!M278)</f>
        <v>0</v>
      </c>
      <c r="AA278" s="995">
        <f>IF($S278,N278/VLOOKUP($M241,CropResidue!$H$94:$L$110,5,FALSE)/VLOOKUP($M241,CropResidue!$H$94:$L$110,4,FALSE)/VLOOKUP($M241,CropResidue!$H$94:$L$110,2,FALSE)*VLOOKUP($M241,CropResidue!$G$153:$H$169,2,FALSE),Crop!N278)</f>
        <v>0</v>
      </c>
      <c r="AB278" s="995">
        <f>IF($S278,O278/VLOOKUP($M241,CropResidue!$H$94:$L$110,5,FALSE)/VLOOKUP($M241,CropResidue!$H$94:$L$110,4,FALSE)/VLOOKUP($M241,CropResidue!$H$94:$L$110,2,FALSE)*VLOOKUP($M241,CropResidue!$G$153:$H$169,2,FALSE),Crop!O278)</f>
        <v>0</v>
      </c>
      <c r="AC278" s="995">
        <f>IF($S278,P278/VLOOKUP($M241,CropResidue!$H$94:$L$110,5,FALSE)/VLOOKUP($M241,CropResidue!$H$94:$L$110,4,FALSE)/VLOOKUP($M241,CropResidue!$H$94:$L$110,2,FALSE)*VLOOKUP($M241,CropResidue!$G$153:$H$169,2,FALSE),Crop!P278)</f>
        <v>0</v>
      </c>
      <c r="AD278" s="995">
        <f>IF($S278,Q278/VLOOKUP($M241,CropResidue!$H$94:$L$110,5,FALSE)/VLOOKUP($M241,CropResidue!$H$94:$L$110,4,FALSE)/VLOOKUP($M241,CropResidue!$H$94:$L$110,2,FALSE)*VLOOKUP($M241,CropResidue!$G$153:$H$169,2,FALSE),Crop!Q278)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IF($S279,H279/VLOOKUP($M242,CropResidue!$H$94:$L$110,5,FALSE)/VLOOKUP($M242,CropResidue!$H$94:$L$110,4,FALSE)/VLOOKUP($M242,CropResidue!$H$94:$L$110,2,FALSE)*VLOOKUP($M242,CropResidue!$G$153:$H$169,2,FALSE),Crop!H279)</f>
        <v>0</v>
      </c>
      <c r="V279" s="995">
        <f>IF($S279,I279/VLOOKUP($M242,CropResidue!$H$94:$L$110,5,FALSE)/VLOOKUP($M242,CropResidue!$H$94:$L$110,4,FALSE)/VLOOKUP($M242,CropResidue!$H$94:$L$110,2,FALSE)*VLOOKUP($M242,CropResidue!$G$153:$H$169,2,FALSE),Crop!I279)</f>
        <v>0</v>
      </c>
      <c r="W279" s="995">
        <f>IF($S279,J279/VLOOKUP($M242,CropResidue!$H$94:$L$110,5,FALSE)/VLOOKUP($M242,CropResidue!$H$94:$L$110,4,FALSE)/VLOOKUP($M242,CropResidue!$H$94:$L$110,2,FALSE)*VLOOKUP($M242,CropResidue!$G$153:$H$169,2,FALSE),Crop!J279)</f>
        <v>0</v>
      </c>
      <c r="X279" s="995">
        <f>IF($S279,K279/VLOOKUP($M242,CropResidue!$H$94:$L$110,5,FALSE)/VLOOKUP($M242,CropResidue!$H$94:$L$110,4,FALSE)/VLOOKUP($M242,CropResidue!$H$94:$L$110,2,FALSE)*VLOOKUP($M242,CropResidue!$G$153:$H$169,2,FALSE),Crop!K279)</f>
        <v>0</v>
      </c>
      <c r="Y279" s="995">
        <f>IF($S279,L279/VLOOKUP($M242,CropResidue!$H$94:$L$110,5,FALSE)/VLOOKUP($M242,CropResidue!$H$94:$L$110,4,FALSE)/VLOOKUP($M242,CropResidue!$H$94:$L$110,2,FALSE)*VLOOKUP($M242,CropResidue!$G$153:$H$169,2,FALSE),Crop!L279)</f>
        <v>0</v>
      </c>
      <c r="Z279" s="995">
        <f>IF($S279,M279/VLOOKUP($M242,CropResidue!$H$94:$L$110,5,FALSE)/VLOOKUP($M242,CropResidue!$H$94:$L$110,4,FALSE)/VLOOKUP($M242,CropResidue!$H$94:$L$110,2,FALSE)*VLOOKUP($M242,CropResidue!$G$153:$H$169,2,FALSE),Crop!M279)</f>
        <v>0</v>
      </c>
      <c r="AA279" s="995">
        <f>IF($S279,N279/VLOOKUP($M242,CropResidue!$H$94:$L$110,5,FALSE)/VLOOKUP($M242,CropResidue!$H$94:$L$110,4,FALSE)/VLOOKUP($M242,CropResidue!$H$94:$L$110,2,FALSE)*VLOOKUP($M242,CropResidue!$G$153:$H$169,2,FALSE),Crop!N279)</f>
        <v>0</v>
      </c>
      <c r="AB279" s="995">
        <f>IF($S279,O279/VLOOKUP($M242,CropResidue!$H$94:$L$110,5,FALSE)/VLOOKUP($M242,CropResidue!$H$94:$L$110,4,FALSE)/VLOOKUP($M242,CropResidue!$H$94:$L$110,2,FALSE)*VLOOKUP($M242,CropResidue!$G$153:$H$169,2,FALSE),Crop!O279)</f>
        <v>0</v>
      </c>
      <c r="AC279" s="995">
        <f>IF($S279,P279/VLOOKUP($M242,CropResidue!$H$94:$L$110,5,FALSE)/VLOOKUP($M242,CropResidue!$H$94:$L$110,4,FALSE)/VLOOKUP($M242,CropResidue!$H$94:$L$110,2,FALSE)*VLOOKUP($M242,CropResidue!$G$153:$H$169,2,FALSE),Crop!P279)</f>
        <v>0</v>
      </c>
      <c r="AD279" s="995">
        <f>IF($S279,Q279/VLOOKUP($M242,CropResidue!$H$94:$L$110,5,FALSE)/VLOOKUP($M242,CropResidue!$H$94:$L$110,4,FALSE)/VLOOKUP($M242,CropResidue!$H$94:$L$110,2,FALSE)*VLOOKUP($M242,CropResidue!$G$153:$H$169,2,FALSE),Crop!Q279)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IF($S280,H280/VLOOKUP($M243,CropResidue!$H$94:$L$110,5,FALSE)/VLOOKUP($M243,CropResidue!$H$94:$L$110,4,FALSE)/VLOOKUP($M243,CropResidue!$H$94:$L$110,2,FALSE)*VLOOKUP($M243,CropResidue!$G$153:$H$169,2,FALSE),Crop!H280)</f>
        <v>0</v>
      </c>
      <c r="V280" s="995">
        <f>IF($S280,I280/VLOOKUP($M243,CropResidue!$H$94:$L$110,5,FALSE)/VLOOKUP($M243,CropResidue!$H$94:$L$110,4,FALSE)/VLOOKUP($M243,CropResidue!$H$94:$L$110,2,FALSE)*VLOOKUP($M243,CropResidue!$G$153:$H$169,2,FALSE),Crop!I280)</f>
        <v>0</v>
      </c>
      <c r="W280" s="995">
        <f>IF($S280,J280/VLOOKUP($M243,CropResidue!$H$94:$L$110,5,FALSE)/VLOOKUP($M243,CropResidue!$H$94:$L$110,4,FALSE)/VLOOKUP($M243,CropResidue!$H$94:$L$110,2,FALSE)*VLOOKUP($M243,CropResidue!$G$153:$H$169,2,FALSE),Crop!J280)</f>
        <v>0</v>
      </c>
      <c r="X280" s="995">
        <f>IF($S280,K280/VLOOKUP($M243,CropResidue!$H$94:$L$110,5,FALSE)/VLOOKUP($M243,CropResidue!$H$94:$L$110,4,FALSE)/VLOOKUP($M243,CropResidue!$H$94:$L$110,2,FALSE)*VLOOKUP($M243,CropResidue!$G$153:$H$169,2,FALSE),Crop!K280)</f>
        <v>0</v>
      </c>
      <c r="Y280" s="995">
        <f>IF($S280,L280/VLOOKUP($M243,CropResidue!$H$94:$L$110,5,FALSE)/VLOOKUP($M243,CropResidue!$H$94:$L$110,4,FALSE)/VLOOKUP($M243,CropResidue!$H$94:$L$110,2,FALSE)*VLOOKUP($M243,CropResidue!$G$153:$H$169,2,FALSE),Crop!L280)</f>
        <v>0</v>
      </c>
      <c r="Z280" s="995">
        <f>IF($S280,M280/VLOOKUP($M243,CropResidue!$H$94:$L$110,5,FALSE)/VLOOKUP($M243,CropResidue!$H$94:$L$110,4,FALSE)/VLOOKUP($M243,CropResidue!$H$94:$L$110,2,FALSE)*VLOOKUP($M243,CropResidue!$G$153:$H$169,2,FALSE),Crop!M280)</f>
        <v>0</v>
      </c>
      <c r="AA280" s="995">
        <f>IF($S280,N280/VLOOKUP($M243,CropResidue!$H$94:$L$110,5,FALSE)/VLOOKUP($M243,CropResidue!$H$94:$L$110,4,FALSE)/VLOOKUP($M243,CropResidue!$H$94:$L$110,2,FALSE)*VLOOKUP($M243,CropResidue!$G$153:$H$169,2,FALSE),Crop!N280)</f>
        <v>0</v>
      </c>
      <c r="AB280" s="995">
        <f>IF($S280,O280/VLOOKUP($M243,CropResidue!$H$94:$L$110,5,FALSE)/VLOOKUP($M243,CropResidue!$H$94:$L$110,4,FALSE)/VLOOKUP($M243,CropResidue!$H$94:$L$110,2,FALSE)*VLOOKUP($M243,CropResidue!$G$153:$H$169,2,FALSE),Crop!O280)</f>
        <v>0</v>
      </c>
      <c r="AC280" s="995">
        <f>IF($S280,P280/VLOOKUP($M243,CropResidue!$H$94:$L$110,5,FALSE)/VLOOKUP($M243,CropResidue!$H$94:$L$110,4,FALSE)/VLOOKUP($M243,CropResidue!$H$94:$L$110,2,FALSE)*VLOOKUP($M243,CropResidue!$G$153:$H$169,2,FALSE),Crop!P280)</f>
        <v>0</v>
      </c>
      <c r="AD280" s="995">
        <f>IF($S280,Q280/VLOOKUP($M243,CropResidue!$H$94:$L$110,5,FALSE)/VLOOKUP($M243,CropResidue!$H$94:$L$110,4,FALSE)/VLOOKUP($M243,CropResidue!$H$94:$L$110,2,FALSE)*VLOOKUP($M243,CropResidue!$G$153:$H$169,2,FALSE),Crop!Q280)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IF($S281,H281/VLOOKUP($M244,CropResidue!$H$94:$L$110,5,FALSE)/VLOOKUP($M244,CropResidue!$H$94:$L$110,4,FALSE)/VLOOKUP($M244,CropResidue!$H$94:$L$110,2,FALSE)*VLOOKUP($M244,CropResidue!$G$153:$H$169,2,FALSE),Crop!H281)</f>
        <v>0</v>
      </c>
      <c r="V281" s="995">
        <f>IF($S281,I281/VLOOKUP($M244,CropResidue!$H$94:$L$110,5,FALSE)/VLOOKUP($M244,CropResidue!$H$94:$L$110,4,FALSE)/VLOOKUP($M244,CropResidue!$H$94:$L$110,2,FALSE)*VLOOKUP($M244,CropResidue!$G$153:$H$169,2,FALSE),Crop!I281)</f>
        <v>0</v>
      </c>
      <c r="W281" s="995">
        <f>IF($S281,J281/VLOOKUP($M244,CropResidue!$H$94:$L$110,5,FALSE)/VLOOKUP($M244,CropResidue!$H$94:$L$110,4,FALSE)/VLOOKUP($M244,CropResidue!$H$94:$L$110,2,FALSE)*VLOOKUP($M244,CropResidue!$G$153:$H$169,2,FALSE),Crop!J281)</f>
        <v>0</v>
      </c>
      <c r="X281" s="995">
        <f>IF($S281,K281/VLOOKUP($M244,CropResidue!$H$94:$L$110,5,FALSE)/VLOOKUP($M244,CropResidue!$H$94:$L$110,4,FALSE)/VLOOKUP($M244,CropResidue!$H$94:$L$110,2,FALSE)*VLOOKUP($M244,CropResidue!$G$153:$H$169,2,FALSE),Crop!K281)</f>
        <v>0</v>
      </c>
      <c r="Y281" s="995">
        <f>IF($S281,L281/VLOOKUP($M244,CropResidue!$H$94:$L$110,5,FALSE)/VLOOKUP($M244,CropResidue!$H$94:$L$110,4,FALSE)/VLOOKUP($M244,CropResidue!$H$94:$L$110,2,FALSE)*VLOOKUP($M244,CropResidue!$G$153:$H$169,2,FALSE),Crop!L281)</f>
        <v>0</v>
      </c>
      <c r="Z281" s="995">
        <f>IF($S281,M281/VLOOKUP($M244,CropResidue!$H$94:$L$110,5,FALSE)/VLOOKUP($M244,CropResidue!$H$94:$L$110,4,FALSE)/VLOOKUP($M244,CropResidue!$H$94:$L$110,2,FALSE)*VLOOKUP($M244,CropResidue!$G$153:$H$169,2,FALSE),Crop!M281)</f>
        <v>0</v>
      </c>
      <c r="AA281" s="995">
        <f>IF($S281,N281/VLOOKUP($M244,CropResidue!$H$94:$L$110,5,FALSE)/VLOOKUP($M244,CropResidue!$H$94:$L$110,4,FALSE)/VLOOKUP($M244,CropResidue!$H$94:$L$110,2,FALSE)*VLOOKUP($M244,CropResidue!$G$153:$H$169,2,FALSE),Crop!N281)</f>
        <v>0</v>
      </c>
      <c r="AB281" s="995">
        <f>IF($S281,O281/VLOOKUP($M244,CropResidue!$H$94:$L$110,5,FALSE)/VLOOKUP($M244,CropResidue!$H$94:$L$110,4,FALSE)/VLOOKUP($M244,CropResidue!$H$94:$L$110,2,FALSE)*VLOOKUP($M244,CropResidue!$G$153:$H$169,2,FALSE),Crop!O281)</f>
        <v>0</v>
      </c>
      <c r="AC281" s="995">
        <f>IF($S281,P281/VLOOKUP($M244,CropResidue!$H$94:$L$110,5,FALSE)/VLOOKUP($M244,CropResidue!$H$94:$L$110,4,FALSE)/VLOOKUP($M244,CropResidue!$H$94:$L$110,2,FALSE)*VLOOKUP($M244,CropResidue!$G$153:$H$169,2,FALSE),Crop!P281)</f>
        <v>0</v>
      </c>
      <c r="AD281" s="995">
        <f>IF($S281,Q281/VLOOKUP($M244,CropResidue!$H$94:$L$110,5,FALSE)/VLOOKUP($M244,CropResidue!$H$94:$L$110,4,FALSE)/VLOOKUP($M244,CropResidue!$H$94:$L$110,2,FALSE)*VLOOKUP($M244,CropResidue!$G$153:$H$169,2,FALSE),Crop!Q281)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IF($S282,H282/VLOOKUP($M245,CropResidue!$H$94:$L$110,5,FALSE)/VLOOKUP($M245,CropResidue!$H$94:$L$110,4,FALSE)/VLOOKUP($M245,CropResidue!$H$94:$L$110,2,FALSE)*VLOOKUP($M245,CropResidue!$G$153:$H$169,2,FALSE),Crop!H282)</f>
        <v>1540</v>
      </c>
      <c r="V282" s="995">
        <f>IF($S282,I282/VLOOKUP($M245,CropResidue!$H$94:$L$110,5,FALSE)/VLOOKUP($M245,CropResidue!$H$94:$L$110,4,FALSE)/VLOOKUP($M245,CropResidue!$H$94:$L$110,2,FALSE)*VLOOKUP($M245,CropResidue!$G$153:$H$169,2,FALSE),Crop!I282)</f>
        <v>1540</v>
      </c>
      <c r="W282" s="995">
        <f>IF($S282,J282/VLOOKUP($M245,CropResidue!$H$94:$L$110,5,FALSE)/VLOOKUP($M245,CropResidue!$H$94:$L$110,4,FALSE)/VLOOKUP($M245,CropResidue!$H$94:$L$110,2,FALSE)*VLOOKUP($M245,CropResidue!$G$153:$H$169,2,FALSE),Crop!J282)</f>
        <v>1540</v>
      </c>
      <c r="X282" s="995">
        <f>IF($S282,K282/VLOOKUP($M245,CropResidue!$H$94:$L$110,5,FALSE)/VLOOKUP($M245,CropResidue!$H$94:$L$110,4,FALSE)/VLOOKUP($M245,CropResidue!$H$94:$L$110,2,FALSE)*VLOOKUP($M245,CropResidue!$G$153:$H$169,2,FALSE),Crop!K282)</f>
        <v>1540</v>
      </c>
      <c r="Y282" s="995">
        <f>IF($S282,L282/VLOOKUP($M245,CropResidue!$H$94:$L$110,5,FALSE)/VLOOKUP($M245,CropResidue!$H$94:$L$110,4,FALSE)/VLOOKUP($M245,CropResidue!$H$94:$L$110,2,FALSE)*VLOOKUP($M245,CropResidue!$G$153:$H$169,2,FALSE),Crop!L282)</f>
        <v>1540</v>
      </c>
      <c r="Z282" s="995">
        <f>IF($S282,M282/VLOOKUP($M245,CropResidue!$H$94:$L$110,5,FALSE)/VLOOKUP($M245,CropResidue!$H$94:$L$110,4,FALSE)/VLOOKUP($M245,CropResidue!$H$94:$L$110,2,FALSE)*VLOOKUP($M245,CropResidue!$G$153:$H$169,2,FALSE),Crop!M282)</f>
        <v>1540</v>
      </c>
      <c r="AA282" s="995">
        <f>IF($S282,N282/VLOOKUP($M245,CropResidue!$H$94:$L$110,5,FALSE)/VLOOKUP($M245,CropResidue!$H$94:$L$110,4,FALSE)/VLOOKUP($M245,CropResidue!$H$94:$L$110,2,FALSE)*VLOOKUP($M245,CropResidue!$G$153:$H$169,2,FALSE),Crop!N282)</f>
        <v>1540</v>
      </c>
      <c r="AB282" s="995">
        <f>IF($S282,O282/VLOOKUP($M245,CropResidue!$H$94:$L$110,5,FALSE)/VLOOKUP($M245,CropResidue!$H$94:$L$110,4,FALSE)/VLOOKUP($M245,CropResidue!$H$94:$L$110,2,FALSE)*VLOOKUP($M245,CropResidue!$G$153:$H$169,2,FALSE),Crop!O282)</f>
        <v>1540</v>
      </c>
      <c r="AC282" s="995">
        <f>IF($S282,P282/VLOOKUP($M245,CropResidue!$H$94:$L$110,5,FALSE)/VLOOKUP($M245,CropResidue!$H$94:$L$110,4,FALSE)/VLOOKUP($M245,CropResidue!$H$94:$L$110,2,FALSE)*VLOOKUP($M245,CropResidue!$G$153:$H$169,2,FALSE),Crop!P282)</f>
        <v>1540</v>
      </c>
      <c r="AD282" s="995">
        <f>IF($S282,Q282/VLOOKUP($M245,CropResidue!$H$94:$L$110,5,FALSE)/VLOOKUP($M245,CropResidue!$H$94:$L$110,4,FALSE)/VLOOKUP($M245,CropResidue!$H$94:$L$110,2,FALSE)*VLOOKUP($M245,CropResidue!$G$153:$H$169,2,FALSE),Crop!Q282)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IF($S283,H283/VLOOKUP($M246,CropResidue!$H$94:$L$110,5,FALSE)/VLOOKUP($M246,CropResidue!$H$94:$L$110,4,FALSE)/VLOOKUP($M246,CropResidue!$H$94:$L$110,2,FALSE)*VLOOKUP($M246,CropResidue!$G$153:$H$169,2,FALSE),Crop!H283)</f>
        <v>2545</v>
      </c>
      <c r="V283" s="995">
        <f>IF($S283,I283/VLOOKUP($M246,CropResidue!$H$94:$L$110,5,FALSE)/VLOOKUP($M246,CropResidue!$H$94:$L$110,4,FALSE)/VLOOKUP($M246,CropResidue!$H$94:$L$110,2,FALSE)*VLOOKUP($M246,CropResidue!$G$153:$H$169,2,FALSE),Crop!I283)</f>
        <v>2545</v>
      </c>
      <c r="W283" s="995">
        <f>IF($S283,J283/VLOOKUP($M246,CropResidue!$H$94:$L$110,5,FALSE)/VLOOKUP($M246,CropResidue!$H$94:$L$110,4,FALSE)/VLOOKUP($M246,CropResidue!$H$94:$L$110,2,FALSE)*VLOOKUP($M246,CropResidue!$G$153:$H$169,2,FALSE),Crop!J283)</f>
        <v>2545</v>
      </c>
      <c r="X283" s="995">
        <f>IF($S283,K283/VLOOKUP($M246,CropResidue!$H$94:$L$110,5,FALSE)/VLOOKUP($M246,CropResidue!$H$94:$L$110,4,FALSE)/VLOOKUP($M246,CropResidue!$H$94:$L$110,2,FALSE)*VLOOKUP($M246,CropResidue!$G$153:$H$169,2,FALSE),Crop!K283)</f>
        <v>2545</v>
      </c>
      <c r="Y283" s="995">
        <f>IF($S283,L283/VLOOKUP($M246,CropResidue!$H$94:$L$110,5,FALSE)/VLOOKUP($M246,CropResidue!$H$94:$L$110,4,FALSE)/VLOOKUP($M246,CropResidue!$H$94:$L$110,2,FALSE)*VLOOKUP($M246,CropResidue!$G$153:$H$169,2,FALSE),Crop!L283)</f>
        <v>2545</v>
      </c>
      <c r="Z283" s="995">
        <f>IF($S283,M283/VLOOKUP($M246,CropResidue!$H$94:$L$110,5,FALSE)/VLOOKUP($M246,CropResidue!$H$94:$L$110,4,FALSE)/VLOOKUP($M246,CropResidue!$H$94:$L$110,2,FALSE)*VLOOKUP($M246,CropResidue!$G$153:$H$169,2,FALSE),Crop!M283)</f>
        <v>2545</v>
      </c>
      <c r="AA283" s="995">
        <f>IF($S283,N283/VLOOKUP($M246,CropResidue!$H$94:$L$110,5,FALSE)/VLOOKUP($M246,CropResidue!$H$94:$L$110,4,FALSE)/VLOOKUP($M246,CropResidue!$H$94:$L$110,2,FALSE)*VLOOKUP($M246,CropResidue!$G$153:$H$169,2,FALSE),Crop!N283)</f>
        <v>2545</v>
      </c>
      <c r="AB283" s="995">
        <f>IF($S283,O283/VLOOKUP($M246,CropResidue!$H$94:$L$110,5,FALSE)/VLOOKUP($M246,CropResidue!$H$94:$L$110,4,FALSE)/VLOOKUP($M246,CropResidue!$H$94:$L$110,2,FALSE)*VLOOKUP($M246,CropResidue!$G$153:$H$169,2,FALSE),Crop!O283)</f>
        <v>2545</v>
      </c>
      <c r="AC283" s="995">
        <f>IF($S283,P283/VLOOKUP($M246,CropResidue!$H$94:$L$110,5,FALSE)/VLOOKUP($M246,CropResidue!$H$94:$L$110,4,FALSE)/VLOOKUP($M246,CropResidue!$H$94:$L$110,2,FALSE)*VLOOKUP($M246,CropResidue!$G$153:$H$169,2,FALSE),Crop!P283)</f>
        <v>2545</v>
      </c>
      <c r="AD283" s="995">
        <f>IF($S283,Q283/VLOOKUP($M246,CropResidue!$H$94:$L$110,5,FALSE)/VLOOKUP($M246,CropResidue!$H$94:$L$110,4,FALSE)/VLOOKUP($M246,CropResidue!$H$94:$L$110,2,FALSE)*VLOOKUP($M246,CropResidue!$G$153:$H$169,2,FALSE),Crop!Q283)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IF($S284,H284/VLOOKUP($M247,CropResidue!$H$94:$L$110,5,FALSE)/VLOOKUP($M247,CropResidue!$H$94:$L$110,4,FALSE)/VLOOKUP($M247,CropResidue!$H$94:$L$110,2,FALSE)*VLOOKUP($M247,CropResidue!$G$153:$H$169,2,FALSE),Crop!H284)</f>
        <v>1150</v>
      </c>
      <c r="V284" s="995">
        <f>IF($S284,I284/VLOOKUP($M247,CropResidue!$H$94:$L$110,5,FALSE)/VLOOKUP($M247,CropResidue!$H$94:$L$110,4,FALSE)/VLOOKUP($M247,CropResidue!$H$94:$L$110,2,FALSE)*VLOOKUP($M247,CropResidue!$G$153:$H$169,2,FALSE),Crop!I284)</f>
        <v>1150</v>
      </c>
      <c r="W284" s="995">
        <f>IF($S284,J284/VLOOKUP($M247,CropResidue!$H$94:$L$110,5,FALSE)/VLOOKUP($M247,CropResidue!$H$94:$L$110,4,FALSE)/VLOOKUP($M247,CropResidue!$H$94:$L$110,2,FALSE)*VLOOKUP($M247,CropResidue!$G$153:$H$169,2,FALSE),Crop!J284)</f>
        <v>1150</v>
      </c>
      <c r="X284" s="995">
        <f>IF($S284,K284/VLOOKUP($M247,CropResidue!$H$94:$L$110,5,FALSE)/VLOOKUP($M247,CropResidue!$H$94:$L$110,4,FALSE)/VLOOKUP($M247,CropResidue!$H$94:$L$110,2,FALSE)*VLOOKUP($M247,CropResidue!$G$153:$H$169,2,FALSE),Crop!K284)</f>
        <v>1150</v>
      </c>
      <c r="Y284" s="995">
        <f>IF($S284,L284/VLOOKUP($M247,CropResidue!$H$94:$L$110,5,FALSE)/VLOOKUP($M247,CropResidue!$H$94:$L$110,4,FALSE)/VLOOKUP($M247,CropResidue!$H$94:$L$110,2,FALSE)*VLOOKUP($M247,CropResidue!$G$153:$H$169,2,FALSE),Crop!L284)</f>
        <v>1150</v>
      </c>
      <c r="Z284" s="995">
        <f>IF($S284,M284/VLOOKUP($M247,CropResidue!$H$94:$L$110,5,FALSE)/VLOOKUP($M247,CropResidue!$H$94:$L$110,4,FALSE)/VLOOKUP($M247,CropResidue!$H$94:$L$110,2,FALSE)*VLOOKUP($M247,CropResidue!$G$153:$H$169,2,FALSE),Crop!M284)</f>
        <v>1150</v>
      </c>
      <c r="AA284" s="995">
        <f>IF($S284,N284/VLOOKUP($M247,CropResidue!$H$94:$L$110,5,FALSE)/VLOOKUP($M247,CropResidue!$H$94:$L$110,4,FALSE)/VLOOKUP($M247,CropResidue!$H$94:$L$110,2,FALSE)*VLOOKUP($M247,CropResidue!$G$153:$H$169,2,FALSE),Crop!N284)</f>
        <v>1150</v>
      </c>
      <c r="AB284" s="995">
        <f>IF($S284,O284/VLOOKUP($M247,CropResidue!$H$94:$L$110,5,FALSE)/VLOOKUP($M247,CropResidue!$H$94:$L$110,4,FALSE)/VLOOKUP($M247,CropResidue!$H$94:$L$110,2,FALSE)*VLOOKUP($M247,CropResidue!$G$153:$H$169,2,FALSE),Crop!O284)</f>
        <v>1150</v>
      </c>
      <c r="AC284" s="995">
        <f>IF($S284,P284/VLOOKUP($M247,CropResidue!$H$94:$L$110,5,FALSE)/VLOOKUP($M247,CropResidue!$H$94:$L$110,4,FALSE)/VLOOKUP($M247,CropResidue!$H$94:$L$110,2,FALSE)*VLOOKUP($M247,CropResidue!$G$153:$H$169,2,FALSE),Crop!P284)</f>
        <v>1150</v>
      </c>
      <c r="AD284" s="995">
        <f>IF($S284,Q284/VLOOKUP($M247,CropResidue!$H$94:$L$110,5,FALSE)/VLOOKUP($M247,CropResidue!$H$94:$L$110,4,FALSE)/VLOOKUP($M247,CropResidue!$H$94:$L$110,2,FALSE)*VLOOKUP($M247,CropResidue!$G$153:$H$169,2,FALSE),Crop!Q284)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IF($S285,H285/VLOOKUP($M248,CropResidue!$H$94:$L$110,5,FALSE)/VLOOKUP($M248,CropResidue!$H$94:$L$110,4,FALSE)/VLOOKUP($M248,CropResidue!$H$94:$L$110,2,FALSE)*VLOOKUP($M248,CropResidue!$G$153:$H$169,2,FALSE),Crop!H285)</f>
        <v>2473</v>
      </c>
      <c r="V285" s="995">
        <f>IF($S285,I285/VLOOKUP($M248,CropResidue!$H$94:$L$110,5,FALSE)/VLOOKUP($M248,CropResidue!$H$94:$L$110,4,FALSE)/VLOOKUP($M248,CropResidue!$H$94:$L$110,2,FALSE)*VLOOKUP($M248,CropResidue!$G$153:$H$169,2,FALSE),Crop!I285)</f>
        <v>2473</v>
      </c>
      <c r="W285" s="995">
        <f>IF($S285,J285/VLOOKUP($M248,CropResidue!$H$94:$L$110,5,FALSE)/VLOOKUP($M248,CropResidue!$H$94:$L$110,4,FALSE)/VLOOKUP($M248,CropResidue!$H$94:$L$110,2,FALSE)*VLOOKUP($M248,CropResidue!$G$153:$H$169,2,FALSE),Crop!J285)</f>
        <v>2473</v>
      </c>
      <c r="X285" s="995">
        <f>IF($S285,K285/VLOOKUP($M248,CropResidue!$H$94:$L$110,5,FALSE)/VLOOKUP($M248,CropResidue!$H$94:$L$110,4,FALSE)/VLOOKUP($M248,CropResidue!$H$94:$L$110,2,FALSE)*VLOOKUP($M248,CropResidue!$G$153:$H$169,2,FALSE),Crop!K285)</f>
        <v>2473</v>
      </c>
      <c r="Y285" s="995">
        <f>IF($S285,L285/VLOOKUP($M248,CropResidue!$H$94:$L$110,5,FALSE)/VLOOKUP($M248,CropResidue!$H$94:$L$110,4,FALSE)/VLOOKUP($M248,CropResidue!$H$94:$L$110,2,FALSE)*VLOOKUP($M248,CropResidue!$G$153:$H$169,2,FALSE),Crop!L285)</f>
        <v>2473</v>
      </c>
      <c r="Z285" s="995">
        <f>IF($S285,M285/VLOOKUP($M248,CropResidue!$H$94:$L$110,5,FALSE)/VLOOKUP($M248,CropResidue!$H$94:$L$110,4,FALSE)/VLOOKUP($M248,CropResidue!$H$94:$L$110,2,FALSE)*VLOOKUP($M248,CropResidue!$G$153:$H$169,2,FALSE),Crop!M285)</f>
        <v>2473</v>
      </c>
      <c r="AA285" s="995">
        <f>IF($S285,N285/VLOOKUP($M248,CropResidue!$H$94:$L$110,5,FALSE)/VLOOKUP($M248,CropResidue!$H$94:$L$110,4,FALSE)/VLOOKUP($M248,CropResidue!$H$94:$L$110,2,FALSE)*VLOOKUP($M248,CropResidue!$G$153:$H$169,2,FALSE),Crop!N285)</f>
        <v>2473</v>
      </c>
      <c r="AB285" s="995">
        <f>IF($S285,O285/VLOOKUP($M248,CropResidue!$H$94:$L$110,5,FALSE)/VLOOKUP($M248,CropResidue!$H$94:$L$110,4,FALSE)/VLOOKUP($M248,CropResidue!$H$94:$L$110,2,FALSE)*VLOOKUP($M248,CropResidue!$G$153:$H$169,2,FALSE),Crop!O285)</f>
        <v>2473</v>
      </c>
      <c r="AC285" s="995">
        <f>IF($S285,P285/VLOOKUP($M248,CropResidue!$H$94:$L$110,5,FALSE)/VLOOKUP($M248,CropResidue!$H$94:$L$110,4,FALSE)/VLOOKUP($M248,CropResidue!$H$94:$L$110,2,FALSE)*VLOOKUP($M248,CropResidue!$G$153:$H$169,2,FALSE),Crop!P285)</f>
        <v>2473</v>
      </c>
      <c r="AD285" s="995">
        <f>IF($S285,Q285/VLOOKUP($M248,CropResidue!$H$94:$L$110,5,FALSE)/VLOOKUP($M248,CropResidue!$H$94:$L$110,4,FALSE)/VLOOKUP($M248,CropResidue!$H$94:$L$110,2,FALSE)*VLOOKUP($M248,CropResidue!$G$153:$H$169,2,FALSE),Crop!Q285)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IF($S286,H286/VLOOKUP($M249,CropResidue!$H$94:$L$110,5,FALSE)/VLOOKUP($M249,CropResidue!$H$94:$L$110,4,FALSE)/VLOOKUP($M249,CropResidue!$H$94:$L$110,2,FALSE)*VLOOKUP($M249,CropResidue!$G$153:$H$169,2,FALSE),Crop!H286)</f>
        <v>2357</v>
      </c>
      <c r="V286" s="995">
        <f>IF($S286,I286/VLOOKUP($M249,CropResidue!$H$94:$L$110,5,FALSE)/VLOOKUP($M249,CropResidue!$H$94:$L$110,4,FALSE)/VLOOKUP($M249,CropResidue!$H$94:$L$110,2,FALSE)*VLOOKUP($M249,CropResidue!$G$153:$H$169,2,FALSE),Crop!I286)</f>
        <v>2357</v>
      </c>
      <c r="W286" s="995">
        <f>IF($S286,J286/VLOOKUP($M249,CropResidue!$H$94:$L$110,5,FALSE)/VLOOKUP($M249,CropResidue!$H$94:$L$110,4,FALSE)/VLOOKUP($M249,CropResidue!$H$94:$L$110,2,FALSE)*VLOOKUP($M249,CropResidue!$G$153:$H$169,2,FALSE),Crop!J286)</f>
        <v>2357</v>
      </c>
      <c r="X286" s="995">
        <f>IF($S286,K286/VLOOKUP($M249,CropResidue!$H$94:$L$110,5,FALSE)/VLOOKUP($M249,CropResidue!$H$94:$L$110,4,FALSE)/VLOOKUP($M249,CropResidue!$H$94:$L$110,2,FALSE)*VLOOKUP($M249,CropResidue!$G$153:$H$169,2,FALSE),Crop!K286)</f>
        <v>2357</v>
      </c>
      <c r="Y286" s="995">
        <f>IF($S286,L286/VLOOKUP($M249,CropResidue!$H$94:$L$110,5,FALSE)/VLOOKUP($M249,CropResidue!$H$94:$L$110,4,FALSE)/VLOOKUP($M249,CropResidue!$H$94:$L$110,2,FALSE)*VLOOKUP($M249,CropResidue!$G$153:$H$169,2,FALSE),Crop!L286)</f>
        <v>2357</v>
      </c>
      <c r="Z286" s="995">
        <f>IF($S286,M286/VLOOKUP($M249,CropResidue!$H$94:$L$110,5,FALSE)/VLOOKUP($M249,CropResidue!$H$94:$L$110,4,FALSE)/VLOOKUP($M249,CropResidue!$H$94:$L$110,2,FALSE)*VLOOKUP($M249,CropResidue!$G$153:$H$169,2,FALSE),Crop!M286)</f>
        <v>2357</v>
      </c>
      <c r="AA286" s="995">
        <f>IF($S286,N286/VLOOKUP($M249,CropResidue!$H$94:$L$110,5,FALSE)/VLOOKUP($M249,CropResidue!$H$94:$L$110,4,FALSE)/VLOOKUP($M249,CropResidue!$H$94:$L$110,2,FALSE)*VLOOKUP($M249,CropResidue!$G$153:$H$169,2,FALSE),Crop!N286)</f>
        <v>2357</v>
      </c>
      <c r="AB286" s="995">
        <f>IF($S286,O286/VLOOKUP($M249,CropResidue!$H$94:$L$110,5,FALSE)/VLOOKUP($M249,CropResidue!$H$94:$L$110,4,FALSE)/VLOOKUP($M249,CropResidue!$H$94:$L$110,2,FALSE)*VLOOKUP($M249,CropResidue!$G$153:$H$169,2,FALSE),Crop!O286)</f>
        <v>2357</v>
      </c>
      <c r="AC286" s="995">
        <f>IF($S286,P286/VLOOKUP($M249,CropResidue!$H$94:$L$110,5,FALSE)/VLOOKUP($M249,CropResidue!$H$94:$L$110,4,FALSE)/VLOOKUP($M249,CropResidue!$H$94:$L$110,2,FALSE)*VLOOKUP($M249,CropResidue!$G$153:$H$169,2,FALSE),Crop!P286)</f>
        <v>2357</v>
      </c>
      <c r="AD286" s="995">
        <f>IF($S286,Q286/VLOOKUP($M249,CropResidue!$H$94:$L$110,5,FALSE)/VLOOKUP($M249,CropResidue!$H$94:$L$110,4,FALSE)/VLOOKUP($M249,CropResidue!$H$94:$L$110,2,FALSE)*VLOOKUP($M249,CropResidue!$G$153:$H$169,2,FALSE),Crop!Q286)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IF($S287,H287/VLOOKUP($M250,CropResidue!$H$94:$L$110,5,FALSE)/VLOOKUP($M250,CropResidue!$H$94:$L$110,4,FALSE)/VLOOKUP($M250,CropResidue!$H$94:$L$110,2,FALSE)*VLOOKUP($M250,CropResidue!$G$153:$H$169,2,FALSE),Crop!H287)</f>
        <v>0</v>
      </c>
      <c r="V287" s="995">
        <f>IF($S287,I287/VLOOKUP($M250,CropResidue!$H$94:$L$110,5,FALSE)/VLOOKUP($M250,CropResidue!$H$94:$L$110,4,FALSE)/VLOOKUP($M250,CropResidue!$H$94:$L$110,2,FALSE)*VLOOKUP($M250,CropResidue!$G$153:$H$169,2,FALSE),Crop!I287)</f>
        <v>0</v>
      </c>
      <c r="W287" s="995">
        <f>IF($S287,J287/VLOOKUP($M250,CropResidue!$H$94:$L$110,5,FALSE)/VLOOKUP($M250,CropResidue!$H$94:$L$110,4,FALSE)/VLOOKUP($M250,CropResidue!$H$94:$L$110,2,FALSE)*VLOOKUP($M250,CropResidue!$G$153:$H$169,2,FALSE),Crop!J287)</f>
        <v>0</v>
      </c>
      <c r="X287" s="995">
        <f>IF($S287,K287/VLOOKUP($M250,CropResidue!$H$94:$L$110,5,FALSE)/VLOOKUP($M250,CropResidue!$H$94:$L$110,4,FALSE)/VLOOKUP($M250,CropResidue!$H$94:$L$110,2,FALSE)*VLOOKUP($M250,CropResidue!$G$153:$H$169,2,FALSE),Crop!K287)</f>
        <v>0</v>
      </c>
      <c r="Y287" s="995">
        <f>IF($S287,L287/VLOOKUP($M250,CropResidue!$H$94:$L$110,5,FALSE)/VLOOKUP($M250,CropResidue!$H$94:$L$110,4,FALSE)/VLOOKUP($M250,CropResidue!$H$94:$L$110,2,FALSE)*VLOOKUP($M250,CropResidue!$G$153:$H$169,2,FALSE),Crop!L287)</f>
        <v>0</v>
      </c>
      <c r="Z287" s="995">
        <f>IF($S287,M287/VLOOKUP($M250,CropResidue!$H$94:$L$110,5,FALSE)/VLOOKUP($M250,CropResidue!$H$94:$L$110,4,FALSE)/VLOOKUP($M250,CropResidue!$H$94:$L$110,2,FALSE)*VLOOKUP($M250,CropResidue!$G$153:$H$169,2,FALSE),Crop!M287)</f>
        <v>0</v>
      </c>
      <c r="AA287" s="995">
        <f>IF($S287,N287/VLOOKUP($M250,CropResidue!$H$94:$L$110,5,FALSE)/VLOOKUP($M250,CropResidue!$H$94:$L$110,4,FALSE)/VLOOKUP($M250,CropResidue!$H$94:$L$110,2,FALSE)*VLOOKUP($M250,CropResidue!$G$153:$H$169,2,FALSE),Crop!N287)</f>
        <v>0</v>
      </c>
      <c r="AB287" s="995">
        <f>IF($S287,O287/VLOOKUP($M250,CropResidue!$H$94:$L$110,5,FALSE)/VLOOKUP($M250,CropResidue!$H$94:$L$110,4,FALSE)/VLOOKUP($M250,CropResidue!$H$94:$L$110,2,FALSE)*VLOOKUP($M250,CropResidue!$G$153:$H$169,2,FALSE),Crop!O287)</f>
        <v>0</v>
      </c>
      <c r="AC287" s="995">
        <f>IF($S287,P287/VLOOKUP($M250,CropResidue!$H$94:$L$110,5,FALSE)/VLOOKUP($M250,CropResidue!$H$94:$L$110,4,FALSE)/VLOOKUP($M250,CropResidue!$H$94:$L$110,2,FALSE)*VLOOKUP($M250,CropResidue!$G$153:$H$169,2,FALSE),Crop!P287)</f>
        <v>0</v>
      </c>
      <c r="AD287" s="995">
        <f>IF($S287,Q287/VLOOKUP($M250,CropResidue!$H$94:$L$110,5,FALSE)/VLOOKUP($M250,CropResidue!$H$94:$L$110,4,FALSE)/VLOOKUP($M250,CropResidue!$H$94:$L$110,2,FALSE)*VLOOKUP($M250,CropResidue!$G$153:$H$169,2,FALSE),Crop!Q287)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IF($S288,H288/VLOOKUP($M251,CropResidue!$H$94:$L$110,5,FALSE)/VLOOKUP($M251,CropResidue!$H$94:$L$110,4,FALSE)/VLOOKUP($M251,CropResidue!$H$94:$L$110,2,FALSE)*VLOOKUP($M251,CropResidue!$G$153:$H$169,2,FALSE),Crop!H288)</f>
        <v>0</v>
      </c>
      <c r="V288" s="995">
        <f>IF($S288,I288/VLOOKUP($M251,CropResidue!$H$94:$L$110,5,FALSE)/VLOOKUP($M251,CropResidue!$H$94:$L$110,4,FALSE)/VLOOKUP($M251,CropResidue!$H$94:$L$110,2,FALSE)*VLOOKUP($M251,CropResidue!$G$153:$H$169,2,FALSE),Crop!I288)</f>
        <v>0</v>
      </c>
      <c r="W288" s="995">
        <f>IF($S288,J288/VLOOKUP($M251,CropResidue!$H$94:$L$110,5,FALSE)/VLOOKUP($M251,CropResidue!$H$94:$L$110,4,FALSE)/VLOOKUP($M251,CropResidue!$H$94:$L$110,2,FALSE)*VLOOKUP($M251,CropResidue!$G$153:$H$169,2,FALSE),Crop!J288)</f>
        <v>0</v>
      </c>
      <c r="X288" s="995">
        <f>IF($S288,K288/VLOOKUP($M251,CropResidue!$H$94:$L$110,5,FALSE)/VLOOKUP($M251,CropResidue!$H$94:$L$110,4,FALSE)/VLOOKUP($M251,CropResidue!$H$94:$L$110,2,FALSE)*VLOOKUP($M251,CropResidue!$G$153:$H$169,2,FALSE),Crop!K288)</f>
        <v>0</v>
      </c>
      <c r="Y288" s="995">
        <f>IF($S288,L288/VLOOKUP($M251,CropResidue!$H$94:$L$110,5,FALSE)/VLOOKUP($M251,CropResidue!$H$94:$L$110,4,FALSE)/VLOOKUP($M251,CropResidue!$H$94:$L$110,2,FALSE)*VLOOKUP($M251,CropResidue!$G$153:$H$169,2,FALSE),Crop!L288)</f>
        <v>0</v>
      </c>
      <c r="Z288" s="995">
        <f>IF($S288,M288/VLOOKUP($M251,CropResidue!$H$94:$L$110,5,FALSE)/VLOOKUP($M251,CropResidue!$H$94:$L$110,4,FALSE)/VLOOKUP($M251,CropResidue!$H$94:$L$110,2,FALSE)*VLOOKUP($M251,CropResidue!$G$153:$H$169,2,FALSE),Crop!M288)</f>
        <v>0</v>
      </c>
      <c r="AA288" s="995">
        <f>IF($S288,N288/VLOOKUP($M251,CropResidue!$H$94:$L$110,5,FALSE)/VLOOKUP($M251,CropResidue!$H$94:$L$110,4,FALSE)/VLOOKUP($M251,CropResidue!$H$94:$L$110,2,FALSE)*VLOOKUP($M251,CropResidue!$G$153:$H$169,2,FALSE),Crop!N288)</f>
        <v>0</v>
      </c>
      <c r="AB288" s="995">
        <f>IF($S288,O288/VLOOKUP($M251,CropResidue!$H$94:$L$110,5,FALSE)/VLOOKUP($M251,CropResidue!$H$94:$L$110,4,FALSE)/VLOOKUP($M251,CropResidue!$H$94:$L$110,2,FALSE)*VLOOKUP($M251,CropResidue!$G$153:$H$169,2,FALSE),Crop!O288)</f>
        <v>0</v>
      </c>
      <c r="AC288" s="995">
        <f>IF($S288,P288/VLOOKUP($M251,CropResidue!$H$94:$L$110,5,FALSE)/VLOOKUP($M251,CropResidue!$H$94:$L$110,4,FALSE)/VLOOKUP($M251,CropResidue!$H$94:$L$110,2,FALSE)*VLOOKUP($M251,CropResidue!$G$153:$H$169,2,FALSE),Crop!P288)</f>
        <v>0</v>
      </c>
      <c r="AD288" s="995">
        <f>IF($S288,Q288/VLOOKUP($M251,CropResidue!$H$94:$L$110,5,FALSE)/VLOOKUP($M251,CropResidue!$H$94:$L$110,4,FALSE)/VLOOKUP($M251,CropResidue!$H$94:$L$110,2,FALSE)*VLOOKUP($M251,CropResidue!$G$153:$H$169,2,FALSE),Crop!Q288)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IF($S289,H289/VLOOKUP($M252,CropResidue!$H$94:$L$110,5,FALSE)/VLOOKUP($M252,CropResidue!$H$94:$L$110,4,FALSE)/VLOOKUP($M252,CropResidue!$H$94:$L$110,2,FALSE)*VLOOKUP($M252,CropResidue!$G$153:$H$169,2,FALSE),Crop!H289)</f>
        <v>0</v>
      </c>
      <c r="V289" s="995">
        <f>IF($S289,I289/VLOOKUP($M252,CropResidue!$H$94:$L$110,5,FALSE)/VLOOKUP($M252,CropResidue!$H$94:$L$110,4,FALSE)/VLOOKUP($M252,CropResidue!$H$94:$L$110,2,FALSE)*VLOOKUP($M252,CropResidue!$G$153:$H$169,2,FALSE),Crop!I289)</f>
        <v>0</v>
      </c>
      <c r="W289" s="995">
        <f>IF($S289,J289/VLOOKUP($M252,CropResidue!$H$94:$L$110,5,FALSE)/VLOOKUP($M252,CropResidue!$H$94:$L$110,4,FALSE)/VLOOKUP($M252,CropResidue!$H$94:$L$110,2,FALSE)*VLOOKUP($M252,CropResidue!$G$153:$H$169,2,FALSE),Crop!J289)</f>
        <v>0</v>
      </c>
      <c r="X289" s="995">
        <f>IF($S289,K289/VLOOKUP($M252,CropResidue!$H$94:$L$110,5,FALSE)/VLOOKUP($M252,CropResidue!$H$94:$L$110,4,FALSE)/VLOOKUP($M252,CropResidue!$H$94:$L$110,2,FALSE)*VLOOKUP($M252,CropResidue!$G$153:$H$169,2,FALSE),Crop!K289)</f>
        <v>0</v>
      </c>
      <c r="Y289" s="995">
        <f>IF($S289,L289/VLOOKUP($M252,CropResidue!$H$94:$L$110,5,FALSE)/VLOOKUP($M252,CropResidue!$H$94:$L$110,4,FALSE)/VLOOKUP($M252,CropResidue!$H$94:$L$110,2,FALSE)*VLOOKUP($M252,CropResidue!$G$153:$H$169,2,FALSE),Crop!L289)</f>
        <v>0</v>
      </c>
      <c r="Z289" s="995">
        <f>IF($S289,M289/VLOOKUP($M252,CropResidue!$H$94:$L$110,5,FALSE)/VLOOKUP($M252,CropResidue!$H$94:$L$110,4,FALSE)/VLOOKUP($M252,CropResidue!$H$94:$L$110,2,FALSE)*VLOOKUP($M252,CropResidue!$G$153:$H$169,2,FALSE),Crop!M289)</f>
        <v>0</v>
      </c>
      <c r="AA289" s="995">
        <f>IF($S289,N289/VLOOKUP($M252,CropResidue!$H$94:$L$110,5,FALSE)/VLOOKUP($M252,CropResidue!$H$94:$L$110,4,FALSE)/VLOOKUP($M252,CropResidue!$H$94:$L$110,2,FALSE)*VLOOKUP($M252,CropResidue!$G$153:$H$169,2,FALSE),Crop!N289)</f>
        <v>0</v>
      </c>
      <c r="AB289" s="995">
        <f>IF($S289,O289/VLOOKUP($M252,CropResidue!$H$94:$L$110,5,FALSE)/VLOOKUP($M252,CropResidue!$H$94:$L$110,4,FALSE)/VLOOKUP($M252,CropResidue!$H$94:$L$110,2,FALSE)*VLOOKUP($M252,CropResidue!$G$153:$H$169,2,FALSE),Crop!O289)</f>
        <v>0</v>
      </c>
      <c r="AC289" s="995">
        <f>IF($S289,P289/VLOOKUP($M252,CropResidue!$H$94:$L$110,5,FALSE)/VLOOKUP($M252,CropResidue!$H$94:$L$110,4,FALSE)/VLOOKUP($M252,CropResidue!$H$94:$L$110,2,FALSE)*VLOOKUP($M252,CropResidue!$G$153:$H$169,2,FALSE),Crop!P289)</f>
        <v>0</v>
      </c>
      <c r="AD289" s="995">
        <f>IF($S289,Q289/VLOOKUP($M252,CropResidue!$H$94:$L$110,5,FALSE)/VLOOKUP($M252,CropResidue!$H$94:$L$110,4,FALSE)/VLOOKUP($M252,CropResidue!$H$94:$L$110,2,FALSE)*VLOOKUP($M252,CropResidue!$G$153:$H$169,2,FALSE),Crop!Q289)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IF($S290,H290/VLOOKUP($M253,CropResidue!$H$94:$L$110,5,FALSE)/VLOOKUP($M253,CropResidue!$H$94:$L$110,4,FALSE)/VLOOKUP($M253,CropResidue!$H$94:$L$110,2,FALSE)*VLOOKUP($M253,CropResidue!$G$153:$H$169,2,FALSE),Crop!H290)</f>
        <v>2616</v>
      </c>
      <c r="V290" s="995">
        <f>IF($S290,I290/VLOOKUP($M253,CropResidue!$H$94:$L$110,5,FALSE)/VLOOKUP($M253,CropResidue!$H$94:$L$110,4,FALSE)/VLOOKUP($M253,CropResidue!$H$94:$L$110,2,FALSE)*VLOOKUP($M253,CropResidue!$G$153:$H$169,2,FALSE),Crop!I290)</f>
        <v>2616</v>
      </c>
      <c r="W290" s="995">
        <f>IF($S290,J290/VLOOKUP($M253,CropResidue!$H$94:$L$110,5,FALSE)/VLOOKUP($M253,CropResidue!$H$94:$L$110,4,FALSE)/VLOOKUP($M253,CropResidue!$H$94:$L$110,2,FALSE)*VLOOKUP($M253,CropResidue!$G$153:$H$169,2,FALSE),Crop!J290)</f>
        <v>2616</v>
      </c>
      <c r="X290" s="995">
        <f>IF($S290,K290/VLOOKUP($M253,CropResidue!$H$94:$L$110,5,FALSE)/VLOOKUP($M253,CropResidue!$H$94:$L$110,4,FALSE)/VLOOKUP($M253,CropResidue!$H$94:$L$110,2,FALSE)*VLOOKUP($M253,CropResidue!$G$153:$H$169,2,FALSE),Crop!K290)</f>
        <v>2616</v>
      </c>
      <c r="Y290" s="995">
        <f>IF($S290,L290/VLOOKUP($M253,CropResidue!$H$94:$L$110,5,FALSE)/VLOOKUP($M253,CropResidue!$H$94:$L$110,4,FALSE)/VLOOKUP($M253,CropResidue!$H$94:$L$110,2,FALSE)*VLOOKUP($M253,CropResidue!$G$153:$H$169,2,FALSE),Crop!L290)</f>
        <v>2616</v>
      </c>
      <c r="Z290" s="995">
        <f>IF($S290,M290/VLOOKUP($M253,CropResidue!$H$94:$L$110,5,FALSE)/VLOOKUP($M253,CropResidue!$H$94:$L$110,4,FALSE)/VLOOKUP($M253,CropResidue!$H$94:$L$110,2,FALSE)*VLOOKUP($M253,CropResidue!$G$153:$H$169,2,FALSE),Crop!M290)</f>
        <v>2616</v>
      </c>
      <c r="AA290" s="995">
        <f>IF($S290,N290/VLOOKUP($M253,CropResidue!$H$94:$L$110,5,FALSE)/VLOOKUP($M253,CropResidue!$H$94:$L$110,4,FALSE)/VLOOKUP($M253,CropResidue!$H$94:$L$110,2,FALSE)*VLOOKUP($M253,CropResidue!$G$153:$H$169,2,FALSE),Crop!N290)</f>
        <v>2616</v>
      </c>
      <c r="AB290" s="995">
        <f>IF($S290,O290/VLOOKUP($M253,CropResidue!$H$94:$L$110,5,FALSE)/VLOOKUP($M253,CropResidue!$H$94:$L$110,4,FALSE)/VLOOKUP($M253,CropResidue!$H$94:$L$110,2,FALSE)*VLOOKUP($M253,CropResidue!$G$153:$H$169,2,FALSE),Crop!O290)</f>
        <v>2616</v>
      </c>
      <c r="AC290" s="995">
        <f>IF($S290,P290/VLOOKUP($M253,CropResidue!$H$94:$L$110,5,FALSE)/VLOOKUP($M253,CropResidue!$H$94:$L$110,4,FALSE)/VLOOKUP($M253,CropResidue!$H$94:$L$110,2,FALSE)*VLOOKUP($M253,CropResidue!$G$153:$H$169,2,FALSE),Crop!P290)</f>
        <v>2616</v>
      </c>
      <c r="AD290" s="995">
        <f>IF($S290,Q290/VLOOKUP($M253,CropResidue!$H$94:$L$110,5,FALSE)/VLOOKUP($M253,CropResidue!$H$94:$L$110,4,FALSE)/VLOOKUP($M253,CropResidue!$H$94:$L$110,2,FALSE)*VLOOKUP($M253,CropResidue!$G$153:$H$169,2,FALSE),Crop!Q290)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IF($S291,H291/VLOOKUP($M254,CropResidue!$H$94:$L$110,5,FALSE)/VLOOKUP($M254,CropResidue!$H$94:$L$110,4,FALSE)/VLOOKUP($M254,CropResidue!$H$94:$L$110,2,FALSE)*VLOOKUP($M254,CropResidue!$G$153:$H$169,2,FALSE),Crop!H291)</f>
        <v>1270</v>
      </c>
      <c r="V291" s="995">
        <f>IF($S291,I291/VLOOKUP($M254,CropResidue!$H$94:$L$110,5,FALSE)/VLOOKUP($M254,CropResidue!$H$94:$L$110,4,FALSE)/VLOOKUP($M254,CropResidue!$H$94:$L$110,2,FALSE)*VLOOKUP($M254,CropResidue!$G$153:$H$169,2,FALSE),Crop!I291)</f>
        <v>1270</v>
      </c>
      <c r="W291" s="995">
        <f>IF($S291,J291/VLOOKUP($M254,CropResidue!$H$94:$L$110,5,FALSE)/VLOOKUP($M254,CropResidue!$H$94:$L$110,4,FALSE)/VLOOKUP($M254,CropResidue!$H$94:$L$110,2,FALSE)*VLOOKUP($M254,CropResidue!$G$153:$H$169,2,FALSE),Crop!J291)</f>
        <v>1270</v>
      </c>
      <c r="X291" s="995">
        <f>IF($S291,K291/VLOOKUP($M254,CropResidue!$H$94:$L$110,5,FALSE)/VLOOKUP($M254,CropResidue!$H$94:$L$110,4,FALSE)/VLOOKUP($M254,CropResidue!$H$94:$L$110,2,FALSE)*VLOOKUP($M254,CropResidue!$G$153:$H$169,2,FALSE),Crop!K291)</f>
        <v>1270</v>
      </c>
      <c r="Y291" s="995">
        <f>IF($S291,L291/VLOOKUP($M254,CropResidue!$H$94:$L$110,5,FALSE)/VLOOKUP($M254,CropResidue!$H$94:$L$110,4,FALSE)/VLOOKUP($M254,CropResidue!$H$94:$L$110,2,FALSE)*VLOOKUP($M254,CropResidue!$G$153:$H$169,2,FALSE),Crop!L291)</f>
        <v>1270</v>
      </c>
      <c r="Z291" s="995">
        <f>IF($S291,M291/VLOOKUP($M254,CropResidue!$H$94:$L$110,5,FALSE)/VLOOKUP($M254,CropResidue!$H$94:$L$110,4,FALSE)/VLOOKUP($M254,CropResidue!$H$94:$L$110,2,FALSE)*VLOOKUP($M254,CropResidue!$G$153:$H$169,2,FALSE),Crop!M291)</f>
        <v>1270</v>
      </c>
      <c r="AA291" s="995">
        <f>IF($S291,N291/VLOOKUP($M254,CropResidue!$H$94:$L$110,5,FALSE)/VLOOKUP($M254,CropResidue!$H$94:$L$110,4,FALSE)/VLOOKUP($M254,CropResidue!$H$94:$L$110,2,FALSE)*VLOOKUP($M254,CropResidue!$G$153:$H$169,2,FALSE),Crop!N291)</f>
        <v>1270</v>
      </c>
      <c r="AB291" s="995">
        <f>IF($S291,O291/VLOOKUP($M254,CropResidue!$H$94:$L$110,5,FALSE)/VLOOKUP($M254,CropResidue!$H$94:$L$110,4,FALSE)/VLOOKUP($M254,CropResidue!$H$94:$L$110,2,FALSE)*VLOOKUP($M254,CropResidue!$G$153:$H$169,2,FALSE),Crop!O291)</f>
        <v>1270</v>
      </c>
      <c r="AC291" s="995">
        <f>IF($S291,P291/VLOOKUP($M254,CropResidue!$H$94:$L$110,5,FALSE)/VLOOKUP($M254,CropResidue!$H$94:$L$110,4,FALSE)/VLOOKUP($M254,CropResidue!$H$94:$L$110,2,FALSE)*VLOOKUP($M254,CropResidue!$G$153:$H$169,2,FALSE),Crop!P291)</f>
        <v>1270</v>
      </c>
      <c r="AD291" s="995">
        <f>IF($S291,Q291/VLOOKUP($M254,CropResidue!$H$94:$L$110,5,FALSE)/VLOOKUP($M254,CropResidue!$H$94:$L$110,4,FALSE)/VLOOKUP($M254,CropResidue!$H$94:$L$110,2,FALSE)*VLOOKUP($M254,CropResidue!$G$153:$H$169,2,FALSE),Crop!Q291)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IF($S292,H292/VLOOKUP($M255,CropResidue!$H$94:$L$110,5,FALSE)/VLOOKUP($M255,CropResidue!$H$94:$L$110,4,FALSE)/VLOOKUP($M255,CropResidue!$H$94:$L$110,2,FALSE)*VLOOKUP($M255,CropResidue!$G$153:$H$169,2,FALSE),Crop!H292)</f>
        <v>0</v>
      </c>
      <c r="V292" s="995">
        <f>IF($S292,I292/VLOOKUP($M255,CropResidue!$H$94:$L$110,5,FALSE)/VLOOKUP($M255,CropResidue!$H$94:$L$110,4,FALSE)/VLOOKUP($M255,CropResidue!$H$94:$L$110,2,FALSE)*VLOOKUP($M255,CropResidue!$G$153:$H$169,2,FALSE),Crop!I292)</f>
        <v>0</v>
      </c>
      <c r="W292" s="995">
        <f>IF($S292,J292/VLOOKUP($M255,CropResidue!$H$94:$L$110,5,FALSE)/VLOOKUP($M255,CropResidue!$H$94:$L$110,4,FALSE)/VLOOKUP($M255,CropResidue!$H$94:$L$110,2,FALSE)*VLOOKUP($M255,CropResidue!$G$153:$H$169,2,FALSE),Crop!J292)</f>
        <v>0</v>
      </c>
      <c r="X292" s="995">
        <f>IF($S292,K292/VLOOKUP($M255,CropResidue!$H$94:$L$110,5,FALSE)/VLOOKUP($M255,CropResidue!$H$94:$L$110,4,FALSE)/VLOOKUP($M255,CropResidue!$H$94:$L$110,2,FALSE)*VLOOKUP($M255,CropResidue!$G$153:$H$169,2,FALSE),Crop!K292)</f>
        <v>0</v>
      </c>
      <c r="Y292" s="995">
        <f>IF($S292,L292/VLOOKUP($M255,CropResidue!$H$94:$L$110,5,FALSE)/VLOOKUP($M255,CropResidue!$H$94:$L$110,4,FALSE)/VLOOKUP($M255,CropResidue!$H$94:$L$110,2,FALSE)*VLOOKUP($M255,CropResidue!$G$153:$H$169,2,FALSE),Crop!L292)</f>
        <v>0</v>
      </c>
      <c r="Z292" s="995">
        <f>IF($S292,M292/VLOOKUP($M255,CropResidue!$H$94:$L$110,5,FALSE)/VLOOKUP($M255,CropResidue!$H$94:$L$110,4,FALSE)/VLOOKUP($M255,CropResidue!$H$94:$L$110,2,FALSE)*VLOOKUP($M255,CropResidue!$G$153:$H$169,2,FALSE),Crop!M292)</f>
        <v>0</v>
      </c>
      <c r="AA292" s="995">
        <f>IF($S292,N292/VLOOKUP($M255,CropResidue!$H$94:$L$110,5,FALSE)/VLOOKUP($M255,CropResidue!$H$94:$L$110,4,FALSE)/VLOOKUP($M255,CropResidue!$H$94:$L$110,2,FALSE)*VLOOKUP($M255,CropResidue!$G$153:$H$169,2,FALSE),Crop!N292)</f>
        <v>0</v>
      </c>
      <c r="AB292" s="995">
        <f>IF($S292,O292/VLOOKUP($M255,CropResidue!$H$94:$L$110,5,FALSE)/VLOOKUP($M255,CropResidue!$H$94:$L$110,4,FALSE)/VLOOKUP($M255,CropResidue!$H$94:$L$110,2,FALSE)*VLOOKUP($M255,CropResidue!$G$153:$H$169,2,FALSE),Crop!O292)</f>
        <v>0</v>
      </c>
      <c r="AC292" s="995">
        <f>IF($S292,P292/VLOOKUP($M255,CropResidue!$H$94:$L$110,5,FALSE)/VLOOKUP($M255,CropResidue!$H$94:$L$110,4,FALSE)/VLOOKUP($M255,CropResidue!$H$94:$L$110,2,FALSE)*VLOOKUP($M255,CropResidue!$G$153:$H$169,2,FALSE),Crop!P292)</f>
        <v>0</v>
      </c>
      <c r="AD292" s="995">
        <f>IF($S292,Q292/VLOOKUP($M255,CropResidue!$H$94:$L$110,5,FALSE)/VLOOKUP($M255,CropResidue!$H$94:$L$110,4,FALSE)/VLOOKUP($M255,CropResidue!$H$94:$L$110,2,FALSE)*VLOOKUP($M255,CropResidue!$G$153:$H$169,2,FALSE),Crop!Q292)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IF($S293,H293/VLOOKUP($M256,CropResidue!$H$94:$L$110,5,FALSE)/VLOOKUP($M256,CropResidue!$H$94:$L$110,4,FALSE)/VLOOKUP($M256,CropResidue!$H$94:$L$110,2,FALSE)*VLOOKUP($M256,CropResidue!$G$153:$H$169,2,FALSE),Crop!H293)</f>
        <v>0</v>
      </c>
      <c r="V293" s="995">
        <f>IF($S293,I293/VLOOKUP($M256,CropResidue!$H$94:$L$110,5,FALSE)/VLOOKUP($M256,CropResidue!$H$94:$L$110,4,FALSE)/VLOOKUP($M256,CropResidue!$H$94:$L$110,2,FALSE)*VLOOKUP($M256,CropResidue!$G$153:$H$169,2,FALSE),Crop!I293)</f>
        <v>0</v>
      </c>
      <c r="W293" s="995">
        <f>IF($S293,J293/VLOOKUP($M256,CropResidue!$H$94:$L$110,5,FALSE)/VLOOKUP($M256,CropResidue!$H$94:$L$110,4,FALSE)/VLOOKUP($M256,CropResidue!$H$94:$L$110,2,FALSE)*VLOOKUP($M256,CropResidue!$G$153:$H$169,2,FALSE),Crop!J293)</f>
        <v>0</v>
      </c>
      <c r="X293" s="995">
        <f>IF($S293,K293/VLOOKUP($M256,CropResidue!$H$94:$L$110,5,FALSE)/VLOOKUP($M256,CropResidue!$H$94:$L$110,4,FALSE)/VLOOKUP($M256,CropResidue!$H$94:$L$110,2,FALSE)*VLOOKUP($M256,CropResidue!$G$153:$H$169,2,FALSE),Crop!K293)</f>
        <v>0</v>
      </c>
      <c r="Y293" s="995">
        <f>IF($S293,L293/VLOOKUP($M256,CropResidue!$H$94:$L$110,5,FALSE)/VLOOKUP($M256,CropResidue!$H$94:$L$110,4,FALSE)/VLOOKUP($M256,CropResidue!$H$94:$L$110,2,FALSE)*VLOOKUP($M256,CropResidue!$G$153:$H$169,2,FALSE),Crop!L293)</f>
        <v>0</v>
      </c>
      <c r="Z293" s="995">
        <f>IF($S293,M293/VLOOKUP($M256,CropResidue!$H$94:$L$110,5,FALSE)/VLOOKUP($M256,CropResidue!$H$94:$L$110,4,FALSE)/VLOOKUP($M256,CropResidue!$H$94:$L$110,2,FALSE)*VLOOKUP($M256,CropResidue!$G$153:$H$169,2,FALSE),Crop!M293)</f>
        <v>0</v>
      </c>
      <c r="AA293" s="995">
        <f>IF($S293,N293/VLOOKUP($M256,CropResidue!$H$94:$L$110,5,FALSE)/VLOOKUP($M256,CropResidue!$H$94:$L$110,4,FALSE)/VLOOKUP($M256,CropResidue!$H$94:$L$110,2,FALSE)*VLOOKUP($M256,CropResidue!$G$153:$H$169,2,FALSE),Crop!N293)</f>
        <v>0</v>
      </c>
      <c r="AB293" s="995">
        <f>IF($S293,O293/VLOOKUP($M256,CropResidue!$H$94:$L$110,5,FALSE)/VLOOKUP($M256,CropResidue!$H$94:$L$110,4,FALSE)/VLOOKUP($M256,CropResidue!$H$94:$L$110,2,FALSE)*VLOOKUP($M256,CropResidue!$G$153:$H$169,2,FALSE),Crop!O293)</f>
        <v>0</v>
      </c>
      <c r="AC293" s="995">
        <f>IF($S293,P293/VLOOKUP($M256,CropResidue!$H$94:$L$110,5,FALSE)/VLOOKUP($M256,CropResidue!$H$94:$L$110,4,FALSE)/VLOOKUP($M256,CropResidue!$H$94:$L$110,2,FALSE)*VLOOKUP($M256,CropResidue!$G$153:$H$169,2,FALSE),Crop!P293)</f>
        <v>0</v>
      </c>
      <c r="AD293" s="995">
        <f>IF($S293,Q293/VLOOKUP($M256,CropResidue!$H$94:$L$110,5,FALSE)/VLOOKUP($M256,CropResidue!$H$94:$L$110,4,FALSE)/VLOOKUP($M256,CropResidue!$H$94:$L$110,2,FALSE)*VLOOKUP($M256,CropResidue!$G$153:$H$169,2,FALSE),Crop!Q293)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IF($S294,H294/VLOOKUP($M257,CropResidue!$H$94:$L$110,5,FALSE)/VLOOKUP($M257,CropResidue!$H$94:$L$110,4,FALSE)/VLOOKUP($M257,CropResidue!$H$94:$L$110,2,FALSE)*VLOOKUP($M257,CropResidue!$G$153:$H$169,2,FALSE),Crop!H294)</f>
        <v>0</v>
      </c>
      <c r="V294" s="995">
        <f>IF($S294,I294/VLOOKUP($M257,CropResidue!$H$94:$L$110,5,FALSE)/VLOOKUP($M257,CropResidue!$H$94:$L$110,4,FALSE)/VLOOKUP($M257,CropResidue!$H$94:$L$110,2,FALSE)*VLOOKUP($M257,CropResidue!$G$153:$H$169,2,FALSE),Crop!I294)</f>
        <v>0</v>
      </c>
      <c r="W294" s="995">
        <f>IF($S294,J294/VLOOKUP($M257,CropResidue!$H$94:$L$110,5,FALSE)/VLOOKUP($M257,CropResidue!$H$94:$L$110,4,FALSE)/VLOOKUP($M257,CropResidue!$H$94:$L$110,2,FALSE)*VLOOKUP($M257,CropResidue!$G$153:$H$169,2,FALSE),Crop!J294)</f>
        <v>0</v>
      </c>
      <c r="X294" s="995">
        <f>IF($S294,K294/VLOOKUP($M257,CropResidue!$H$94:$L$110,5,FALSE)/VLOOKUP($M257,CropResidue!$H$94:$L$110,4,FALSE)/VLOOKUP($M257,CropResidue!$H$94:$L$110,2,FALSE)*VLOOKUP($M257,CropResidue!$G$153:$H$169,2,FALSE),Crop!K294)</f>
        <v>0</v>
      </c>
      <c r="Y294" s="995">
        <f>IF($S294,L294/VLOOKUP($M257,CropResidue!$H$94:$L$110,5,FALSE)/VLOOKUP($M257,CropResidue!$H$94:$L$110,4,FALSE)/VLOOKUP($M257,CropResidue!$H$94:$L$110,2,FALSE)*VLOOKUP($M257,CropResidue!$G$153:$H$169,2,FALSE),Crop!L294)</f>
        <v>0</v>
      </c>
      <c r="Z294" s="995">
        <f>IF($S294,M294/VLOOKUP($M257,CropResidue!$H$94:$L$110,5,FALSE)/VLOOKUP($M257,CropResidue!$H$94:$L$110,4,FALSE)/VLOOKUP($M257,CropResidue!$H$94:$L$110,2,FALSE)*VLOOKUP($M257,CropResidue!$G$153:$H$169,2,FALSE),Crop!M294)</f>
        <v>0</v>
      </c>
      <c r="AA294" s="995">
        <f>IF($S294,N294/VLOOKUP($M257,CropResidue!$H$94:$L$110,5,FALSE)/VLOOKUP($M257,CropResidue!$H$94:$L$110,4,FALSE)/VLOOKUP($M257,CropResidue!$H$94:$L$110,2,FALSE)*VLOOKUP($M257,CropResidue!$G$153:$H$169,2,FALSE),Crop!N294)</f>
        <v>0</v>
      </c>
      <c r="AB294" s="995">
        <f>IF($S294,O294/VLOOKUP($M257,CropResidue!$H$94:$L$110,5,FALSE)/VLOOKUP($M257,CropResidue!$H$94:$L$110,4,FALSE)/VLOOKUP($M257,CropResidue!$H$94:$L$110,2,FALSE)*VLOOKUP($M257,CropResidue!$G$153:$H$169,2,FALSE),Crop!O294)</f>
        <v>0</v>
      </c>
      <c r="AC294" s="995">
        <f>IF($S294,P294/VLOOKUP($M257,CropResidue!$H$94:$L$110,5,FALSE)/VLOOKUP($M257,CropResidue!$H$94:$L$110,4,FALSE)/VLOOKUP($M257,CropResidue!$H$94:$L$110,2,FALSE)*VLOOKUP($M257,CropResidue!$G$153:$H$169,2,FALSE),Crop!P294)</f>
        <v>0</v>
      </c>
      <c r="AD294" s="995">
        <f>IF($S294,Q294/VLOOKUP($M257,CropResidue!$H$94:$L$110,5,FALSE)/VLOOKUP($M257,CropResidue!$H$94:$L$110,4,FALSE)/VLOOKUP($M257,CropResidue!$H$94:$L$110,2,FALSE)*VLOOKUP($M257,CropResidue!$G$153:$H$169,2,FALSE),Crop!Q294)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039"/>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 t="shared" ref="G304:G336" si="15">_xlfn.CONCAT(H225:M225)</f>
        <v>AAAAAa</v>
      </c>
      <c r="H304" s="361">
        <v>0</v>
      </c>
      <c r="I304" s="361">
        <v>0</v>
      </c>
      <c r="J304" s="995">
        <f t="shared" ref="J304:P304" si="16">$H304</f>
        <v>0</v>
      </c>
      <c r="K304" s="1040">
        <f t="shared" ref="K304:Y304" si="17">$I304</f>
        <v>0</v>
      </c>
      <c r="L304" s="995">
        <f t="shared" si="16"/>
        <v>0</v>
      </c>
      <c r="M304" s="1040">
        <f t="shared" si="17"/>
        <v>0</v>
      </c>
      <c r="N304" s="995">
        <f t="shared" si="16"/>
        <v>0</v>
      </c>
      <c r="O304" s="1040">
        <f t="shared" si="17"/>
        <v>0</v>
      </c>
      <c r="P304" s="995">
        <f t="shared" si="16"/>
        <v>0</v>
      </c>
      <c r="Q304" s="1040">
        <f t="shared" si="17"/>
        <v>0</v>
      </c>
      <c r="R304" s="995">
        <f t="shared" ref="R304" si="18">$H304</f>
        <v>0</v>
      </c>
      <c r="S304" s="1040">
        <f t="shared" si="17"/>
        <v>0</v>
      </c>
      <c r="T304" s="995">
        <f t="shared" ref="T304" si="19">$H304</f>
        <v>0</v>
      </c>
      <c r="U304" s="1040">
        <f t="shared" si="17"/>
        <v>0</v>
      </c>
      <c r="V304" s="995">
        <f t="shared" ref="V304" si="20">$H304</f>
        <v>0</v>
      </c>
      <c r="W304" s="1040">
        <f t="shared" si="17"/>
        <v>0</v>
      </c>
      <c r="X304" s="995">
        <f t="shared" ref="X304" si="21">$H304</f>
        <v>0</v>
      </c>
      <c r="Y304" s="1040">
        <f t="shared" si="17"/>
        <v>0</v>
      </c>
      <c r="Z304" s="995">
        <f t="shared" ref="Z304" si="22">$H304</f>
        <v>0</v>
      </c>
      <c r="AA304" s="1040">
        <f t="shared" ref="AA304" si="23">$I304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 t="shared" si="15"/>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 t="shared" si="15"/>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 t="shared" si="15"/>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 t="shared" si="15"/>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 t="shared" si="15"/>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 t="shared" si="15"/>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 t="shared" si="15"/>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 t="shared" si="15"/>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 t="shared" si="15"/>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 t="shared" si="15"/>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 t="shared" si="15"/>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 t="shared" si="15"/>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 t="shared" si="15"/>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 t="shared" si="15"/>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 t="shared" si="15"/>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 t="shared" si="15"/>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 t="shared" si="15"/>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 t="shared" si="15"/>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 t="shared" si="15"/>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 t="shared" si="15"/>
        <v>YYWNWl</v>
      </c>
      <c r="H324" s="361">
        <v>58.26</v>
      </c>
      <c r="I324" s="361">
        <v>11.25</v>
      </c>
      <c r="J324" s="995">
        <f t="shared" ref="J324:P336" si="24">$H324</f>
        <v>58.26</v>
      </c>
      <c r="K324" s="1040">
        <f t="shared" ref="K324:Y336" si="25">$I324</f>
        <v>11.25</v>
      </c>
      <c r="L324" s="995">
        <f t="shared" si="24"/>
        <v>58.26</v>
      </c>
      <c r="M324" s="1040">
        <f t="shared" si="25"/>
        <v>11.25</v>
      </c>
      <c r="N324" s="995">
        <f t="shared" si="24"/>
        <v>58.26</v>
      </c>
      <c r="O324" s="1040">
        <f t="shared" si="25"/>
        <v>11.25</v>
      </c>
      <c r="P324" s="995">
        <f t="shared" si="24"/>
        <v>58.26</v>
      </c>
      <c r="Q324" s="1040">
        <f t="shared" si="25"/>
        <v>11.25</v>
      </c>
      <c r="R324" s="995">
        <f t="shared" ref="R324:R336" si="26">$H324</f>
        <v>58.26</v>
      </c>
      <c r="S324" s="1040">
        <f t="shared" si="25"/>
        <v>11.25</v>
      </c>
      <c r="T324" s="995">
        <f t="shared" ref="T324:T336" si="27">$H324</f>
        <v>58.26</v>
      </c>
      <c r="U324" s="1040">
        <f t="shared" si="25"/>
        <v>11.25</v>
      </c>
      <c r="V324" s="995">
        <f t="shared" ref="V324:V336" si="28">$H324</f>
        <v>58.26</v>
      </c>
      <c r="W324" s="1040">
        <f t="shared" si="25"/>
        <v>11.25</v>
      </c>
      <c r="X324" s="995">
        <f t="shared" ref="X324:X336" si="29">$H324</f>
        <v>58.26</v>
      </c>
      <c r="Y324" s="1040">
        <f t="shared" si="25"/>
        <v>11.25</v>
      </c>
      <c r="Z324" s="995">
        <f t="shared" ref="Z324:Z336" si="30">$H324</f>
        <v>58.26</v>
      </c>
      <c r="AA324" s="1040">
        <f t="shared" ref="AA324:AA336" si="31">$I324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 t="shared" si="15"/>
        <v>YYLWNw</v>
      </c>
      <c r="H325" s="361">
        <v>84.29</v>
      </c>
      <c r="I325" s="361">
        <v>11.64</v>
      </c>
      <c r="J325" s="995">
        <f t="shared" si="24"/>
        <v>84.29</v>
      </c>
      <c r="K325" s="1040">
        <f t="shared" si="25"/>
        <v>11.64</v>
      </c>
      <c r="L325" s="995">
        <f t="shared" si="24"/>
        <v>84.29</v>
      </c>
      <c r="M325" s="1040">
        <f t="shared" si="25"/>
        <v>11.64</v>
      </c>
      <c r="N325" s="995">
        <f t="shared" si="24"/>
        <v>84.29</v>
      </c>
      <c r="O325" s="1040">
        <f t="shared" si="25"/>
        <v>11.64</v>
      </c>
      <c r="P325" s="995">
        <f t="shared" si="24"/>
        <v>84.29</v>
      </c>
      <c r="Q325" s="1040">
        <f t="shared" si="25"/>
        <v>11.64</v>
      </c>
      <c r="R325" s="995">
        <f t="shared" si="26"/>
        <v>84.29</v>
      </c>
      <c r="S325" s="1040">
        <f t="shared" si="25"/>
        <v>11.64</v>
      </c>
      <c r="T325" s="995">
        <f t="shared" si="27"/>
        <v>84.29</v>
      </c>
      <c r="U325" s="1040">
        <f t="shared" si="25"/>
        <v>11.64</v>
      </c>
      <c r="V325" s="995">
        <f t="shared" si="28"/>
        <v>84.29</v>
      </c>
      <c r="W325" s="1040">
        <f t="shared" si="25"/>
        <v>11.64</v>
      </c>
      <c r="X325" s="995">
        <f t="shared" si="29"/>
        <v>84.29</v>
      </c>
      <c r="Y325" s="1040">
        <f t="shared" si="25"/>
        <v>11.64</v>
      </c>
      <c r="Z325" s="995">
        <f t="shared" si="30"/>
        <v>84.29</v>
      </c>
      <c r="AA325" s="1040">
        <f t="shared" si="31"/>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 t="shared" si="15"/>
        <v>YYWLWz</v>
      </c>
      <c r="H326" s="361">
        <v>73.45</v>
      </c>
      <c r="I326" s="361">
        <v>13.78</v>
      </c>
      <c r="J326" s="995">
        <f t="shared" si="24"/>
        <v>73.45</v>
      </c>
      <c r="K326" s="1040">
        <f t="shared" si="25"/>
        <v>13.78</v>
      </c>
      <c r="L326" s="995">
        <f t="shared" si="24"/>
        <v>73.45</v>
      </c>
      <c r="M326" s="1040">
        <f t="shared" si="25"/>
        <v>13.78</v>
      </c>
      <c r="N326" s="995">
        <f t="shared" si="24"/>
        <v>73.45</v>
      </c>
      <c r="O326" s="1040">
        <f t="shared" si="25"/>
        <v>13.78</v>
      </c>
      <c r="P326" s="995">
        <f t="shared" si="24"/>
        <v>73.45</v>
      </c>
      <c r="Q326" s="1040">
        <f t="shared" si="25"/>
        <v>13.78</v>
      </c>
      <c r="R326" s="995">
        <f t="shared" si="26"/>
        <v>73.45</v>
      </c>
      <c r="S326" s="1040">
        <f t="shared" si="25"/>
        <v>13.78</v>
      </c>
      <c r="T326" s="995">
        <f t="shared" si="27"/>
        <v>73.45</v>
      </c>
      <c r="U326" s="1040">
        <f t="shared" si="25"/>
        <v>13.78</v>
      </c>
      <c r="V326" s="995">
        <f t="shared" si="28"/>
        <v>73.45</v>
      </c>
      <c r="W326" s="1040">
        <f t="shared" si="25"/>
        <v>13.78</v>
      </c>
      <c r="X326" s="995">
        <f t="shared" si="29"/>
        <v>73.45</v>
      </c>
      <c r="Y326" s="1040">
        <f t="shared" si="25"/>
        <v>13.78</v>
      </c>
      <c r="Z326" s="995">
        <f t="shared" si="30"/>
        <v>73.45</v>
      </c>
      <c r="AA326" s="1040">
        <f t="shared" si="31"/>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 t="shared" si="15"/>
        <v>YYNWLw</v>
      </c>
      <c r="H327" s="361">
        <v>84.29</v>
      </c>
      <c r="I327" s="361">
        <v>11.64</v>
      </c>
      <c r="J327" s="995">
        <f t="shared" si="24"/>
        <v>84.29</v>
      </c>
      <c r="K327" s="1040">
        <f t="shared" si="25"/>
        <v>11.64</v>
      </c>
      <c r="L327" s="995">
        <f t="shared" si="24"/>
        <v>84.29</v>
      </c>
      <c r="M327" s="1040">
        <f t="shared" si="25"/>
        <v>11.64</v>
      </c>
      <c r="N327" s="995">
        <f t="shared" si="24"/>
        <v>84.29</v>
      </c>
      <c r="O327" s="1040">
        <f t="shared" si="25"/>
        <v>11.64</v>
      </c>
      <c r="P327" s="995">
        <f t="shared" si="24"/>
        <v>84.29</v>
      </c>
      <c r="Q327" s="1040">
        <f t="shared" si="25"/>
        <v>11.64</v>
      </c>
      <c r="R327" s="995">
        <f t="shared" si="26"/>
        <v>84.29</v>
      </c>
      <c r="S327" s="1040">
        <f t="shared" si="25"/>
        <v>11.64</v>
      </c>
      <c r="T327" s="995">
        <f t="shared" si="27"/>
        <v>84.29</v>
      </c>
      <c r="U327" s="1040">
        <f t="shared" si="25"/>
        <v>11.64</v>
      </c>
      <c r="V327" s="995">
        <f t="shared" si="28"/>
        <v>84.29</v>
      </c>
      <c r="W327" s="1040">
        <f t="shared" si="25"/>
        <v>11.64</v>
      </c>
      <c r="X327" s="995">
        <f t="shared" si="29"/>
        <v>84.29</v>
      </c>
      <c r="Y327" s="1040">
        <f t="shared" si="25"/>
        <v>11.64</v>
      </c>
      <c r="Z327" s="995">
        <f t="shared" si="30"/>
        <v>84.29</v>
      </c>
      <c r="AA327" s="1040">
        <f t="shared" si="31"/>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 t="shared" si="15"/>
        <v>AYAAAw</v>
      </c>
      <c r="H328" s="361">
        <v>95.94</v>
      </c>
      <c r="I328" s="361">
        <v>11.64</v>
      </c>
      <c r="J328" s="995">
        <f t="shared" si="24"/>
        <v>95.94</v>
      </c>
      <c r="K328" s="1040">
        <f t="shared" si="25"/>
        <v>11.64</v>
      </c>
      <c r="L328" s="995">
        <f t="shared" si="24"/>
        <v>95.94</v>
      </c>
      <c r="M328" s="1040">
        <f t="shared" si="25"/>
        <v>11.64</v>
      </c>
      <c r="N328" s="995">
        <f t="shared" si="24"/>
        <v>95.94</v>
      </c>
      <c r="O328" s="1040">
        <f t="shared" si="25"/>
        <v>11.64</v>
      </c>
      <c r="P328" s="995">
        <f t="shared" si="24"/>
        <v>95.94</v>
      </c>
      <c r="Q328" s="1040">
        <f t="shared" si="25"/>
        <v>11.64</v>
      </c>
      <c r="R328" s="995">
        <f t="shared" si="26"/>
        <v>95.94</v>
      </c>
      <c r="S328" s="1040">
        <f t="shared" si="25"/>
        <v>11.64</v>
      </c>
      <c r="T328" s="995">
        <f t="shared" si="27"/>
        <v>95.94</v>
      </c>
      <c r="U328" s="1040">
        <f t="shared" si="25"/>
        <v>11.64</v>
      </c>
      <c r="V328" s="995">
        <f t="shared" si="28"/>
        <v>95.94</v>
      </c>
      <c r="W328" s="1040">
        <f t="shared" si="25"/>
        <v>11.64</v>
      </c>
      <c r="X328" s="995">
        <f t="shared" si="29"/>
        <v>95.94</v>
      </c>
      <c r="Y328" s="1040">
        <f t="shared" si="25"/>
        <v>11.64</v>
      </c>
      <c r="Z328" s="995">
        <f t="shared" si="30"/>
        <v>95.94</v>
      </c>
      <c r="AA328" s="1040">
        <f t="shared" si="31"/>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 t="shared" si="15"/>
        <v>AAWAAa</v>
      </c>
      <c r="H329" s="361">
        <v>0</v>
      </c>
      <c r="I329" s="361">
        <v>0</v>
      </c>
      <c r="J329" s="995">
        <f t="shared" si="24"/>
        <v>0</v>
      </c>
      <c r="K329" s="1040">
        <f t="shared" si="25"/>
        <v>0</v>
      </c>
      <c r="L329" s="995">
        <f t="shared" si="24"/>
        <v>0</v>
      </c>
      <c r="M329" s="1040">
        <f t="shared" si="25"/>
        <v>0</v>
      </c>
      <c r="N329" s="995">
        <f t="shared" si="24"/>
        <v>0</v>
      </c>
      <c r="O329" s="1040">
        <f t="shared" si="25"/>
        <v>0</v>
      </c>
      <c r="P329" s="995">
        <f t="shared" si="24"/>
        <v>0</v>
      </c>
      <c r="Q329" s="1040">
        <f t="shared" si="25"/>
        <v>0</v>
      </c>
      <c r="R329" s="995">
        <f t="shared" si="26"/>
        <v>0</v>
      </c>
      <c r="S329" s="1040">
        <f t="shared" si="25"/>
        <v>0</v>
      </c>
      <c r="T329" s="995">
        <f t="shared" si="27"/>
        <v>0</v>
      </c>
      <c r="U329" s="1040">
        <f t="shared" si="25"/>
        <v>0</v>
      </c>
      <c r="V329" s="995">
        <f t="shared" si="28"/>
        <v>0</v>
      </c>
      <c r="W329" s="1040">
        <f t="shared" si="25"/>
        <v>0</v>
      </c>
      <c r="X329" s="995">
        <f t="shared" si="29"/>
        <v>0</v>
      </c>
      <c r="Y329" s="1040">
        <f t="shared" si="25"/>
        <v>0</v>
      </c>
      <c r="Z329" s="995">
        <f t="shared" si="30"/>
        <v>0</v>
      </c>
      <c r="AA329" s="1040">
        <f t="shared" si="31"/>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 t="shared" si="15"/>
        <v>AAAWAa</v>
      </c>
      <c r="H330" s="361">
        <v>0</v>
      </c>
      <c r="I330" s="361">
        <v>0</v>
      </c>
      <c r="J330" s="995">
        <f t="shared" si="24"/>
        <v>0</v>
      </c>
      <c r="K330" s="1040">
        <f t="shared" si="25"/>
        <v>0</v>
      </c>
      <c r="L330" s="995">
        <f t="shared" si="24"/>
        <v>0</v>
      </c>
      <c r="M330" s="1040">
        <f t="shared" si="25"/>
        <v>0</v>
      </c>
      <c r="N330" s="995">
        <f t="shared" si="24"/>
        <v>0</v>
      </c>
      <c r="O330" s="1040">
        <f t="shared" si="25"/>
        <v>0</v>
      </c>
      <c r="P330" s="995">
        <f t="shared" si="24"/>
        <v>0</v>
      </c>
      <c r="Q330" s="1040">
        <f t="shared" si="25"/>
        <v>0</v>
      </c>
      <c r="R330" s="995">
        <f t="shared" si="26"/>
        <v>0</v>
      </c>
      <c r="S330" s="1040">
        <f t="shared" si="25"/>
        <v>0</v>
      </c>
      <c r="T330" s="995">
        <f t="shared" si="27"/>
        <v>0</v>
      </c>
      <c r="U330" s="1040">
        <f t="shared" si="25"/>
        <v>0</v>
      </c>
      <c r="V330" s="995">
        <f t="shared" si="28"/>
        <v>0</v>
      </c>
      <c r="W330" s="1040">
        <f t="shared" si="25"/>
        <v>0</v>
      </c>
      <c r="X330" s="995">
        <f t="shared" si="29"/>
        <v>0</v>
      </c>
      <c r="Y330" s="1040">
        <f t="shared" si="25"/>
        <v>0</v>
      </c>
      <c r="Z330" s="995">
        <f t="shared" si="30"/>
        <v>0</v>
      </c>
      <c r="AA330" s="1040">
        <f t="shared" si="31"/>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 t="shared" si="15"/>
        <v>YAAAWa</v>
      </c>
      <c r="H331" s="361">
        <v>0</v>
      </c>
      <c r="I331" s="361">
        <v>0</v>
      </c>
      <c r="J331" s="995">
        <f t="shared" si="24"/>
        <v>0</v>
      </c>
      <c r="K331" s="1040">
        <f t="shared" si="25"/>
        <v>0</v>
      </c>
      <c r="L331" s="995">
        <f t="shared" si="24"/>
        <v>0</v>
      </c>
      <c r="M331" s="1040">
        <f t="shared" si="25"/>
        <v>0</v>
      </c>
      <c r="N331" s="995">
        <f t="shared" si="24"/>
        <v>0</v>
      </c>
      <c r="O331" s="1040">
        <f t="shared" si="25"/>
        <v>0</v>
      </c>
      <c r="P331" s="995">
        <f t="shared" si="24"/>
        <v>0</v>
      </c>
      <c r="Q331" s="1040">
        <f t="shared" si="25"/>
        <v>0</v>
      </c>
      <c r="R331" s="995">
        <f t="shared" si="26"/>
        <v>0</v>
      </c>
      <c r="S331" s="1040">
        <f t="shared" si="25"/>
        <v>0</v>
      </c>
      <c r="T331" s="995">
        <f t="shared" si="27"/>
        <v>0</v>
      </c>
      <c r="U331" s="1040">
        <f t="shared" si="25"/>
        <v>0</v>
      </c>
      <c r="V331" s="995">
        <f t="shared" si="28"/>
        <v>0</v>
      </c>
      <c r="W331" s="1040">
        <f t="shared" si="25"/>
        <v>0</v>
      </c>
      <c r="X331" s="995">
        <f t="shared" si="29"/>
        <v>0</v>
      </c>
      <c r="Y331" s="1040">
        <f t="shared" si="25"/>
        <v>0</v>
      </c>
      <c r="Z331" s="995">
        <f t="shared" si="30"/>
        <v>0</v>
      </c>
      <c r="AA331" s="1040">
        <f t="shared" si="31"/>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 t="shared" si="15"/>
        <v>YAAANw</v>
      </c>
      <c r="H332" s="361">
        <v>84.29</v>
      </c>
      <c r="I332" s="361">
        <v>11.64</v>
      </c>
      <c r="J332" s="995">
        <f t="shared" si="24"/>
        <v>84.29</v>
      </c>
      <c r="K332" s="1040">
        <f t="shared" si="25"/>
        <v>11.64</v>
      </c>
      <c r="L332" s="995">
        <f t="shared" si="24"/>
        <v>84.29</v>
      </c>
      <c r="M332" s="1040">
        <f t="shared" si="25"/>
        <v>11.64</v>
      </c>
      <c r="N332" s="995">
        <f t="shared" si="24"/>
        <v>84.29</v>
      </c>
      <c r="O332" s="1040">
        <f t="shared" si="25"/>
        <v>11.64</v>
      </c>
      <c r="P332" s="995">
        <f t="shared" si="24"/>
        <v>84.29</v>
      </c>
      <c r="Q332" s="1040">
        <f t="shared" si="25"/>
        <v>11.64</v>
      </c>
      <c r="R332" s="995">
        <f t="shared" si="26"/>
        <v>84.29</v>
      </c>
      <c r="S332" s="1040">
        <f t="shared" si="25"/>
        <v>11.64</v>
      </c>
      <c r="T332" s="995">
        <f t="shared" si="27"/>
        <v>84.29</v>
      </c>
      <c r="U332" s="1040">
        <f t="shared" si="25"/>
        <v>11.64</v>
      </c>
      <c r="V332" s="995">
        <f t="shared" si="28"/>
        <v>84.29</v>
      </c>
      <c r="W332" s="1040">
        <f t="shared" si="25"/>
        <v>11.64</v>
      </c>
      <c r="X332" s="995">
        <f t="shared" si="29"/>
        <v>84.29</v>
      </c>
      <c r="Y332" s="1040">
        <f t="shared" si="25"/>
        <v>11.64</v>
      </c>
      <c r="Z332" s="995">
        <f t="shared" si="30"/>
        <v>84.29</v>
      </c>
      <c r="AA332" s="1040">
        <f t="shared" si="31"/>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 t="shared" si="15"/>
        <v>AYAAAz</v>
      </c>
      <c r="H333" s="361">
        <v>85.1</v>
      </c>
      <c r="I333" s="361">
        <v>13.78</v>
      </c>
      <c r="J333" s="995">
        <f t="shared" si="24"/>
        <v>85.1</v>
      </c>
      <c r="K333" s="1040">
        <f t="shared" si="25"/>
        <v>13.78</v>
      </c>
      <c r="L333" s="995">
        <f t="shared" si="24"/>
        <v>85.1</v>
      </c>
      <c r="M333" s="1040">
        <f t="shared" si="25"/>
        <v>13.78</v>
      </c>
      <c r="N333" s="995">
        <f t="shared" si="24"/>
        <v>85.1</v>
      </c>
      <c r="O333" s="1040">
        <f t="shared" si="25"/>
        <v>13.78</v>
      </c>
      <c r="P333" s="995">
        <f t="shared" si="24"/>
        <v>85.1</v>
      </c>
      <c r="Q333" s="1040">
        <f t="shared" si="25"/>
        <v>13.78</v>
      </c>
      <c r="R333" s="995">
        <f t="shared" si="26"/>
        <v>85.1</v>
      </c>
      <c r="S333" s="1040">
        <f t="shared" si="25"/>
        <v>13.78</v>
      </c>
      <c r="T333" s="995">
        <f t="shared" si="27"/>
        <v>85.1</v>
      </c>
      <c r="U333" s="1040">
        <f t="shared" si="25"/>
        <v>13.78</v>
      </c>
      <c r="V333" s="995">
        <f t="shared" si="28"/>
        <v>85.1</v>
      </c>
      <c r="W333" s="1040">
        <f t="shared" si="25"/>
        <v>13.78</v>
      </c>
      <c r="X333" s="995">
        <f t="shared" si="29"/>
        <v>85.1</v>
      </c>
      <c r="Y333" s="1040">
        <f t="shared" si="25"/>
        <v>13.78</v>
      </c>
      <c r="Z333" s="995">
        <f t="shared" si="30"/>
        <v>85.1</v>
      </c>
      <c r="AA333" s="1040">
        <f t="shared" si="31"/>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 t="shared" si="15"/>
        <v>AYWAAa</v>
      </c>
      <c r="H334" s="361">
        <v>0</v>
      </c>
      <c r="I334" s="361">
        <v>0</v>
      </c>
      <c r="J334" s="995">
        <f t="shared" si="24"/>
        <v>0</v>
      </c>
      <c r="K334" s="1040">
        <f t="shared" si="25"/>
        <v>0</v>
      </c>
      <c r="L334" s="995">
        <f t="shared" si="24"/>
        <v>0</v>
      </c>
      <c r="M334" s="1040">
        <f t="shared" si="25"/>
        <v>0</v>
      </c>
      <c r="N334" s="995">
        <f t="shared" si="24"/>
        <v>0</v>
      </c>
      <c r="O334" s="1040">
        <f t="shared" si="25"/>
        <v>0</v>
      </c>
      <c r="P334" s="995">
        <f t="shared" si="24"/>
        <v>0</v>
      </c>
      <c r="Q334" s="1040">
        <f t="shared" si="25"/>
        <v>0</v>
      </c>
      <c r="R334" s="995">
        <f t="shared" si="26"/>
        <v>0</v>
      </c>
      <c r="S334" s="1040">
        <f t="shared" si="25"/>
        <v>0</v>
      </c>
      <c r="T334" s="995">
        <f t="shared" si="27"/>
        <v>0</v>
      </c>
      <c r="U334" s="1040">
        <f t="shared" si="25"/>
        <v>0</v>
      </c>
      <c r="V334" s="995">
        <f t="shared" si="28"/>
        <v>0</v>
      </c>
      <c r="W334" s="1040">
        <f t="shared" si="25"/>
        <v>0</v>
      </c>
      <c r="X334" s="995">
        <f t="shared" si="29"/>
        <v>0</v>
      </c>
      <c r="Y334" s="1040">
        <f t="shared" si="25"/>
        <v>0</v>
      </c>
      <c r="Z334" s="995">
        <f t="shared" si="30"/>
        <v>0</v>
      </c>
      <c r="AA334" s="1040">
        <f t="shared" si="31"/>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 t="shared" si="15"/>
        <v>AANWAa</v>
      </c>
      <c r="H335" s="361">
        <v>0</v>
      </c>
      <c r="I335" s="361">
        <v>0</v>
      </c>
      <c r="J335" s="995">
        <f t="shared" si="24"/>
        <v>0</v>
      </c>
      <c r="K335" s="1040">
        <f t="shared" si="25"/>
        <v>0</v>
      </c>
      <c r="L335" s="995">
        <f t="shared" si="24"/>
        <v>0</v>
      </c>
      <c r="M335" s="1040">
        <f t="shared" si="25"/>
        <v>0</v>
      </c>
      <c r="N335" s="995">
        <f t="shared" si="24"/>
        <v>0</v>
      </c>
      <c r="O335" s="1040">
        <f t="shared" si="25"/>
        <v>0</v>
      </c>
      <c r="P335" s="995">
        <f t="shared" si="24"/>
        <v>0</v>
      </c>
      <c r="Q335" s="1040">
        <f t="shared" si="25"/>
        <v>0</v>
      </c>
      <c r="R335" s="995">
        <f t="shared" si="26"/>
        <v>0</v>
      </c>
      <c r="S335" s="1040">
        <f t="shared" si="25"/>
        <v>0</v>
      </c>
      <c r="T335" s="995">
        <f t="shared" si="27"/>
        <v>0</v>
      </c>
      <c r="U335" s="1040">
        <f t="shared" si="25"/>
        <v>0</v>
      </c>
      <c r="V335" s="995">
        <f t="shared" si="28"/>
        <v>0</v>
      </c>
      <c r="W335" s="1040">
        <f t="shared" si="25"/>
        <v>0</v>
      </c>
      <c r="X335" s="995">
        <f t="shared" si="29"/>
        <v>0</v>
      </c>
      <c r="Y335" s="1040">
        <f t="shared" si="25"/>
        <v>0</v>
      </c>
      <c r="Z335" s="995">
        <f t="shared" si="30"/>
        <v>0</v>
      </c>
      <c r="AA335" s="1040">
        <f t="shared" si="31"/>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 t="shared" si="15"/>
        <v>AAANWa</v>
      </c>
      <c r="H336" s="361">
        <v>0</v>
      </c>
      <c r="I336" s="361">
        <v>0</v>
      </c>
      <c r="J336" s="995">
        <f t="shared" si="24"/>
        <v>0</v>
      </c>
      <c r="K336" s="1040">
        <f t="shared" si="25"/>
        <v>0</v>
      </c>
      <c r="L336" s="995">
        <f t="shared" si="24"/>
        <v>0</v>
      </c>
      <c r="M336" s="1040">
        <f t="shared" si="25"/>
        <v>0</v>
      </c>
      <c r="N336" s="995">
        <f t="shared" si="24"/>
        <v>0</v>
      </c>
      <c r="O336" s="1040">
        <f t="shared" si="25"/>
        <v>0</v>
      </c>
      <c r="P336" s="995">
        <f t="shared" si="24"/>
        <v>0</v>
      </c>
      <c r="Q336" s="1040">
        <f t="shared" si="25"/>
        <v>0</v>
      </c>
      <c r="R336" s="995">
        <f t="shared" si="26"/>
        <v>0</v>
      </c>
      <c r="S336" s="1040">
        <f t="shared" si="25"/>
        <v>0</v>
      </c>
      <c r="T336" s="995">
        <f t="shared" si="27"/>
        <v>0</v>
      </c>
      <c r="U336" s="1040">
        <f t="shared" si="25"/>
        <v>0</v>
      </c>
      <c r="V336" s="995">
        <f t="shared" si="28"/>
        <v>0</v>
      </c>
      <c r="W336" s="1040">
        <f t="shared" si="25"/>
        <v>0</v>
      </c>
      <c r="X336" s="995">
        <f t="shared" si="29"/>
        <v>0</v>
      </c>
      <c r="Y336" s="1040">
        <f t="shared" ref="Y336" si="32">$I336</f>
        <v>0</v>
      </c>
      <c r="Z336" s="995">
        <f t="shared" si="30"/>
        <v>0</v>
      </c>
      <c r="AA336" s="1040">
        <f t="shared" si="31"/>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039"/>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 t="shared" ref="G341:G373" si="33">_xlfn.CONCAT(H225:M225)</f>
        <v>AAAAAa</v>
      </c>
      <c r="H341" s="361">
        <v>0</v>
      </c>
      <c r="I341" s="361">
        <v>0</v>
      </c>
      <c r="J341" s="361">
        <v>0</v>
      </c>
      <c r="K341" s="361">
        <v>0</v>
      </c>
      <c r="L341" s="1018">
        <f t="shared" ref="L341" si="34">H341</f>
        <v>0</v>
      </c>
      <c r="M341" s="1018">
        <f t="shared" ref="M341" si="35">I341</f>
        <v>0</v>
      </c>
      <c r="N341" s="1018">
        <f t="shared" ref="N341" si="36">J341</f>
        <v>0</v>
      </c>
      <c r="O341" s="1018">
        <f t="shared" ref="O341" si="37">K341</f>
        <v>0</v>
      </c>
      <c r="P341" s="1018">
        <f t="shared" ref="P341" si="38">L341</f>
        <v>0</v>
      </c>
      <c r="Q341" s="1018">
        <f t="shared" ref="Q341" si="39">M341</f>
        <v>0</v>
      </c>
      <c r="R341" s="1018">
        <f t="shared" ref="R341" si="40">N341</f>
        <v>0</v>
      </c>
      <c r="S341" s="1018">
        <f t="shared" ref="S341" si="41">O341</f>
        <v>0</v>
      </c>
      <c r="T341" s="1018">
        <f t="shared" ref="T341" si="42">P341</f>
        <v>0</v>
      </c>
      <c r="U341" s="1018">
        <f t="shared" ref="U341" si="43">Q341</f>
        <v>0</v>
      </c>
      <c r="V341" s="1018">
        <f t="shared" ref="V341" si="44">R341</f>
        <v>0</v>
      </c>
      <c r="W341" s="1018">
        <f t="shared" ref="W341" si="45">S341</f>
        <v>0</v>
      </c>
      <c r="X341" s="1018">
        <f t="shared" ref="X341" si="46">T341</f>
        <v>0</v>
      </c>
      <c r="Y341" s="1018">
        <f t="shared" ref="Y341" si="47">U341</f>
        <v>0</v>
      </c>
      <c r="Z341" s="1018">
        <f t="shared" ref="Z341" si="48">V341</f>
        <v>0</v>
      </c>
      <c r="AA341" s="1018">
        <f t="shared" ref="AA341" si="49">W341</f>
        <v>0</v>
      </c>
      <c r="AB341" s="1018">
        <f t="shared" ref="AB341" si="50">X341</f>
        <v>0</v>
      </c>
      <c r="AC341" s="1018">
        <f t="shared" ref="AC341" si="51">Y341</f>
        <v>0</v>
      </c>
      <c r="AD341" s="1018">
        <f t="shared" ref="AD341" si="52">Z341</f>
        <v>0</v>
      </c>
      <c r="AE341" s="1018">
        <f t="shared" ref="AE341" si="53">AA341</f>
        <v>0</v>
      </c>
      <c r="AF341" s="1018">
        <f t="shared" ref="AF341" si="54">AB341</f>
        <v>0</v>
      </c>
      <c r="AG341" s="1018">
        <f t="shared" ref="AG341" si="55">AC341</f>
        <v>0</v>
      </c>
      <c r="AH341" s="1018">
        <f t="shared" ref="AH341" si="56">AD341</f>
        <v>0</v>
      </c>
      <c r="AI341" s="1018">
        <f t="shared" ref="AI341" si="57">AE341</f>
        <v>0</v>
      </c>
      <c r="AJ341" s="1018">
        <f t="shared" ref="AJ341" si="58">AF341</f>
        <v>0</v>
      </c>
      <c r="AK341" s="1018">
        <f t="shared" ref="AK341" si="59">AG341</f>
        <v>0</v>
      </c>
      <c r="AL341" s="1018">
        <f t="shared" ref="AL341" si="60">AH341</f>
        <v>0</v>
      </c>
      <c r="AM341" s="1018">
        <f t="shared" ref="AM341" si="61">AI341</f>
        <v>0</v>
      </c>
      <c r="AN341" s="1018">
        <f t="shared" ref="AN341" si="62">AJ341</f>
        <v>0</v>
      </c>
      <c r="AO341" s="1018">
        <f t="shared" ref="AO341" si="63">AK341</f>
        <v>0</v>
      </c>
      <c r="AP341" s="1018">
        <f t="shared" ref="AP341" si="64">AL341</f>
        <v>0</v>
      </c>
      <c r="AQ341" s="1018">
        <f t="shared" ref="AQ341" si="65">AM341</f>
        <v>0</v>
      </c>
      <c r="AR341" s="1018">
        <f t="shared" ref="AR341" si="66">AN341</f>
        <v>0</v>
      </c>
      <c r="AS341" s="1018">
        <f t="shared" ref="AS341" si="67">AO341</f>
        <v>0</v>
      </c>
      <c r="AT341" s="1018">
        <f t="shared" ref="AT341" si="68">AP341</f>
        <v>0</v>
      </c>
      <c r="AU341" s="1018">
        <f t="shared" ref="AU341" si="69">AQ341</f>
        <v>0</v>
      </c>
      <c r="AV341" s="314"/>
      <c r="AW341" s="314"/>
      <c r="AX341" s="243"/>
      <c r="AY341" s="235"/>
      <c r="AZ341" s="235"/>
      <c r="BA341" s="235"/>
    </row>
    <row r="342" spans="1:53" s="77" customFormat="1" ht="15" outlineLevel="1" x14ac:dyDescent="0.25">
      <c r="A342" s="233"/>
      <c r="B342" s="234"/>
      <c r="C342" s="244"/>
      <c r="D342" s="244"/>
      <c r="E342" s="244"/>
      <c r="F342" s="252"/>
      <c r="G342" s="252" t="str">
        <f t="shared" si="33"/>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 t="shared" si="33"/>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 t="shared" si="33"/>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 t="shared" si="33"/>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 t="shared" si="33"/>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 t="shared" si="33"/>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 t="shared" si="33"/>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 t="shared" si="33"/>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 t="shared" si="33"/>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 t="shared" si="33"/>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 t="shared" si="33"/>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 t="shared" si="33"/>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 t="shared" si="33"/>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 t="shared" si="33"/>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 t="shared" si="33"/>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 t="shared" si="33"/>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 t="shared" si="33"/>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 t="shared" si="33"/>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 t="shared" si="33"/>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 t="shared" si="33"/>
        <v>YYWNWl</v>
      </c>
      <c r="H361" s="361">
        <v>1</v>
      </c>
      <c r="I361" s="361">
        <v>1</v>
      </c>
      <c r="J361" s="361">
        <v>2</v>
      </c>
      <c r="K361" s="361">
        <v>1</v>
      </c>
      <c r="L361" s="1018">
        <f>$H361</f>
        <v>1</v>
      </c>
      <c r="M361" s="1018">
        <f>$I361</f>
        <v>1</v>
      </c>
      <c r="N361" s="1018">
        <f>$J361</f>
        <v>2</v>
      </c>
      <c r="O361" s="1018">
        <f>$K361</f>
        <v>1</v>
      </c>
      <c r="P361" s="1018">
        <f t="shared" ref="P361:AR373" si="70">$H361</f>
        <v>1</v>
      </c>
      <c r="Q361" s="1018">
        <f t="shared" ref="Q361:AS373" si="71">$I361</f>
        <v>1</v>
      </c>
      <c r="R361" s="1018">
        <f t="shared" ref="R361:AT373" si="72">$J361</f>
        <v>2</v>
      </c>
      <c r="S361" s="1018">
        <f t="shared" ref="S361:AU373" si="73">$K361</f>
        <v>1</v>
      </c>
      <c r="T361" s="1018">
        <f t="shared" ref="T361:T362" si="74">$H361</f>
        <v>1</v>
      </c>
      <c r="U361" s="1018">
        <f t="shared" ref="U361:U362" si="75">$I361</f>
        <v>1</v>
      </c>
      <c r="V361" s="1018">
        <f t="shared" ref="V361:V362" si="76">$J361</f>
        <v>2</v>
      </c>
      <c r="W361" s="1018">
        <f t="shared" ref="W361:W362" si="77">$K361</f>
        <v>1</v>
      </c>
      <c r="X361" s="1018">
        <f t="shared" ref="X361:X362" si="78">$H361</f>
        <v>1</v>
      </c>
      <c r="Y361" s="1018">
        <f t="shared" ref="Y361:Y362" si="79">$I361</f>
        <v>1</v>
      </c>
      <c r="Z361" s="1018">
        <f t="shared" ref="Z361:Z362" si="80">$J361</f>
        <v>2</v>
      </c>
      <c r="AA361" s="1018">
        <f t="shared" ref="AA361:AA362" si="81">$K361</f>
        <v>1</v>
      </c>
      <c r="AB361" s="1018">
        <f t="shared" ref="AB361:AB362" si="82">$H361</f>
        <v>1</v>
      </c>
      <c r="AC361" s="1018">
        <f t="shared" ref="AC361:AC362" si="83">$I361</f>
        <v>1</v>
      </c>
      <c r="AD361" s="1018">
        <f t="shared" ref="AD361:AD362" si="84">$J361</f>
        <v>2</v>
      </c>
      <c r="AE361" s="1018">
        <f t="shared" ref="AE361:AE362" si="85">$K361</f>
        <v>1</v>
      </c>
      <c r="AF361" s="1018">
        <f t="shared" ref="AF361:AF362" si="86">$H361</f>
        <v>1</v>
      </c>
      <c r="AG361" s="1018">
        <f t="shared" ref="AG361:AG362" si="87">$I361</f>
        <v>1</v>
      </c>
      <c r="AH361" s="1018">
        <f t="shared" ref="AH361:AH362" si="88">$J361</f>
        <v>2</v>
      </c>
      <c r="AI361" s="1018">
        <f t="shared" ref="AI361:AI362" si="89">$K361</f>
        <v>1</v>
      </c>
      <c r="AJ361" s="1018">
        <f t="shared" ref="AJ361:AJ362" si="90">$H361</f>
        <v>1</v>
      </c>
      <c r="AK361" s="1018">
        <f t="shared" ref="AK361:AK362" si="91">$I361</f>
        <v>1</v>
      </c>
      <c r="AL361" s="1018">
        <f t="shared" ref="AL361:AL362" si="92">$J361</f>
        <v>2</v>
      </c>
      <c r="AM361" s="1018">
        <f t="shared" ref="AM361:AM362" si="93">$K361</f>
        <v>1</v>
      </c>
      <c r="AN361" s="1018">
        <f t="shared" ref="AN361:AN362" si="94">$H361</f>
        <v>1</v>
      </c>
      <c r="AO361" s="1018">
        <f t="shared" ref="AO361:AO362" si="95">$I361</f>
        <v>1</v>
      </c>
      <c r="AP361" s="1018">
        <f t="shared" ref="AP361:AP362" si="96">$J361</f>
        <v>2</v>
      </c>
      <c r="AQ361" s="1018">
        <f t="shared" ref="AQ361:AQ362" si="97">$K361</f>
        <v>1</v>
      </c>
      <c r="AR361" s="1018">
        <f t="shared" ref="AR361:AR362" si="98">$H361</f>
        <v>1</v>
      </c>
      <c r="AS361" s="1018">
        <f t="shared" ref="AS361:AS362" si="99">$I361</f>
        <v>1</v>
      </c>
      <c r="AT361" s="1018">
        <f t="shared" ref="AT361:AT362" si="100">$J361</f>
        <v>2</v>
      </c>
      <c r="AU361" s="1018">
        <f t="shared" ref="AU361:AU362" si="101">$K361</f>
        <v>1</v>
      </c>
      <c r="AV361" s="314"/>
      <c r="AW361" s="314"/>
      <c r="AX361" s="243"/>
      <c r="AY361" s="235"/>
      <c r="AZ361" s="235"/>
      <c r="BA361" s="235"/>
    </row>
    <row r="362" spans="1:53" s="77" customFormat="1" ht="15" outlineLevel="1" x14ac:dyDescent="0.25">
      <c r="A362" s="233"/>
      <c r="B362" s="234"/>
      <c r="C362" s="244"/>
      <c r="D362" s="244"/>
      <c r="E362" s="244"/>
      <c r="F362" s="252"/>
      <c r="G362" s="252" t="str">
        <f t="shared" si="33"/>
        <v>YYLWNw</v>
      </c>
      <c r="H362" s="361">
        <v>1</v>
      </c>
      <c r="I362" s="361">
        <v>1</v>
      </c>
      <c r="J362" s="361">
        <v>1</v>
      </c>
      <c r="K362" s="361">
        <v>1</v>
      </c>
      <c r="L362" s="1018">
        <f>$H362</f>
        <v>1</v>
      </c>
      <c r="M362" s="1018">
        <f>$I362</f>
        <v>1</v>
      </c>
      <c r="N362" s="1018">
        <f>$J362</f>
        <v>1</v>
      </c>
      <c r="O362" s="1018">
        <f>$K362</f>
        <v>1</v>
      </c>
      <c r="P362" s="1018">
        <f t="shared" si="70"/>
        <v>1</v>
      </c>
      <c r="Q362" s="1018">
        <f t="shared" si="71"/>
        <v>1</v>
      </c>
      <c r="R362" s="1018">
        <f t="shared" si="72"/>
        <v>1</v>
      </c>
      <c r="S362" s="1018">
        <f t="shared" si="73"/>
        <v>1</v>
      </c>
      <c r="T362" s="1018">
        <f t="shared" si="74"/>
        <v>1</v>
      </c>
      <c r="U362" s="1018">
        <f t="shared" si="75"/>
        <v>1</v>
      </c>
      <c r="V362" s="1018">
        <f t="shared" si="76"/>
        <v>1</v>
      </c>
      <c r="W362" s="1018">
        <f t="shared" si="77"/>
        <v>1</v>
      </c>
      <c r="X362" s="1018">
        <f t="shared" si="78"/>
        <v>1</v>
      </c>
      <c r="Y362" s="1018">
        <f t="shared" si="79"/>
        <v>1</v>
      </c>
      <c r="Z362" s="1018">
        <f t="shared" si="80"/>
        <v>1</v>
      </c>
      <c r="AA362" s="1018">
        <f t="shared" si="81"/>
        <v>1</v>
      </c>
      <c r="AB362" s="1018">
        <f t="shared" si="82"/>
        <v>1</v>
      </c>
      <c r="AC362" s="1018">
        <f t="shared" si="83"/>
        <v>1</v>
      </c>
      <c r="AD362" s="1018">
        <f t="shared" si="84"/>
        <v>1</v>
      </c>
      <c r="AE362" s="1018">
        <f t="shared" si="85"/>
        <v>1</v>
      </c>
      <c r="AF362" s="1018">
        <f t="shared" si="86"/>
        <v>1</v>
      </c>
      <c r="AG362" s="1018">
        <f t="shared" si="87"/>
        <v>1</v>
      </c>
      <c r="AH362" s="1018">
        <f t="shared" si="88"/>
        <v>1</v>
      </c>
      <c r="AI362" s="1018">
        <f t="shared" si="89"/>
        <v>1</v>
      </c>
      <c r="AJ362" s="1018">
        <f t="shared" si="90"/>
        <v>1</v>
      </c>
      <c r="AK362" s="1018">
        <f t="shared" si="91"/>
        <v>1</v>
      </c>
      <c r="AL362" s="1018">
        <f t="shared" si="92"/>
        <v>1</v>
      </c>
      <c r="AM362" s="1018">
        <f t="shared" si="93"/>
        <v>1</v>
      </c>
      <c r="AN362" s="1018">
        <f t="shared" si="94"/>
        <v>1</v>
      </c>
      <c r="AO362" s="1018">
        <f t="shared" si="95"/>
        <v>1</v>
      </c>
      <c r="AP362" s="1018">
        <f t="shared" si="96"/>
        <v>1</v>
      </c>
      <c r="AQ362" s="1018">
        <f t="shared" si="97"/>
        <v>1</v>
      </c>
      <c r="AR362" s="1018">
        <f t="shared" si="98"/>
        <v>1</v>
      </c>
      <c r="AS362" s="1018">
        <f t="shared" si="99"/>
        <v>1</v>
      </c>
      <c r="AT362" s="1018">
        <f t="shared" si="100"/>
        <v>1</v>
      </c>
      <c r="AU362" s="1018">
        <f t="shared" si="101"/>
        <v>1</v>
      </c>
      <c r="AV362" s="314"/>
      <c r="AW362" s="314"/>
      <c r="AX362" s="243"/>
      <c r="AY362" s="235"/>
      <c r="AZ362" s="235"/>
      <c r="BA362" s="235"/>
    </row>
    <row r="363" spans="1:53" s="77" customFormat="1" ht="15" outlineLevel="1" x14ac:dyDescent="0.25">
      <c r="A363" s="233"/>
      <c r="B363" s="234"/>
      <c r="C363" s="244"/>
      <c r="D363" s="244"/>
      <c r="E363" s="244"/>
      <c r="F363" s="252"/>
      <c r="G363" s="252" t="str">
        <f t="shared" si="33"/>
        <v>YYWLWz</v>
      </c>
      <c r="H363" s="361">
        <v>1</v>
      </c>
      <c r="I363" s="361">
        <v>1</v>
      </c>
      <c r="J363" s="361">
        <v>2</v>
      </c>
      <c r="K363" s="361">
        <v>1</v>
      </c>
      <c r="L363" s="1018">
        <f t="shared" ref="L363:L373" si="102">$H363</f>
        <v>1</v>
      </c>
      <c r="M363" s="1018">
        <f t="shared" ref="M363:M373" si="103">$I363</f>
        <v>1</v>
      </c>
      <c r="N363" s="1018">
        <f t="shared" ref="N363:N373" si="104">$J363</f>
        <v>2</v>
      </c>
      <c r="O363" s="1018">
        <f t="shared" ref="O363:O373" si="105">$K363</f>
        <v>1</v>
      </c>
      <c r="P363" s="1018">
        <f t="shared" si="70"/>
        <v>1</v>
      </c>
      <c r="Q363" s="1018">
        <f t="shared" si="71"/>
        <v>1</v>
      </c>
      <c r="R363" s="1018">
        <f t="shared" si="72"/>
        <v>2</v>
      </c>
      <c r="S363" s="1018">
        <f t="shared" si="73"/>
        <v>1</v>
      </c>
      <c r="T363" s="1018">
        <f t="shared" si="70"/>
        <v>1</v>
      </c>
      <c r="U363" s="1018">
        <f t="shared" si="71"/>
        <v>1</v>
      </c>
      <c r="V363" s="1018">
        <f t="shared" si="72"/>
        <v>2</v>
      </c>
      <c r="W363" s="1018">
        <f t="shared" si="73"/>
        <v>1</v>
      </c>
      <c r="X363" s="1018">
        <f t="shared" si="70"/>
        <v>1</v>
      </c>
      <c r="Y363" s="1018">
        <f t="shared" si="71"/>
        <v>1</v>
      </c>
      <c r="Z363" s="1018">
        <f t="shared" si="72"/>
        <v>2</v>
      </c>
      <c r="AA363" s="1018">
        <f t="shared" si="73"/>
        <v>1</v>
      </c>
      <c r="AB363" s="1018">
        <f t="shared" si="70"/>
        <v>1</v>
      </c>
      <c r="AC363" s="1018">
        <f t="shared" si="71"/>
        <v>1</v>
      </c>
      <c r="AD363" s="1018">
        <f t="shared" si="72"/>
        <v>2</v>
      </c>
      <c r="AE363" s="1018">
        <f t="shared" si="73"/>
        <v>1</v>
      </c>
      <c r="AF363" s="1018">
        <f t="shared" si="70"/>
        <v>1</v>
      </c>
      <c r="AG363" s="1018">
        <f t="shared" si="71"/>
        <v>1</v>
      </c>
      <c r="AH363" s="1018">
        <f t="shared" si="72"/>
        <v>2</v>
      </c>
      <c r="AI363" s="1018">
        <f t="shared" si="73"/>
        <v>1</v>
      </c>
      <c r="AJ363" s="1018">
        <f t="shared" si="70"/>
        <v>1</v>
      </c>
      <c r="AK363" s="1018">
        <f t="shared" si="71"/>
        <v>1</v>
      </c>
      <c r="AL363" s="1018">
        <f t="shared" si="72"/>
        <v>2</v>
      </c>
      <c r="AM363" s="1018">
        <f t="shared" si="73"/>
        <v>1</v>
      </c>
      <c r="AN363" s="1018">
        <f t="shared" si="70"/>
        <v>1</v>
      </c>
      <c r="AO363" s="1018">
        <f t="shared" si="71"/>
        <v>1</v>
      </c>
      <c r="AP363" s="1018">
        <f t="shared" si="72"/>
        <v>2</v>
      </c>
      <c r="AQ363" s="1018">
        <f t="shared" si="73"/>
        <v>1</v>
      </c>
      <c r="AR363" s="1018">
        <f t="shared" si="70"/>
        <v>1</v>
      </c>
      <c r="AS363" s="1018">
        <f t="shared" si="71"/>
        <v>1</v>
      </c>
      <c r="AT363" s="1018">
        <f t="shared" si="72"/>
        <v>2</v>
      </c>
      <c r="AU363" s="1018">
        <f t="shared" si="73"/>
        <v>1</v>
      </c>
      <c r="AV363" s="314"/>
      <c r="AW363" s="314"/>
      <c r="AX363" s="243"/>
      <c r="AY363" s="235"/>
      <c r="AZ363" s="235"/>
      <c r="BA363" s="235"/>
    </row>
    <row r="364" spans="1:53" s="77" customFormat="1" ht="15" outlineLevel="1" x14ac:dyDescent="0.25">
      <c r="A364" s="233"/>
      <c r="B364" s="234"/>
      <c r="C364" s="244"/>
      <c r="D364" s="244"/>
      <c r="E364" s="244"/>
      <c r="F364" s="252"/>
      <c r="G364" s="252" t="str">
        <f t="shared" si="33"/>
        <v>YYNWLw</v>
      </c>
      <c r="H364" s="361">
        <v>1</v>
      </c>
      <c r="I364" s="361">
        <v>1</v>
      </c>
      <c r="J364" s="361">
        <v>1</v>
      </c>
      <c r="K364" s="361">
        <v>1</v>
      </c>
      <c r="L364" s="1018">
        <f t="shared" si="102"/>
        <v>1</v>
      </c>
      <c r="M364" s="1018">
        <f t="shared" si="103"/>
        <v>1</v>
      </c>
      <c r="N364" s="1018">
        <f t="shared" si="104"/>
        <v>1</v>
      </c>
      <c r="O364" s="1018">
        <f t="shared" si="105"/>
        <v>1</v>
      </c>
      <c r="P364" s="1018">
        <f t="shared" si="70"/>
        <v>1</v>
      </c>
      <c r="Q364" s="1018">
        <f t="shared" si="71"/>
        <v>1</v>
      </c>
      <c r="R364" s="1018">
        <f t="shared" si="72"/>
        <v>1</v>
      </c>
      <c r="S364" s="1018">
        <f t="shared" si="73"/>
        <v>1</v>
      </c>
      <c r="T364" s="1018">
        <f t="shared" si="70"/>
        <v>1</v>
      </c>
      <c r="U364" s="1018">
        <f t="shared" si="71"/>
        <v>1</v>
      </c>
      <c r="V364" s="1018">
        <f t="shared" si="72"/>
        <v>1</v>
      </c>
      <c r="W364" s="1018">
        <f t="shared" si="73"/>
        <v>1</v>
      </c>
      <c r="X364" s="1018">
        <f t="shared" si="70"/>
        <v>1</v>
      </c>
      <c r="Y364" s="1018">
        <f t="shared" si="71"/>
        <v>1</v>
      </c>
      <c r="Z364" s="1018">
        <f t="shared" si="72"/>
        <v>1</v>
      </c>
      <c r="AA364" s="1018">
        <f t="shared" si="73"/>
        <v>1</v>
      </c>
      <c r="AB364" s="1018">
        <f t="shared" si="70"/>
        <v>1</v>
      </c>
      <c r="AC364" s="1018">
        <f t="shared" si="71"/>
        <v>1</v>
      </c>
      <c r="AD364" s="1018">
        <f t="shared" si="72"/>
        <v>1</v>
      </c>
      <c r="AE364" s="1018">
        <f t="shared" si="73"/>
        <v>1</v>
      </c>
      <c r="AF364" s="1018">
        <f t="shared" si="70"/>
        <v>1</v>
      </c>
      <c r="AG364" s="1018">
        <f t="shared" si="71"/>
        <v>1</v>
      </c>
      <c r="AH364" s="1018">
        <f t="shared" si="72"/>
        <v>1</v>
      </c>
      <c r="AI364" s="1018">
        <f t="shared" si="73"/>
        <v>1</v>
      </c>
      <c r="AJ364" s="1018">
        <f t="shared" si="70"/>
        <v>1</v>
      </c>
      <c r="AK364" s="1018">
        <f t="shared" si="71"/>
        <v>1</v>
      </c>
      <c r="AL364" s="1018">
        <f t="shared" si="72"/>
        <v>1</v>
      </c>
      <c r="AM364" s="1018">
        <f t="shared" si="73"/>
        <v>1</v>
      </c>
      <c r="AN364" s="1018">
        <f t="shared" si="70"/>
        <v>1</v>
      </c>
      <c r="AO364" s="1018">
        <f t="shared" si="71"/>
        <v>1</v>
      </c>
      <c r="AP364" s="1018">
        <f t="shared" si="72"/>
        <v>1</v>
      </c>
      <c r="AQ364" s="1018">
        <f t="shared" si="73"/>
        <v>1</v>
      </c>
      <c r="AR364" s="1018">
        <f t="shared" si="70"/>
        <v>1</v>
      </c>
      <c r="AS364" s="1018">
        <f t="shared" si="71"/>
        <v>1</v>
      </c>
      <c r="AT364" s="1018">
        <f t="shared" si="72"/>
        <v>1</v>
      </c>
      <c r="AU364" s="1018">
        <f t="shared" si="73"/>
        <v>1</v>
      </c>
      <c r="AV364" s="314"/>
      <c r="AW364" s="314"/>
      <c r="AX364" s="243"/>
      <c r="AY364" s="235"/>
      <c r="AZ364" s="235"/>
      <c r="BA364" s="235"/>
    </row>
    <row r="365" spans="1:53" s="77" customFormat="1" ht="15" outlineLevel="1" x14ac:dyDescent="0.25">
      <c r="A365" s="233"/>
      <c r="B365" s="234"/>
      <c r="C365" s="244"/>
      <c r="D365" s="244"/>
      <c r="E365" s="244"/>
      <c r="F365" s="252"/>
      <c r="G365" s="252" t="str">
        <f t="shared" si="33"/>
        <v>AYAAAw</v>
      </c>
      <c r="H365" s="361">
        <v>1</v>
      </c>
      <c r="I365" s="361">
        <v>1</v>
      </c>
      <c r="J365" s="361">
        <v>2</v>
      </c>
      <c r="K365" s="361">
        <v>1</v>
      </c>
      <c r="L365" s="1018">
        <f t="shared" si="102"/>
        <v>1</v>
      </c>
      <c r="M365" s="1018">
        <f t="shared" si="103"/>
        <v>1</v>
      </c>
      <c r="N365" s="1018">
        <f t="shared" si="104"/>
        <v>2</v>
      </c>
      <c r="O365" s="1018">
        <f t="shared" si="105"/>
        <v>1</v>
      </c>
      <c r="P365" s="1018">
        <f t="shared" si="70"/>
        <v>1</v>
      </c>
      <c r="Q365" s="1018">
        <f t="shared" si="71"/>
        <v>1</v>
      </c>
      <c r="R365" s="1018">
        <f t="shared" si="72"/>
        <v>2</v>
      </c>
      <c r="S365" s="1018">
        <f t="shared" si="73"/>
        <v>1</v>
      </c>
      <c r="T365" s="1018">
        <f t="shared" si="70"/>
        <v>1</v>
      </c>
      <c r="U365" s="1018">
        <f t="shared" si="71"/>
        <v>1</v>
      </c>
      <c r="V365" s="1018">
        <f t="shared" si="72"/>
        <v>2</v>
      </c>
      <c r="W365" s="1018">
        <f t="shared" si="73"/>
        <v>1</v>
      </c>
      <c r="X365" s="1018">
        <f t="shared" si="70"/>
        <v>1</v>
      </c>
      <c r="Y365" s="1018">
        <f t="shared" si="71"/>
        <v>1</v>
      </c>
      <c r="Z365" s="1018">
        <f t="shared" si="72"/>
        <v>2</v>
      </c>
      <c r="AA365" s="1018">
        <f t="shared" si="73"/>
        <v>1</v>
      </c>
      <c r="AB365" s="1018">
        <f t="shared" si="70"/>
        <v>1</v>
      </c>
      <c r="AC365" s="1018">
        <f t="shared" si="71"/>
        <v>1</v>
      </c>
      <c r="AD365" s="1018">
        <f t="shared" si="72"/>
        <v>2</v>
      </c>
      <c r="AE365" s="1018">
        <f t="shared" si="73"/>
        <v>1</v>
      </c>
      <c r="AF365" s="1018">
        <f t="shared" si="70"/>
        <v>1</v>
      </c>
      <c r="AG365" s="1018">
        <f t="shared" si="71"/>
        <v>1</v>
      </c>
      <c r="AH365" s="1018">
        <f t="shared" si="72"/>
        <v>2</v>
      </c>
      <c r="AI365" s="1018">
        <f t="shared" si="73"/>
        <v>1</v>
      </c>
      <c r="AJ365" s="1018">
        <f t="shared" si="70"/>
        <v>1</v>
      </c>
      <c r="AK365" s="1018">
        <f t="shared" si="71"/>
        <v>1</v>
      </c>
      <c r="AL365" s="1018">
        <f t="shared" si="72"/>
        <v>2</v>
      </c>
      <c r="AM365" s="1018">
        <f t="shared" si="73"/>
        <v>1</v>
      </c>
      <c r="AN365" s="1018">
        <f t="shared" si="70"/>
        <v>1</v>
      </c>
      <c r="AO365" s="1018">
        <f t="shared" si="71"/>
        <v>1</v>
      </c>
      <c r="AP365" s="1018">
        <f t="shared" si="72"/>
        <v>2</v>
      </c>
      <c r="AQ365" s="1018">
        <f t="shared" si="73"/>
        <v>1</v>
      </c>
      <c r="AR365" s="1018">
        <f t="shared" si="70"/>
        <v>1</v>
      </c>
      <c r="AS365" s="1018">
        <f t="shared" si="71"/>
        <v>1</v>
      </c>
      <c r="AT365" s="1018">
        <f t="shared" si="72"/>
        <v>2</v>
      </c>
      <c r="AU365" s="1018">
        <f t="shared" si="73"/>
        <v>1</v>
      </c>
      <c r="AV365" s="314"/>
      <c r="AW365" s="314"/>
      <c r="AX365" s="243"/>
      <c r="AY365" s="235"/>
      <c r="AZ365" s="235"/>
      <c r="BA365" s="235"/>
    </row>
    <row r="366" spans="1:53" s="77" customFormat="1" ht="15" outlineLevel="1" x14ac:dyDescent="0.25">
      <c r="A366" s="233"/>
      <c r="B366" s="234"/>
      <c r="C366" s="244"/>
      <c r="D366" s="244"/>
      <c r="E366" s="244"/>
      <c r="F366" s="252"/>
      <c r="G366" s="252" t="str">
        <f t="shared" si="33"/>
        <v>AAWAAa</v>
      </c>
      <c r="H366" s="361">
        <v>0</v>
      </c>
      <c r="I366" s="361">
        <v>0</v>
      </c>
      <c r="J366" s="361">
        <v>0</v>
      </c>
      <c r="K366" s="361">
        <v>0</v>
      </c>
      <c r="L366" s="1018">
        <f t="shared" si="102"/>
        <v>0</v>
      </c>
      <c r="M366" s="1018">
        <f t="shared" si="103"/>
        <v>0</v>
      </c>
      <c r="N366" s="1018">
        <f t="shared" si="104"/>
        <v>0</v>
      </c>
      <c r="O366" s="1018">
        <f t="shared" si="105"/>
        <v>0</v>
      </c>
      <c r="P366" s="1018">
        <f t="shared" si="70"/>
        <v>0</v>
      </c>
      <c r="Q366" s="1018">
        <f t="shared" si="71"/>
        <v>0</v>
      </c>
      <c r="R366" s="1018">
        <f t="shared" si="72"/>
        <v>0</v>
      </c>
      <c r="S366" s="1018">
        <f t="shared" si="73"/>
        <v>0</v>
      </c>
      <c r="T366" s="1018">
        <f t="shared" si="70"/>
        <v>0</v>
      </c>
      <c r="U366" s="1018">
        <f t="shared" si="71"/>
        <v>0</v>
      </c>
      <c r="V366" s="1018">
        <f t="shared" si="72"/>
        <v>0</v>
      </c>
      <c r="W366" s="1018">
        <f t="shared" si="73"/>
        <v>0</v>
      </c>
      <c r="X366" s="1018">
        <f t="shared" si="70"/>
        <v>0</v>
      </c>
      <c r="Y366" s="1018">
        <f t="shared" si="71"/>
        <v>0</v>
      </c>
      <c r="Z366" s="1018">
        <f t="shared" si="72"/>
        <v>0</v>
      </c>
      <c r="AA366" s="1018">
        <f t="shared" si="73"/>
        <v>0</v>
      </c>
      <c r="AB366" s="1018">
        <f t="shared" si="70"/>
        <v>0</v>
      </c>
      <c r="AC366" s="1018">
        <f t="shared" si="71"/>
        <v>0</v>
      </c>
      <c r="AD366" s="1018">
        <f t="shared" si="72"/>
        <v>0</v>
      </c>
      <c r="AE366" s="1018">
        <f t="shared" si="73"/>
        <v>0</v>
      </c>
      <c r="AF366" s="1018">
        <f t="shared" si="70"/>
        <v>0</v>
      </c>
      <c r="AG366" s="1018">
        <f t="shared" si="71"/>
        <v>0</v>
      </c>
      <c r="AH366" s="1018">
        <f t="shared" si="72"/>
        <v>0</v>
      </c>
      <c r="AI366" s="1018">
        <f t="shared" si="73"/>
        <v>0</v>
      </c>
      <c r="AJ366" s="1018">
        <f t="shared" si="70"/>
        <v>0</v>
      </c>
      <c r="AK366" s="1018">
        <f t="shared" si="71"/>
        <v>0</v>
      </c>
      <c r="AL366" s="1018">
        <f t="shared" si="72"/>
        <v>0</v>
      </c>
      <c r="AM366" s="1018">
        <f t="shared" si="73"/>
        <v>0</v>
      </c>
      <c r="AN366" s="1018">
        <f t="shared" si="70"/>
        <v>0</v>
      </c>
      <c r="AO366" s="1018">
        <f t="shared" si="71"/>
        <v>0</v>
      </c>
      <c r="AP366" s="1018">
        <f t="shared" si="72"/>
        <v>0</v>
      </c>
      <c r="AQ366" s="1018">
        <f t="shared" si="73"/>
        <v>0</v>
      </c>
      <c r="AR366" s="1018">
        <f t="shared" si="70"/>
        <v>0</v>
      </c>
      <c r="AS366" s="1018">
        <f t="shared" si="71"/>
        <v>0</v>
      </c>
      <c r="AT366" s="1018">
        <f t="shared" si="72"/>
        <v>0</v>
      </c>
      <c r="AU366" s="1018">
        <f t="shared" si="73"/>
        <v>0</v>
      </c>
      <c r="AV366" s="314"/>
      <c r="AW366" s="314"/>
      <c r="AX366" s="243"/>
      <c r="AY366" s="235"/>
      <c r="AZ366" s="235"/>
      <c r="BA366" s="235"/>
    </row>
    <row r="367" spans="1:53" s="77" customFormat="1" ht="15" outlineLevel="1" x14ac:dyDescent="0.25">
      <c r="A367" s="233"/>
      <c r="B367" s="234"/>
      <c r="C367" s="244"/>
      <c r="D367" s="244"/>
      <c r="E367" s="244"/>
      <c r="F367" s="252"/>
      <c r="G367" s="252" t="str">
        <f t="shared" si="33"/>
        <v>AAAWAa</v>
      </c>
      <c r="H367" s="361">
        <v>0</v>
      </c>
      <c r="I367" s="361">
        <v>0</v>
      </c>
      <c r="J367" s="361">
        <v>0</v>
      </c>
      <c r="K367" s="361">
        <v>0</v>
      </c>
      <c r="L367" s="1018">
        <f t="shared" si="102"/>
        <v>0</v>
      </c>
      <c r="M367" s="1018">
        <f t="shared" si="103"/>
        <v>0</v>
      </c>
      <c r="N367" s="1018">
        <f t="shared" si="104"/>
        <v>0</v>
      </c>
      <c r="O367" s="1018">
        <f t="shared" si="105"/>
        <v>0</v>
      </c>
      <c r="P367" s="1018">
        <f t="shared" si="70"/>
        <v>0</v>
      </c>
      <c r="Q367" s="1018">
        <f t="shared" si="71"/>
        <v>0</v>
      </c>
      <c r="R367" s="1018">
        <f t="shared" si="72"/>
        <v>0</v>
      </c>
      <c r="S367" s="1018">
        <f t="shared" si="73"/>
        <v>0</v>
      </c>
      <c r="T367" s="1018">
        <f t="shared" si="70"/>
        <v>0</v>
      </c>
      <c r="U367" s="1018">
        <f t="shared" si="71"/>
        <v>0</v>
      </c>
      <c r="V367" s="1018">
        <f t="shared" si="72"/>
        <v>0</v>
      </c>
      <c r="W367" s="1018">
        <f t="shared" si="73"/>
        <v>0</v>
      </c>
      <c r="X367" s="1018">
        <f t="shared" si="70"/>
        <v>0</v>
      </c>
      <c r="Y367" s="1018">
        <f t="shared" si="71"/>
        <v>0</v>
      </c>
      <c r="Z367" s="1018">
        <f t="shared" si="72"/>
        <v>0</v>
      </c>
      <c r="AA367" s="1018">
        <f t="shared" si="73"/>
        <v>0</v>
      </c>
      <c r="AB367" s="1018">
        <f t="shared" si="70"/>
        <v>0</v>
      </c>
      <c r="AC367" s="1018">
        <f t="shared" si="71"/>
        <v>0</v>
      </c>
      <c r="AD367" s="1018">
        <f t="shared" si="72"/>
        <v>0</v>
      </c>
      <c r="AE367" s="1018">
        <f t="shared" si="73"/>
        <v>0</v>
      </c>
      <c r="AF367" s="1018">
        <f t="shared" si="70"/>
        <v>0</v>
      </c>
      <c r="AG367" s="1018">
        <f t="shared" si="71"/>
        <v>0</v>
      </c>
      <c r="AH367" s="1018">
        <f t="shared" si="72"/>
        <v>0</v>
      </c>
      <c r="AI367" s="1018">
        <f t="shared" si="73"/>
        <v>0</v>
      </c>
      <c r="AJ367" s="1018">
        <f t="shared" si="70"/>
        <v>0</v>
      </c>
      <c r="AK367" s="1018">
        <f t="shared" si="71"/>
        <v>0</v>
      </c>
      <c r="AL367" s="1018">
        <f t="shared" si="72"/>
        <v>0</v>
      </c>
      <c r="AM367" s="1018">
        <f t="shared" si="73"/>
        <v>0</v>
      </c>
      <c r="AN367" s="1018">
        <f t="shared" si="70"/>
        <v>0</v>
      </c>
      <c r="AO367" s="1018">
        <f t="shared" si="71"/>
        <v>0</v>
      </c>
      <c r="AP367" s="1018">
        <f t="shared" si="72"/>
        <v>0</v>
      </c>
      <c r="AQ367" s="1018">
        <f t="shared" si="73"/>
        <v>0</v>
      </c>
      <c r="AR367" s="1018">
        <f t="shared" si="70"/>
        <v>0</v>
      </c>
      <c r="AS367" s="1018">
        <f t="shared" si="71"/>
        <v>0</v>
      </c>
      <c r="AT367" s="1018">
        <f t="shared" si="72"/>
        <v>0</v>
      </c>
      <c r="AU367" s="1018">
        <f t="shared" si="73"/>
        <v>0</v>
      </c>
      <c r="AV367" s="314"/>
      <c r="AW367" s="314"/>
      <c r="AX367" s="243"/>
      <c r="AY367" s="235"/>
      <c r="AZ367" s="235"/>
      <c r="BA367" s="235"/>
    </row>
    <row r="368" spans="1:53" s="77" customFormat="1" ht="15" outlineLevel="1" x14ac:dyDescent="0.25">
      <c r="A368" s="233"/>
      <c r="B368" s="234"/>
      <c r="C368" s="244"/>
      <c r="D368" s="244"/>
      <c r="E368" s="244"/>
      <c r="F368" s="252"/>
      <c r="G368" s="252" t="str">
        <f t="shared" si="33"/>
        <v>YAAAWa</v>
      </c>
      <c r="H368" s="361">
        <v>0</v>
      </c>
      <c r="I368" s="361">
        <v>0</v>
      </c>
      <c r="J368" s="361">
        <v>0</v>
      </c>
      <c r="K368" s="361">
        <v>0</v>
      </c>
      <c r="L368" s="1018">
        <f t="shared" si="102"/>
        <v>0</v>
      </c>
      <c r="M368" s="1018">
        <f t="shared" si="103"/>
        <v>0</v>
      </c>
      <c r="N368" s="1018">
        <f t="shared" si="104"/>
        <v>0</v>
      </c>
      <c r="O368" s="1018">
        <f t="shared" si="105"/>
        <v>0</v>
      </c>
      <c r="P368" s="1018">
        <f t="shared" si="70"/>
        <v>0</v>
      </c>
      <c r="Q368" s="1018">
        <f t="shared" si="71"/>
        <v>0</v>
      </c>
      <c r="R368" s="1018">
        <f t="shared" si="72"/>
        <v>0</v>
      </c>
      <c r="S368" s="1018">
        <f t="shared" si="73"/>
        <v>0</v>
      </c>
      <c r="T368" s="1018">
        <f t="shared" si="70"/>
        <v>0</v>
      </c>
      <c r="U368" s="1018">
        <f t="shared" si="71"/>
        <v>0</v>
      </c>
      <c r="V368" s="1018">
        <f t="shared" si="72"/>
        <v>0</v>
      </c>
      <c r="W368" s="1018">
        <f t="shared" si="73"/>
        <v>0</v>
      </c>
      <c r="X368" s="1018">
        <f t="shared" si="70"/>
        <v>0</v>
      </c>
      <c r="Y368" s="1018">
        <f t="shared" si="71"/>
        <v>0</v>
      </c>
      <c r="Z368" s="1018">
        <f t="shared" si="72"/>
        <v>0</v>
      </c>
      <c r="AA368" s="1018">
        <f t="shared" si="73"/>
        <v>0</v>
      </c>
      <c r="AB368" s="1018">
        <f t="shared" si="70"/>
        <v>0</v>
      </c>
      <c r="AC368" s="1018">
        <f t="shared" si="71"/>
        <v>0</v>
      </c>
      <c r="AD368" s="1018">
        <f t="shared" si="72"/>
        <v>0</v>
      </c>
      <c r="AE368" s="1018">
        <f t="shared" si="73"/>
        <v>0</v>
      </c>
      <c r="AF368" s="1018">
        <f t="shared" si="70"/>
        <v>0</v>
      </c>
      <c r="AG368" s="1018">
        <f t="shared" si="71"/>
        <v>0</v>
      </c>
      <c r="AH368" s="1018">
        <f t="shared" si="72"/>
        <v>0</v>
      </c>
      <c r="AI368" s="1018">
        <f t="shared" si="73"/>
        <v>0</v>
      </c>
      <c r="AJ368" s="1018">
        <f t="shared" si="70"/>
        <v>0</v>
      </c>
      <c r="AK368" s="1018">
        <f t="shared" si="71"/>
        <v>0</v>
      </c>
      <c r="AL368" s="1018">
        <f t="shared" si="72"/>
        <v>0</v>
      </c>
      <c r="AM368" s="1018">
        <f t="shared" si="73"/>
        <v>0</v>
      </c>
      <c r="AN368" s="1018">
        <f t="shared" si="70"/>
        <v>0</v>
      </c>
      <c r="AO368" s="1018">
        <f t="shared" si="71"/>
        <v>0</v>
      </c>
      <c r="AP368" s="1018">
        <f t="shared" si="72"/>
        <v>0</v>
      </c>
      <c r="AQ368" s="1018">
        <f t="shared" si="73"/>
        <v>0</v>
      </c>
      <c r="AR368" s="1018">
        <f t="shared" si="70"/>
        <v>0</v>
      </c>
      <c r="AS368" s="1018">
        <f t="shared" si="71"/>
        <v>0</v>
      </c>
      <c r="AT368" s="1018">
        <f t="shared" si="72"/>
        <v>0</v>
      </c>
      <c r="AU368" s="1018">
        <f t="shared" si="73"/>
        <v>0</v>
      </c>
      <c r="AV368" s="314"/>
      <c r="AW368" s="314"/>
      <c r="AX368" s="243"/>
      <c r="AY368" s="235"/>
      <c r="AZ368" s="235"/>
      <c r="BA368" s="235"/>
    </row>
    <row r="369" spans="1:53" s="77" customFormat="1" ht="15" outlineLevel="1" x14ac:dyDescent="0.25">
      <c r="A369" s="233"/>
      <c r="B369" s="234"/>
      <c r="C369" s="244"/>
      <c r="D369" s="244"/>
      <c r="E369" s="244"/>
      <c r="F369" s="252"/>
      <c r="G369" s="252" t="str">
        <f t="shared" si="33"/>
        <v>YAAANw</v>
      </c>
      <c r="H369" s="361">
        <v>1</v>
      </c>
      <c r="I369" s="361">
        <v>1</v>
      </c>
      <c r="J369" s="361">
        <v>1</v>
      </c>
      <c r="K369" s="361">
        <v>1</v>
      </c>
      <c r="L369" s="1018">
        <f t="shared" si="102"/>
        <v>1</v>
      </c>
      <c r="M369" s="1018">
        <f t="shared" si="103"/>
        <v>1</v>
      </c>
      <c r="N369" s="1018">
        <f t="shared" si="104"/>
        <v>1</v>
      </c>
      <c r="O369" s="1018">
        <f t="shared" si="105"/>
        <v>1</v>
      </c>
      <c r="P369" s="1018">
        <f t="shared" si="70"/>
        <v>1</v>
      </c>
      <c r="Q369" s="1018">
        <f t="shared" si="71"/>
        <v>1</v>
      </c>
      <c r="R369" s="1018">
        <f t="shared" si="72"/>
        <v>1</v>
      </c>
      <c r="S369" s="1018">
        <f t="shared" si="73"/>
        <v>1</v>
      </c>
      <c r="T369" s="1018">
        <f t="shared" si="70"/>
        <v>1</v>
      </c>
      <c r="U369" s="1018">
        <f t="shared" si="71"/>
        <v>1</v>
      </c>
      <c r="V369" s="1018">
        <f t="shared" si="72"/>
        <v>1</v>
      </c>
      <c r="W369" s="1018">
        <f t="shared" si="73"/>
        <v>1</v>
      </c>
      <c r="X369" s="1018">
        <f t="shared" si="70"/>
        <v>1</v>
      </c>
      <c r="Y369" s="1018">
        <f t="shared" si="71"/>
        <v>1</v>
      </c>
      <c r="Z369" s="1018">
        <f t="shared" si="72"/>
        <v>1</v>
      </c>
      <c r="AA369" s="1018">
        <f t="shared" si="73"/>
        <v>1</v>
      </c>
      <c r="AB369" s="1018">
        <f t="shared" si="70"/>
        <v>1</v>
      </c>
      <c r="AC369" s="1018">
        <f t="shared" si="71"/>
        <v>1</v>
      </c>
      <c r="AD369" s="1018">
        <f t="shared" si="72"/>
        <v>1</v>
      </c>
      <c r="AE369" s="1018">
        <f t="shared" si="73"/>
        <v>1</v>
      </c>
      <c r="AF369" s="1018">
        <f t="shared" si="70"/>
        <v>1</v>
      </c>
      <c r="AG369" s="1018">
        <f t="shared" si="71"/>
        <v>1</v>
      </c>
      <c r="AH369" s="1018">
        <f t="shared" si="72"/>
        <v>1</v>
      </c>
      <c r="AI369" s="1018">
        <f t="shared" si="73"/>
        <v>1</v>
      </c>
      <c r="AJ369" s="1018">
        <f t="shared" si="70"/>
        <v>1</v>
      </c>
      <c r="AK369" s="1018">
        <f t="shared" si="71"/>
        <v>1</v>
      </c>
      <c r="AL369" s="1018">
        <f t="shared" si="72"/>
        <v>1</v>
      </c>
      <c r="AM369" s="1018">
        <f t="shared" si="73"/>
        <v>1</v>
      </c>
      <c r="AN369" s="1018">
        <f t="shared" si="70"/>
        <v>1</v>
      </c>
      <c r="AO369" s="1018">
        <f t="shared" si="71"/>
        <v>1</v>
      </c>
      <c r="AP369" s="1018">
        <f t="shared" si="72"/>
        <v>1</v>
      </c>
      <c r="AQ369" s="1018">
        <f t="shared" si="73"/>
        <v>1</v>
      </c>
      <c r="AR369" s="1018">
        <f t="shared" si="70"/>
        <v>1</v>
      </c>
      <c r="AS369" s="1018">
        <f t="shared" si="71"/>
        <v>1</v>
      </c>
      <c r="AT369" s="1018">
        <f t="shared" si="72"/>
        <v>1</v>
      </c>
      <c r="AU369" s="1018">
        <f t="shared" si="73"/>
        <v>1</v>
      </c>
      <c r="AV369" s="314"/>
      <c r="AW369" s="314"/>
      <c r="AX369" s="243"/>
      <c r="AY369" s="235"/>
      <c r="AZ369" s="235"/>
      <c r="BA369" s="235"/>
    </row>
    <row r="370" spans="1:53" s="77" customFormat="1" ht="15" outlineLevel="1" x14ac:dyDescent="0.25">
      <c r="A370" s="233"/>
      <c r="B370" s="234"/>
      <c r="C370" s="244"/>
      <c r="D370" s="244"/>
      <c r="E370" s="244"/>
      <c r="F370" s="252"/>
      <c r="G370" s="252" t="str">
        <f t="shared" si="33"/>
        <v>AYAAAz</v>
      </c>
      <c r="H370" s="361">
        <v>1</v>
      </c>
      <c r="I370" s="361">
        <v>1</v>
      </c>
      <c r="J370" s="361">
        <v>3</v>
      </c>
      <c r="K370" s="361">
        <v>1</v>
      </c>
      <c r="L370" s="1018">
        <f t="shared" si="102"/>
        <v>1</v>
      </c>
      <c r="M370" s="1018">
        <f t="shared" si="103"/>
        <v>1</v>
      </c>
      <c r="N370" s="1018">
        <f t="shared" si="104"/>
        <v>3</v>
      </c>
      <c r="O370" s="1018">
        <f t="shared" si="105"/>
        <v>1</v>
      </c>
      <c r="P370" s="1018">
        <f t="shared" si="70"/>
        <v>1</v>
      </c>
      <c r="Q370" s="1018">
        <f t="shared" si="71"/>
        <v>1</v>
      </c>
      <c r="R370" s="1018">
        <f t="shared" si="72"/>
        <v>3</v>
      </c>
      <c r="S370" s="1018">
        <f t="shared" si="73"/>
        <v>1</v>
      </c>
      <c r="T370" s="1018">
        <f t="shared" si="70"/>
        <v>1</v>
      </c>
      <c r="U370" s="1018">
        <f t="shared" si="71"/>
        <v>1</v>
      </c>
      <c r="V370" s="1018">
        <f t="shared" si="72"/>
        <v>3</v>
      </c>
      <c r="W370" s="1018">
        <f t="shared" si="73"/>
        <v>1</v>
      </c>
      <c r="X370" s="1018">
        <f t="shared" si="70"/>
        <v>1</v>
      </c>
      <c r="Y370" s="1018">
        <f t="shared" si="71"/>
        <v>1</v>
      </c>
      <c r="Z370" s="1018">
        <f t="shared" si="72"/>
        <v>3</v>
      </c>
      <c r="AA370" s="1018">
        <f t="shared" si="73"/>
        <v>1</v>
      </c>
      <c r="AB370" s="1018">
        <f t="shared" si="70"/>
        <v>1</v>
      </c>
      <c r="AC370" s="1018">
        <f t="shared" si="71"/>
        <v>1</v>
      </c>
      <c r="AD370" s="1018">
        <f t="shared" si="72"/>
        <v>3</v>
      </c>
      <c r="AE370" s="1018">
        <f t="shared" si="73"/>
        <v>1</v>
      </c>
      <c r="AF370" s="1018">
        <f t="shared" si="70"/>
        <v>1</v>
      </c>
      <c r="AG370" s="1018">
        <f t="shared" si="71"/>
        <v>1</v>
      </c>
      <c r="AH370" s="1018">
        <f t="shared" si="72"/>
        <v>3</v>
      </c>
      <c r="AI370" s="1018">
        <f t="shared" si="73"/>
        <v>1</v>
      </c>
      <c r="AJ370" s="1018">
        <f t="shared" si="70"/>
        <v>1</v>
      </c>
      <c r="AK370" s="1018">
        <f t="shared" si="71"/>
        <v>1</v>
      </c>
      <c r="AL370" s="1018">
        <f t="shared" si="72"/>
        <v>3</v>
      </c>
      <c r="AM370" s="1018">
        <f t="shared" si="73"/>
        <v>1</v>
      </c>
      <c r="AN370" s="1018">
        <f t="shared" si="70"/>
        <v>1</v>
      </c>
      <c r="AO370" s="1018">
        <f t="shared" si="71"/>
        <v>1</v>
      </c>
      <c r="AP370" s="1018">
        <f t="shared" si="72"/>
        <v>3</v>
      </c>
      <c r="AQ370" s="1018">
        <f t="shared" si="73"/>
        <v>1</v>
      </c>
      <c r="AR370" s="1018">
        <f t="shared" si="70"/>
        <v>1</v>
      </c>
      <c r="AS370" s="1018">
        <f t="shared" si="71"/>
        <v>1</v>
      </c>
      <c r="AT370" s="1018">
        <f t="shared" si="72"/>
        <v>3</v>
      </c>
      <c r="AU370" s="1018">
        <f t="shared" si="73"/>
        <v>1</v>
      </c>
      <c r="AV370" s="314"/>
      <c r="AW370" s="314"/>
      <c r="AX370" s="243"/>
      <c r="AY370" s="235"/>
      <c r="AZ370" s="235"/>
      <c r="BA370" s="235"/>
    </row>
    <row r="371" spans="1:53" s="77" customFormat="1" ht="15" outlineLevel="1" x14ac:dyDescent="0.25">
      <c r="A371" s="233"/>
      <c r="B371" s="234"/>
      <c r="C371" s="244"/>
      <c r="D371" s="244"/>
      <c r="E371" s="244"/>
      <c r="F371" s="252"/>
      <c r="G371" s="252" t="str">
        <f t="shared" si="33"/>
        <v>AYWAAa</v>
      </c>
      <c r="H371" s="361">
        <v>0</v>
      </c>
      <c r="I371" s="361">
        <v>0</v>
      </c>
      <c r="J371" s="361">
        <v>0</v>
      </c>
      <c r="K371" s="361">
        <v>0</v>
      </c>
      <c r="L371" s="1018">
        <f t="shared" si="102"/>
        <v>0</v>
      </c>
      <c r="M371" s="1018">
        <f t="shared" si="103"/>
        <v>0</v>
      </c>
      <c r="N371" s="1018">
        <f t="shared" si="104"/>
        <v>0</v>
      </c>
      <c r="O371" s="1018">
        <f t="shared" si="105"/>
        <v>0</v>
      </c>
      <c r="P371" s="1018">
        <f t="shared" si="70"/>
        <v>0</v>
      </c>
      <c r="Q371" s="1018">
        <f t="shared" si="71"/>
        <v>0</v>
      </c>
      <c r="R371" s="1018">
        <f t="shared" si="72"/>
        <v>0</v>
      </c>
      <c r="S371" s="1018">
        <f t="shared" si="73"/>
        <v>0</v>
      </c>
      <c r="T371" s="1018">
        <f t="shared" si="70"/>
        <v>0</v>
      </c>
      <c r="U371" s="1018">
        <f t="shared" si="71"/>
        <v>0</v>
      </c>
      <c r="V371" s="1018">
        <f t="shared" si="72"/>
        <v>0</v>
      </c>
      <c r="W371" s="1018">
        <f t="shared" si="73"/>
        <v>0</v>
      </c>
      <c r="X371" s="1018">
        <f t="shared" si="70"/>
        <v>0</v>
      </c>
      <c r="Y371" s="1018">
        <f t="shared" si="71"/>
        <v>0</v>
      </c>
      <c r="Z371" s="1018">
        <f t="shared" si="72"/>
        <v>0</v>
      </c>
      <c r="AA371" s="1018">
        <f t="shared" si="73"/>
        <v>0</v>
      </c>
      <c r="AB371" s="1018">
        <f t="shared" si="70"/>
        <v>0</v>
      </c>
      <c r="AC371" s="1018">
        <f t="shared" si="71"/>
        <v>0</v>
      </c>
      <c r="AD371" s="1018">
        <f t="shared" si="72"/>
        <v>0</v>
      </c>
      <c r="AE371" s="1018">
        <f t="shared" si="73"/>
        <v>0</v>
      </c>
      <c r="AF371" s="1018">
        <f t="shared" si="70"/>
        <v>0</v>
      </c>
      <c r="AG371" s="1018">
        <f t="shared" si="71"/>
        <v>0</v>
      </c>
      <c r="AH371" s="1018">
        <f t="shared" si="72"/>
        <v>0</v>
      </c>
      <c r="AI371" s="1018">
        <f t="shared" si="73"/>
        <v>0</v>
      </c>
      <c r="AJ371" s="1018">
        <f t="shared" si="70"/>
        <v>0</v>
      </c>
      <c r="AK371" s="1018">
        <f t="shared" si="71"/>
        <v>0</v>
      </c>
      <c r="AL371" s="1018">
        <f t="shared" si="72"/>
        <v>0</v>
      </c>
      <c r="AM371" s="1018">
        <f t="shared" si="73"/>
        <v>0</v>
      </c>
      <c r="AN371" s="1018">
        <f t="shared" si="70"/>
        <v>0</v>
      </c>
      <c r="AO371" s="1018">
        <f t="shared" si="71"/>
        <v>0</v>
      </c>
      <c r="AP371" s="1018">
        <f t="shared" si="72"/>
        <v>0</v>
      </c>
      <c r="AQ371" s="1018">
        <f t="shared" si="73"/>
        <v>0</v>
      </c>
      <c r="AR371" s="1018">
        <f t="shared" si="70"/>
        <v>0</v>
      </c>
      <c r="AS371" s="1018">
        <f t="shared" si="71"/>
        <v>0</v>
      </c>
      <c r="AT371" s="1018">
        <f t="shared" si="72"/>
        <v>0</v>
      </c>
      <c r="AU371" s="1018">
        <f t="shared" si="73"/>
        <v>0</v>
      </c>
      <c r="AV371" s="314"/>
      <c r="AW371" s="314"/>
      <c r="AX371" s="243"/>
      <c r="AY371" s="235"/>
      <c r="AZ371" s="235"/>
      <c r="BA371" s="235"/>
    </row>
    <row r="372" spans="1:53" s="77" customFormat="1" ht="15" outlineLevel="1" x14ac:dyDescent="0.25">
      <c r="A372" s="233"/>
      <c r="B372" s="234"/>
      <c r="C372" s="244"/>
      <c r="D372" s="244"/>
      <c r="E372" s="244"/>
      <c r="F372" s="252"/>
      <c r="G372" s="252" t="str">
        <f t="shared" si="33"/>
        <v>AANWAa</v>
      </c>
      <c r="H372" s="361">
        <v>0</v>
      </c>
      <c r="I372" s="361">
        <v>0</v>
      </c>
      <c r="J372" s="361">
        <v>0</v>
      </c>
      <c r="K372" s="361">
        <v>0</v>
      </c>
      <c r="L372" s="1018">
        <f t="shared" si="102"/>
        <v>0</v>
      </c>
      <c r="M372" s="1018">
        <f t="shared" si="103"/>
        <v>0</v>
      </c>
      <c r="N372" s="1018">
        <f t="shared" si="104"/>
        <v>0</v>
      </c>
      <c r="O372" s="1018">
        <f t="shared" si="105"/>
        <v>0</v>
      </c>
      <c r="P372" s="1018">
        <f t="shared" si="70"/>
        <v>0</v>
      </c>
      <c r="Q372" s="1018">
        <f t="shared" si="71"/>
        <v>0</v>
      </c>
      <c r="R372" s="1018">
        <f t="shared" si="72"/>
        <v>0</v>
      </c>
      <c r="S372" s="1018">
        <f t="shared" si="73"/>
        <v>0</v>
      </c>
      <c r="T372" s="1018">
        <f t="shared" si="70"/>
        <v>0</v>
      </c>
      <c r="U372" s="1018">
        <f t="shared" si="71"/>
        <v>0</v>
      </c>
      <c r="V372" s="1018">
        <f t="shared" si="72"/>
        <v>0</v>
      </c>
      <c r="W372" s="1018">
        <f t="shared" si="73"/>
        <v>0</v>
      </c>
      <c r="X372" s="1018">
        <f t="shared" si="70"/>
        <v>0</v>
      </c>
      <c r="Y372" s="1018">
        <f t="shared" si="71"/>
        <v>0</v>
      </c>
      <c r="Z372" s="1018">
        <f t="shared" si="72"/>
        <v>0</v>
      </c>
      <c r="AA372" s="1018">
        <f t="shared" si="73"/>
        <v>0</v>
      </c>
      <c r="AB372" s="1018">
        <f t="shared" si="70"/>
        <v>0</v>
      </c>
      <c r="AC372" s="1018">
        <f t="shared" si="71"/>
        <v>0</v>
      </c>
      <c r="AD372" s="1018">
        <f t="shared" si="72"/>
        <v>0</v>
      </c>
      <c r="AE372" s="1018">
        <f t="shared" si="73"/>
        <v>0</v>
      </c>
      <c r="AF372" s="1018">
        <f t="shared" si="70"/>
        <v>0</v>
      </c>
      <c r="AG372" s="1018">
        <f t="shared" si="71"/>
        <v>0</v>
      </c>
      <c r="AH372" s="1018">
        <f t="shared" si="72"/>
        <v>0</v>
      </c>
      <c r="AI372" s="1018">
        <f t="shared" si="73"/>
        <v>0</v>
      </c>
      <c r="AJ372" s="1018">
        <f t="shared" si="70"/>
        <v>0</v>
      </c>
      <c r="AK372" s="1018">
        <f t="shared" si="71"/>
        <v>0</v>
      </c>
      <c r="AL372" s="1018">
        <f t="shared" si="72"/>
        <v>0</v>
      </c>
      <c r="AM372" s="1018">
        <f t="shared" si="73"/>
        <v>0</v>
      </c>
      <c r="AN372" s="1018">
        <f t="shared" si="70"/>
        <v>0</v>
      </c>
      <c r="AO372" s="1018">
        <f t="shared" si="71"/>
        <v>0</v>
      </c>
      <c r="AP372" s="1018">
        <f t="shared" si="72"/>
        <v>0</v>
      </c>
      <c r="AQ372" s="1018">
        <f t="shared" si="73"/>
        <v>0</v>
      </c>
      <c r="AR372" s="1018">
        <f t="shared" si="70"/>
        <v>0</v>
      </c>
      <c r="AS372" s="1018">
        <f t="shared" si="71"/>
        <v>0</v>
      </c>
      <c r="AT372" s="1018">
        <f t="shared" si="72"/>
        <v>0</v>
      </c>
      <c r="AU372" s="1018">
        <f t="shared" si="73"/>
        <v>0</v>
      </c>
      <c r="AV372" s="314"/>
      <c r="AW372" s="314"/>
      <c r="AX372" s="243"/>
      <c r="AY372" s="235"/>
      <c r="AZ372" s="235"/>
      <c r="BA372" s="235"/>
    </row>
    <row r="373" spans="1:53" s="77" customFormat="1" ht="15" outlineLevel="1" x14ac:dyDescent="0.25">
      <c r="A373" s="233"/>
      <c r="B373" s="234"/>
      <c r="C373" s="244"/>
      <c r="D373" s="244"/>
      <c r="E373" s="244"/>
      <c r="F373" s="252"/>
      <c r="G373" s="252" t="str">
        <f t="shared" si="33"/>
        <v>AAANWa</v>
      </c>
      <c r="H373" s="361">
        <v>0</v>
      </c>
      <c r="I373" s="361">
        <v>0</v>
      </c>
      <c r="J373" s="361">
        <v>0</v>
      </c>
      <c r="K373" s="361">
        <v>0</v>
      </c>
      <c r="L373" s="1018">
        <f t="shared" si="102"/>
        <v>0</v>
      </c>
      <c r="M373" s="1018">
        <f t="shared" si="103"/>
        <v>0</v>
      </c>
      <c r="N373" s="1018">
        <f t="shared" si="104"/>
        <v>0</v>
      </c>
      <c r="O373" s="1018">
        <f t="shared" si="105"/>
        <v>0</v>
      </c>
      <c r="P373" s="1018">
        <f t="shared" si="70"/>
        <v>0</v>
      </c>
      <c r="Q373" s="1018">
        <f t="shared" si="71"/>
        <v>0</v>
      </c>
      <c r="R373" s="1018">
        <f t="shared" si="72"/>
        <v>0</v>
      </c>
      <c r="S373" s="1018">
        <f t="shared" si="73"/>
        <v>0</v>
      </c>
      <c r="T373" s="1018">
        <f t="shared" si="70"/>
        <v>0</v>
      </c>
      <c r="U373" s="1018">
        <f t="shared" si="71"/>
        <v>0</v>
      </c>
      <c r="V373" s="1018">
        <f t="shared" si="72"/>
        <v>0</v>
      </c>
      <c r="W373" s="1018">
        <f t="shared" si="73"/>
        <v>0</v>
      </c>
      <c r="X373" s="1018">
        <f t="shared" si="70"/>
        <v>0</v>
      </c>
      <c r="Y373" s="1018">
        <f t="shared" si="71"/>
        <v>0</v>
      </c>
      <c r="Z373" s="1018">
        <f t="shared" si="72"/>
        <v>0</v>
      </c>
      <c r="AA373" s="1018">
        <f t="shared" si="73"/>
        <v>0</v>
      </c>
      <c r="AB373" s="1018">
        <f t="shared" si="70"/>
        <v>0</v>
      </c>
      <c r="AC373" s="1018">
        <f t="shared" si="71"/>
        <v>0</v>
      </c>
      <c r="AD373" s="1018">
        <f t="shared" si="72"/>
        <v>0</v>
      </c>
      <c r="AE373" s="1018">
        <f t="shared" si="73"/>
        <v>0</v>
      </c>
      <c r="AF373" s="1018">
        <f t="shared" si="70"/>
        <v>0</v>
      </c>
      <c r="AG373" s="1018">
        <f t="shared" si="71"/>
        <v>0</v>
      </c>
      <c r="AH373" s="1018">
        <f t="shared" si="72"/>
        <v>0</v>
      </c>
      <c r="AI373" s="1018">
        <f t="shared" si="73"/>
        <v>0</v>
      </c>
      <c r="AJ373" s="1018">
        <f t="shared" si="70"/>
        <v>0</v>
      </c>
      <c r="AK373" s="1018">
        <f t="shared" si="71"/>
        <v>0</v>
      </c>
      <c r="AL373" s="1018">
        <f t="shared" si="72"/>
        <v>0</v>
      </c>
      <c r="AM373" s="1018">
        <f t="shared" si="73"/>
        <v>0</v>
      </c>
      <c r="AN373" s="1018">
        <f t="shared" si="70"/>
        <v>0</v>
      </c>
      <c r="AO373" s="1018">
        <f t="shared" si="71"/>
        <v>0</v>
      </c>
      <c r="AP373" s="1018">
        <f t="shared" si="72"/>
        <v>0</v>
      </c>
      <c r="AQ373" s="1018">
        <f t="shared" si="73"/>
        <v>0</v>
      </c>
      <c r="AR373" s="1018">
        <f t="shared" si="70"/>
        <v>0</v>
      </c>
      <c r="AS373" s="1018">
        <f t="shared" si="71"/>
        <v>0</v>
      </c>
      <c r="AT373" s="1018">
        <f t="shared" si="72"/>
        <v>0</v>
      </c>
      <c r="AU373" s="1018">
        <f t="shared" si="73"/>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 t="shared" ref="G379:G411" si="106">_xlfn.CONCAT(H225:M225)</f>
        <v>AAAAAa</v>
      </c>
      <c r="H379" s="361">
        <v>0</v>
      </c>
      <c r="I379" s="361">
        <v>0</v>
      </c>
      <c r="J379" s="361">
        <v>0</v>
      </c>
      <c r="K379" s="361">
        <v>0</v>
      </c>
      <c r="L379" s="1018">
        <f t="shared" ref="L379" si="107">H379</f>
        <v>0</v>
      </c>
      <c r="M379" s="1018">
        <f t="shared" ref="M379" si="108">I379</f>
        <v>0</v>
      </c>
      <c r="N379" s="1018">
        <f t="shared" ref="N379" si="109">J379</f>
        <v>0</v>
      </c>
      <c r="O379" s="1018">
        <f t="shared" ref="O379" si="110">K379</f>
        <v>0</v>
      </c>
      <c r="P379" s="1018">
        <f t="shared" ref="P379" si="111">L379</f>
        <v>0</v>
      </c>
      <c r="Q379" s="1018">
        <f t="shared" ref="Q379" si="112">M379</f>
        <v>0</v>
      </c>
      <c r="R379" s="1018">
        <f t="shared" ref="R379" si="113">N379</f>
        <v>0</v>
      </c>
      <c r="S379" s="1018">
        <f t="shared" ref="S379" si="114">O379</f>
        <v>0</v>
      </c>
      <c r="T379" s="1018">
        <f t="shared" ref="T379" si="115">P379</f>
        <v>0</v>
      </c>
      <c r="U379" s="1018">
        <f t="shared" ref="U379" si="116">Q379</f>
        <v>0</v>
      </c>
      <c r="V379" s="1018">
        <f t="shared" ref="V379" si="117">R379</f>
        <v>0</v>
      </c>
      <c r="W379" s="1018">
        <f t="shared" ref="W379" si="118">S379</f>
        <v>0</v>
      </c>
      <c r="X379" s="1018">
        <f t="shared" ref="X379" si="119">T379</f>
        <v>0</v>
      </c>
      <c r="Y379" s="1018">
        <f t="shared" ref="Y379" si="120">U379</f>
        <v>0</v>
      </c>
      <c r="Z379" s="1018">
        <f t="shared" ref="Z379" si="121">V379</f>
        <v>0</v>
      </c>
      <c r="AA379" s="1018">
        <f t="shared" ref="AA379" si="122">W379</f>
        <v>0</v>
      </c>
      <c r="AB379" s="1018">
        <f t="shared" ref="AB379" si="123">X379</f>
        <v>0</v>
      </c>
      <c r="AC379" s="1018">
        <f t="shared" ref="AC379" si="124">Y379</f>
        <v>0</v>
      </c>
      <c r="AD379" s="1018">
        <f t="shared" ref="AD379" si="125">Z379</f>
        <v>0</v>
      </c>
      <c r="AE379" s="1018">
        <f t="shared" ref="AE379" si="126">AA379</f>
        <v>0</v>
      </c>
      <c r="AF379" s="1018">
        <f t="shared" ref="AF379" si="127">AB379</f>
        <v>0</v>
      </c>
      <c r="AG379" s="1018">
        <f t="shared" ref="AG379" si="128">AC379</f>
        <v>0</v>
      </c>
      <c r="AH379" s="1018">
        <f t="shared" ref="AH379" si="129">AD379</f>
        <v>0</v>
      </c>
      <c r="AI379" s="1018">
        <f t="shared" ref="AI379" si="130">AE379</f>
        <v>0</v>
      </c>
      <c r="AJ379" s="1018">
        <f t="shared" ref="AJ379" si="131">AF379</f>
        <v>0</v>
      </c>
      <c r="AK379" s="1018">
        <f t="shared" ref="AK379" si="132">AG379</f>
        <v>0</v>
      </c>
      <c r="AL379" s="1018">
        <f t="shared" ref="AL379" si="133">AH379</f>
        <v>0</v>
      </c>
      <c r="AM379" s="1018">
        <f t="shared" ref="AM379" si="134">AI379</f>
        <v>0</v>
      </c>
      <c r="AN379" s="1018">
        <f t="shared" ref="AN379" si="135">AJ379</f>
        <v>0</v>
      </c>
      <c r="AO379" s="1018">
        <f t="shared" ref="AO379" si="136">AK379</f>
        <v>0</v>
      </c>
      <c r="AP379" s="1018">
        <f t="shared" ref="AP379" si="137">AL379</f>
        <v>0</v>
      </c>
      <c r="AQ379" s="1018">
        <f t="shared" ref="AQ379" si="138">AM379</f>
        <v>0</v>
      </c>
      <c r="AR379" s="1018">
        <f t="shared" ref="AR379" si="139">AN379</f>
        <v>0</v>
      </c>
      <c r="AS379" s="1018">
        <f t="shared" ref="AS379" si="140">AO379</f>
        <v>0</v>
      </c>
      <c r="AT379" s="1018">
        <f t="shared" ref="AT379" si="141">AP379</f>
        <v>0</v>
      </c>
      <c r="AU379" s="1018">
        <f t="shared" ref="AU379" si="142">AQ379</f>
        <v>0</v>
      </c>
      <c r="AV379" s="314"/>
      <c r="AW379" s="314"/>
      <c r="AX379" s="243"/>
      <c r="AY379" s="235"/>
      <c r="AZ379" s="235"/>
      <c r="BA379" s="235"/>
    </row>
    <row r="380" spans="1:53" s="77" customFormat="1" ht="15" outlineLevel="1" x14ac:dyDescent="0.25">
      <c r="A380" s="233"/>
      <c r="B380" s="234"/>
      <c r="C380" s="244"/>
      <c r="D380" s="244"/>
      <c r="E380" s="244"/>
      <c r="F380" s="252"/>
      <c r="G380" s="741" t="str">
        <f t="shared" si="106"/>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 t="shared" si="106"/>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 t="shared" si="106"/>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 t="shared" si="106"/>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 t="shared" si="106"/>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 t="shared" si="106"/>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 t="shared" si="106"/>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 t="shared" si="106"/>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 t="shared" si="106"/>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 t="shared" si="106"/>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 t="shared" si="106"/>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 t="shared" si="106"/>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 t="shared" si="106"/>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 t="shared" si="106"/>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 t="shared" si="106"/>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 t="shared" si="106"/>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 t="shared" si="106"/>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 t="shared" si="106"/>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 t="shared" si="106"/>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 t="shared" si="106"/>
        <v>YYWNWl</v>
      </c>
      <c r="H399" s="361">
        <v>0</v>
      </c>
      <c r="I399" s="361">
        <v>0</v>
      </c>
      <c r="J399" s="361">
        <v>0</v>
      </c>
      <c r="K399" s="361">
        <v>0</v>
      </c>
      <c r="L399" s="1018">
        <f>H399</f>
        <v>0</v>
      </c>
      <c r="M399" s="1018">
        <f t="shared" ref="M399:AU406" si="143">I399</f>
        <v>0</v>
      </c>
      <c r="N399" s="1018">
        <f t="shared" si="143"/>
        <v>0</v>
      </c>
      <c r="O399" s="1018">
        <f t="shared" si="143"/>
        <v>0</v>
      </c>
      <c r="P399" s="1018">
        <f t="shared" si="143"/>
        <v>0</v>
      </c>
      <c r="Q399" s="1018">
        <f t="shared" si="143"/>
        <v>0</v>
      </c>
      <c r="R399" s="1018">
        <f t="shared" si="143"/>
        <v>0</v>
      </c>
      <c r="S399" s="1018">
        <f t="shared" si="143"/>
        <v>0</v>
      </c>
      <c r="T399" s="1018">
        <f t="shared" si="143"/>
        <v>0</v>
      </c>
      <c r="U399" s="1018">
        <f t="shared" si="143"/>
        <v>0</v>
      </c>
      <c r="V399" s="1018">
        <f t="shared" si="143"/>
        <v>0</v>
      </c>
      <c r="W399" s="1018">
        <f t="shared" si="143"/>
        <v>0</v>
      </c>
      <c r="X399" s="1018">
        <f t="shared" si="143"/>
        <v>0</v>
      </c>
      <c r="Y399" s="1018">
        <f t="shared" si="143"/>
        <v>0</v>
      </c>
      <c r="Z399" s="1018">
        <f t="shared" si="143"/>
        <v>0</v>
      </c>
      <c r="AA399" s="1018">
        <f t="shared" si="143"/>
        <v>0</v>
      </c>
      <c r="AB399" s="1018">
        <f t="shared" si="143"/>
        <v>0</v>
      </c>
      <c r="AC399" s="1018">
        <f t="shared" si="143"/>
        <v>0</v>
      </c>
      <c r="AD399" s="1018">
        <f t="shared" si="143"/>
        <v>0</v>
      </c>
      <c r="AE399" s="1018">
        <f t="shared" si="143"/>
        <v>0</v>
      </c>
      <c r="AF399" s="1018">
        <f t="shared" si="143"/>
        <v>0</v>
      </c>
      <c r="AG399" s="1018">
        <f t="shared" si="143"/>
        <v>0</v>
      </c>
      <c r="AH399" s="1018">
        <f t="shared" si="143"/>
        <v>0</v>
      </c>
      <c r="AI399" s="1018">
        <f t="shared" si="143"/>
        <v>0</v>
      </c>
      <c r="AJ399" s="1018">
        <f t="shared" si="143"/>
        <v>0</v>
      </c>
      <c r="AK399" s="1018">
        <f t="shared" si="143"/>
        <v>0</v>
      </c>
      <c r="AL399" s="1018">
        <f t="shared" si="143"/>
        <v>0</v>
      </c>
      <c r="AM399" s="1018">
        <f t="shared" si="143"/>
        <v>0</v>
      </c>
      <c r="AN399" s="1018">
        <f t="shared" si="143"/>
        <v>0</v>
      </c>
      <c r="AO399" s="1018">
        <f t="shared" si="143"/>
        <v>0</v>
      </c>
      <c r="AP399" s="1018">
        <f t="shared" si="143"/>
        <v>0</v>
      </c>
      <c r="AQ399" s="1018">
        <f t="shared" si="143"/>
        <v>0</v>
      </c>
      <c r="AR399" s="1018">
        <f t="shared" si="143"/>
        <v>0</v>
      </c>
      <c r="AS399" s="1018">
        <f t="shared" si="143"/>
        <v>0</v>
      </c>
      <c r="AT399" s="1018">
        <f t="shared" si="143"/>
        <v>0</v>
      </c>
      <c r="AU399" s="1018">
        <f t="shared" si="143"/>
        <v>0</v>
      </c>
      <c r="AV399" s="314"/>
      <c r="AW399" s="314"/>
      <c r="AX399" s="243"/>
      <c r="AY399" s="235"/>
      <c r="AZ399" s="235"/>
      <c r="BA399" s="235"/>
    </row>
    <row r="400" spans="1:53" s="77" customFormat="1" ht="15" outlineLevel="1" x14ac:dyDescent="0.25">
      <c r="A400" s="233"/>
      <c r="B400" s="234"/>
      <c r="C400" s="244"/>
      <c r="D400" s="244"/>
      <c r="E400" s="244"/>
      <c r="F400" s="252"/>
      <c r="G400" s="741" t="str">
        <f t="shared" si="106"/>
        <v>YYLWNw</v>
      </c>
      <c r="H400" s="361">
        <v>40</v>
      </c>
      <c r="I400" s="361">
        <v>40</v>
      </c>
      <c r="J400" s="361">
        <v>0</v>
      </c>
      <c r="K400" s="361">
        <v>0</v>
      </c>
      <c r="L400" s="1018">
        <f t="shared" ref="L400:V411" si="144">H400</f>
        <v>40</v>
      </c>
      <c r="M400" s="1018">
        <f t="shared" si="143"/>
        <v>40</v>
      </c>
      <c r="N400" s="1018">
        <f t="shared" si="143"/>
        <v>0</v>
      </c>
      <c r="O400" s="1018">
        <f t="shared" si="143"/>
        <v>0</v>
      </c>
      <c r="P400" s="1018">
        <f t="shared" si="143"/>
        <v>40</v>
      </c>
      <c r="Q400" s="1018">
        <f t="shared" si="143"/>
        <v>40</v>
      </c>
      <c r="R400" s="1018">
        <f t="shared" si="143"/>
        <v>0</v>
      </c>
      <c r="S400" s="1018">
        <f t="shared" si="143"/>
        <v>0</v>
      </c>
      <c r="T400" s="1018">
        <f t="shared" si="143"/>
        <v>40</v>
      </c>
      <c r="U400" s="1018">
        <f t="shared" si="143"/>
        <v>40</v>
      </c>
      <c r="V400" s="1018">
        <f t="shared" si="143"/>
        <v>0</v>
      </c>
      <c r="W400" s="1018">
        <f t="shared" si="143"/>
        <v>0</v>
      </c>
      <c r="X400" s="1018">
        <f t="shared" si="143"/>
        <v>40</v>
      </c>
      <c r="Y400" s="1018">
        <f t="shared" si="143"/>
        <v>40</v>
      </c>
      <c r="Z400" s="1018">
        <f t="shared" si="143"/>
        <v>0</v>
      </c>
      <c r="AA400" s="1018">
        <f t="shared" si="143"/>
        <v>0</v>
      </c>
      <c r="AB400" s="1018">
        <f t="shared" si="143"/>
        <v>40</v>
      </c>
      <c r="AC400" s="1018">
        <f t="shared" si="143"/>
        <v>40</v>
      </c>
      <c r="AD400" s="1018">
        <f t="shared" si="143"/>
        <v>0</v>
      </c>
      <c r="AE400" s="1018">
        <f t="shared" si="143"/>
        <v>0</v>
      </c>
      <c r="AF400" s="1018">
        <f t="shared" si="143"/>
        <v>40</v>
      </c>
      <c r="AG400" s="1018">
        <f t="shared" si="143"/>
        <v>40</v>
      </c>
      <c r="AH400" s="1018">
        <f t="shared" si="143"/>
        <v>0</v>
      </c>
      <c r="AI400" s="1018">
        <f t="shared" si="143"/>
        <v>0</v>
      </c>
      <c r="AJ400" s="1018">
        <f t="shared" si="143"/>
        <v>40</v>
      </c>
      <c r="AK400" s="1018">
        <f t="shared" si="143"/>
        <v>40</v>
      </c>
      <c r="AL400" s="1018">
        <f t="shared" si="143"/>
        <v>0</v>
      </c>
      <c r="AM400" s="1018">
        <f t="shared" si="143"/>
        <v>0</v>
      </c>
      <c r="AN400" s="1018">
        <f t="shared" si="143"/>
        <v>40</v>
      </c>
      <c r="AO400" s="1018">
        <f t="shared" si="143"/>
        <v>40</v>
      </c>
      <c r="AP400" s="1018">
        <f t="shared" si="143"/>
        <v>0</v>
      </c>
      <c r="AQ400" s="1018">
        <f t="shared" si="143"/>
        <v>0</v>
      </c>
      <c r="AR400" s="1018">
        <f t="shared" si="143"/>
        <v>40</v>
      </c>
      <c r="AS400" s="1018">
        <f t="shared" si="143"/>
        <v>40</v>
      </c>
      <c r="AT400" s="1018">
        <f t="shared" si="143"/>
        <v>0</v>
      </c>
      <c r="AU400" s="1018">
        <f t="shared" si="143"/>
        <v>0</v>
      </c>
      <c r="AV400" s="314"/>
      <c r="AW400" s="314"/>
      <c r="AX400" s="243"/>
      <c r="AY400" s="235"/>
      <c r="AZ400" s="235"/>
      <c r="BA400" s="235"/>
    </row>
    <row r="401" spans="1:53" s="77" customFormat="1" ht="15" outlineLevel="1" x14ac:dyDescent="0.25">
      <c r="A401" s="233"/>
      <c r="B401" s="234"/>
      <c r="C401" s="244"/>
      <c r="D401" s="244"/>
      <c r="E401" s="244"/>
      <c r="F401" s="252"/>
      <c r="G401" s="741" t="str">
        <f t="shared" si="106"/>
        <v>YYWLWz</v>
      </c>
      <c r="H401" s="361">
        <v>40</v>
      </c>
      <c r="I401" s="361">
        <v>40</v>
      </c>
      <c r="J401" s="361">
        <v>0</v>
      </c>
      <c r="K401" s="361">
        <v>0</v>
      </c>
      <c r="L401" s="1018">
        <f t="shared" si="144"/>
        <v>40</v>
      </c>
      <c r="M401" s="1018">
        <f t="shared" si="143"/>
        <v>40</v>
      </c>
      <c r="N401" s="1018">
        <f t="shared" si="143"/>
        <v>0</v>
      </c>
      <c r="O401" s="1018">
        <f t="shared" si="143"/>
        <v>0</v>
      </c>
      <c r="P401" s="1018">
        <f t="shared" si="143"/>
        <v>40</v>
      </c>
      <c r="Q401" s="1018">
        <f t="shared" si="143"/>
        <v>40</v>
      </c>
      <c r="R401" s="1018">
        <f t="shared" si="143"/>
        <v>0</v>
      </c>
      <c r="S401" s="1018">
        <f t="shared" si="143"/>
        <v>0</v>
      </c>
      <c r="T401" s="1018">
        <f t="shared" si="143"/>
        <v>40</v>
      </c>
      <c r="U401" s="1018">
        <f t="shared" si="143"/>
        <v>40</v>
      </c>
      <c r="V401" s="1018">
        <f t="shared" si="143"/>
        <v>0</v>
      </c>
      <c r="W401" s="1018">
        <f t="shared" si="143"/>
        <v>0</v>
      </c>
      <c r="X401" s="1018">
        <f t="shared" si="143"/>
        <v>40</v>
      </c>
      <c r="Y401" s="1018">
        <f t="shared" si="143"/>
        <v>40</v>
      </c>
      <c r="Z401" s="1018">
        <f t="shared" si="143"/>
        <v>0</v>
      </c>
      <c r="AA401" s="1018">
        <f t="shared" si="143"/>
        <v>0</v>
      </c>
      <c r="AB401" s="1018">
        <f t="shared" si="143"/>
        <v>40</v>
      </c>
      <c r="AC401" s="1018">
        <f t="shared" si="143"/>
        <v>40</v>
      </c>
      <c r="AD401" s="1018">
        <f t="shared" si="143"/>
        <v>0</v>
      </c>
      <c r="AE401" s="1018">
        <f t="shared" si="143"/>
        <v>0</v>
      </c>
      <c r="AF401" s="1018">
        <f t="shared" si="143"/>
        <v>40</v>
      </c>
      <c r="AG401" s="1018">
        <f t="shared" si="143"/>
        <v>40</v>
      </c>
      <c r="AH401" s="1018">
        <f t="shared" si="143"/>
        <v>0</v>
      </c>
      <c r="AI401" s="1018">
        <f t="shared" si="143"/>
        <v>0</v>
      </c>
      <c r="AJ401" s="1018">
        <f t="shared" si="143"/>
        <v>40</v>
      </c>
      <c r="AK401" s="1018">
        <f t="shared" si="143"/>
        <v>40</v>
      </c>
      <c r="AL401" s="1018">
        <f t="shared" si="143"/>
        <v>0</v>
      </c>
      <c r="AM401" s="1018">
        <f t="shared" si="143"/>
        <v>0</v>
      </c>
      <c r="AN401" s="1018">
        <f t="shared" si="143"/>
        <v>40</v>
      </c>
      <c r="AO401" s="1018">
        <f t="shared" si="143"/>
        <v>40</v>
      </c>
      <c r="AP401" s="1018">
        <f t="shared" si="143"/>
        <v>0</v>
      </c>
      <c r="AQ401" s="1018">
        <f t="shared" si="143"/>
        <v>0</v>
      </c>
      <c r="AR401" s="1018">
        <f t="shared" si="143"/>
        <v>40</v>
      </c>
      <c r="AS401" s="1018">
        <f t="shared" si="143"/>
        <v>40</v>
      </c>
      <c r="AT401" s="1018">
        <f t="shared" si="143"/>
        <v>0</v>
      </c>
      <c r="AU401" s="1018">
        <f t="shared" si="143"/>
        <v>0</v>
      </c>
      <c r="AV401" s="314"/>
      <c r="AW401" s="314"/>
      <c r="AX401" s="243"/>
      <c r="AY401" s="235"/>
      <c r="AZ401" s="235"/>
      <c r="BA401" s="235"/>
    </row>
    <row r="402" spans="1:53" s="77" customFormat="1" ht="15" outlineLevel="1" x14ac:dyDescent="0.25">
      <c r="A402" s="233"/>
      <c r="B402" s="234"/>
      <c r="C402" s="244"/>
      <c r="D402" s="244"/>
      <c r="E402" s="244"/>
      <c r="F402" s="252"/>
      <c r="G402" s="741" t="str">
        <f t="shared" si="106"/>
        <v>YYNWLw</v>
      </c>
      <c r="H402" s="361">
        <v>25</v>
      </c>
      <c r="I402" s="361">
        <v>25</v>
      </c>
      <c r="J402" s="361">
        <v>0</v>
      </c>
      <c r="K402" s="361">
        <v>0</v>
      </c>
      <c r="L402" s="1018">
        <f t="shared" si="144"/>
        <v>25</v>
      </c>
      <c r="M402" s="1018">
        <f t="shared" si="143"/>
        <v>25</v>
      </c>
      <c r="N402" s="1018">
        <f t="shared" si="143"/>
        <v>0</v>
      </c>
      <c r="O402" s="1018">
        <f t="shared" si="143"/>
        <v>0</v>
      </c>
      <c r="P402" s="1018">
        <f t="shared" si="143"/>
        <v>25</v>
      </c>
      <c r="Q402" s="1018">
        <f t="shared" si="143"/>
        <v>25</v>
      </c>
      <c r="R402" s="1018">
        <f t="shared" si="143"/>
        <v>0</v>
      </c>
      <c r="S402" s="1018">
        <f t="shared" si="143"/>
        <v>0</v>
      </c>
      <c r="T402" s="1018">
        <f t="shared" si="143"/>
        <v>25</v>
      </c>
      <c r="U402" s="1018">
        <f t="shared" si="143"/>
        <v>25</v>
      </c>
      <c r="V402" s="1018">
        <f t="shared" si="143"/>
        <v>0</v>
      </c>
      <c r="W402" s="1018">
        <f t="shared" si="143"/>
        <v>0</v>
      </c>
      <c r="X402" s="1018">
        <f t="shared" si="143"/>
        <v>25</v>
      </c>
      <c r="Y402" s="1018">
        <f t="shared" si="143"/>
        <v>25</v>
      </c>
      <c r="Z402" s="1018">
        <f t="shared" si="143"/>
        <v>0</v>
      </c>
      <c r="AA402" s="1018">
        <f t="shared" si="143"/>
        <v>0</v>
      </c>
      <c r="AB402" s="1018">
        <f t="shared" si="143"/>
        <v>25</v>
      </c>
      <c r="AC402" s="1018">
        <f t="shared" si="143"/>
        <v>25</v>
      </c>
      <c r="AD402" s="1018">
        <f t="shared" si="143"/>
        <v>0</v>
      </c>
      <c r="AE402" s="1018">
        <f t="shared" si="143"/>
        <v>0</v>
      </c>
      <c r="AF402" s="1018">
        <f t="shared" si="143"/>
        <v>25</v>
      </c>
      <c r="AG402" s="1018">
        <f t="shared" si="143"/>
        <v>25</v>
      </c>
      <c r="AH402" s="1018">
        <f t="shared" si="143"/>
        <v>0</v>
      </c>
      <c r="AI402" s="1018">
        <f t="shared" si="143"/>
        <v>0</v>
      </c>
      <c r="AJ402" s="1018">
        <f t="shared" si="143"/>
        <v>25</v>
      </c>
      <c r="AK402" s="1018">
        <f t="shared" si="143"/>
        <v>25</v>
      </c>
      <c r="AL402" s="1018">
        <f t="shared" si="143"/>
        <v>0</v>
      </c>
      <c r="AM402" s="1018">
        <f t="shared" si="143"/>
        <v>0</v>
      </c>
      <c r="AN402" s="1018">
        <f t="shared" si="143"/>
        <v>25</v>
      </c>
      <c r="AO402" s="1018">
        <f t="shared" si="143"/>
        <v>25</v>
      </c>
      <c r="AP402" s="1018">
        <f t="shared" si="143"/>
        <v>0</v>
      </c>
      <c r="AQ402" s="1018">
        <f t="shared" si="143"/>
        <v>0</v>
      </c>
      <c r="AR402" s="1018">
        <f t="shared" si="143"/>
        <v>25</v>
      </c>
      <c r="AS402" s="1018">
        <f t="shared" si="143"/>
        <v>25</v>
      </c>
      <c r="AT402" s="1018">
        <f t="shared" si="143"/>
        <v>0</v>
      </c>
      <c r="AU402" s="1018">
        <f t="shared" si="143"/>
        <v>0</v>
      </c>
      <c r="AV402" s="314"/>
      <c r="AW402" s="314"/>
      <c r="AX402" s="243"/>
      <c r="AY402" s="235"/>
      <c r="AZ402" s="235"/>
      <c r="BA402" s="235"/>
    </row>
    <row r="403" spans="1:53" s="77" customFormat="1" ht="15" outlineLevel="1" x14ac:dyDescent="0.25">
      <c r="A403" s="233"/>
      <c r="B403" s="234"/>
      <c r="C403" s="244"/>
      <c r="D403" s="244"/>
      <c r="E403" s="244"/>
      <c r="F403" s="252"/>
      <c r="G403" s="741" t="str">
        <f t="shared" si="106"/>
        <v>AYAAAw</v>
      </c>
      <c r="H403" s="361">
        <v>30</v>
      </c>
      <c r="I403" s="361">
        <v>20</v>
      </c>
      <c r="J403" s="361">
        <v>0</v>
      </c>
      <c r="K403" s="361">
        <v>0</v>
      </c>
      <c r="L403" s="1018">
        <f t="shared" si="144"/>
        <v>30</v>
      </c>
      <c r="M403" s="1018">
        <f t="shared" si="143"/>
        <v>20</v>
      </c>
      <c r="N403" s="1018">
        <f t="shared" si="143"/>
        <v>0</v>
      </c>
      <c r="O403" s="1018">
        <f t="shared" si="143"/>
        <v>0</v>
      </c>
      <c r="P403" s="1018">
        <f t="shared" si="143"/>
        <v>30</v>
      </c>
      <c r="Q403" s="1018">
        <f t="shared" si="143"/>
        <v>20</v>
      </c>
      <c r="R403" s="1018">
        <f t="shared" si="143"/>
        <v>0</v>
      </c>
      <c r="S403" s="1018">
        <f t="shared" si="143"/>
        <v>0</v>
      </c>
      <c r="T403" s="1018">
        <f t="shared" si="143"/>
        <v>30</v>
      </c>
      <c r="U403" s="1018">
        <f t="shared" si="143"/>
        <v>20</v>
      </c>
      <c r="V403" s="1018">
        <f t="shared" si="143"/>
        <v>0</v>
      </c>
      <c r="W403" s="1018">
        <f t="shared" si="143"/>
        <v>0</v>
      </c>
      <c r="X403" s="1018">
        <f t="shared" si="143"/>
        <v>30</v>
      </c>
      <c r="Y403" s="1018">
        <f t="shared" si="143"/>
        <v>20</v>
      </c>
      <c r="Z403" s="1018">
        <f t="shared" si="143"/>
        <v>0</v>
      </c>
      <c r="AA403" s="1018">
        <f t="shared" si="143"/>
        <v>0</v>
      </c>
      <c r="AB403" s="1018">
        <f t="shared" si="143"/>
        <v>30</v>
      </c>
      <c r="AC403" s="1018">
        <f t="shared" si="143"/>
        <v>20</v>
      </c>
      <c r="AD403" s="1018">
        <f t="shared" si="143"/>
        <v>0</v>
      </c>
      <c r="AE403" s="1018">
        <f t="shared" si="143"/>
        <v>0</v>
      </c>
      <c r="AF403" s="1018">
        <f t="shared" si="143"/>
        <v>30</v>
      </c>
      <c r="AG403" s="1018">
        <f t="shared" si="143"/>
        <v>20</v>
      </c>
      <c r="AH403" s="1018">
        <f t="shared" si="143"/>
        <v>0</v>
      </c>
      <c r="AI403" s="1018">
        <f t="shared" si="143"/>
        <v>0</v>
      </c>
      <c r="AJ403" s="1018">
        <f t="shared" si="143"/>
        <v>30</v>
      </c>
      <c r="AK403" s="1018">
        <f t="shared" si="143"/>
        <v>20</v>
      </c>
      <c r="AL403" s="1018">
        <f t="shared" si="143"/>
        <v>0</v>
      </c>
      <c r="AM403" s="1018">
        <f t="shared" si="143"/>
        <v>0</v>
      </c>
      <c r="AN403" s="1018">
        <f t="shared" si="143"/>
        <v>30</v>
      </c>
      <c r="AO403" s="1018">
        <f t="shared" si="143"/>
        <v>20</v>
      </c>
      <c r="AP403" s="1018">
        <f t="shared" si="143"/>
        <v>0</v>
      </c>
      <c r="AQ403" s="1018">
        <f t="shared" si="143"/>
        <v>0</v>
      </c>
      <c r="AR403" s="1018">
        <f t="shared" si="143"/>
        <v>30</v>
      </c>
      <c r="AS403" s="1018">
        <f t="shared" si="143"/>
        <v>20</v>
      </c>
      <c r="AT403" s="1018">
        <f t="shared" si="143"/>
        <v>0</v>
      </c>
      <c r="AU403" s="1018">
        <f t="shared" si="143"/>
        <v>0</v>
      </c>
      <c r="AV403" s="314"/>
      <c r="AW403" s="314"/>
      <c r="AX403" s="243"/>
      <c r="AY403" s="235"/>
      <c r="AZ403" s="235"/>
      <c r="BA403" s="235"/>
    </row>
    <row r="404" spans="1:53" s="77" customFormat="1" ht="15" outlineLevel="1" x14ac:dyDescent="0.25">
      <c r="A404" s="233"/>
      <c r="B404" s="234"/>
      <c r="C404" s="244"/>
      <c r="D404" s="244"/>
      <c r="E404" s="244"/>
      <c r="F404" s="252"/>
      <c r="G404" s="741" t="str">
        <f t="shared" si="106"/>
        <v>AAWAAa</v>
      </c>
      <c r="H404" s="361">
        <v>0</v>
      </c>
      <c r="I404" s="361">
        <v>0</v>
      </c>
      <c r="J404" s="361">
        <v>0</v>
      </c>
      <c r="K404" s="361">
        <v>0</v>
      </c>
      <c r="L404" s="1018">
        <f t="shared" si="144"/>
        <v>0</v>
      </c>
      <c r="M404" s="1018">
        <f t="shared" si="143"/>
        <v>0</v>
      </c>
      <c r="N404" s="1018">
        <f t="shared" si="143"/>
        <v>0</v>
      </c>
      <c r="O404" s="1018">
        <f t="shared" si="143"/>
        <v>0</v>
      </c>
      <c r="P404" s="1018">
        <f t="shared" si="143"/>
        <v>0</v>
      </c>
      <c r="Q404" s="1018">
        <f t="shared" si="143"/>
        <v>0</v>
      </c>
      <c r="R404" s="1018">
        <f t="shared" si="143"/>
        <v>0</v>
      </c>
      <c r="S404" s="1018">
        <f t="shared" si="143"/>
        <v>0</v>
      </c>
      <c r="T404" s="1018">
        <f t="shared" si="143"/>
        <v>0</v>
      </c>
      <c r="U404" s="1018">
        <f t="shared" si="143"/>
        <v>0</v>
      </c>
      <c r="V404" s="1018">
        <f t="shared" si="143"/>
        <v>0</v>
      </c>
      <c r="W404" s="1018">
        <f t="shared" si="143"/>
        <v>0</v>
      </c>
      <c r="X404" s="1018">
        <f t="shared" si="143"/>
        <v>0</v>
      </c>
      <c r="Y404" s="1018">
        <f t="shared" si="143"/>
        <v>0</v>
      </c>
      <c r="Z404" s="1018">
        <f t="shared" si="143"/>
        <v>0</v>
      </c>
      <c r="AA404" s="1018">
        <f t="shared" si="143"/>
        <v>0</v>
      </c>
      <c r="AB404" s="1018">
        <f t="shared" si="143"/>
        <v>0</v>
      </c>
      <c r="AC404" s="1018">
        <f t="shared" si="143"/>
        <v>0</v>
      </c>
      <c r="AD404" s="1018">
        <f t="shared" si="143"/>
        <v>0</v>
      </c>
      <c r="AE404" s="1018">
        <f t="shared" si="143"/>
        <v>0</v>
      </c>
      <c r="AF404" s="1018">
        <f t="shared" si="143"/>
        <v>0</v>
      </c>
      <c r="AG404" s="1018">
        <f t="shared" si="143"/>
        <v>0</v>
      </c>
      <c r="AH404" s="1018">
        <f t="shared" si="143"/>
        <v>0</v>
      </c>
      <c r="AI404" s="1018">
        <f t="shared" si="143"/>
        <v>0</v>
      </c>
      <c r="AJ404" s="1018">
        <f t="shared" si="143"/>
        <v>0</v>
      </c>
      <c r="AK404" s="1018">
        <f t="shared" si="143"/>
        <v>0</v>
      </c>
      <c r="AL404" s="1018">
        <f t="shared" si="143"/>
        <v>0</v>
      </c>
      <c r="AM404" s="1018">
        <f t="shared" si="143"/>
        <v>0</v>
      </c>
      <c r="AN404" s="1018">
        <f t="shared" si="143"/>
        <v>0</v>
      </c>
      <c r="AO404" s="1018">
        <f t="shared" si="143"/>
        <v>0</v>
      </c>
      <c r="AP404" s="1018">
        <f t="shared" si="143"/>
        <v>0</v>
      </c>
      <c r="AQ404" s="1018">
        <f t="shared" si="143"/>
        <v>0</v>
      </c>
      <c r="AR404" s="1018">
        <f t="shared" si="143"/>
        <v>0</v>
      </c>
      <c r="AS404" s="1018">
        <f t="shared" si="143"/>
        <v>0</v>
      </c>
      <c r="AT404" s="1018">
        <f t="shared" si="143"/>
        <v>0</v>
      </c>
      <c r="AU404" s="1018">
        <f t="shared" si="143"/>
        <v>0</v>
      </c>
      <c r="AV404" s="314"/>
      <c r="AW404" s="314"/>
      <c r="AX404" s="243"/>
      <c r="AY404" s="235"/>
      <c r="AZ404" s="235"/>
      <c r="BA404" s="235"/>
    </row>
    <row r="405" spans="1:53" s="77" customFormat="1" ht="15" outlineLevel="1" x14ac:dyDescent="0.25">
      <c r="A405" s="233"/>
      <c r="B405" s="234"/>
      <c r="C405" s="244"/>
      <c r="D405" s="244"/>
      <c r="E405" s="244"/>
      <c r="F405" s="252"/>
      <c r="G405" s="741" t="str">
        <f t="shared" si="106"/>
        <v>AAAWAa</v>
      </c>
      <c r="H405" s="361">
        <v>0</v>
      </c>
      <c r="I405" s="361">
        <v>0</v>
      </c>
      <c r="J405" s="361">
        <v>0</v>
      </c>
      <c r="K405" s="361">
        <v>0</v>
      </c>
      <c r="L405" s="1018">
        <f t="shared" si="144"/>
        <v>0</v>
      </c>
      <c r="M405" s="1018">
        <f t="shared" si="143"/>
        <v>0</v>
      </c>
      <c r="N405" s="1018">
        <f t="shared" si="143"/>
        <v>0</v>
      </c>
      <c r="O405" s="1018">
        <f t="shared" si="143"/>
        <v>0</v>
      </c>
      <c r="P405" s="1018">
        <f t="shared" si="143"/>
        <v>0</v>
      </c>
      <c r="Q405" s="1018">
        <f t="shared" si="143"/>
        <v>0</v>
      </c>
      <c r="R405" s="1018">
        <f t="shared" si="143"/>
        <v>0</v>
      </c>
      <c r="S405" s="1018">
        <f t="shared" si="143"/>
        <v>0</v>
      </c>
      <c r="T405" s="1018">
        <f t="shared" si="143"/>
        <v>0</v>
      </c>
      <c r="U405" s="1018">
        <f t="shared" si="143"/>
        <v>0</v>
      </c>
      <c r="V405" s="1018">
        <f t="shared" si="143"/>
        <v>0</v>
      </c>
      <c r="W405" s="1018">
        <f t="shared" si="143"/>
        <v>0</v>
      </c>
      <c r="X405" s="1018">
        <f t="shared" si="143"/>
        <v>0</v>
      </c>
      <c r="Y405" s="1018">
        <f t="shared" si="143"/>
        <v>0</v>
      </c>
      <c r="Z405" s="1018">
        <f t="shared" si="143"/>
        <v>0</v>
      </c>
      <c r="AA405" s="1018">
        <f t="shared" si="143"/>
        <v>0</v>
      </c>
      <c r="AB405" s="1018">
        <f t="shared" si="143"/>
        <v>0</v>
      </c>
      <c r="AC405" s="1018">
        <f t="shared" si="143"/>
        <v>0</v>
      </c>
      <c r="AD405" s="1018">
        <f t="shared" si="143"/>
        <v>0</v>
      </c>
      <c r="AE405" s="1018">
        <f t="shared" si="143"/>
        <v>0</v>
      </c>
      <c r="AF405" s="1018">
        <f t="shared" si="143"/>
        <v>0</v>
      </c>
      <c r="AG405" s="1018">
        <f t="shared" si="143"/>
        <v>0</v>
      </c>
      <c r="AH405" s="1018">
        <f t="shared" si="143"/>
        <v>0</v>
      </c>
      <c r="AI405" s="1018">
        <f t="shared" si="143"/>
        <v>0</v>
      </c>
      <c r="AJ405" s="1018">
        <f t="shared" si="143"/>
        <v>0</v>
      </c>
      <c r="AK405" s="1018">
        <f t="shared" si="143"/>
        <v>0</v>
      </c>
      <c r="AL405" s="1018">
        <f t="shared" si="143"/>
        <v>0</v>
      </c>
      <c r="AM405" s="1018">
        <f t="shared" si="143"/>
        <v>0</v>
      </c>
      <c r="AN405" s="1018">
        <f t="shared" si="143"/>
        <v>0</v>
      </c>
      <c r="AO405" s="1018">
        <f t="shared" si="143"/>
        <v>0</v>
      </c>
      <c r="AP405" s="1018">
        <f t="shared" si="143"/>
        <v>0</v>
      </c>
      <c r="AQ405" s="1018">
        <f t="shared" si="143"/>
        <v>0</v>
      </c>
      <c r="AR405" s="1018">
        <f t="shared" si="143"/>
        <v>0</v>
      </c>
      <c r="AS405" s="1018">
        <f t="shared" si="143"/>
        <v>0</v>
      </c>
      <c r="AT405" s="1018">
        <f t="shared" si="143"/>
        <v>0</v>
      </c>
      <c r="AU405" s="1018">
        <f t="shared" si="143"/>
        <v>0</v>
      </c>
      <c r="AV405" s="314"/>
      <c r="AW405" s="314"/>
      <c r="AX405" s="243"/>
      <c r="AY405" s="235"/>
      <c r="AZ405" s="235"/>
      <c r="BA405" s="235"/>
    </row>
    <row r="406" spans="1:53" s="77" customFormat="1" ht="15" outlineLevel="1" x14ac:dyDescent="0.25">
      <c r="A406" s="233"/>
      <c r="B406" s="234"/>
      <c r="C406" s="244"/>
      <c r="D406" s="244"/>
      <c r="E406" s="244"/>
      <c r="F406" s="252"/>
      <c r="G406" s="741" t="str">
        <f t="shared" si="106"/>
        <v>YAAAWa</v>
      </c>
      <c r="H406" s="361">
        <v>0</v>
      </c>
      <c r="I406" s="361">
        <v>0</v>
      </c>
      <c r="J406" s="361">
        <v>0</v>
      </c>
      <c r="K406" s="361">
        <v>0</v>
      </c>
      <c r="L406" s="1018">
        <f t="shared" si="144"/>
        <v>0</v>
      </c>
      <c r="M406" s="1018">
        <f t="shared" si="143"/>
        <v>0</v>
      </c>
      <c r="N406" s="1018">
        <f t="shared" si="143"/>
        <v>0</v>
      </c>
      <c r="O406" s="1018">
        <f t="shared" si="143"/>
        <v>0</v>
      </c>
      <c r="P406" s="1018">
        <f t="shared" si="143"/>
        <v>0</v>
      </c>
      <c r="Q406" s="1018">
        <f t="shared" si="143"/>
        <v>0</v>
      </c>
      <c r="R406" s="1018">
        <f t="shared" si="143"/>
        <v>0</v>
      </c>
      <c r="S406" s="1018">
        <f t="shared" si="143"/>
        <v>0</v>
      </c>
      <c r="T406" s="1018">
        <f t="shared" si="143"/>
        <v>0</v>
      </c>
      <c r="U406" s="1018">
        <f t="shared" si="143"/>
        <v>0</v>
      </c>
      <c r="V406" s="1018">
        <f t="shared" si="143"/>
        <v>0</v>
      </c>
      <c r="W406" s="1018">
        <f t="shared" ref="W406:AL411" si="145">S406</f>
        <v>0</v>
      </c>
      <c r="X406" s="1018">
        <f t="shared" si="145"/>
        <v>0</v>
      </c>
      <c r="Y406" s="1018">
        <f t="shared" si="145"/>
        <v>0</v>
      </c>
      <c r="Z406" s="1018">
        <f t="shared" si="145"/>
        <v>0</v>
      </c>
      <c r="AA406" s="1018">
        <f t="shared" si="145"/>
        <v>0</v>
      </c>
      <c r="AB406" s="1018">
        <f t="shared" si="145"/>
        <v>0</v>
      </c>
      <c r="AC406" s="1018">
        <f t="shared" si="145"/>
        <v>0</v>
      </c>
      <c r="AD406" s="1018">
        <f t="shared" si="145"/>
        <v>0</v>
      </c>
      <c r="AE406" s="1018">
        <f t="shared" si="145"/>
        <v>0</v>
      </c>
      <c r="AF406" s="1018">
        <f t="shared" si="145"/>
        <v>0</v>
      </c>
      <c r="AG406" s="1018">
        <f t="shared" si="145"/>
        <v>0</v>
      </c>
      <c r="AH406" s="1018">
        <f t="shared" si="145"/>
        <v>0</v>
      </c>
      <c r="AI406" s="1018">
        <f t="shared" si="145"/>
        <v>0</v>
      </c>
      <c r="AJ406" s="1018">
        <f t="shared" si="145"/>
        <v>0</v>
      </c>
      <c r="AK406" s="1018">
        <f t="shared" si="145"/>
        <v>0</v>
      </c>
      <c r="AL406" s="1018">
        <f t="shared" si="145"/>
        <v>0</v>
      </c>
      <c r="AM406" s="1018">
        <f t="shared" ref="AM406:AU411" si="146">AI406</f>
        <v>0</v>
      </c>
      <c r="AN406" s="1018">
        <f t="shared" si="146"/>
        <v>0</v>
      </c>
      <c r="AO406" s="1018">
        <f t="shared" si="146"/>
        <v>0</v>
      </c>
      <c r="AP406" s="1018">
        <f t="shared" si="146"/>
        <v>0</v>
      </c>
      <c r="AQ406" s="1018">
        <f t="shared" si="146"/>
        <v>0</v>
      </c>
      <c r="AR406" s="1018">
        <f t="shared" si="146"/>
        <v>0</v>
      </c>
      <c r="AS406" s="1018">
        <f t="shared" si="146"/>
        <v>0</v>
      </c>
      <c r="AT406" s="1018">
        <f t="shared" si="146"/>
        <v>0</v>
      </c>
      <c r="AU406" s="1018">
        <f t="shared" si="146"/>
        <v>0</v>
      </c>
      <c r="AV406" s="314"/>
      <c r="AW406" s="314"/>
      <c r="AX406" s="243"/>
      <c r="AY406" s="235"/>
      <c r="AZ406" s="235"/>
      <c r="BA406" s="235"/>
    </row>
    <row r="407" spans="1:53" s="77" customFormat="1" ht="15" outlineLevel="1" x14ac:dyDescent="0.25">
      <c r="A407" s="233"/>
      <c r="B407" s="234"/>
      <c r="C407" s="244"/>
      <c r="D407" s="244"/>
      <c r="E407" s="244"/>
      <c r="F407" s="252"/>
      <c r="G407" s="741" t="str">
        <f t="shared" si="106"/>
        <v>YAAANw</v>
      </c>
      <c r="H407" s="361">
        <v>40</v>
      </c>
      <c r="I407" s="361">
        <v>40</v>
      </c>
      <c r="J407" s="361">
        <v>0</v>
      </c>
      <c r="K407" s="361">
        <v>0</v>
      </c>
      <c r="L407" s="1018">
        <f t="shared" si="144"/>
        <v>40</v>
      </c>
      <c r="M407" s="1018">
        <f t="shared" si="144"/>
        <v>40</v>
      </c>
      <c r="N407" s="1018">
        <f t="shared" si="144"/>
        <v>0</v>
      </c>
      <c r="O407" s="1018">
        <f t="shared" si="144"/>
        <v>0</v>
      </c>
      <c r="P407" s="1018">
        <f t="shared" si="144"/>
        <v>40</v>
      </c>
      <c r="Q407" s="1018">
        <f t="shared" si="144"/>
        <v>40</v>
      </c>
      <c r="R407" s="1018">
        <f t="shared" si="144"/>
        <v>0</v>
      </c>
      <c r="S407" s="1018">
        <f t="shared" si="144"/>
        <v>0</v>
      </c>
      <c r="T407" s="1018">
        <f t="shared" si="144"/>
        <v>40</v>
      </c>
      <c r="U407" s="1018">
        <f t="shared" si="144"/>
        <v>40</v>
      </c>
      <c r="V407" s="1018">
        <f t="shared" si="144"/>
        <v>0</v>
      </c>
      <c r="W407" s="1018">
        <f t="shared" si="145"/>
        <v>0</v>
      </c>
      <c r="X407" s="1018">
        <f t="shared" si="145"/>
        <v>40</v>
      </c>
      <c r="Y407" s="1018">
        <f t="shared" si="145"/>
        <v>40</v>
      </c>
      <c r="Z407" s="1018">
        <f t="shared" si="145"/>
        <v>0</v>
      </c>
      <c r="AA407" s="1018">
        <f t="shared" si="145"/>
        <v>0</v>
      </c>
      <c r="AB407" s="1018">
        <f t="shared" si="145"/>
        <v>40</v>
      </c>
      <c r="AC407" s="1018">
        <f t="shared" si="145"/>
        <v>40</v>
      </c>
      <c r="AD407" s="1018">
        <f t="shared" si="145"/>
        <v>0</v>
      </c>
      <c r="AE407" s="1018">
        <f t="shared" si="145"/>
        <v>0</v>
      </c>
      <c r="AF407" s="1018">
        <f t="shared" si="145"/>
        <v>40</v>
      </c>
      <c r="AG407" s="1018">
        <f t="shared" si="145"/>
        <v>40</v>
      </c>
      <c r="AH407" s="1018">
        <f t="shared" si="145"/>
        <v>0</v>
      </c>
      <c r="AI407" s="1018">
        <f t="shared" si="145"/>
        <v>0</v>
      </c>
      <c r="AJ407" s="1018">
        <f t="shared" si="145"/>
        <v>40</v>
      </c>
      <c r="AK407" s="1018">
        <f t="shared" si="145"/>
        <v>40</v>
      </c>
      <c r="AL407" s="1018">
        <f t="shared" si="145"/>
        <v>0</v>
      </c>
      <c r="AM407" s="1018">
        <f t="shared" si="146"/>
        <v>0</v>
      </c>
      <c r="AN407" s="1018">
        <f t="shared" si="146"/>
        <v>40</v>
      </c>
      <c r="AO407" s="1018">
        <f t="shared" si="146"/>
        <v>40</v>
      </c>
      <c r="AP407" s="1018">
        <f t="shared" si="146"/>
        <v>0</v>
      </c>
      <c r="AQ407" s="1018">
        <f t="shared" si="146"/>
        <v>0</v>
      </c>
      <c r="AR407" s="1018">
        <f t="shared" si="146"/>
        <v>40</v>
      </c>
      <c r="AS407" s="1018">
        <f t="shared" si="146"/>
        <v>40</v>
      </c>
      <c r="AT407" s="1018">
        <f t="shared" si="146"/>
        <v>0</v>
      </c>
      <c r="AU407" s="1018">
        <f t="shared" si="146"/>
        <v>0</v>
      </c>
      <c r="AV407" s="314"/>
      <c r="AW407" s="314"/>
      <c r="AX407" s="243"/>
      <c r="AY407" s="235"/>
      <c r="AZ407" s="235"/>
      <c r="BA407" s="235"/>
    </row>
    <row r="408" spans="1:53" s="77" customFormat="1" ht="15" outlineLevel="1" x14ac:dyDescent="0.25">
      <c r="A408" s="233"/>
      <c r="B408" s="234"/>
      <c r="C408" s="244"/>
      <c r="D408" s="244"/>
      <c r="E408" s="244"/>
      <c r="F408" s="252"/>
      <c r="G408" s="741" t="str">
        <f t="shared" si="106"/>
        <v>AYAAAz</v>
      </c>
      <c r="H408" s="361">
        <v>40</v>
      </c>
      <c r="I408" s="361">
        <v>40</v>
      </c>
      <c r="J408" s="361">
        <v>0</v>
      </c>
      <c r="K408" s="361">
        <v>0</v>
      </c>
      <c r="L408" s="1018">
        <f t="shared" si="144"/>
        <v>40</v>
      </c>
      <c r="M408" s="1018">
        <f t="shared" si="144"/>
        <v>40</v>
      </c>
      <c r="N408" s="1018">
        <f t="shared" si="144"/>
        <v>0</v>
      </c>
      <c r="O408" s="1018">
        <f t="shared" si="144"/>
        <v>0</v>
      </c>
      <c r="P408" s="1018">
        <f t="shared" si="144"/>
        <v>40</v>
      </c>
      <c r="Q408" s="1018">
        <f t="shared" si="144"/>
        <v>40</v>
      </c>
      <c r="R408" s="1018">
        <f t="shared" si="144"/>
        <v>0</v>
      </c>
      <c r="S408" s="1018">
        <f t="shared" si="144"/>
        <v>0</v>
      </c>
      <c r="T408" s="1018">
        <f t="shared" si="144"/>
        <v>40</v>
      </c>
      <c r="U408" s="1018">
        <f t="shared" si="144"/>
        <v>40</v>
      </c>
      <c r="V408" s="1018">
        <f t="shared" si="144"/>
        <v>0</v>
      </c>
      <c r="W408" s="1018">
        <f t="shared" si="145"/>
        <v>0</v>
      </c>
      <c r="X408" s="1018">
        <f t="shared" si="145"/>
        <v>40</v>
      </c>
      <c r="Y408" s="1018">
        <f t="shared" si="145"/>
        <v>40</v>
      </c>
      <c r="Z408" s="1018">
        <f t="shared" si="145"/>
        <v>0</v>
      </c>
      <c r="AA408" s="1018">
        <f t="shared" si="145"/>
        <v>0</v>
      </c>
      <c r="AB408" s="1018">
        <f t="shared" si="145"/>
        <v>40</v>
      </c>
      <c r="AC408" s="1018">
        <f t="shared" si="145"/>
        <v>40</v>
      </c>
      <c r="AD408" s="1018">
        <f t="shared" si="145"/>
        <v>0</v>
      </c>
      <c r="AE408" s="1018">
        <f t="shared" si="145"/>
        <v>0</v>
      </c>
      <c r="AF408" s="1018">
        <f t="shared" si="145"/>
        <v>40</v>
      </c>
      <c r="AG408" s="1018">
        <f t="shared" si="145"/>
        <v>40</v>
      </c>
      <c r="AH408" s="1018">
        <f t="shared" si="145"/>
        <v>0</v>
      </c>
      <c r="AI408" s="1018">
        <f t="shared" si="145"/>
        <v>0</v>
      </c>
      <c r="AJ408" s="1018">
        <f t="shared" si="145"/>
        <v>40</v>
      </c>
      <c r="AK408" s="1018">
        <f t="shared" si="145"/>
        <v>40</v>
      </c>
      <c r="AL408" s="1018">
        <f t="shared" si="145"/>
        <v>0</v>
      </c>
      <c r="AM408" s="1018">
        <f t="shared" si="146"/>
        <v>0</v>
      </c>
      <c r="AN408" s="1018">
        <f t="shared" si="146"/>
        <v>40</v>
      </c>
      <c r="AO408" s="1018">
        <f t="shared" si="146"/>
        <v>40</v>
      </c>
      <c r="AP408" s="1018">
        <f t="shared" si="146"/>
        <v>0</v>
      </c>
      <c r="AQ408" s="1018">
        <f t="shared" si="146"/>
        <v>0</v>
      </c>
      <c r="AR408" s="1018">
        <f t="shared" si="146"/>
        <v>40</v>
      </c>
      <c r="AS408" s="1018">
        <f t="shared" si="146"/>
        <v>40</v>
      </c>
      <c r="AT408" s="1018">
        <f t="shared" si="146"/>
        <v>0</v>
      </c>
      <c r="AU408" s="1018">
        <f t="shared" si="146"/>
        <v>0</v>
      </c>
      <c r="AV408" s="314"/>
      <c r="AW408" s="314"/>
      <c r="AX408" s="243"/>
      <c r="AY408" s="235"/>
      <c r="AZ408" s="235"/>
      <c r="BA408" s="235"/>
    </row>
    <row r="409" spans="1:53" s="77" customFormat="1" ht="15" outlineLevel="1" x14ac:dyDescent="0.25">
      <c r="A409" s="233"/>
      <c r="B409" s="234"/>
      <c r="C409" s="244"/>
      <c r="D409" s="244"/>
      <c r="E409" s="244"/>
      <c r="F409" s="252"/>
      <c r="G409" s="741" t="str">
        <f t="shared" si="106"/>
        <v>AYWAAa</v>
      </c>
      <c r="H409" s="361">
        <v>0</v>
      </c>
      <c r="I409" s="361">
        <v>0</v>
      </c>
      <c r="J409" s="361">
        <v>0</v>
      </c>
      <c r="K409" s="361">
        <v>0</v>
      </c>
      <c r="L409" s="1018">
        <f t="shared" si="144"/>
        <v>0</v>
      </c>
      <c r="M409" s="1018">
        <f t="shared" si="144"/>
        <v>0</v>
      </c>
      <c r="N409" s="1018">
        <f t="shared" si="144"/>
        <v>0</v>
      </c>
      <c r="O409" s="1018">
        <f t="shared" si="144"/>
        <v>0</v>
      </c>
      <c r="P409" s="1018">
        <f t="shared" si="144"/>
        <v>0</v>
      </c>
      <c r="Q409" s="1018">
        <f t="shared" si="144"/>
        <v>0</v>
      </c>
      <c r="R409" s="1018">
        <f t="shared" si="144"/>
        <v>0</v>
      </c>
      <c r="S409" s="1018">
        <f t="shared" si="144"/>
        <v>0</v>
      </c>
      <c r="T409" s="1018">
        <f t="shared" si="144"/>
        <v>0</v>
      </c>
      <c r="U409" s="1018">
        <f t="shared" si="144"/>
        <v>0</v>
      </c>
      <c r="V409" s="1018">
        <f t="shared" si="144"/>
        <v>0</v>
      </c>
      <c r="W409" s="1018">
        <f t="shared" si="145"/>
        <v>0</v>
      </c>
      <c r="X409" s="1018">
        <f t="shared" si="145"/>
        <v>0</v>
      </c>
      <c r="Y409" s="1018">
        <f t="shared" si="145"/>
        <v>0</v>
      </c>
      <c r="Z409" s="1018">
        <f t="shared" si="145"/>
        <v>0</v>
      </c>
      <c r="AA409" s="1018">
        <f t="shared" si="145"/>
        <v>0</v>
      </c>
      <c r="AB409" s="1018">
        <f t="shared" si="145"/>
        <v>0</v>
      </c>
      <c r="AC409" s="1018">
        <f t="shared" si="145"/>
        <v>0</v>
      </c>
      <c r="AD409" s="1018">
        <f t="shared" si="145"/>
        <v>0</v>
      </c>
      <c r="AE409" s="1018">
        <f t="shared" si="145"/>
        <v>0</v>
      </c>
      <c r="AF409" s="1018">
        <f t="shared" si="145"/>
        <v>0</v>
      </c>
      <c r="AG409" s="1018">
        <f t="shared" si="145"/>
        <v>0</v>
      </c>
      <c r="AH409" s="1018">
        <f t="shared" si="145"/>
        <v>0</v>
      </c>
      <c r="AI409" s="1018">
        <f t="shared" si="145"/>
        <v>0</v>
      </c>
      <c r="AJ409" s="1018">
        <f t="shared" si="145"/>
        <v>0</v>
      </c>
      <c r="AK409" s="1018">
        <f t="shared" si="145"/>
        <v>0</v>
      </c>
      <c r="AL409" s="1018">
        <f t="shared" si="145"/>
        <v>0</v>
      </c>
      <c r="AM409" s="1018">
        <f t="shared" si="146"/>
        <v>0</v>
      </c>
      <c r="AN409" s="1018">
        <f t="shared" si="146"/>
        <v>0</v>
      </c>
      <c r="AO409" s="1018">
        <f t="shared" si="146"/>
        <v>0</v>
      </c>
      <c r="AP409" s="1018">
        <f t="shared" si="146"/>
        <v>0</v>
      </c>
      <c r="AQ409" s="1018">
        <f t="shared" si="146"/>
        <v>0</v>
      </c>
      <c r="AR409" s="1018">
        <f t="shared" si="146"/>
        <v>0</v>
      </c>
      <c r="AS409" s="1018">
        <f t="shared" si="146"/>
        <v>0</v>
      </c>
      <c r="AT409" s="1018">
        <f t="shared" si="146"/>
        <v>0</v>
      </c>
      <c r="AU409" s="1018">
        <f t="shared" si="146"/>
        <v>0</v>
      </c>
      <c r="AV409" s="314"/>
      <c r="AW409" s="314"/>
      <c r="AX409" s="243"/>
      <c r="AY409" s="235"/>
      <c r="AZ409" s="235"/>
      <c r="BA409" s="235"/>
    </row>
    <row r="410" spans="1:53" s="77" customFormat="1" ht="15" outlineLevel="1" x14ac:dyDescent="0.25">
      <c r="A410" s="233"/>
      <c r="B410" s="234"/>
      <c r="C410" s="244"/>
      <c r="D410" s="244"/>
      <c r="E410" s="244"/>
      <c r="F410" s="252"/>
      <c r="G410" s="741" t="str">
        <f t="shared" si="106"/>
        <v>AANWAa</v>
      </c>
      <c r="H410" s="361">
        <v>0</v>
      </c>
      <c r="I410" s="361">
        <v>0</v>
      </c>
      <c r="J410" s="361">
        <v>0</v>
      </c>
      <c r="K410" s="361">
        <v>0</v>
      </c>
      <c r="L410" s="1018">
        <f t="shared" si="144"/>
        <v>0</v>
      </c>
      <c r="M410" s="1018">
        <f t="shared" si="144"/>
        <v>0</v>
      </c>
      <c r="N410" s="1018">
        <f t="shared" si="144"/>
        <v>0</v>
      </c>
      <c r="O410" s="1018">
        <f t="shared" si="144"/>
        <v>0</v>
      </c>
      <c r="P410" s="1018">
        <f t="shared" si="144"/>
        <v>0</v>
      </c>
      <c r="Q410" s="1018">
        <f t="shared" si="144"/>
        <v>0</v>
      </c>
      <c r="R410" s="1018">
        <f t="shared" si="144"/>
        <v>0</v>
      </c>
      <c r="S410" s="1018">
        <f t="shared" si="144"/>
        <v>0</v>
      </c>
      <c r="T410" s="1018">
        <f t="shared" si="144"/>
        <v>0</v>
      </c>
      <c r="U410" s="1018">
        <f t="shared" si="144"/>
        <v>0</v>
      </c>
      <c r="V410" s="1018">
        <f t="shared" si="144"/>
        <v>0</v>
      </c>
      <c r="W410" s="1018">
        <f t="shared" si="145"/>
        <v>0</v>
      </c>
      <c r="X410" s="1018">
        <f t="shared" si="145"/>
        <v>0</v>
      </c>
      <c r="Y410" s="1018">
        <f t="shared" si="145"/>
        <v>0</v>
      </c>
      <c r="Z410" s="1018">
        <f t="shared" si="145"/>
        <v>0</v>
      </c>
      <c r="AA410" s="1018">
        <f t="shared" si="145"/>
        <v>0</v>
      </c>
      <c r="AB410" s="1018">
        <f t="shared" si="145"/>
        <v>0</v>
      </c>
      <c r="AC410" s="1018">
        <f t="shared" si="145"/>
        <v>0</v>
      </c>
      <c r="AD410" s="1018">
        <f t="shared" si="145"/>
        <v>0</v>
      </c>
      <c r="AE410" s="1018">
        <f t="shared" si="145"/>
        <v>0</v>
      </c>
      <c r="AF410" s="1018">
        <f t="shared" si="145"/>
        <v>0</v>
      </c>
      <c r="AG410" s="1018">
        <f t="shared" si="145"/>
        <v>0</v>
      </c>
      <c r="AH410" s="1018">
        <f t="shared" si="145"/>
        <v>0</v>
      </c>
      <c r="AI410" s="1018">
        <f t="shared" si="145"/>
        <v>0</v>
      </c>
      <c r="AJ410" s="1018">
        <f t="shared" si="145"/>
        <v>0</v>
      </c>
      <c r="AK410" s="1018">
        <f t="shared" si="145"/>
        <v>0</v>
      </c>
      <c r="AL410" s="1018">
        <f t="shared" si="145"/>
        <v>0</v>
      </c>
      <c r="AM410" s="1018">
        <f t="shared" si="146"/>
        <v>0</v>
      </c>
      <c r="AN410" s="1018">
        <f t="shared" si="146"/>
        <v>0</v>
      </c>
      <c r="AO410" s="1018">
        <f t="shared" si="146"/>
        <v>0</v>
      </c>
      <c r="AP410" s="1018">
        <f t="shared" si="146"/>
        <v>0</v>
      </c>
      <c r="AQ410" s="1018">
        <f t="shared" si="146"/>
        <v>0</v>
      </c>
      <c r="AR410" s="1018">
        <f t="shared" si="146"/>
        <v>0</v>
      </c>
      <c r="AS410" s="1018">
        <f t="shared" si="146"/>
        <v>0</v>
      </c>
      <c r="AT410" s="1018">
        <f t="shared" si="146"/>
        <v>0</v>
      </c>
      <c r="AU410" s="1018">
        <f t="shared" si="146"/>
        <v>0</v>
      </c>
      <c r="AV410" s="314"/>
      <c r="AW410" s="314"/>
      <c r="AX410" s="243"/>
      <c r="AY410" s="235"/>
      <c r="AZ410" s="235"/>
      <c r="BA410" s="235"/>
    </row>
    <row r="411" spans="1:53" s="77" customFormat="1" ht="15" outlineLevel="1" x14ac:dyDescent="0.25">
      <c r="A411" s="233"/>
      <c r="B411" s="234"/>
      <c r="C411" s="244"/>
      <c r="D411" s="244"/>
      <c r="E411" s="244"/>
      <c r="F411" s="252"/>
      <c r="G411" s="741" t="str">
        <f t="shared" si="106"/>
        <v>AAANWa</v>
      </c>
      <c r="H411" s="361">
        <v>0</v>
      </c>
      <c r="I411" s="361">
        <v>0</v>
      </c>
      <c r="J411" s="361">
        <v>0</v>
      </c>
      <c r="K411" s="361">
        <v>0</v>
      </c>
      <c r="L411" s="1018">
        <f t="shared" si="144"/>
        <v>0</v>
      </c>
      <c r="M411" s="1018">
        <f t="shared" si="144"/>
        <v>0</v>
      </c>
      <c r="N411" s="1018">
        <f t="shared" si="144"/>
        <v>0</v>
      </c>
      <c r="O411" s="1018">
        <f t="shared" si="144"/>
        <v>0</v>
      </c>
      <c r="P411" s="1018">
        <f t="shared" si="144"/>
        <v>0</v>
      </c>
      <c r="Q411" s="1018">
        <f t="shared" si="144"/>
        <v>0</v>
      </c>
      <c r="R411" s="1018">
        <f t="shared" si="144"/>
        <v>0</v>
      </c>
      <c r="S411" s="1018">
        <f t="shared" si="144"/>
        <v>0</v>
      </c>
      <c r="T411" s="1018">
        <f t="shared" si="144"/>
        <v>0</v>
      </c>
      <c r="U411" s="1018">
        <f t="shared" si="144"/>
        <v>0</v>
      </c>
      <c r="V411" s="1018">
        <f t="shared" si="144"/>
        <v>0</v>
      </c>
      <c r="W411" s="1018">
        <f t="shared" si="145"/>
        <v>0</v>
      </c>
      <c r="X411" s="1018">
        <f t="shared" si="145"/>
        <v>0</v>
      </c>
      <c r="Y411" s="1018">
        <f t="shared" si="145"/>
        <v>0</v>
      </c>
      <c r="Z411" s="1018">
        <f t="shared" si="145"/>
        <v>0</v>
      </c>
      <c r="AA411" s="1018">
        <f t="shared" si="145"/>
        <v>0</v>
      </c>
      <c r="AB411" s="1018">
        <f t="shared" si="145"/>
        <v>0</v>
      </c>
      <c r="AC411" s="1018">
        <f t="shared" si="145"/>
        <v>0</v>
      </c>
      <c r="AD411" s="1018">
        <f t="shared" si="145"/>
        <v>0</v>
      </c>
      <c r="AE411" s="1018">
        <f t="shared" si="145"/>
        <v>0</v>
      </c>
      <c r="AF411" s="1018">
        <f t="shared" si="145"/>
        <v>0</v>
      </c>
      <c r="AG411" s="1018">
        <f t="shared" si="145"/>
        <v>0</v>
      </c>
      <c r="AH411" s="1018">
        <f t="shared" si="145"/>
        <v>0</v>
      </c>
      <c r="AI411" s="1018">
        <f t="shared" si="145"/>
        <v>0</v>
      </c>
      <c r="AJ411" s="1018">
        <f t="shared" si="145"/>
        <v>0</v>
      </c>
      <c r="AK411" s="1018">
        <f t="shared" si="145"/>
        <v>0</v>
      </c>
      <c r="AL411" s="1018">
        <f t="shared" si="145"/>
        <v>0</v>
      </c>
      <c r="AM411" s="1018">
        <f t="shared" si="146"/>
        <v>0</v>
      </c>
      <c r="AN411" s="1018">
        <f t="shared" si="146"/>
        <v>0</v>
      </c>
      <c r="AO411" s="1018">
        <f t="shared" si="146"/>
        <v>0</v>
      </c>
      <c r="AP411" s="1018">
        <f t="shared" si="146"/>
        <v>0</v>
      </c>
      <c r="AQ411" s="1018">
        <f t="shared" si="146"/>
        <v>0</v>
      </c>
      <c r="AR411" s="1018">
        <f t="shared" si="146"/>
        <v>0</v>
      </c>
      <c r="AS411" s="1018">
        <f t="shared" si="146"/>
        <v>0</v>
      </c>
      <c r="AT411" s="1018">
        <f t="shared" si="146"/>
        <v>0</v>
      </c>
      <c r="AU411" s="1018">
        <f t="shared" si="146"/>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 t="shared" ref="G417:G449" si="147">_xlfn.CONCAT(H225:M225)</f>
        <v>AAAAAa</v>
      </c>
      <c r="H417" s="361">
        <v>0</v>
      </c>
      <c r="I417" s="361">
        <v>0</v>
      </c>
      <c r="J417" s="361">
        <v>0</v>
      </c>
      <c r="K417" s="361">
        <v>0</v>
      </c>
      <c r="L417" s="1018">
        <f t="shared" ref="L417" si="148">H417</f>
        <v>0</v>
      </c>
      <c r="M417" s="1018">
        <f t="shared" ref="M417" si="149">I417</f>
        <v>0</v>
      </c>
      <c r="N417" s="1018">
        <f t="shared" ref="N417" si="150">J417</f>
        <v>0</v>
      </c>
      <c r="O417" s="1018">
        <f t="shared" ref="O417" si="151">K417</f>
        <v>0</v>
      </c>
      <c r="P417" s="1018">
        <f t="shared" ref="P417" si="152">L417</f>
        <v>0</v>
      </c>
      <c r="Q417" s="1018">
        <f t="shared" ref="Q417" si="153">M417</f>
        <v>0</v>
      </c>
      <c r="R417" s="1018">
        <f t="shared" ref="R417" si="154">N417</f>
        <v>0</v>
      </c>
      <c r="S417" s="1018">
        <f t="shared" ref="S417" si="155">O417</f>
        <v>0</v>
      </c>
      <c r="T417" s="1018">
        <f t="shared" ref="T417" si="156">P417</f>
        <v>0</v>
      </c>
      <c r="U417" s="1018">
        <f t="shared" ref="U417" si="157">Q417</f>
        <v>0</v>
      </c>
      <c r="V417" s="1018">
        <f t="shared" ref="V417" si="158">R417</f>
        <v>0</v>
      </c>
      <c r="W417" s="1018">
        <f t="shared" ref="W417" si="159">S417</f>
        <v>0</v>
      </c>
      <c r="X417" s="1018">
        <f t="shared" ref="X417" si="160">T417</f>
        <v>0</v>
      </c>
      <c r="Y417" s="1018">
        <f t="shared" ref="Y417" si="161">U417</f>
        <v>0</v>
      </c>
      <c r="Z417" s="1018">
        <f t="shared" ref="Z417" si="162">V417</f>
        <v>0</v>
      </c>
      <c r="AA417" s="1018">
        <f t="shared" ref="AA417" si="163">W417</f>
        <v>0</v>
      </c>
      <c r="AB417" s="1018">
        <f t="shared" ref="AB417" si="164">X417</f>
        <v>0</v>
      </c>
      <c r="AC417" s="1018">
        <f t="shared" ref="AC417" si="165">Y417</f>
        <v>0</v>
      </c>
      <c r="AD417" s="1018">
        <f t="shared" ref="AD417" si="166">Z417</f>
        <v>0</v>
      </c>
      <c r="AE417" s="1018">
        <f t="shared" ref="AE417" si="167">AA417</f>
        <v>0</v>
      </c>
      <c r="AF417" s="1018">
        <f t="shared" ref="AF417" si="168">AB417</f>
        <v>0</v>
      </c>
      <c r="AG417" s="1018">
        <f t="shared" ref="AG417" si="169">AC417</f>
        <v>0</v>
      </c>
      <c r="AH417" s="1018">
        <f t="shared" ref="AH417" si="170">AD417</f>
        <v>0</v>
      </c>
      <c r="AI417" s="1018">
        <f t="shared" ref="AI417" si="171">AE417</f>
        <v>0</v>
      </c>
      <c r="AJ417" s="1018">
        <f t="shared" ref="AJ417" si="172">AF417</f>
        <v>0</v>
      </c>
      <c r="AK417" s="1018">
        <f t="shared" ref="AK417" si="173">AG417</f>
        <v>0</v>
      </c>
      <c r="AL417" s="1018">
        <f t="shared" ref="AL417" si="174">AH417</f>
        <v>0</v>
      </c>
      <c r="AM417" s="1018">
        <f t="shared" ref="AM417" si="175">AI417</f>
        <v>0</v>
      </c>
      <c r="AN417" s="1018">
        <f t="shared" ref="AN417" si="176">AJ417</f>
        <v>0</v>
      </c>
      <c r="AO417" s="1018">
        <f t="shared" ref="AO417" si="177">AK417</f>
        <v>0</v>
      </c>
      <c r="AP417" s="1018">
        <f t="shared" ref="AP417" si="178">AL417</f>
        <v>0</v>
      </c>
      <c r="AQ417" s="1018">
        <f t="shared" ref="AQ417" si="179">AM417</f>
        <v>0</v>
      </c>
      <c r="AR417" s="1018">
        <f t="shared" ref="AR417" si="180">AN417</f>
        <v>0</v>
      </c>
      <c r="AS417" s="1018">
        <f t="shared" ref="AS417" si="181">AO417</f>
        <v>0</v>
      </c>
      <c r="AT417" s="1018">
        <f t="shared" ref="AT417" si="182">AP417</f>
        <v>0</v>
      </c>
      <c r="AU417" s="1018">
        <f t="shared" ref="AU417" si="183">AQ417</f>
        <v>0</v>
      </c>
      <c r="AV417" s="314"/>
      <c r="AW417" s="314"/>
      <c r="AX417" s="243"/>
      <c r="AY417" s="235"/>
      <c r="AZ417" s="235"/>
      <c r="BA417" s="235"/>
    </row>
    <row r="418" spans="1:53" s="77" customFormat="1" ht="15" outlineLevel="1" x14ac:dyDescent="0.25">
      <c r="A418" s="233"/>
      <c r="B418" s="234"/>
      <c r="C418" s="244"/>
      <c r="D418" s="244"/>
      <c r="E418" s="244"/>
      <c r="F418" s="252"/>
      <c r="G418" s="741" t="str">
        <f t="shared" si="147"/>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 t="shared" si="147"/>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 t="shared" si="147"/>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 t="shared" si="147"/>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 t="shared" si="147"/>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 t="shared" si="147"/>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 t="shared" si="147"/>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 t="shared" si="147"/>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 t="shared" si="147"/>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 t="shared" si="147"/>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 t="shared" si="147"/>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 t="shared" si="147"/>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 t="shared" si="147"/>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 t="shared" si="147"/>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 t="shared" si="147"/>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 t="shared" si="147"/>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 t="shared" si="147"/>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 t="shared" si="147"/>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 t="shared" si="147"/>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 t="shared" si="147"/>
        <v>YYWNWl</v>
      </c>
      <c r="H437" s="361">
        <f>IF(H399&gt;0,1,0)</f>
        <v>0</v>
      </c>
      <c r="I437" s="361">
        <f t="shared" ref="I437:K437" si="184">IF(I399&gt;0,1,0)</f>
        <v>0</v>
      </c>
      <c r="J437" s="361">
        <f t="shared" si="184"/>
        <v>0</v>
      </c>
      <c r="K437" s="361">
        <f t="shared" si="184"/>
        <v>0</v>
      </c>
      <c r="L437" s="1018">
        <f>H437</f>
        <v>0</v>
      </c>
      <c r="M437" s="1018">
        <f t="shared" ref="M437:AB449" si="185">I437</f>
        <v>0</v>
      </c>
      <c r="N437" s="1018">
        <f t="shared" si="185"/>
        <v>0</v>
      </c>
      <c r="O437" s="1018">
        <f t="shared" si="185"/>
        <v>0</v>
      </c>
      <c r="P437" s="1018">
        <f t="shared" si="185"/>
        <v>0</v>
      </c>
      <c r="Q437" s="1018">
        <f t="shared" si="185"/>
        <v>0</v>
      </c>
      <c r="R437" s="1018">
        <f t="shared" si="185"/>
        <v>0</v>
      </c>
      <c r="S437" s="1018">
        <f t="shared" si="185"/>
        <v>0</v>
      </c>
      <c r="T437" s="1018">
        <f t="shared" si="185"/>
        <v>0</v>
      </c>
      <c r="U437" s="1018">
        <f t="shared" si="185"/>
        <v>0</v>
      </c>
      <c r="V437" s="1018">
        <f t="shared" si="185"/>
        <v>0</v>
      </c>
      <c r="W437" s="1018">
        <f t="shared" si="185"/>
        <v>0</v>
      </c>
      <c r="X437" s="1018">
        <f t="shared" si="185"/>
        <v>0</v>
      </c>
      <c r="Y437" s="1018">
        <f t="shared" si="185"/>
        <v>0</v>
      </c>
      <c r="Z437" s="1018">
        <f t="shared" si="185"/>
        <v>0</v>
      </c>
      <c r="AA437" s="1018">
        <f t="shared" si="185"/>
        <v>0</v>
      </c>
      <c r="AB437" s="1018">
        <f t="shared" si="185"/>
        <v>0</v>
      </c>
      <c r="AC437" s="1018">
        <f t="shared" ref="AC437:AR449" si="186">Y437</f>
        <v>0</v>
      </c>
      <c r="AD437" s="1018">
        <f t="shared" si="186"/>
        <v>0</v>
      </c>
      <c r="AE437" s="1018">
        <f t="shared" si="186"/>
        <v>0</v>
      </c>
      <c r="AF437" s="1018">
        <f t="shared" si="186"/>
        <v>0</v>
      </c>
      <c r="AG437" s="1018">
        <f t="shared" si="186"/>
        <v>0</v>
      </c>
      <c r="AH437" s="1018">
        <f t="shared" si="186"/>
        <v>0</v>
      </c>
      <c r="AI437" s="1018">
        <f t="shared" si="186"/>
        <v>0</v>
      </c>
      <c r="AJ437" s="1018">
        <f t="shared" si="186"/>
        <v>0</v>
      </c>
      <c r="AK437" s="1018">
        <f t="shared" si="186"/>
        <v>0</v>
      </c>
      <c r="AL437" s="1018">
        <f t="shared" si="186"/>
        <v>0</v>
      </c>
      <c r="AM437" s="1018">
        <f t="shared" si="186"/>
        <v>0</v>
      </c>
      <c r="AN437" s="1018">
        <f t="shared" si="186"/>
        <v>0</v>
      </c>
      <c r="AO437" s="1018">
        <f t="shared" si="186"/>
        <v>0</v>
      </c>
      <c r="AP437" s="1018">
        <f t="shared" si="186"/>
        <v>0</v>
      </c>
      <c r="AQ437" s="1018">
        <f t="shared" si="186"/>
        <v>0</v>
      </c>
      <c r="AR437" s="1018">
        <f t="shared" si="186"/>
        <v>0</v>
      </c>
      <c r="AS437" s="1018">
        <f t="shared" ref="AS437:AU449" si="187">AO437</f>
        <v>0</v>
      </c>
      <c r="AT437" s="1018">
        <f t="shared" si="187"/>
        <v>0</v>
      </c>
      <c r="AU437" s="1018">
        <f t="shared" si="187"/>
        <v>0</v>
      </c>
      <c r="AV437" s="314"/>
      <c r="AW437" s="314"/>
      <c r="AX437" s="243"/>
      <c r="AY437" s="235"/>
      <c r="AZ437" s="235"/>
      <c r="BA437" s="235"/>
    </row>
    <row r="438" spans="1:91" s="77" customFormat="1" ht="15" outlineLevel="1" x14ac:dyDescent="0.25">
      <c r="A438" s="233"/>
      <c r="B438" s="234"/>
      <c r="C438" s="244"/>
      <c r="D438" s="244"/>
      <c r="E438" s="244"/>
      <c r="F438" s="252"/>
      <c r="G438" s="741" t="str">
        <f t="shared" si="147"/>
        <v>YYLWNw</v>
      </c>
      <c r="H438" s="361">
        <f t="shared" ref="H438:K438" si="188">IF(H400&gt;0,1,0)</f>
        <v>1</v>
      </c>
      <c r="I438" s="361">
        <f t="shared" si="188"/>
        <v>1</v>
      </c>
      <c r="J438" s="361">
        <f t="shared" si="188"/>
        <v>0</v>
      </c>
      <c r="K438" s="361">
        <f t="shared" si="188"/>
        <v>0</v>
      </c>
      <c r="L438" s="1018">
        <f t="shared" ref="L438:L449" si="189">H438</f>
        <v>1</v>
      </c>
      <c r="M438" s="1018">
        <f t="shared" si="185"/>
        <v>1</v>
      </c>
      <c r="N438" s="1018">
        <f t="shared" si="185"/>
        <v>0</v>
      </c>
      <c r="O438" s="1018">
        <f t="shared" si="185"/>
        <v>0</v>
      </c>
      <c r="P438" s="1018">
        <f t="shared" si="185"/>
        <v>1</v>
      </c>
      <c r="Q438" s="1018">
        <f t="shared" si="185"/>
        <v>1</v>
      </c>
      <c r="R438" s="1018">
        <f t="shared" si="185"/>
        <v>0</v>
      </c>
      <c r="S438" s="1018">
        <f t="shared" si="185"/>
        <v>0</v>
      </c>
      <c r="T438" s="1018">
        <f t="shared" si="185"/>
        <v>1</v>
      </c>
      <c r="U438" s="1018">
        <f t="shared" si="185"/>
        <v>1</v>
      </c>
      <c r="V438" s="1018">
        <f t="shared" si="185"/>
        <v>0</v>
      </c>
      <c r="W438" s="1018">
        <f t="shared" si="185"/>
        <v>0</v>
      </c>
      <c r="X438" s="1018">
        <f t="shared" si="185"/>
        <v>1</v>
      </c>
      <c r="Y438" s="1018">
        <f t="shared" si="185"/>
        <v>1</v>
      </c>
      <c r="Z438" s="1018">
        <f t="shared" si="185"/>
        <v>0</v>
      </c>
      <c r="AA438" s="1018">
        <f t="shared" si="185"/>
        <v>0</v>
      </c>
      <c r="AB438" s="1018">
        <f t="shared" si="185"/>
        <v>1</v>
      </c>
      <c r="AC438" s="1018">
        <f t="shared" si="186"/>
        <v>1</v>
      </c>
      <c r="AD438" s="1018">
        <f t="shared" si="186"/>
        <v>0</v>
      </c>
      <c r="AE438" s="1018">
        <f t="shared" si="186"/>
        <v>0</v>
      </c>
      <c r="AF438" s="1018">
        <f t="shared" si="186"/>
        <v>1</v>
      </c>
      <c r="AG438" s="1018">
        <f t="shared" si="186"/>
        <v>1</v>
      </c>
      <c r="AH438" s="1018">
        <f t="shared" si="186"/>
        <v>0</v>
      </c>
      <c r="AI438" s="1018">
        <f t="shared" si="186"/>
        <v>0</v>
      </c>
      <c r="AJ438" s="1018">
        <f t="shared" si="186"/>
        <v>1</v>
      </c>
      <c r="AK438" s="1018">
        <f t="shared" si="186"/>
        <v>1</v>
      </c>
      <c r="AL438" s="1018">
        <f t="shared" si="186"/>
        <v>0</v>
      </c>
      <c r="AM438" s="1018">
        <f t="shared" si="186"/>
        <v>0</v>
      </c>
      <c r="AN438" s="1018">
        <f t="shared" si="186"/>
        <v>1</v>
      </c>
      <c r="AO438" s="1018">
        <f t="shared" si="186"/>
        <v>1</v>
      </c>
      <c r="AP438" s="1018">
        <f t="shared" si="186"/>
        <v>0</v>
      </c>
      <c r="AQ438" s="1018">
        <f t="shared" si="186"/>
        <v>0</v>
      </c>
      <c r="AR438" s="1018">
        <f t="shared" si="186"/>
        <v>1</v>
      </c>
      <c r="AS438" s="1018">
        <f t="shared" si="187"/>
        <v>1</v>
      </c>
      <c r="AT438" s="1018">
        <f t="shared" si="187"/>
        <v>0</v>
      </c>
      <c r="AU438" s="1018">
        <f t="shared" si="187"/>
        <v>0</v>
      </c>
      <c r="AV438" s="314"/>
      <c r="AW438" s="314"/>
      <c r="AX438" s="243"/>
      <c r="AY438" s="235"/>
      <c r="AZ438" s="235"/>
      <c r="BA438" s="235"/>
    </row>
    <row r="439" spans="1:91" s="77" customFormat="1" ht="15" outlineLevel="1" x14ac:dyDescent="0.25">
      <c r="A439" s="233"/>
      <c r="B439" s="234"/>
      <c r="C439" s="244"/>
      <c r="D439" s="244"/>
      <c r="E439" s="244"/>
      <c r="F439" s="252"/>
      <c r="G439" s="741" t="str">
        <f t="shared" si="147"/>
        <v>YYWLWz</v>
      </c>
      <c r="H439" s="361">
        <f t="shared" ref="H439:K439" si="190">IF(H401&gt;0,1,0)</f>
        <v>1</v>
      </c>
      <c r="I439" s="361">
        <f t="shared" si="190"/>
        <v>1</v>
      </c>
      <c r="J439" s="361">
        <f t="shared" si="190"/>
        <v>0</v>
      </c>
      <c r="K439" s="361">
        <f t="shared" si="190"/>
        <v>0</v>
      </c>
      <c r="L439" s="1018">
        <f t="shared" si="189"/>
        <v>1</v>
      </c>
      <c r="M439" s="1018">
        <f t="shared" si="185"/>
        <v>1</v>
      </c>
      <c r="N439" s="1018">
        <f t="shared" si="185"/>
        <v>0</v>
      </c>
      <c r="O439" s="1018">
        <f t="shared" si="185"/>
        <v>0</v>
      </c>
      <c r="P439" s="1018">
        <f t="shared" si="185"/>
        <v>1</v>
      </c>
      <c r="Q439" s="1018">
        <f t="shared" si="185"/>
        <v>1</v>
      </c>
      <c r="R439" s="1018">
        <f t="shared" si="185"/>
        <v>0</v>
      </c>
      <c r="S439" s="1018">
        <f t="shared" si="185"/>
        <v>0</v>
      </c>
      <c r="T439" s="1018">
        <f t="shared" si="185"/>
        <v>1</v>
      </c>
      <c r="U439" s="1018">
        <f t="shared" si="185"/>
        <v>1</v>
      </c>
      <c r="V439" s="1018">
        <f t="shared" si="185"/>
        <v>0</v>
      </c>
      <c r="W439" s="1018">
        <f t="shared" si="185"/>
        <v>0</v>
      </c>
      <c r="X439" s="1018">
        <f t="shared" si="185"/>
        <v>1</v>
      </c>
      <c r="Y439" s="1018">
        <f t="shared" si="185"/>
        <v>1</v>
      </c>
      <c r="Z439" s="1018">
        <f t="shared" si="185"/>
        <v>0</v>
      </c>
      <c r="AA439" s="1018">
        <f t="shared" si="185"/>
        <v>0</v>
      </c>
      <c r="AB439" s="1018">
        <f t="shared" si="185"/>
        <v>1</v>
      </c>
      <c r="AC439" s="1018">
        <f t="shared" si="186"/>
        <v>1</v>
      </c>
      <c r="AD439" s="1018">
        <f t="shared" si="186"/>
        <v>0</v>
      </c>
      <c r="AE439" s="1018">
        <f t="shared" si="186"/>
        <v>0</v>
      </c>
      <c r="AF439" s="1018">
        <f t="shared" si="186"/>
        <v>1</v>
      </c>
      <c r="AG439" s="1018">
        <f t="shared" si="186"/>
        <v>1</v>
      </c>
      <c r="AH439" s="1018">
        <f t="shared" si="186"/>
        <v>0</v>
      </c>
      <c r="AI439" s="1018">
        <f t="shared" si="186"/>
        <v>0</v>
      </c>
      <c r="AJ439" s="1018">
        <f t="shared" si="186"/>
        <v>1</v>
      </c>
      <c r="AK439" s="1018">
        <f t="shared" si="186"/>
        <v>1</v>
      </c>
      <c r="AL439" s="1018">
        <f t="shared" si="186"/>
        <v>0</v>
      </c>
      <c r="AM439" s="1018">
        <f t="shared" si="186"/>
        <v>0</v>
      </c>
      <c r="AN439" s="1018">
        <f t="shared" si="186"/>
        <v>1</v>
      </c>
      <c r="AO439" s="1018">
        <f t="shared" si="186"/>
        <v>1</v>
      </c>
      <c r="AP439" s="1018">
        <f t="shared" si="186"/>
        <v>0</v>
      </c>
      <c r="AQ439" s="1018">
        <f t="shared" si="186"/>
        <v>0</v>
      </c>
      <c r="AR439" s="1018">
        <f t="shared" si="186"/>
        <v>1</v>
      </c>
      <c r="AS439" s="1018">
        <f t="shared" si="187"/>
        <v>1</v>
      </c>
      <c r="AT439" s="1018">
        <f t="shared" si="187"/>
        <v>0</v>
      </c>
      <c r="AU439" s="1018">
        <f t="shared" si="187"/>
        <v>0</v>
      </c>
      <c r="AV439" s="314"/>
      <c r="AW439" s="314"/>
      <c r="AX439" s="243"/>
      <c r="AY439" s="235"/>
      <c r="AZ439" s="235"/>
      <c r="BA439" s="235"/>
    </row>
    <row r="440" spans="1:91" s="77" customFormat="1" ht="15" outlineLevel="1" x14ac:dyDescent="0.25">
      <c r="A440" s="233"/>
      <c r="B440" s="234"/>
      <c r="C440" s="244"/>
      <c r="D440" s="244"/>
      <c r="E440" s="244"/>
      <c r="F440" s="252"/>
      <c r="G440" s="741" t="str">
        <f t="shared" si="147"/>
        <v>YYNWLw</v>
      </c>
      <c r="H440" s="361">
        <f t="shared" ref="H440:K440" si="191">IF(H402&gt;0,1,0)</f>
        <v>1</v>
      </c>
      <c r="I440" s="361">
        <f t="shared" si="191"/>
        <v>1</v>
      </c>
      <c r="J440" s="361">
        <f t="shared" si="191"/>
        <v>0</v>
      </c>
      <c r="K440" s="361">
        <f t="shared" si="191"/>
        <v>0</v>
      </c>
      <c r="L440" s="1018">
        <f t="shared" si="189"/>
        <v>1</v>
      </c>
      <c r="M440" s="1018">
        <f t="shared" si="185"/>
        <v>1</v>
      </c>
      <c r="N440" s="1018">
        <f t="shared" si="185"/>
        <v>0</v>
      </c>
      <c r="O440" s="1018">
        <f t="shared" si="185"/>
        <v>0</v>
      </c>
      <c r="P440" s="1018">
        <f t="shared" si="185"/>
        <v>1</v>
      </c>
      <c r="Q440" s="1018">
        <f t="shared" si="185"/>
        <v>1</v>
      </c>
      <c r="R440" s="1018">
        <f t="shared" si="185"/>
        <v>0</v>
      </c>
      <c r="S440" s="1018">
        <f t="shared" si="185"/>
        <v>0</v>
      </c>
      <c r="T440" s="1018">
        <f t="shared" si="185"/>
        <v>1</v>
      </c>
      <c r="U440" s="1018">
        <f t="shared" si="185"/>
        <v>1</v>
      </c>
      <c r="V440" s="1018">
        <f t="shared" si="185"/>
        <v>0</v>
      </c>
      <c r="W440" s="1018">
        <f t="shared" si="185"/>
        <v>0</v>
      </c>
      <c r="X440" s="1018">
        <f t="shared" si="185"/>
        <v>1</v>
      </c>
      <c r="Y440" s="1018">
        <f t="shared" si="185"/>
        <v>1</v>
      </c>
      <c r="Z440" s="1018">
        <f t="shared" si="185"/>
        <v>0</v>
      </c>
      <c r="AA440" s="1018">
        <f t="shared" si="185"/>
        <v>0</v>
      </c>
      <c r="AB440" s="1018">
        <f t="shared" si="185"/>
        <v>1</v>
      </c>
      <c r="AC440" s="1018">
        <f t="shared" si="186"/>
        <v>1</v>
      </c>
      <c r="AD440" s="1018">
        <f t="shared" si="186"/>
        <v>0</v>
      </c>
      <c r="AE440" s="1018">
        <f t="shared" si="186"/>
        <v>0</v>
      </c>
      <c r="AF440" s="1018">
        <f t="shared" si="186"/>
        <v>1</v>
      </c>
      <c r="AG440" s="1018">
        <f t="shared" si="186"/>
        <v>1</v>
      </c>
      <c r="AH440" s="1018">
        <f t="shared" si="186"/>
        <v>0</v>
      </c>
      <c r="AI440" s="1018">
        <f t="shared" si="186"/>
        <v>0</v>
      </c>
      <c r="AJ440" s="1018">
        <f t="shared" si="186"/>
        <v>1</v>
      </c>
      <c r="AK440" s="1018">
        <f t="shared" si="186"/>
        <v>1</v>
      </c>
      <c r="AL440" s="1018">
        <f t="shared" si="186"/>
        <v>0</v>
      </c>
      <c r="AM440" s="1018">
        <f t="shared" si="186"/>
        <v>0</v>
      </c>
      <c r="AN440" s="1018">
        <f t="shared" si="186"/>
        <v>1</v>
      </c>
      <c r="AO440" s="1018">
        <f t="shared" si="186"/>
        <v>1</v>
      </c>
      <c r="AP440" s="1018">
        <f t="shared" si="186"/>
        <v>0</v>
      </c>
      <c r="AQ440" s="1018">
        <f t="shared" si="186"/>
        <v>0</v>
      </c>
      <c r="AR440" s="1018">
        <f t="shared" si="186"/>
        <v>1</v>
      </c>
      <c r="AS440" s="1018">
        <f t="shared" si="187"/>
        <v>1</v>
      </c>
      <c r="AT440" s="1018">
        <f t="shared" si="187"/>
        <v>0</v>
      </c>
      <c r="AU440" s="1018">
        <f t="shared" si="187"/>
        <v>0</v>
      </c>
      <c r="AV440" s="314"/>
      <c r="AW440" s="314"/>
      <c r="AX440" s="243"/>
      <c r="AY440" s="235"/>
      <c r="AZ440" s="235"/>
      <c r="BA440" s="235"/>
    </row>
    <row r="441" spans="1:91" s="77" customFormat="1" ht="15" outlineLevel="1" x14ac:dyDescent="0.25">
      <c r="A441" s="233"/>
      <c r="B441" s="234"/>
      <c r="C441" s="244"/>
      <c r="D441" s="244"/>
      <c r="E441" s="244"/>
      <c r="F441" s="252"/>
      <c r="G441" s="741" t="str">
        <f t="shared" si="147"/>
        <v>AYAAAw</v>
      </c>
      <c r="H441" s="361">
        <f t="shared" ref="H441:K441" si="192">IF(H403&gt;0,1,0)</f>
        <v>1</v>
      </c>
      <c r="I441" s="361">
        <f t="shared" si="192"/>
        <v>1</v>
      </c>
      <c r="J441" s="361">
        <f t="shared" si="192"/>
        <v>0</v>
      </c>
      <c r="K441" s="361">
        <f t="shared" si="192"/>
        <v>0</v>
      </c>
      <c r="L441" s="1018">
        <f t="shared" si="189"/>
        <v>1</v>
      </c>
      <c r="M441" s="1018">
        <f t="shared" si="185"/>
        <v>1</v>
      </c>
      <c r="N441" s="1018">
        <f t="shared" si="185"/>
        <v>0</v>
      </c>
      <c r="O441" s="1018">
        <f t="shared" si="185"/>
        <v>0</v>
      </c>
      <c r="P441" s="1018">
        <f t="shared" si="185"/>
        <v>1</v>
      </c>
      <c r="Q441" s="1018">
        <f t="shared" si="185"/>
        <v>1</v>
      </c>
      <c r="R441" s="1018">
        <f t="shared" si="185"/>
        <v>0</v>
      </c>
      <c r="S441" s="1018">
        <f t="shared" si="185"/>
        <v>0</v>
      </c>
      <c r="T441" s="1018">
        <f t="shared" si="185"/>
        <v>1</v>
      </c>
      <c r="U441" s="1018">
        <f t="shared" si="185"/>
        <v>1</v>
      </c>
      <c r="V441" s="1018">
        <f t="shared" si="185"/>
        <v>0</v>
      </c>
      <c r="W441" s="1018">
        <f t="shared" si="185"/>
        <v>0</v>
      </c>
      <c r="X441" s="1018">
        <f t="shared" si="185"/>
        <v>1</v>
      </c>
      <c r="Y441" s="1018">
        <f t="shared" si="185"/>
        <v>1</v>
      </c>
      <c r="Z441" s="1018">
        <f t="shared" si="185"/>
        <v>0</v>
      </c>
      <c r="AA441" s="1018">
        <f t="shared" si="185"/>
        <v>0</v>
      </c>
      <c r="AB441" s="1018">
        <f t="shared" si="185"/>
        <v>1</v>
      </c>
      <c r="AC441" s="1018">
        <f t="shared" si="186"/>
        <v>1</v>
      </c>
      <c r="AD441" s="1018">
        <f t="shared" si="186"/>
        <v>0</v>
      </c>
      <c r="AE441" s="1018">
        <f t="shared" si="186"/>
        <v>0</v>
      </c>
      <c r="AF441" s="1018">
        <f t="shared" si="186"/>
        <v>1</v>
      </c>
      <c r="AG441" s="1018">
        <f t="shared" si="186"/>
        <v>1</v>
      </c>
      <c r="AH441" s="1018">
        <f t="shared" si="186"/>
        <v>0</v>
      </c>
      <c r="AI441" s="1018">
        <f t="shared" si="186"/>
        <v>0</v>
      </c>
      <c r="AJ441" s="1018">
        <f t="shared" si="186"/>
        <v>1</v>
      </c>
      <c r="AK441" s="1018">
        <f t="shared" si="186"/>
        <v>1</v>
      </c>
      <c r="AL441" s="1018">
        <f t="shared" si="186"/>
        <v>0</v>
      </c>
      <c r="AM441" s="1018">
        <f t="shared" si="186"/>
        <v>0</v>
      </c>
      <c r="AN441" s="1018">
        <f t="shared" si="186"/>
        <v>1</v>
      </c>
      <c r="AO441" s="1018">
        <f t="shared" si="186"/>
        <v>1</v>
      </c>
      <c r="AP441" s="1018">
        <f t="shared" si="186"/>
        <v>0</v>
      </c>
      <c r="AQ441" s="1018">
        <f t="shared" si="186"/>
        <v>0</v>
      </c>
      <c r="AR441" s="1018">
        <f t="shared" si="186"/>
        <v>1</v>
      </c>
      <c r="AS441" s="1018">
        <f t="shared" si="187"/>
        <v>1</v>
      </c>
      <c r="AT441" s="1018">
        <f t="shared" si="187"/>
        <v>0</v>
      </c>
      <c r="AU441" s="1018">
        <f t="shared" si="187"/>
        <v>0</v>
      </c>
      <c r="AV441" s="314"/>
      <c r="AW441" s="314"/>
      <c r="AX441" s="243"/>
      <c r="AY441" s="235"/>
      <c r="AZ441" s="235"/>
      <c r="BA441" s="235"/>
    </row>
    <row r="442" spans="1:91" s="77" customFormat="1" ht="15" outlineLevel="1" x14ac:dyDescent="0.25">
      <c r="A442" s="233"/>
      <c r="B442" s="234"/>
      <c r="C442" s="244"/>
      <c r="D442" s="244"/>
      <c r="E442" s="244"/>
      <c r="F442" s="252"/>
      <c r="G442" s="741" t="str">
        <f t="shared" si="147"/>
        <v>AAWAAa</v>
      </c>
      <c r="H442" s="361">
        <f t="shared" ref="H442:K442" si="193">IF(H404&gt;0,1,0)</f>
        <v>0</v>
      </c>
      <c r="I442" s="361">
        <f t="shared" si="193"/>
        <v>0</v>
      </c>
      <c r="J442" s="361">
        <f t="shared" si="193"/>
        <v>0</v>
      </c>
      <c r="K442" s="361">
        <f t="shared" si="193"/>
        <v>0</v>
      </c>
      <c r="L442" s="1018">
        <f t="shared" si="189"/>
        <v>0</v>
      </c>
      <c r="M442" s="1018">
        <f t="shared" si="185"/>
        <v>0</v>
      </c>
      <c r="N442" s="1018">
        <f t="shared" si="185"/>
        <v>0</v>
      </c>
      <c r="O442" s="1018">
        <f t="shared" si="185"/>
        <v>0</v>
      </c>
      <c r="P442" s="1018">
        <f t="shared" si="185"/>
        <v>0</v>
      </c>
      <c r="Q442" s="1018">
        <f t="shared" si="185"/>
        <v>0</v>
      </c>
      <c r="R442" s="1018">
        <f t="shared" si="185"/>
        <v>0</v>
      </c>
      <c r="S442" s="1018">
        <f t="shared" si="185"/>
        <v>0</v>
      </c>
      <c r="T442" s="1018">
        <f t="shared" si="185"/>
        <v>0</v>
      </c>
      <c r="U442" s="1018">
        <f t="shared" si="185"/>
        <v>0</v>
      </c>
      <c r="V442" s="1018">
        <f t="shared" si="185"/>
        <v>0</v>
      </c>
      <c r="W442" s="1018">
        <f t="shared" si="185"/>
        <v>0</v>
      </c>
      <c r="X442" s="1018">
        <f t="shared" si="185"/>
        <v>0</v>
      </c>
      <c r="Y442" s="1018">
        <f t="shared" si="185"/>
        <v>0</v>
      </c>
      <c r="Z442" s="1018">
        <f t="shared" si="185"/>
        <v>0</v>
      </c>
      <c r="AA442" s="1018">
        <f t="shared" si="185"/>
        <v>0</v>
      </c>
      <c r="AB442" s="1018">
        <f t="shared" si="185"/>
        <v>0</v>
      </c>
      <c r="AC442" s="1018">
        <f t="shared" si="186"/>
        <v>0</v>
      </c>
      <c r="AD442" s="1018">
        <f t="shared" si="186"/>
        <v>0</v>
      </c>
      <c r="AE442" s="1018">
        <f t="shared" si="186"/>
        <v>0</v>
      </c>
      <c r="AF442" s="1018">
        <f t="shared" si="186"/>
        <v>0</v>
      </c>
      <c r="AG442" s="1018">
        <f t="shared" si="186"/>
        <v>0</v>
      </c>
      <c r="AH442" s="1018">
        <f t="shared" si="186"/>
        <v>0</v>
      </c>
      <c r="AI442" s="1018">
        <f t="shared" si="186"/>
        <v>0</v>
      </c>
      <c r="AJ442" s="1018">
        <f t="shared" si="186"/>
        <v>0</v>
      </c>
      <c r="AK442" s="1018">
        <f t="shared" si="186"/>
        <v>0</v>
      </c>
      <c r="AL442" s="1018">
        <f t="shared" si="186"/>
        <v>0</v>
      </c>
      <c r="AM442" s="1018">
        <f t="shared" si="186"/>
        <v>0</v>
      </c>
      <c r="AN442" s="1018">
        <f t="shared" si="186"/>
        <v>0</v>
      </c>
      <c r="AO442" s="1018">
        <f t="shared" si="186"/>
        <v>0</v>
      </c>
      <c r="AP442" s="1018">
        <f t="shared" si="186"/>
        <v>0</v>
      </c>
      <c r="AQ442" s="1018">
        <f t="shared" si="186"/>
        <v>0</v>
      </c>
      <c r="AR442" s="1018">
        <f t="shared" si="186"/>
        <v>0</v>
      </c>
      <c r="AS442" s="1018">
        <f t="shared" si="187"/>
        <v>0</v>
      </c>
      <c r="AT442" s="1018">
        <f t="shared" si="187"/>
        <v>0</v>
      </c>
      <c r="AU442" s="1018">
        <f t="shared" si="187"/>
        <v>0</v>
      </c>
      <c r="AV442" s="314"/>
      <c r="AW442" s="314"/>
      <c r="AX442" s="243"/>
      <c r="AY442" s="235"/>
      <c r="AZ442" s="235"/>
      <c r="BA442" s="235"/>
    </row>
    <row r="443" spans="1:91" s="77" customFormat="1" ht="15" outlineLevel="1" x14ac:dyDescent="0.25">
      <c r="A443" s="233"/>
      <c r="B443" s="234"/>
      <c r="C443" s="244"/>
      <c r="D443" s="244"/>
      <c r="E443" s="244"/>
      <c r="F443" s="252"/>
      <c r="G443" s="741" t="str">
        <f t="shared" si="147"/>
        <v>AAAWAa</v>
      </c>
      <c r="H443" s="361">
        <f t="shared" ref="H443:K443" si="194">IF(H405&gt;0,1,0)</f>
        <v>0</v>
      </c>
      <c r="I443" s="361">
        <f t="shared" si="194"/>
        <v>0</v>
      </c>
      <c r="J443" s="361">
        <f t="shared" si="194"/>
        <v>0</v>
      </c>
      <c r="K443" s="361">
        <f t="shared" si="194"/>
        <v>0</v>
      </c>
      <c r="L443" s="1018">
        <f t="shared" si="189"/>
        <v>0</v>
      </c>
      <c r="M443" s="1018">
        <f t="shared" si="185"/>
        <v>0</v>
      </c>
      <c r="N443" s="1018">
        <f t="shared" si="185"/>
        <v>0</v>
      </c>
      <c r="O443" s="1018">
        <f t="shared" si="185"/>
        <v>0</v>
      </c>
      <c r="P443" s="1018">
        <f t="shared" si="185"/>
        <v>0</v>
      </c>
      <c r="Q443" s="1018">
        <f t="shared" si="185"/>
        <v>0</v>
      </c>
      <c r="R443" s="1018">
        <f t="shared" si="185"/>
        <v>0</v>
      </c>
      <c r="S443" s="1018">
        <f t="shared" si="185"/>
        <v>0</v>
      </c>
      <c r="T443" s="1018">
        <f t="shared" si="185"/>
        <v>0</v>
      </c>
      <c r="U443" s="1018">
        <f t="shared" si="185"/>
        <v>0</v>
      </c>
      <c r="V443" s="1018">
        <f t="shared" si="185"/>
        <v>0</v>
      </c>
      <c r="W443" s="1018">
        <f t="shared" si="185"/>
        <v>0</v>
      </c>
      <c r="X443" s="1018">
        <f t="shared" si="185"/>
        <v>0</v>
      </c>
      <c r="Y443" s="1018">
        <f t="shared" si="185"/>
        <v>0</v>
      </c>
      <c r="Z443" s="1018">
        <f t="shared" si="185"/>
        <v>0</v>
      </c>
      <c r="AA443" s="1018">
        <f t="shared" si="185"/>
        <v>0</v>
      </c>
      <c r="AB443" s="1018">
        <f t="shared" si="185"/>
        <v>0</v>
      </c>
      <c r="AC443" s="1018">
        <f t="shared" si="186"/>
        <v>0</v>
      </c>
      <c r="AD443" s="1018">
        <f t="shared" si="186"/>
        <v>0</v>
      </c>
      <c r="AE443" s="1018">
        <f t="shared" si="186"/>
        <v>0</v>
      </c>
      <c r="AF443" s="1018">
        <f t="shared" si="186"/>
        <v>0</v>
      </c>
      <c r="AG443" s="1018">
        <f t="shared" si="186"/>
        <v>0</v>
      </c>
      <c r="AH443" s="1018">
        <f t="shared" si="186"/>
        <v>0</v>
      </c>
      <c r="AI443" s="1018">
        <f t="shared" si="186"/>
        <v>0</v>
      </c>
      <c r="AJ443" s="1018">
        <f t="shared" si="186"/>
        <v>0</v>
      </c>
      <c r="AK443" s="1018">
        <f t="shared" si="186"/>
        <v>0</v>
      </c>
      <c r="AL443" s="1018">
        <f t="shared" si="186"/>
        <v>0</v>
      </c>
      <c r="AM443" s="1018">
        <f t="shared" si="186"/>
        <v>0</v>
      </c>
      <c r="AN443" s="1018">
        <f t="shared" si="186"/>
        <v>0</v>
      </c>
      <c r="AO443" s="1018">
        <f t="shared" si="186"/>
        <v>0</v>
      </c>
      <c r="AP443" s="1018">
        <f t="shared" si="186"/>
        <v>0</v>
      </c>
      <c r="AQ443" s="1018">
        <f t="shared" si="186"/>
        <v>0</v>
      </c>
      <c r="AR443" s="1018">
        <f t="shared" si="186"/>
        <v>0</v>
      </c>
      <c r="AS443" s="1018">
        <f t="shared" si="187"/>
        <v>0</v>
      </c>
      <c r="AT443" s="1018">
        <f t="shared" si="187"/>
        <v>0</v>
      </c>
      <c r="AU443" s="1018">
        <f t="shared" si="187"/>
        <v>0</v>
      </c>
      <c r="AV443" s="314"/>
      <c r="AW443" s="314"/>
      <c r="AX443" s="243"/>
      <c r="AY443" s="235"/>
      <c r="AZ443" s="235"/>
      <c r="BA443" s="235"/>
    </row>
    <row r="444" spans="1:91" s="77" customFormat="1" ht="15" outlineLevel="1" x14ac:dyDescent="0.25">
      <c r="A444" s="233"/>
      <c r="B444" s="234"/>
      <c r="C444" s="244"/>
      <c r="D444" s="244"/>
      <c r="E444" s="244"/>
      <c r="F444" s="252"/>
      <c r="G444" s="741" t="str">
        <f t="shared" si="147"/>
        <v>YAAAWa</v>
      </c>
      <c r="H444" s="361">
        <f t="shared" ref="H444:K444" si="195">IF(H406&gt;0,1,0)</f>
        <v>0</v>
      </c>
      <c r="I444" s="361">
        <f t="shared" si="195"/>
        <v>0</v>
      </c>
      <c r="J444" s="361">
        <f t="shared" si="195"/>
        <v>0</v>
      </c>
      <c r="K444" s="361">
        <f t="shared" si="195"/>
        <v>0</v>
      </c>
      <c r="L444" s="1018">
        <f t="shared" si="189"/>
        <v>0</v>
      </c>
      <c r="M444" s="1018">
        <f t="shared" si="185"/>
        <v>0</v>
      </c>
      <c r="N444" s="1018">
        <f t="shared" si="185"/>
        <v>0</v>
      </c>
      <c r="O444" s="1018">
        <f t="shared" si="185"/>
        <v>0</v>
      </c>
      <c r="P444" s="1018">
        <f t="shared" si="185"/>
        <v>0</v>
      </c>
      <c r="Q444" s="1018">
        <f t="shared" si="185"/>
        <v>0</v>
      </c>
      <c r="R444" s="1018">
        <f t="shared" si="185"/>
        <v>0</v>
      </c>
      <c r="S444" s="1018">
        <f t="shared" si="185"/>
        <v>0</v>
      </c>
      <c r="T444" s="1018">
        <f t="shared" si="185"/>
        <v>0</v>
      </c>
      <c r="U444" s="1018">
        <f t="shared" si="185"/>
        <v>0</v>
      </c>
      <c r="V444" s="1018">
        <f t="shared" si="185"/>
        <v>0</v>
      </c>
      <c r="W444" s="1018">
        <f t="shared" si="185"/>
        <v>0</v>
      </c>
      <c r="X444" s="1018">
        <f t="shared" si="185"/>
        <v>0</v>
      </c>
      <c r="Y444" s="1018">
        <f t="shared" si="185"/>
        <v>0</v>
      </c>
      <c r="Z444" s="1018">
        <f t="shared" si="185"/>
        <v>0</v>
      </c>
      <c r="AA444" s="1018">
        <f t="shared" si="185"/>
        <v>0</v>
      </c>
      <c r="AB444" s="1018">
        <f t="shared" si="185"/>
        <v>0</v>
      </c>
      <c r="AC444" s="1018">
        <f t="shared" si="186"/>
        <v>0</v>
      </c>
      <c r="AD444" s="1018">
        <f t="shared" si="186"/>
        <v>0</v>
      </c>
      <c r="AE444" s="1018">
        <f t="shared" si="186"/>
        <v>0</v>
      </c>
      <c r="AF444" s="1018">
        <f t="shared" si="186"/>
        <v>0</v>
      </c>
      <c r="AG444" s="1018">
        <f t="shared" si="186"/>
        <v>0</v>
      </c>
      <c r="AH444" s="1018">
        <f t="shared" si="186"/>
        <v>0</v>
      </c>
      <c r="AI444" s="1018">
        <f t="shared" si="186"/>
        <v>0</v>
      </c>
      <c r="AJ444" s="1018">
        <f t="shared" si="186"/>
        <v>0</v>
      </c>
      <c r="AK444" s="1018">
        <f t="shared" si="186"/>
        <v>0</v>
      </c>
      <c r="AL444" s="1018">
        <f t="shared" si="186"/>
        <v>0</v>
      </c>
      <c r="AM444" s="1018">
        <f t="shared" si="186"/>
        <v>0</v>
      </c>
      <c r="AN444" s="1018">
        <f t="shared" si="186"/>
        <v>0</v>
      </c>
      <c r="AO444" s="1018">
        <f t="shared" si="186"/>
        <v>0</v>
      </c>
      <c r="AP444" s="1018">
        <f t="shared" si="186"/>
        <v>0</v>
      </c>
      <c r="AQ444" s="1018">
        <f t="shared" si="186"/>
        <v>0</v>
      </c>
      <c r="AR444" s="1018">
        <f t="shared" si="186"/>
        <v>0</v>
      </c>
      <c r="AS444" s="1018">
        <f t="shared" si="187"/>
        <v>0</v>
      </c>
      <c r="AT444" s="1018">
        <f t="shared" si="187"/>
        <v>0</v>
      </c>
      <c r="AU444" s="1018">
        <f t="shared" si="187"/>
        <v>0</v>
      </c>
      <c r="AV444" s="314"/>
      <c r="AW444" s="314"/>
      <c r="AX444" s="243"/>
      <c r="AY444" s="235"/>
      <c r="AZ444" s="235"/>
      <c r="BA444" s="235"/>
    </row>
    <row r="445" spans="1:91" s="77" customFormat="1" ht="15" outlineLevel="1" x14ac:dyDescent="0.25">
      <c r="A445" s="233"/>
      <c r="B445" s="234"/>
      <c r="C445" s="244"/>
      <c r="D445" s="244"/>
      <c r="E445" s="244"/>
      <c r="F445" s="252"/>
      <c r="G445" s="741" t="str">
        <f t="shared" si="147"/>
        <v>YAAANw</v>
      </c>
      <c r="H445" s="361">
        <f t="shared" ref="H445:K445" si="196">IF(H407&gt;0,1,0)</f>
        <v>1</v>
      </c>
      <c r="I445" s="361">
        <f t="shared" si="196"/>
        <v>1</v>
      </c>
      <c r="J445" s="361">
        <f t="shared" si="196"/>
        <v>0</v>
      </c>
      <c r="K445" s="361">
        <f t="shared" si="196"/>
        <v>0</v>
      </c>
      <c r="L445" s="1018">
        <f t="shared" si="189"/>
        <v>1</v>
      </c>
      <c r="M445" s="1018">
        <f t="shared" si="185"/>
        <v>1</v>
      </c>
      <c r="N445" s="1018">
        <f t="shared" si="185"/>
        <v>0</v>
      </c>
      <c r="O445" s="1018">
        <f t="shared" si="185"/>
        <v>0</v>
      </c>
      <c r="P445" s="1018">
        <f t="shared" si="185"/>
        <v>1</v>
      </c>
      <c r="Q445" s="1018">
        <f t="shared" si="185"/>
        <v>1</v>
      </c>
      <c r="R445" s="1018">
        <f t="shared" si="185"/>
        <v>0</v>
      </c>
      <c r="S445" s="1018">
        <f t="shared" si="185"/>
        <v>0</v>
      </c>
      <c r="T445" s="1018">
        <f t="shared" si="185"/>
        <v>1</v>
      </c>
      <c r="U445" s="1018">
        <f t="shared" si="185"/>
        <v>1</v>
      </c>
      <c r="V445" s="1018">
        <f t="shared" si="185"/>
        <v>0</v>
      </c>
      <c r="W445" s="1018">
        <f t="shared" si="185"/>
        <v>0</v>
      </c>
      <c r="X445" s="1018">
        <f t="shared" si="185"/>
        <v>1</v>
      </c>
      <c r="Y445" s="1018">
        <f t="shared" si="185"/>
        <v>1</v>
      </c>
      <c r="Z445" s="1018">
        <f t="shared" si="185"/>
        <v>0</v>
      </c>
      <c r="AA445" s="1018">
        <f t="shared" si="185"/>
        <v>0</v>
      </c>
      <c r="AB445" s="1018">
        <f t="shared" si="185"/>
        <v>1</v>
      </c>
      <c r="AC445" s="1018">
        <f t="shared" si="186"/>
        <v>1</v>
      </c>
      <c r="AD445" s="1018">
        <f t="shared" si="186"/>
        <v>0</v>
      </c>
      <c r="AE445" s="1018">
        <f t="shared" si="186"/>
        <v>0</v>
      </c>
      <c r="AF445" s="1018">
        <f t="shared" si="186"/>
        <v>1</v>
      </c>
      <c r="AG445" s="1018">
        <f t="shared" si="186"/>
        <v>1</v>
      </c>
      <c r="AH445" s="1018">
        <f t="shared" si="186"/>
        <v>0</v>
      </c>
      <c r="AI445" s="1018">
        <f t="shared" si="186"/>
        <v>0</v>
      </c>
      <c r="AJ445" s="1018">
        <f t="shared" si="186"/>
        <v>1</v>
      </c>
      <c r="AK445" s="1018">
        <f t="shared" si="186"/>
        <v>1</v>
      </c>
      <c r="AL445" s="1018">
        <f t="shared" si="186"/>
        <v>0</v>
      </c>
      <c r="AM445" s="1018">
        <f t="shared" si="186"/>
        <v>0</v>
      </c>
      <c r="AN445" s="1018">
        <f t="shared" si="186"/>
        <v>1</v>
      </c>
      <c r="AO445" s="1018">
        <f t="shared" si="186"/>
        <v>1</v>
      </c>
      <c r="AP445" s="1018">
        <f t="shared" si="186"/>
        <v>0</v>
      </c>
      <c r="AQ445" s="1018">
        <f t="shared" si="186"/>
        <v>0</v>
      </c>
      <c r="AR445" s="1018">
        <f t="shared" si="186"/>
        <v>1</v>
      </c>
      <c r="AS445" s="1018">
        <f t="shared" si="187"/>
        <v>1</v>
      </c>
      <c r="AT445" s="1018">
        <f t="shared" si="187"/>
        <v>0</v>
      </c>
      <c r="AU445" s="1018">
        <f t="shared" si="187"/>
        <v>0</v>
      </c>
      <c r="AV445" s="314"/>
      <c r="AW445" s="314"/>
      <c r="AX445" s="243"/>
      <c r="AY445" s="235"/>
      <c r="AZ445" s="235"/>
      <c r="BA445" s="235"/>
    </row>
    <row r="446" spans="1:91" s="77" customFormat="1" ht="15" outlineLevel="1" x14ac:dyDescent="0.25">
      <c r="A446" s="233"/>
      <c r="B446" s="234"/>
      <c r="C446" s="244"/>
      <c r="D446" s="244"/>
      <c r="E446" s="244"/>
      <c r="F446" s="252"/>
      <c r="G446" s="741" t="str">
        <f t="shared" si="147"/>
        <v>AYAAAz</v>
      </c>
      <c r="H446" s="361">
        <f t="shared" ref="H446:K446" si="197">IF(H408&gt;0,1,0)</f>
        <v>1</v>
      </c>
      <c r="I446" s="361">
        <f t="shared" si="197"/>
        <v>1</v>
      </c>
      <c r="J446" s="361">
        <f t="shared" si="197"/>
        <v>0</v>
      </c>
      <c r="K446" s="361">
        <f t="shared" si="197"/>
        <v>0</v>
      </c>
      <c r="L446" s="1018">
        <f t="shared" si="189"/>
        <v>1</v>
      </c>
      <c r="M446" s="1018">
        <f t="shared" si="185"/>
        <v>1</v>
      </c>
      <c r="N446" s="1018">
        <f t="shared" si="185"/>
        <v>0</v>
      </c>
      <c r="O446" s="1018">
        <f t="shared" si="185"/>
        <v>0</v>
      </c>
      <c r="P446" s="1018">
        <f t="shared" si="185"/>
        <v>1</v>
      </c>
      <c r="Q446" s="1018">
        <f t="shared" si="185"/>
        <v>1</v>
      </c>
      <c r="R446" s="1018">
        <f t="shared" si="185"/>
        <v>0</v>
      </c>
      <c r="S446" s="1018">
        <f t="shared" si="185"/>
        <v>0</v>
      </c>
      <c r="T446" s="1018">
        <f t="shared" si="185"/>
        <v>1</v>
      </c>
      <c r="U446" s="1018">
        <f t="shared" si="185"/>
        <v>1</v>
      </c>
      <c r="V446" s="1018">
        <f t="shared" si="185"/>
        <v>0</v>
      </c>
      <c r="W446" s="1018">
        <f t="shared" si="185"/>
        <v>0</v>
      </c>
      <c r="X446" s="1018">
        <f t="shared" si="185"/>
        <v>1</v>
      </c>
      <c r="Y446" s="1018">
        <f t="shared" si="185"/>
        <v>1</v>
      </c>
      <c r="Z446" s="1018">
        <f t="shared" si="185"/>
        <v>0</v>
      </c>
      <c r="AA446" s="1018">
        <f t="shared" si="185"/>
        <v>0</v>
      </c>
      <c r="AB446" s="1018">
        <f t="shared" si="185"/>
        <v>1</v>
      </c>
      <c r="AC446" s="1018">
        <f t="shared" si="186"/>
        <v>1</v>
      </c>
      <c r="AD446" s="1018">
        <f t="shared" si="186"/>
        <v>0</v>
      </c>
      <c r="AE446" s="1018">
        <f t="shared" si="186"/>
        <v>0</v>
      </c>
      <c r="AF446" s="1018">
        <f t="shared" si="186"/>
        <v>1</v>
      </c>
      <c r="AG446" s="1018">
        <f t="shared" si="186"/>
        <v>1</v>
      </c>
      <c r="AH446" s="1018">
        <f t="shared" si="186"/>
        <v>0</v>
      </c>
      <c r="AI446" s="1018">
        <f t="shared" si="186"/>
        <v>0</v>
      </c>
      <c r="AJ446" s="1018">
        <f t="shared" si="186"/>
        <v>1</v>
      </c>
      <c r="AK446" s="1018">
        <f t="shared" si="186"/>
        <v>1</v>
      </c>
      <c r="AL446" s="1018">
        <f t="shared" si="186"/>
        <v>0</v>
      </c>
      <c r="AM446" s="1018">
        <f t="shared" si="186"/>
        <v>0</v>
      </c>
      <c r="AN446" s="1018">
        <f t="shared" si="186"/>
        <v>1</v>
      </c>
      <c r="AO446" s="1018">
        <f t="shared" si="186"/>
        <v>1</v>
      </c>
      <c r="AP446" s="1018">
        <f t="shared" si="186"/>
        <v>0</v>
      </c>
      <c r="AQ446" s="1018">
        <f t="shared" si="186"/>
        <v>0</v>
      </c>
      <c r="AR446" s="1018">
        <f t="shared" si="186"/>
        <v>1</v>
      </c>
      <c r="AS446" s="1018">
        <f t="shared" si="187"/>
        <v>1</v>
      </c>
      <c r="AT446" s="1018">
        <f t="shared" si="187"/>
        <v>0</v>
      </c>
      <c r="AU446" s="1018">
        <f t="shared" si="187"/>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 t="shared" si="147"/>
        <v>AYWAAa</v>
      </c>
      <c r="H447" s="361">
        <f t="shared" ref="H447:K447" si="198">IF(H409&gt;0,1,0)</f>
        <v>0</v>
      </c>
      <c r="I447" s="361">
        <f t="shared" si="198"/>
        <v>0</v>
      </c>
      <c r="J447" s="361">
        <f t="shared" si="198"/>
        <v>0</v>
      </c>
      <c r="K447" s="361">
        <f t="shared" si="198"/>
        <v>0</v>
      </c>
      <c r="L447" s="1018">
        <f t="shared" si="189"/>
        <v>0</v>
      </c>
      <c r="M447" s="1018">
        <f t="shared" si="185"/>
        <v>0</v>
      </c>
      <c r="N447" s="1018">
        <f t="shared" si="185"/>
        <v>0</v>
      </c>
      <c r="O447" s="1018">
        <f t="shared" si="185"/>
        <v>0</v>
      </c>
      <c r="P447" s="1018">
        <f t="shared" si="185"/>
        <v>0</v>
      </c>
      <c r="Q447" s="1018">
        <f t="shared" si="185"/>
        <v>0</v>
      </c>
      <c r="R447" s="1018">
        <f t="shared" si="185"/>
        <v>0</v>
      </c>
      <c r="S447" s="1018">
        <f t="shared" si="185"/>
        <v>0</v>
      </c>
      <c r="T447" s="1018">
        <f t="shared" si="185"/>
        <v>0</v>
      </c>
      <c r="U447" s="1018">
        <f t="shared" si="185"/>
        <v>0</v>
      </c>
      <c r="V447" s="1018">
        <f t="shared" si="185"/>
        <v>0</v>
      </c>
      <c r="W447" s="1018">
        <f t="shared" si="185"/>
        <v>0</v>
      </c>
      <c r="X447" s="1018">
        <f t="shared" si="185"/>
        <v>0</v>
      </c>
      <c r="Y447" s="1018">
        <f t="shared" si="185"/>
        <v>0</v>
      </c>
      <c r="Z447" s="1018">
        <f t="shared" si="185"/>
        <v>0</v>
      </c>
      <c r="AA447" s="1018">
        <f t="shared" si="185"/>
        <v>0</v>
      </c>
      <c r="AB447" s="1018">
        <f t="shared" si="185"/>
        <v>0</v>
      </c>
      <c r="AC447" s="1018">
        <f t="shared" si="186"/>
        <v>0</v>
      </c>
      <c r="AD447" s="1018">
        <f t="shared" si="186"/>
        <v>0</v>
      </c>
      <c r="AE447" s="1018">
        <f t="shared" si="186"/>
        <v>0</v>
      </c>
      <c r="AF447" s="1018">
        <f t="shared" si="186"/>
        <v>0</v>
      </c>
      <c r="AG447" s="1018">
        <f t="shared" si="186"/>
        <v>0</v>
      </c>
      <c r="AH447" s="1018">
        <f t="shared" si="186"/>
        <v>0</v>
      </c>
      <c r="AI447" s="1018">
        <f t="shared" si="186"/>
        <v>0</v>
      </c>
      <c r="AJ447" s="1018">
        <f t="shared" si="186"/>
        <v>0</v>
      </c>
      <c r="AK447" s="1018">
        <f t="shared" si="186"/>
        <v>0</v>
      </c>
      <c r="AL447" s="1018">
        <f t="shared" si="186"/>
        <v>0</v>
      </c>
      <c r="AM447" s="1018">
        <f t="shared" si="186"/>
        <v>0</v>
      </c>
      <c r="AN447" s="1018">
        <f t="shared" si="186"/>
        <v>0</v>
      </c>
      <c r="AO447" s="1018">
        <f t="shared" si="186"/>
        <v>0</v>
      </c>
      <c r="AP447" s="1018">
        <f t="shared" si="186"/>
        <v>0</v>
      </c>
      <c r="AQ447" s="1018">
        <f t="shared" si="186"/>
        <v>0</v>
      </c>
      <c r="AR447" s="1018">
        <f t="shared" si="186"/>
        <v>0</v>
      </c>
      <c r="AS447" s="1018">
        <f t="shared" si="187"/>
        <v>0</v>
      </c>
      <c r="AT447" s="1018">
        <f t="shared" si="187"/>
        <v>0</v>
      </c>
      <c r="AU447" s="1018">
        <f t="shared" si="187"/>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 t="shared" si="147"/>
        <v>AANWAa</v>
      </c>
      <c r="H448" s="361">
        <f t="shared" ref="H448:K448" si="199">IF(H410&gt;0,1,0)</f>
        <v>0</v>
      </c>
      <c r="I448" s="361">
        <f t="shared" si="199"/>
        <v>0</v>
      </c>
      <c r="J448" s="361">
        <f t="shared" si="199"/>
        <v>0</v>
      </c>
      <c r="K448" s="361">
        <f t="shared" si="199"/>
        <v>0</v>
      </c>
      <c r="L448" s="1018">
        <f t="shared" si="189"/>
        <v>0</v>
      </c>
      <c r="M448" s="1018">
        <f t="shared" si="185"/>
        <v>0</v>
      </c>
      <c r="N448" s="1018">
        <f t="shared" si="185"/>
        <v>0</v>
      </c>
      <c r="O448" s="1018">
        <f t="shared" si="185"/>
        <v>0</v>
      </c>
      <c r="P448" s="1018">
        <f t="shared" si="185"/>
        <v>0</v>
      </c>
      <c r="Q448" s="1018">
        <f t="shared" si="185"/>
        <v>0</v>
      </c>
      <c r="R448" s="1018">
        <f t="shared" si="185"/>
        <v>0</v>
      </c>
      <c r="S448" s="1018">
        <f t="shared" si="185"/>
        <v>0</v>
      </c>
      <c r="T448" s="1018">
        <f t="shared" si="185"/>
        <v>0</v>
      </c>
      <c r="U448" s="1018">
        <f t="shared" si="185"/>
        <v>0</v>
      </c>
      <c r="V448" s="1018">
        <f t="shared" si="185"/>
        <v>0</v>
      </c>
      <c r="W448" s="1018">
        <f t="shared" si="185"/>
        <v>0</v>
      </c>
      <c r="X448" s="1018">
        <f t="shared" si="185"/>
        <v>0</v>
      </c>
      <c r="Y448" s="1018">
        <f t="shared" si="185"/>
        <v>0</v>
      </c>
      <c r="Z448" s="1018">
        <f t="shared" si="185"/>
        <v>0</v>
      </c>
      <c r="AA448" s="1018">
        <f t="shared" si="185"/>
        <v>0</v>
      </c>
      <c r="AB448" s="1018">
        <f t="shared" si="185"/>
        <v>0</v>
      </c>
      <c r="AC448" s="1018">
        <f t="shared" si="186"/>
        <v>0</v>
      </c>
      <c r="AD448" s="1018">
        <f t="shared" si="186"/>
        <v>0</v>
      </c>
      <c r="AE448" s="1018">
        <f t="shared" si="186"/>
        <v>0</v>
      </c>
      <c r="AF448" s="1018">
        <f t="shared" si="186"/>
        <v>0</v>
      </c>
      <c r="AG448" s="1018">
        <f t="shared" si="186"/>
        <v>0</v>
      </c>
      <c r="AH448" s="1018">
        <f t="shared" si="186"/>
        <v>0</v>
      </c>
      <c r="AI448" s="1018">
        <f t="shared" si="186"/>
        <v>0</v>
      </c>
      <c r="AJ448" s="1018">
        <f t="shared" si="186"/>
        <v>0</v>
      </c>
      <c r="AK448" s="1018">
        <f t="shared" si="186"/>
        <v>0</v>
      </c>
      <c r="AL448" s="1018">
        <f t="shared" si="186"/>
        <v>0</v>
      </c>
      <c r="AM448" s="1018">
        <f t="shared" si="186"/>
        <v>0</v>
      </c>
      <c r="AN448" s="1018">
        <f t="shared" si="186"/>
        <v>0</v>
      </c>
      <c r="AO448" s="1018">
        <f t="shared" si="186"/>
        <v>0</v>
      </c>
      <c r="AP448" s="1018">
        <f t="shared" si="186"/>
        <v>0</v>
      </c>
      <c r="AQ448" s="1018">
        <f t="shared" si="186"/>
        <v>0</v>
      </c>
      <c r="AR448" s="1018">
        <f t="shared" si="186"/>
        <v>0</v>
      </c>
      <c r="AS448" s="1018">
        <f t="shared" si="187"/>
        <v>0</v>
      </c>
      <c r="AT448" s="1018">
        <f t="shared" si="187"/>
        <v>0</v>
      </c>
      <c r="AU448" s="1018">
        <f t="shared" si="187"/>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 t="shared" si="147"/>
        <v>AAANWa</v>
      </c>
      <c r="H449" s="361">
        <f t="shared" ref="H449:K449" si="200">IF(H411&gt;0,1,0)</f>
        <v>0</v>
      </c>
      <c r="I449" s="361">
        <f t="shared" si="200"/>
        <v>0</v>
      </c>
      <c r="J449" s="361">
        <f t="shared" si="200"/>
        <v>0</v>
      </c>
      <c r="K449" s="361">
        <f t="shared" si="200"/>
        <v>0</v>
      </c>
      <c r="L449" s="1018">
        <f t="shared" si="189"/>
        <v>0</v>
      </c>
      <c r="M449" s="1018">
        <f t="shared" si="185"/>
        <v>0</v>
      </c>
      <c r="N449" s="1018">
        <f t="shared" si="185"/>
        <v>0</v>
      </c>
      <c r="O449" s="1018">
        <f t="shared" si="185"/>
        <v>0</v>
      </c>
      <c r="P449" s="1018">
        <f t="shared" si="185"/>
        <v>0</v>
      </c>
      <c r="Q449" s="1018">
        <f t="shared" si="185"/>
        <v>0</v>
      </c>
      <c r="R449" s="1018">
        <f t="shared" si="185"/>
        <v>0</v>
      </c>
      <c r="S449" s="1018">
        <f t="shared" si="185"/>
        <v>0</v>
      </c>
      <c r="T449" s="1018">
        <f t="shared" si="185"/>
        <v>0</v>
      </c>
      <c r="U449" s="1018">
        <f t="shared" si="185"/>
        <v>0</v>
      </c>
      <c r="V449" s="1018">
        <f t="shared" si="185"/>
        <v>0</v>
      </c>
      <c r="W449" s="1018">
        <f t="shared" si="185"/>
        <v>0</v>
      </c>
      <c r="X449" s="1018">
        <f t="shared" si="185"/>
        <v>0</v>
      </c>
      <c r="Y449" s="1018">
        <f t="shared" si="185"/>
        <v>0</v>
      </c>
      <c r="Z449" s="1018">
        <f t="shared" si="185"/>
        <v>0</v>
      </c>
      <c r="AA449" s="1018">
        <f t="shared" si="185"/>
        <v>0</v>
      </c>
      <c r="AB449" s="1018">
        <f t="shared" si="185"/>
        <v>0</v>
      </c>
      <c r="AC449" s="1018">
        <f t="shared" si="186"/>
        <v>0</v>
      </c>
      <c r="AD449" s="1018">
        <f t="shared" si="186"/>
        <v>0</v>
      </c>
      <c r="AE449" s="1018">
        <f t="shared" si="186"/>
        <v>0</v>
      </c>
      <c r="AF449" s="1018">
        <f t="shared" si="186"/>
        <v>0</v>
      </c>
      <c r="AG449" s="1018">
        <f t="shared" si="186"/>
        <v>0</v>
      </c>
      <c r="AH449" s="1018">
        <f t="shared" si="186"/>
        <v>0</v>
      </c>
      <c r="AI449" s="1018">
        <f t="shared" si="186"/>
        <v>0</v>
      </c>
      <c r="AJ449" s="1018">
        <f t="shared" si="186"/>
        <v>0</v>
      </c>
      <c r="AK449" s="1018">
        <f t="shared" si="186"/>
        <v>0</v>
      </c>
      <c r="AL449" s="1018">
        <f t="shared" si="186"/>
        <v>0</v>
      </c>
      <c r="AM449" s="1018">
        <f t="shared" si="186"/>
        <v>0</v>
      </c>
      <c r="AN449" s="1018">
        <f t="shared" si="186"/>
        <v>0</v>
      </c>
      <c r="AO449" s="1018">
        <f t="shared" si="186"/>
        <v>0</v>
      </c>
      <c r="AP449" s="1018">
        <f t="shared" si="186"/>
        <v>0</v>
      </c>
      <c r="AQ449" s="1018">
        <f t="shared" si="186"/>
        <v>0</v>
      </c>
      <c r="AR449" s="1018">
        <f t="shared" si="186"/>
        <v>0</v>
      </c>
      <c r="AS449" s="1018">
        <f t="shared" si="187"/>
        <v>0</v>
      </c>
      <c r="AT449" s="1018">
        <f t="shared" si="187"/>
        <v>0</v>
      </c>
      <c r="AU449" s="1018">
        <f t="shared" si="187"/>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52"/>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52"/>
      <c r="I606" s="19"/>
      <c r="J606" s="1055" t="s">
        <v>1135</v>
      </c>
      <c r="K606" s="1056"/>
      <c r="L606" s="1056"/>
      <c r="M606" s="1056"/>
      <c r="N606" s="1056"/>
      <c r="O606" s="1056"/>
      <c r="P606" s="1056"/>
      <c r="Q606" s="1056"/>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52"/>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201">K617*$T$616+K615*(1-$T$616)</f>
        <v>1</v>
      </c>
      <c r="L616" s="984">
        <f t="shared" si="201"/>
        <v>1</v>
      </c>
      <c r="M616" s="984">
        <f t="shared" si="201"/>
        <v>1</v>
      </c>
      <c r="N616" s="984">
        <f t="shared" si="201"/>
        <v>1</v>
      </c>
      <c r="O616" s="984">
        <f t="shared" si="201"/>
        <v>1</v>
      </c>
      <c r="P616" s="984">
        <f t="shared" si="201"/>
        <v>1</v>
      </c>
      <c r="Q616" s="984">
        <f t="shared" si="201"/>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202">K630*$T$629+K628*(1-$T$629)</f>
        <v>1</v>
      </c>
      <c r="L629" s="984">
        <f t="shared" si="202"/>
        <v>1</v>
      </c>
      <c r="M629" s="984">
        <f t="shared" si="202"/>
        <v>1</v>
      </c>
      <c r="N629" s="984">
        <f t="shared" si="202"/>
        <v>1</v>
      </c>
      <c r="O629" s="984">
        <f t="shared" si="202"/>
        <v>1</v>
      </c>
      <c r="P629" s="984">
        <f t="shared" si="202"/>
        <v>1</v>
      </c>
      <c r="Q629" s="984">
        <f t="shared" si="202"/>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203">K633*$T$632+K631*(1-$T$632)</f>
        <v>1</v>
      </c>
      <c r="L632" s="984">
        <f t="shared" si="203"/>
        <v>1</v>
      </c>
      <c r="M632" s="984">
        <f t="shared" si="203"/>
        <v>1</v>
      </c>
      <c r="N632" s="984">
        <f t="shared" si="203"/>
        <v>1</v>
      </c>
      <c r="O632" s="984">
        <f t="shared" si="203"/>
        <v>1</v>
      </c>
      <c r="P632" s="984">
        <f t="shared" si="203"/>
        <v>1</v>
      </c>
      <c r="Q632" s="984">
        <f t="shared" si="203"/>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4">K639*$T$638+K637*(1-$T$638)</f>
        <v>1</v>
      </c>
      <c r="L638" s="984">
        <f t="shared" si="204"/>
        <v>1</v>
      </c>
      <c r="M638" s="984">
        <f t="shared" si="204"/>
        <v>1</v>
      </c>
      <c r="N638" s="984">
        <f t="shared" si="204"/>
        <v>1</v>
      </c>
      <c r="O638" s="984">
        <f t="shared" si="204"/>
        <v>1</v>
      </c>
      <c r="P638" s="984">
        <f t="shared" si="204"/>
        <v>1</v>
      </c>
      <c r="Q638" s="984">
        <f t="shared" si="204"/>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5">I666</f>
        <v>27.5</v>
      </c>
      <c r="J665" s="984">
        <f t="shared" si="205"/>
        <v>1</v>
      </c>
      <c r="K665" s="984">
        <f t="shared" si="205"/>
        <v>0</v>
      </c>
      <c r="L665" s="984">
        <f t="shared" si="205"/>
        <v>0</v>
      </c>
      <c r="M665" s="984">
        <f t="shared" si="205"/>
        <v>0</v>
      </c>
      <c r="N665" s="984">
        <f t="shared" si="205"/>
        <v>0</v>
      </c>
      <c r="O665" s="984">
        <f t="shared" si="205"/>
        <v>0</v>
      </c>
      <c r="P665" s="984">
        <f t="shared" si="205"/>
        <v>0</v>
      </c>
      <c r="Q665" s="985">
        <f t="shared" si="205"/>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6">I679</f>
        <v>27.5</v>
      </c>
      <c r="J678" s="984">
        <f t="shared" si="206"/>
        <v>1</v>
      </c>
      <c r="K678" s="984">
        <f t="shared" si="206"/>
        <v>0</v>
      </c>
      <c r="L678" s="984">
        <f t="shared" si="206"/>
        <v>0</v>
      </c>
      <c r="M678" s="984">
        <f t="shared" si="206"/>
        <v>0</v>
      </c>
      <c r="N678" s="984">
        <f t="shared" si="206"/>
        <v>0</v>
      </c>
      <c r="O678" s="984">
        <f t="shared" si="206"/>
        <v>0</v>
      </c>
      <c r="P678" s="984">
        <f t="shared" si="206"/>
        <v>0</v>
      </c>
      <c r="Q678" s="985">
        <f t="shared" si="206"/>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7">I682</f>
        <v>27.5</v>
      </c>
      <c r="J681" s="984">
        <f t="shared" si="207"/>
        <v>1</v>
      </c>
      <c r="K681" s="984">
        <f t="shared" si="207"/>
        <v>0</v>
      </c>
      <c r="L681" s="984">
        <f t="shared" si="207"/>
        <v>0</v>
      </c>
      <c r="M681" s="984">
        <f t="shared" si="207"/>
        <v>0</v>
      </c>
      <c r="N681" s="984">
        <f t="shared" si="207"/>
        <v>0</v>
      </c>
      <c r="O681" s="984">
        <f t="shared" si="207"/>
        <v>0</v>
      </c>
      <c r="P681" s="984">
        <f t="shared" si="207"/>
        <v>0</v>
      </c>
      <c r="Q681" s="985">
        <f t="shared" si="207"/>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8">I688</f>
        <v>27.5</v>
      </c>
      <c r="J687" s="984">
        <f t="shared" si="208"/>
        <v>1</v>
      </c>
      <c r="K687" s="984">
        <f t="shared" si="208"/>
        <v>0</v>
      </c>
      <c r="L687" s="984">
        <f t="shared" si="208"/>
        <v>0</v>
      </c>
      <c r="M687" s="984">
        <f t="shared" si="208"/>
        <v>0</v>
      </c>
      <c r="N687" s="984">
        <f t="shared" si="208"/>
        <v>0</v>
      </c>
      <c r="O687" s="984">
        <f t="shared" si="208"/>
        <v>0</v>
      </c>
      <c r="P687" s="984">
        <f t="shared" si="208"/>
        <v>0</v>
      </c>
      <c r="Q687" s="985">
        <f t="shared" si="208"/>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57" t="s">
        <v>822</v>
      </c>
      <c r="J58" s="1057"/>
      <c r="K58" s="1057"/>
      <c r="L58" s="1057" t="s">
        <v>823</v>
      </c>
      <c r="M58" s="1057"/>
      <c r="N58" s="1057"/>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57"/>
      <c r="F101" s="1058"/>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abSelected="1" zoomScale="84" zoomScaleNormal="84" workbookViewId="0">
      <selection activeCell="K20" sqref="K20:K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59" t="s">
        <v>1158</v>
      </c>
      <c r="I57" s="1060"/>
      <c r="J57" s="1060"/>
      <c r="K57" s="1060"/>
      <c r="L57" s="1060"/>
      <c r="M57" s="1060"/>
      <c r="N57" s="1060"/>
      <c r="O57" s="1060"/>
      <c r="P57" s="1060"/>
      <c r="Q57" s="1060"/>
      <c r="R57" s="1060"/>
      <c r="S57" s="1060"/>
      <c r="T57" s="1061"/>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23" t="s">
        <v>169</v>
      </c>
      <c r="I125" s="1023"/>
      <c r="J125" s="1041">
        <v>43570</v>
      </c>
      <c r="K125" s="1041">
        <v>43570</v>
      </c>
      <c r="L125" s="1041">
        <v>43570</v>
      </c>
      <c r="M125" s="1041">
        <v>43570</v>
      </c>
      <c r="N125" s="1041">
        <v>43570</v>
      </c>
      <c r="O125" s="1041">
        <v>43570</v>
      </c>
      <c r="P125" s="1041">
        <v>43570</v>
      </c>
      <c r="Q125" s="1041">
        <v>43570</v>
      </c>
      <c r="R125" s="1041">
        <v>43570</v>
      </c>
      <c r="S125" s="1041">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23" t="s">
        <v>170</v>
      </c>
      <c r="I126" s="1023"/>
      <c r="J126" s="1041">
        <v>43580</v>
      </c>
      <c r="K126" s="1041">
        <v>43580</v>
      </c>
      <c r="L126" s="1041">
        <v>43580</v>
      </c>
      <c r="M126" s="1041">
        <v>43580</v>
      </c>
      <c r="N126" s="1041">
        <v>43610</v>
      </c>
      <c r="O126" s="1041">
        <v>43580</v>
      </c>
      <c r="P126" s="1041">
        <v>43580</v>
      </c>
      <c r="Q126" s="1041">
        <v>43580</v>
      </c>
      <c r="R126" s="1041">
        <v>43580</v>
      </c>
      <c r="S126" s="1041">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23" t="s">
        <v>287</v>
      </c>
      <c r="I127" s="1023"/>
      <c r="J127" s="1041">
        <v>43615</v>
      </c>
      <c r="K127" s="1041">
        <v>43615</v>
      </c>
      <c r="L127" s="1041">
        <v>43615</v>
      </c>
      <c r="M127" s="1041">
        <v>43615</v>
      </c>
      <c r="N127" s="1041">
        <v>43615</v>
      </c>
      <c r="O127" s="1041">
        <v>43615</v>
      </c>
      <c r="P127" s="1041">
        <v>43615</v>
      </c>
      <c r="Q127" s="1041">
        <v>43615</v>
      </c>
      <c r="R127" s="1041">
        <v>43615</v>
      </c>
      <c r="S127" s="1041">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hidden="1"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hidden="1"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hidden="1"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hidden="1"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hidden="1"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hidden="1"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hidden="1"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hidden="1"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hidden="1"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hidden="1"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hidden="1"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hidden="1"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hidden="1"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hidden="1"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hidden="1"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hidden="1"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hidden="1"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hidden="1"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hidden="1"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hidden="1"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hidden="1"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hidden="1"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hidden="1"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hidden="1"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hidden="1"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hidden="1"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hidden="1"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hidden="1"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hidden="1"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hidden="1"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hidden="1"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hidden="1"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hidden="1"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hidden="1"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hidden="1"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hidden="1"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hidden="1"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hidden="1"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hidden="1"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hidden="1"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hidden="1"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hidden="1"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hidden="1"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hidden="1"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hidden="1"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hidden="1"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hidden="1"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hidden="1"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hidden="1"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hidden="1"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hidden="1"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hidden="1"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hidden="1"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hidden="1"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hidden="1"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hidden="1"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hidden="1"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hidden="1"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hidden="1"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hidden="1"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hidden="1"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hidden="1"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hidden="1"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hidden="1"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hidden="1"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hidden="1"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hidden="1"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hidden="1"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hidden="1"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hidden="1"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hidden="1"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hidden="1"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hidden="1"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hidden="1"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hidden="1"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hidden="1"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hidden="1"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hidden="1"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hidden="1"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hidden="1"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hidden="1"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hidden="1"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hidden="1"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hidden="1"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hidden="1"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hidden="1"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hidden="1"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hidden="1"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hidden="1"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5" hidden="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5" outlineLevel="1" collapsed="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hidden="1"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hidden="1"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hidden="1"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hidden="1"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hidden="1"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hidden="1"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hidden="1"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hidden="1"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hidden="1"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hidden="1"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hidden="1"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hidden="1"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hidden="1"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hidden="1"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hidden="1"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hidden="1"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hidden="1"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hidden="1"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hidden="1"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hidden="1"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hidden="1"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hidden="1"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hidden="1"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hidden="1"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hidden="1"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hidden="1"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hidden="1"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hidden="1"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hidden="1"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hidden="1"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hidden="1"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hidden="1"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hidden="1"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hidden="1"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hidden="1"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hidden="1"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hidden="1"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hidden="1"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hidden="1"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hidden="1"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hidden="1"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hidden="1"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hidden="1"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hidden="1"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hidden="1"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hidden="1"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hidden="1"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hidden="1"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hidden="1"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hidden="1"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hidden="1"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hidden="1"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hidden="1"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hidden="1"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hidden="1"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hidden="1"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hidden="1"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hidden="1"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hidden="1"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hidden="1"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hidden="1"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hidden="1"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hidden="1"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hidden="1"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hidden="1"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hidden="1"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hidden="1"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hidden="1"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hidden="1"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hidden="1"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hidden="1"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hidden="1"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hidden="1"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hidden="1"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hidden="1"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hidden="1"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hidden="1"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hidden="1"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hidden="1"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hidden="1"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hidden="1"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hidden="1"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hidden="1"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hidden="1"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hidden="1"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hidden="1"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hidden="1"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hidden="1"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hidden="1"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hidden="1"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15" outlineLevel="1" collapsed="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hidden="1"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hidden="1"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hidden="1"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hidden="1"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hidden="1"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hidden="1"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hidden="1"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hidden="1"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hidden="1"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hidden="1"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hidden="1"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hidden="1"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hidden="1"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hidden="1"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hidden="1"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hidden="1"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hidden="1"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hidden="1"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hidden="1"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hidden="1"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hidden="1"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hidden="1"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hidden="1"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hidden="1"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hidden="1"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hidden="1"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hidden="1"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hidden="1"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hidden="1"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hidden="1"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hidden="1"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hidden="1"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hidden="1"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hidden="1"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hidden="1"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hidden="1"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hidden="1"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hidden="1"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hidden="1"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hidden="1"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hidden="1"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hidden="1"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hidden="1"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hidden="1"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hidden="1"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hidden="1"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hidden="1"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hidden="1"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hidden="1"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hidden="1"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hidden="1"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hidden="1"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hidden="1"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hidden="1"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hidden="1"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hidden="1"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hidden="1"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hidden="1"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hidden="1"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hidden="1"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hidden="1"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hidden="1"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hidden="1"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hidden="1"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hidden="1"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hidden="1"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hidden="1"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hidden="1"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hidden="1"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hidden="1"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hidden="1"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hidden="1"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hidden="1"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hidden="1"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hidden="1"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hidden="1"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hidden="1"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hidden="1"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hidden="1"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hidden="1"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hidden="1"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hidden="1"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hidden="1"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hidden="1"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hidden="1"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hidden="1"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hidden="1"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hidden="1"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hidden="1"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hidden="1"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15" outlineLevel="1" collapsed="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7" customFormat="1" ht="5.0999999999999996" customHeight="1" outlineLevel="1" collapsed="1" thickBot="1" x14ac:dyDescent="0.3">
      <c r="A568" s="135"/>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7" customFormat="1" ht="5.0999999999999996" customHeight="1" outlineLevel="1" x14ac:dyDescent="0.25">
      <c r="A569" s="135"/>
      <c r="B569" s="127"/>
      <c r="C569" s="750" t="s">
        <v>0</v>
      </c>
      <c r="D569" s="750"/>
      <c r="E569" s="750"/>
      <c r="F569" s="750"/>
      <c r="G569" s="750"/>
      <c r="H569" s="750"/>
      <c r="I569" s="750"/>
      <c r="J569" s="750"/>
      <c r="K569" s="749"/>
      <c r="L569" s="749"/>
      <c r="M569" s="749"/>
      <c r="N569" s="749"/>
      <c r="O569" s="749"/>
      <c r="P569" s="749"/>
      <c r="Q569" s="749"/>
      <c r="R569" s="749"/>
      <c r="S569" s="749"/>
      <c r="T569" s="749"/>
      <c r="U569" s="749"/>
      <c r="V569" s="82" t="s">
        <v>121</v>
      </c>
      <c r="W569" s="82"/>
      <c r="X569" s="82"/>
      <c r="Y569" s="82"/>
      <c r="Z569" s="82"/>
      <c r="AA569" s="82"/>
      <c r="AB569" s="82"/>
      <c r="AC569" s="82"/>
      <c r="AD569" s="82"/>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7" customFormat="1" ht="13.15" customHeight="1" outlineLevel="1" collapsed="1" x14ac:dyDescent="0.25">
      <c r="A570" s="135"/>
      <c r="B570" s="127"/>
      <c r="C570" s="746"/>
      <c r="D570" s="746">
        <v>0</v>
      </c>
      <c r="E570" s="746" t="s">
        <v>1</v>
      </c>
      <c r="F570" s="86"/>
      <c r="G570" s="87" t="s">
        <v>1166</v>
      </c>
      <c r="H570" s="88"/>
      <c r="I570" s="88"/>
      <c r="J570" s="88"/>
      <c r="K570" s="88"/>
      <c r="L570" s="88"/>
      <c r="M570" s="88"/>
      <c r="N570" s="88"/>
      <c r="O570" s="88"/>
      <c r="P570" s="88"/>
      <c r="Q570" s="88"/>
      <c r="R570" s="88"/>
      <c r="S570" s="89"/>
      <c r="T570" s="88"/>
      <c r="U570" s="89"/>
      <c r="V570" s="89"/>
      <c r="W570" s="1044"/>
      <c r="X570" s="1044"/>
      <c r="Y570" s="1044"/>
      <c r="Z570" s="1044"/>
      <c r="AA570" s="1044"/>
      <c r="AB570" s="1044"/>
      <c r="AC570" s="1044"/>
      <c r="AD570" s="1044"/>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7" customFormat="1" ht="45.75" customHeight="1" outlineLevel="1" x14ac:dyDescent="0.25">
      <c r="A571" s="135"/>
      <c r="B571" s="127"/>
      <c r="C571" s="746"/>
      <c r="D571" s="746"/>
      <c r="E571" s="737"/>
      <c r="F571" s="94"/>
      <c r="G571" s="1062" t="s">
        <v>1167</v>
      </c>
      <c r="H571" s="1062"/>
      <c r="I571" s="1062"/>
      <c r="J571" s="1062"/>
      <c r="K571" s="1062"/>
      <c r="L571" s="1062"/>
      <c r="M571" s="1062"/>
      <c r="N571" s="1062"/>
      <c r="O571" s="1062"/>
      <c r="P571" s="1062"/>
      <c r="Q571" s="1062"/>
      <c r="R571" s="1062"/>
      <c r="S571" s="1044"/>
      <c r="T571" s="1045"/>
      <c r="U571" s="1044"/>
      <c r="V571" s="1044"/>
      <c r="W571" s="1044"/>
      <c r="X571" s="1044"/>
      <c r="Y571" s="1044"/>
      <c r="Z571" s="1044"/>
      <c r="AA571" s="1044"/>
      <c r="AB571" s="1044"/>
      <c r="AC571" s="1044"/>
      <c r="AD571" s="1044"/>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7" customFormat="1" ht="13.15" customHeight="1" outlineLevel="1" x14ac:dyDescent="0.25">
      <c r="A572" s="135"/>
      <c r="B572" s="127"/>
      <c r="C572" s="737"/>
      <c r="D572" s="746"/>
      <c r="E572" s="737"/>
      <c r="F572" s="94"/>
      <c r="G572" s="769">
        <v>44575.710787037038</v>
      </c>
      <c r="H572" s="1046"/>
      <c r="I572" s="274"/>
      <c r="J572" s="274"/>
      <c r="K572" s="274"/>
      <c r="L572" s="274"/>
      <c r="M572" s="274"/>
      <c r="N572" s="274"/>
      <c r="O572" s="274"/>
      <c r="P572" s="274"/>
      <c r="Q572" s="274"/>
      <c r="R572" s="274"/>
      <c r="S572" s="1044"/>
      <c r="T572" s="1045"/>
      <c r="U572" s="1044"/>
      <c r="V572" s="1044"/>
      <c r="W572" s="1044"/>
      <c r="X572" s="1044"/>
      <c r="Y572" s="1044"/>
      <c r="Z572" s="1044"/>
      <c r="AA572" s="1044"/>
      <c r="AB572" s="1044"/>
      <c r="AC572" s="1044"/>
      <c r="AD572" s="1044"/>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7" customFormat="1" ht="13.15" customHeight="1" outlineLevel="1" x14ac:dyDescent="0.25">
      <c r="A573" s="135"/>
      <c r="B573" s="127"/>
      <c r="C573" s="737">
        <v>1</v>
      </c>
      <c r="D573" s="746"/>
      <c r="E573" s="737"/>
      <c r="F573" s="101"/>
      <c r="G573" s="102"/>
      <c r="H573" s="103"/>
      <c r="I573" s="103"/>
      <c r="J573" s="103"/>
      <c r="K573" s="103"/>
      <c r="L573" s="103"/>
      <c r="M573" s="103"/>
      <c r="N573" s="103"/>
      <c r="O573" s="103"/>
      <c r="P573" s="103"/>
      <c r="Q573" s="103"/>
      <c r="R573" s="103"/>
      <c r="S573" s="104"/>
      <c r="T573" s="105"/>
      <c r="U573" s="104"/>
      <c r="V573" s="104"/>
      <c r="W573" s="1044"/>
      <c r="X573" s="1044"/>
      <c r="Y573" s="1044"/>
      <c r="Z573" s="1044"/>
      <c r="AA573" s="1044"/>
      <c r="AB573" s="1044"/>
      <c r="AC573" s="1044"/>
      <c r="AD573" s="1044"/>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7" customFormat="1" ht="13.15" customHeight="1" outlineLevel="1" x14ac:dyDescent="0.25">
      <c r="A574" s="135"/>
      <c r="B574" s="127"/>
      <c r="C574" s="737"/>
      <c r="D574" s="737"/>
      <c r="E574" s="737"/>
      <c r="F574" s="737"/>
      <c r="G574" s="1038"/>
      <c r="H574" s="1038"/>
      <c r="I574" s="1038"/>
      <c r="J574" s="1038"/>
      <c r="K574" s="1038"/>
      <c r="L574" s="1038"/>
      <c r="M574" s="1038"/>
      <c r="N574" s="1038"/>
      <c r="O574" s="1038"/>
      <c r="P574" s="1038"/>
      <c r="Q574" s="1038"/>
      <c r="R574" s="1038"/>
      <c r="S574" s="1038"/>
      <c r="T574" s="1038"/>
      <c r="U574" s="1038"/>
      <c r="V574" s="1038"/>
      <c r="W574" s="1038"/>
      <c r="X574" s="1038"/>
      <c r="Y574" s="1038"/>
      <c r="Z574" s="1038"/>
      <c r="AA574" s="1038"/>
      <c r="AB574" s="1038"/>
      <c r="AC574" s="1038"/>
      <c r="AD574" s="103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7" customFormat="1" ht="13.15" customHeight="1" outlineLevel="1" x14ac:dyDescent="0.25">
      <c r="A575" s="135"/>
      <c r="B575" s="127"/>
      <c r="C575" s="737"/>
      <c r="D575" s="737"/>
      <c r="E575" s="737"/>
      <c r="F575" s="737"/>
      <c r="G575" s="737"/>
      <c r="H575" s="737"/>
      <c r="I575" s="737"/>
      <c r="J575" s="737"/>
      <c r="K575" s="737"/>
      <c r="L575" s="762"/>
      <c r="M575" s="182" t="s">
        <v>495</v>
      </c>
      <c r="N575" s="182"/>
      <c r="O575" s="763"/>
      <c r="P575" s="763"/>
      <c r="Q575" s="182"/>
      <c r="R575" s="182"/>
      <c r="S575" s="182"/>
      <c r="T575" s="182"/>
      <c r="U575" s="182"/>
      <c r="V575" s="182"/>
      <c r="W575" s="1038"/>
      <c r="X575" s="1038"/>
      <c r="Y575" s="1038"/>
      <c r="Z575" s="1038"/>
      <c r="AA575" s="1038"/>
      <c r="AB575" s="1038"/>
      <c r="AC575" s="1038"/>
      <c r="AD575" s="103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7" customFormat="1" ht="13.15" customHeight="1" outlineLevel="1" x14ac:dyDescent="0.25">
      <c r="A576" s="135"/>
      <c r="B576" s="127"/>
      <c r="C576" s="737"/>
      <c r="D576" s="737"/>
      <c r="E576" s="737"/>
      <c r="F576" s="737"/>
      <c r="G576" s="762"/>
      <c r="H576" s="762"/>
      <c r="I576" s="762"/>
      <c r="J576" s="762"/>
      <c r="K576" s="762"/>
      <c r="L576" s="762"/>
      <c r="M576" s="762"/>
      <c r="N576" s="762"/>
      <c r="O576" s="762"/>
      <c r="P576" s="762"/>
      <c r="Q576" s="762"/>
      <c r="R576" s="762"/>
      <c r="S576" s="762"/>
      <c r="T576" s="762"/>
      <c r="U576" s="762"/>
      <c r="V576" s="1037"/>
      <c r="W576" s="1037"/>
      <c r="X576" s="1037"/>
      <c r="Y576" s="1037"/>
      <c r="Z576" s="1037"/>
      <c r="AA576" s="1037"/>
      <c r="AB576" s="1037"/>
      <c r="AC576" s="1037"/>
      <c r="AD576" s="103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7" customFormat="1" ht="13.15" customHeight="1" outlineLevel="1" x14ac:dyDescent="0.25">
      <c r="A577" s="135"/>
      <c r="B577" s="127"/>
      <c r="C577" s="737"/>
      <c r="D577" s="737"/>
      <c r="E577" s="737"/>
      <c r="F577" s="737"/>
      <c r="G577" s="762"/>
      <c r="H577" s="762"/>
      <c r="I577" s="762" t="s">
        <v>168</v>
      </c>
      <c r="J577" s="762"/>
      <c r="K577" s="762"/>
      <c r="L577" s="762"/>
      <c r="M577" s="762" t="str">
        <f>J$123</f>
        <v>frëeze</v>
      </c>
      <c r="N577" s="762">
        <f t="shared" ref="N577:V577" si="316">K$123</f>
        <v>0</v>
      </c>
      <c r="O577" s="762">
        <f t="shared" si="316"/>
        <v>0</v>
      </c>
      <c r="P577" s="762">
        <f t="shared" si="316"/>
        <v>0</v>
      </c>
      <c r="Q577" s="762">
        <f t="shared" si="316"/>
        <v>0</v>
      </c>
      <c r="R577" s="762">
        <f t="shared" si="316"/>
        <v>0</v>
      </c>
      <c r="S577" s="762">
        <f t="shared" si="316"/>
        <v>0</v>
      </c>
      <c r="T577" s="762">
        <f t="shared" si="316"/>
        <v>0</v>
      </c>
      <c r="U577" s="762">
        <f t="shared" si="316"/>
        <v>0</v>
      </c>
      <c r="V577" s="762">
        <f t="shared" si="316"/>
        <v>0</v>
      </c>
      <c r="W577" s="1037"/>
      <c r="X577" s="1037"/>
      <c r="Y577" s="1037"/>
      <c r="Z577" s="1037"/>
      <c r="AA577" s="1037"/>
      <c r="AB577" s="1037"/>
      <c r="AC577" s="1037"/>
      <c r="AD577" s="103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7" customFormat="1" ht="5.0999999999999996" customHeight="1" outlineLevel="1" x14ac:dyDescent="0.25">
      <c r="A578" s="135"/>
      <c r="B578" s="127"/>
      <c r="C578" s="746" t="s">
        <v>124</v>
      </c>
      <c r="D578" s="737"/>
      <c r="E578" s="737"/>
      <c r="F578" s="737"/>
      <c r="G578" s="762"/>
      <c r="H578" s="762"/>
      <c r="I578" s="762"/>
      <c r="J578" s="1047" t="s">
        <v>125</v>
      </c>
      <c r="K578" s="1047" t="s">
        <v>125</v>
      </c>
      <c r="L578" s="762"/>
      <c r="M578" s="762"/>
      <c r="N578" s="762"/>
      <c r="O578" s="762"/>
      <c r="P578" s="762"/>
      <c r="Q578" s="762"/>
      <c r="R578" s="762"/>
      <c r="S578" s="762"/>
      <c r="T578" s="762"/>
      <c r="U578" s="762"/>
      <c r="V578" s="1037"/>
      <c r="W578" s="1037"/>
      <c r="X578" s="1037"/>
      <c r="Y578" s="1037"/>
      <c r="Z578" s="1037"/>
      <c r="AA578" s="1037"/>
      <c r="AB578" s="1037"/>
      <c r="AC578" s="1037"/>
      <c r="AD578" s="103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7" customFormat="1" ht="5.0999999999999996" customHeight="1" outlineLevel="1" x14ac:dyDescent="0.25">
      <c r="A579" s="135"/>
      <c r="B579" s="127"/>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7" customFormat="1" ht="13.15" customHeight="1" outlineLevel="1" x14ac:dyDescent="0.25">
      <c r="A580" s="135"/>
      <c r="B580" s="127"/>
      <c r="C580" s="737"/>
      <c r="D580" s="737"/>
      <c r="E580" s="737"/>
      <c r="F580" s="745"/>
      <c r="G580" s="1023"/>
      <c r="H580" s="1023"/>
      <c r="I580" s="1024" t="s">
        <v>1168</v>
      </c>
      <c r="J580" s="1023"/>
      <c r="K580" s="1023"/>
      <c r="L580" s="1023"/>
      <c r="M580" s="1048">
        <v>0.66</v>
      </c>
      <c r="N580" s="1048">
        <v>0.66</v>
      </c>
      <c r="O580" s="1048">
        <v>0.66</v>
      </c>
      <c r="P580" s="1048">
        <v>0.66</v>
      </c>
      <c r="Q580" s="1048">
        <v>0.66</v>
      </c>
      <c r="R580" s="1048">
        <v>0.66</v>
      </c>
      <c r="S580" s="1048">
        <v>0.66</v>
      </c>
      <c r="T580" s="1048">
        <v>0.66</v>
      </c>
      <c r="U580" s="1048">
        <v>0.66</v>
      </c>
      <c r="V580" s="1048">
        <v>0.66</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7" customFormat="1" ht="13.15" customHeight="1" outlineLevel="1" x14ac:dyDescent="0.25">
      <c r="A581" s="135"/>
      <c r="B581" s="127"/>
      <c r="C581" s="737"/>
      <c r="D581" s="737"/>
      <c r="E581" s="737"/>
      <c r="F581" s="745"/>
      <c r="G581" s="1023"/>
      <c r="H581" s="1023"/>
      <c r="I581" s="1024" t="s">
        <v>1169</v>
      </c>
      <c r="J581" s="1023"/>
      <c r="K581" s="1023"/>
      <c r="L581" s="1023"/>
      <c r="M581" s="1048">
        <v>0.5</v>
      </c>
      <c r="N581" s="1048">
        <v>0.5</v>
      </c>
      <c r="O581" s="1048">
        <v>0.5</v>
      </c>
      <c r="P581" s="1048">
        <v>0.5</v>
      </c>
      <c r="Q581" s="1048">
        <v>0.5</v>
      </c>
      <c r="R581" s="1048">
        <v>0.5</v>
      </c>
      <c r="S581" s="1048">
        <v>0.5</v>
      </c>
      <c r="T581" s="1048">
        <v>0.5</v>
      </c>
      <c r="U581" s="1048">
        <v>0.5</v>
      </c>
      <c r="V581" s="1048">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7" customFormat="1" ht="13.15" customHeight="1" outlineLevel="1" x14ac:dyDescent="0.25">
      <c r="A582" s="135"/>
      <c r="B582" s="127"/>
      <c r="C582" s="737"/>
      <c r="D582" s="737"/>
      <c r="E582" s="737"/>
      <c r="F582" s="745"/>
      <c r="G582" s="1023"/>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7" customFormat="1" ht="13.15" customHeight="1" outlineLevel="1" x14ac:dyDescent="0.25">
      <c r="A583" s="135"/>
      <c r="B583" s="127"/>
      <c r="C583" s="737"/>
      <c r="D583" s="737"/>
      <c r="E583" s="737"/>
      <c r="F583" s="745"/>
      <c r="G583" s="1023"/>
      <c r="H583" s="1023"/>
      <c r="I583" s="1023"/>
      <c r="J583" s="1023"/>
      <c r="K583" s="1023"/>
      <c r="L583" s="1023"/>
      <c r="M583" s="1023"/>
      <c r="N583" s="1023"/>
      <c r="O583" s="1023"/>
      <c r="P583" s="1023"/>
      <c r="Q583" s="1023"/>
      <c r="R583" s="1023"/>
      <c r="S583" s="1023"/>
      <c r="T583" s="1023"/>
      <c r="U583" s="1023"/>
      <c r="V583" s="1023"/>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7" customFormat="1" ht="5.0999999999999996" customHeight="1" outlineLevel="1" x14ac:dyDescent="0.25">
      <c r="A584" s="135"/>
      <c r="B584" s="127"/>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20"/>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7" customFormat="1" ht="24" customHeight="1" x14ac:dyDescent="0.25">
      <c r="A585" s="135"/>
      <c r="B585" s="127"/>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4" t="s">
        <v>199</v>
      </c>
      <c r="S585" s="730"/>
      <c r="T585" s="751"/>
      <c r="U585" s="751"/>
      <c r="V585" s="125" t="s">
        <v>129</v>
      </c>
      <c r="W585" s="125"/>
      <c r="X585" s="125"/>
      <c r="Y585" s="125"/>
      <c r="Z585" s="125"/>
      <c r="AA585" s="125"/>
      <c r="AB585" s="125"/>
      <c r="AC585" s="125"/>
      <c r="AD585" s="125"/>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7" customFormat="1" ht="12.75" customHeight="1" outlineLevel="1" x14ac:dyDescent="0.25">
      <c r="A586" s="135"/>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7" customFormat="1" ht="12.75" customHeight="1" outlineLevel="1" x14ac:dyDescent="0.25">
      <c r="A587" s="135"/>
      <c r="B587" s="76"/>
      <c r="C587" s="76"/>
      <c r="D587" s="76"/>
      <c r="E587" s="76"/>
      <c r="F587" s="76"/>
      <c r="G587" s="76"/>
      <c r="H587" s="76"/>
      <c r="I587" s="76"/>
      <c r="J587" s="76"/>
      <c r="K587" s="76"/>
      <c r="L587" s="76"/>
      <c r="M587" s="234"/>
      <c r="N587" s="76"/>
      <c r="O587" s="76"/>
      <c r="P587" s="76"/>
      <c r="Q587" s="76"/>
      <c r="R587" s="76"/>
      <c r="S587" s="76"/>
      <c r="T587" s="76"/>
      <c r="U587" s="76"/>
      <c r="V587" s="76"/>
      <c r="W587" s="234"/>
      <c r="X587" s="234"/>
      <c r="Y587" s="234"/>
      <c r="Z587" s="234"/>
      <c r="AA587" s="234"/>
      <c r="AB587" s="234"/>
      <c r="AC587" s="234"/>
      <c r="AD587" s="234"/>
      <c r="AE587" s="76"/>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5.0999999999999996" customHeight="1" outlineLevel="1" collapsed="1" thickBot="1" x14ac:dyDescent="0.3">
      <c r="A588" s="135"/>
      <c r="B588" s="76"/>
      <c r="C588" s="76"/>
      <c r="D588" s="76"/>
      <c r="E588" s="76"/>
      <c r="F588" s="76"/>
      <c r="G588" s="76"/>
      <c r="H588" s="76"/>
      <c r="I588" s="76"/>
      <c r="J588" s="76"/>
      <c r="K588" s="76"/>
      <c r="L588" s="76"/>
      <c r="M588" s="234"/>
      <c r="N588" s="76"/>
      <c r="O588" s="76"/>
      <c r="P588" s="76"/>
      <c r="Q588" s="76"/>
      <c r="R588" s="76"/>
      <c r="S588" s="76"/>
      <c r="T588" s="76"/>
      <c r="U588" s="76"/>
      <c r="V588" s="76"/>
      <c r="W588" s="234"/>
      <c r="X588" s="234"/>
      <c r="Y588" s="234"/>
      <c r="Z588" s="234"/>
      <c r="AA588" s="234"/>
      <c r="AB588" s="234"/>
      <c r="AC588" s="234"/>
      <c r="AD588" s="234"/>
      <c r="AE588" s="76"/>
      <c r="AF588" s="234"/>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5.0999999999999996" customHeight="1" outlineLevel="1" x14ac:dyDescent="0.25">
      <c r="A589" s="135"/>
      <c r="B589" s="127"/>
      <c r="C589" s="80" t="s">
        <v>0</v>
      </c>
      <c r="D589" s="80"/>
      <c r="E589" s="80"/>
      <c r="F589" s="80"/>
      <c r="G589" s="80"/>
      <c r="H589" s="80"/>
      <c r="I589" s="80"/>
      <c r="J589" s="80"/>
      <c r="K589" s="81"/>
      <c r="L589" s="81"/>
      <c r="M589" s="237"/>
      <c r="N589" s="81"/>
      <c r="O589" s="81"/>
      <c r="P589" s="81"/>
      <c r="Q589" s="81"/>
      <c r="R589" s="81"/>
      <c r="S589" s="81"/>
      <c r="T589" s="81"/>
      <c r="U589" s="81"/>
      <c r="V589" s="82" t="s">
        <v>121</v>
      </c>
      <c r="W589" s="82"/>
      <c r="X589" s="82"/>
      <c r="Y589" s="82"/>
      <c r="Z589" s="82"/>
      <c r="AA589" s="82"/>
      <c r="AB589" s="82"/>
      <c r="AC589" s="82"/>
      <c r="AD589" s="82"/>
      <c r="AE589" s="83"/>
      <c r="AF589" s="234"/>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1" collapsed="1" x14ac:dyDescent="0.25">
      <c r="A590" s="135"/>
      <c r="B590" s="127"/>
      <c r="C590" s="85"/>
      <c r="D590" s="85">
        <v>0</v>
      </c>
      <c r="E590" s="85" t="s">
        <v>1</v>
      </c>
      <c r="F590" s="86"/>
      <c r="G590" s="87" t="s">
        <v>206</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4"/>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1" x14ac:dyDescent="0.25">
      <c r="A591" s="135"/>
      <c r="B591" s="127"/>
      <c r="C591" s="85"/>
      <c r="D591" s="92"/>
      <c r="E591" s="93"/>
      <c r="F591" s="94"/>
      <c r="G591" s="95" t="s">
        <v>207</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4"/>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1" x14ac:dyDescent="0.25">
      <c r="A592" s="135"/>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4"/>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1" x14ac:dyDescent="0.25">
      <c r="A593" s="135"/>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4"/>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1" x14ac:dyDescent="0.25">
      <c r="A594" s="135"/>
      <c r="B594" s="127"/>
      <c r="C594" s="93"/>
      <c r="D594" s="93"/>
      <c r="E594" s="93"/>
      <c r="F594" s="93"/>
      <c r="G594" s="107"/>
      <c r="H594" s="107"/>
      <c r="I594" s="107"/>
      <c r="J594" s="679"/>
      <c r="K594" s="679"/>
      <c r="L594" s="244"/>
      <c r="M594" s="186"/>
      <c r="N594" s="713" t="s">
        <v>898</v>
      </c>
      <c r="O594" s="186"/>
      <c r="P594" s="713" t="s">
        <v>895</v>
      </c>
      <c r="Q594" s="679"/>
      <c r="R594" s="107"/>
      <c r="S594" s="107"/>
      <c r="T594" s="107"/>
      <c r="U594" s="107"/>
      <c r="V594" s="107"/>
      <c r="W594" s="699"/>
      <c r="X594" s="699"/>
      <c r="Y594" s="699"/>
      <c r="Z594" s="699"/>
      <c r="AA594" s="783"/>
      <c r="AB594" s="783"/>
      <c r="AC594" s="783"/>
      <c r="AD594" s="699"/>
      <c r="AE594" s="91"/>
      <c r="AF594" s="234"/>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1" x14ac:dyDescent="0.25">
      <c r="A595" s="135"/>
      <c r="B595" s="127"/>
      <c r="C595" s="93"/>
      <c r="D595" s="93"/>
      <c r="E595" s="93"/>
      <c r="F595" s="93"/>
      <c r="G595" s="93"/>
      <c r="H595" s="93"/>
      <c r="I595" s="93"/>
      <c r="J595" s="244"/>
      <c r="K595" s="244"/>
      <c r="L595" s="93"/>
      <c r="M595" s="244"/>
      <c r="N595" s="713" t="s">
        <v>897</v>
      </c>
      <c r="O595" s="244"/>
      <c r="P595" s="713" t="s">
        <v>896</v>
      </c>
      <c r="Q595" s="679"/>
      <c r="R595" s="107"/>
      <c r="S595" s="107"/>
      <c r="T595" s="107"/>
      <c r="U595" s="107"/>
      <c r="V595" s="107"/>
      <c r="W595" s="699"/>
      <c r="X595" s="699"/>
      <c r="Y595" s="699"/>
      <c r="Z595" s="699"/>
      <c r="AA595" s="783"/>
      <c r="AB595" s="783"/>
      <c r="AC595" s="783"/>
      <c r="AD595" s="699"/>
      <c r="AE595" s="91"/>
      <c r="AF595" s="234"/>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1" x14ac:dyDescent="0.25">
      <c r="A596" s="135"/>
      <c r="B596" s="127"/>
      <c r="C596" s="93"/>
      <c r="D596" s="93"/>
      <c r="E596" s="93"/>
      <c r="F596" s="93"/>
      <c r="G596" s="108"/>
      <c r="H596" s="108"/>
      <c r="I596" s="108"/>
      <c r="J596" s="250"/>
      <c r="K596" s="250"/>
      <c r="L596" s="108"/>
      <c r="M596" s="250"/>
      <c r="N596" s="250" t="s">
        <v>863</v>
      </c>
      <c r="O596" s="250"/>
      <c r="P596" s="250" t="s">
        <v>864</v>
      </c>
      <c r="Q596" s="679"/>
      <c r="R596" s="108"/>
      <c r="S596" s="131" t="s">
        <v>210</v>
      </c>
      <c r="T596" s="131"/>
      <c r="U596" s="250"/>
      <c r="V596" s="193" t="s">
        <v>204</v>
      </c>
      <c r="W596" s="700"/>
      <c r="X596" s="700"/>
      <c r="Y596" s="700"/>
      <c r="Z596" s="700"/>
      <c r="AA596" s="784"/>
      <c r="AB596" s="784"/>
      <c r="AC596" s="803" t="s">
        <v>953</v>
      </c>
      <c r="AD596" s="803"/>
      <c r="AE596" s="91"/>
      <c r="AF596" s="234"/>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1" x14ac:dyDescent="0.25">
      <c r="A597" s="135"/>
      <c r="B597" s="127"/>
      <c r="C597" s="109"/>
      <c r="D597" s="109"/>
      <c r="E597" s="109"/>
      <c r="F597" s="93"/>
      <c r="G597" s="244"/>
      <c r="H597" s="244" t="s">
        <v>859</v>
      </c>
      <c r="I597" s="108" t="s">
        <v>168</v>
      </c>
      <c r="J597" s="108" t="s">
        <v>211</v>
      </c>
      <c r="K597" s="108" t="s">
        <v>212</v>
      </c>
      <c r="L597" s="108" t="s">
        <v>214</v>
      </c>
      <c r="M597" s="250"/>
      <c r="N597" s="108" t="s">
        <v>213</v>
      </c>
      <c r="O597" s="250"/>
      <c r="P597" s="108" t="s">
        <v>213</v>
      </c>
      <c r="Q597" s="679"/>
      <c r="R597" s="250"/>
      <c r="S597" s="108" t="s">
        <v>216</v>
      </c>
      <c r="T597" s="108" t="s">
        <v>215</v>
      </c>
      <c r="U597" s="250"/>
      <c r="V597" s="193"/>
      <c r="W597" s="700"/>
      <c r="X597" s="700"/>
      <c r="Y597" s="700"/>
      <c r="Z597" s="700"/>
      <c r="AA597" s="784"/>
      <c r="AB597" s="784"/>
      <c r="AC597" s="798" t="s">
        <v>865</v>
      </c>
      <c r="AD597" s="798" t="s">
        <v>954</v>
      </c>
      <c r="AE597" s="91"/>
      <c r="AF597" s="234"/>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5.0999999999999996" customHeight="1" outlineLevel="1" x14ac:dyDescent="0.25">
      <c r="A598" s="135"/>
      <c r="B598" s="127"/>
      <c r="C598" s="92" t="s">
        <v>124</v>
      </c>
      <c r="D598" s="109"/>
      <c r="E598" s="109"/>
      <c r="F598" s="93"/>
      <c r="G598" s="244"/>
      <c r="H598" s="244"/>
      <c r="I598" s="108"/>
      <c r="J598" s="108"/>
      <c r="K598" s="108"/>
      <c r="L598" s="108"/>
      <c r="M598" s="250"/>
      <c r="N598" s="108"/>
      <c r="O598" s="250"/>
      <c r="P598" s="108"/>
      <c r="Q598" s="679"/>
      <c r="R598" s="250"/>
      <c r="S598" s="108"/>
      <c r="T598" s="108"/>
      <c r="U598" s="250"/>
      <c r="V598" s="193"/>
      <c r="W598" s="700"/>
      <c r="X598" s="700"/>
      <c r="Y598" s="700"/>
      <c r="Z598" s="700"/>
      <c r="AA598" s="784"/>
      <c r="AB598" s="784"/>
      <c r="AC598" s="784"/>
      <c r="AD598" s="700"/>
      <c r="AE598" s="91"/>
      <c r="AF598" s="234"/>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5.0999999999999996" customHeight="1" outlineLevel="1" x14ac:dyDescent="0.25">
      <c r="A599" s="135"/>
      <c r="B599" s="127"/>
      <c r="C599" s="109"/>
      <c r="D599" s="109"/>
      <c r="E599" s="109"/>
      <c r="F599" s="111"/>
      <c r="I599" s="112"/>
      <c r="J599" s="112"/>
      <c r="K599" s="112"/>
      <c r="L599" s="112"/>
      <c r="M599" s="112"/>
      <c r="N599" s="112"/>
      <c r="P599" s="112"/>
      <c r="S599" s="112"/>
      <c r="T599" s="112"/>
      <c r="V599" s="111"/>
      <c r="AE599" s="91"/>
      <c r="AF599" s="234"/>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1" x14ac:dyDescent="0.25">
      <c r="A600" s="135"/>
      <c r="B600" s="127"/>
      <c r="C600" s="109"/>
      <c r="D600" s="109"/>
      <c r="E600" s="109"/>
      <c r="F600" s="111"/>
      <c r="H600" s="137" t="s">
        <v>877</v>
      </c>
      <c r="I600" s="132" t="s">
        <v>414</v>
      </c>
      <c r="J600" s="153">
        <v>0.72</v>
      </c>
      <c r="K600" s="800">
        <v>5.5E-2</v>
      </c>
      <c r="L600" s="130">
        <v>400</v>
      </c>
      <c r="M600" s="112"/>
      <c r="N600" s="801">
        <f t="shared" ref="N600:N631" si="317">$J600+$K600/2</f>
        <v>0.74749999999999994</v>
      </c>
      <c r="P600" s="801">
        <f t="shared" ref="P600:P631" si="318">$J600-$K600/2</f>
        <v>0.6925</v>
      </c>
      <c r="S600" s="802">
        <f t="shared" ref="S600:S631" si="319">MAX($J464:$Q464)+$T464</f>
        <v>0.72000000000000008</v>
      </c>
      <c r="T600" s="802">
        <f t="shared" ref="T600:T631" si="320">MIN($J464:$Q464)+$T464-INDEX(DigSpread,$AD600+1,1)</f>
        <v>0.72000000000000008</v>
      </c>
      <c r="V600" s="185">
        <v>0.06</v>
      </c>
      <c r="AC600" s="113">
        <v>0</v>
      </c>
      <c r="AD600" s="113">
        <v>0</v>
      </c>
      <c r="AE600" s="91"/>
      <c r="AF600" s="234"/>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1" x14ac:dyDescent="0.25">
      <c r="A601" s="135"/>
      <c r="B601" s="127"/>
      <c r="C601" s="109"/>
      <c r="D601" s="109"/>
      <c r="E601" s="109"/>
      <c r="F601" s="111"/>
      <c r="I601" s="132" t="s">
        <v>415</v>
      </c>
      <c r="J601" s="153">
        <v>0.72</v>
      </c>
      <c r="K601" s="800">
        <v>5.5E-2</v>
      </c>
      <c r="L601" s="130">
        <v>400</v>
      </c>
      <c r="M601" s="112"/>
      <c r="N601" s="801">
        <f t="shared" si="317"/>
        <v>0.74749999999999994</v>
      </c>
      <c r="P601" s="801">
        <f t="shared" si="318"/>
        <v>0.6925</v>
      </c>
      <c r="S601" s="802">
        <f t="shared" si="319"/>
        <v>0.72000000000000008</v>
      </c>
      <c r="T601" s="802">
        <f t="shared" si="320"/>
        <v>0.72000000000000008</v>
      </c>
      <c r="V601" s="129">
        <v>0.06</v>
      </c>
      <c r="AC601" s="113">
        <f>AC600</f>
        <v>0</v>
      </c>
      <c r="AD601" s="113">
        <f>AD600+1</f>
        <v>1</v>
      </c>
      <c r="AE601" s="91"/>
      <c r="AF601" s="234"/>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1" x14ac:dyDescent="0.25">
      <c r="A602" s="135"/>
      <c r="B602" s="127"/>
      <c r="C602" s="109"/>
      <c r="D602" s="109"/>
      <c r="E602" s="109"/>
      <c r="F602" s="111"/>
      <c r="I602" s="132" t="s">
        <v>416</v>
      </c>
      <c r="J602" s="153">
        <v>0.72</v>
      </c>
      <c r="K602" s="800">
        <v>5.5E-2</v>
      </c>
      <c r="L602" s="130">
        <v>800</v>
      </c>
      <c r="M602" s="112"/>
      <c r="N602" s="801">
        <f t="shared" si="317"/>
        <v>0.74749999999999994</v>
      </c>
      <c r="P602" s="801">
        <f t="shared" si="318"/>
        <v>0.6925</v>
      </c>
      <c r="S602" s="802">
        <f t="shared" si="319"/>
        <v>0.72000000000000008</v>
      </c>
      <c r="T602" s="802">
        <f t="shared" si="320"/>
        <v>0.72000000000000008</v>
      </c>
      <c r="V602" s="129">
        <v>0.06</v>
      </c>
      <c r="AC602" s="113">
        <f t="shared" ref="AC602:AC609" si="321">AC601</f>
        <v>0</v>
      </c>
      <c r="AD602" s="113">
        <f t="shared" ref="AD602:AD609" si="322">AD601+1</f>
        <v>2</v>
      </c>
      <c r="AE602" s="91"/>
      <c r="AF602" s="234"/>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1" x14ac:dyDescent="0.25">
      <c r="A603" s="135"/>
      <c r="B603" s="127"/>
      <c r="C603" s="109"/>
      <c r="D603" s="109"/>
      <c r="E603" s="109"/>
      <c r="F603" s="111"/>
      <c r="I603" s="132" t="s">
        <v>417</v>
      </c>
      <c r="J603" s="153">
        <v>0.72</v>
      </c>
      <c r="K603" s="800">
        <v>5.5E-2</v>
      </c>
      <c r="L603" s="130">
        <v>2000</v>
      </c>
      <c r="M603" s="112"/>
      <c r="N603" s="801">
        <f t="shared" si="317"/>
        <v>0.74749999999999994</v>
      </c>
      <c r="P603" s="801">
        <f t="shared" si="318"/>
        <v>0.6925</v>
      </c>
      <c r="S603" s="802">
        <f t="shared" si="319"/>
        <v>0.72000000000000008</v>
      </c>
      <c r="T603" s="802">
        <f t="shared" si="320"/>
        <v>0.67</v>
      </c>
      <c r="V603" s="129">
        <v>0.06</v>
      </c>
      <c r="AC603" s="113">
        <f t="shared" si="321"/>
        <v>0</v>
      </c>
      <c r="AD603" s="113">
        <f t="shared" si="322"/>
        <v>3</v>
      </c>
      <c r="AE603" s="91"/>
      <c r="AF603" s="234"/>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1" x14ac:dyDescent="0.25">
      <c r="A604" s="135"/>
      <c r="B604" s="127"/>
      <c r="C604" s="109"/>
      <c r="D604" s="109"/>
      <c r="E604" s="109"/>
      <c r="F604" s="111"/>
      <c r="I604" s="132" t="s">
        <v>418</v>
      </c>
      <c r="J604" s="153">
        <v>0.68</v>
      </c>
      <c r="K604" s="800">
        <v>0.125</v>
      </c>
      <c r="L604" s="130">
        <v>2990</v>
      </c>
      <c r="M604" s="112"/>
      <c r="N604" s="801">
        <f t="shared" si="317"/>
        <v>0.74250000000000005</v>
      </c>
      <c r="P604" s="801">
        <f t="shared" si="318"/>
        <v>0.61750000000000005</v>
      </c>
      <c r="S604" s="802">
        <f t="shared" si="319"/>
        <v>0.72</v>
      </c>
      <c r="T604" s="802">
        <f t="shared" si="320"/>
        <v>0.62</v>
      </c>
      <c r="V604" s="129">
        <v>0.06</v>
      </c>
      <c r="AC604" s="113">
        <f t="shared" si="321"/>
        <v>0</v>
      </c>
      <c r="AD604" s="113">
        <f t="shared" si="322"/>
        <v>4</v>
      </c>
      <c r="AE604" s="91"/>
      <c r="AF604" s="234"/>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1" x14ac:dyDescent="0.25">
      <c r="A605" s="135"/>
      <c r="B605" s="127"/>
      <c r="C605" s="109"/>
      <c r="D605" s="109"/>
      <c r="E605" s="109"/>
      <c r="F605" s="111"/>
      <c r="I605" s="132" t="s">
        <v>419</v>
      </c>
      <c r="J605" s="153">
        <v>0.66</v>
      </c>
      <c r="K605" s="800">
        <v>0.105</v>
      </c>
      <c r="L605" s="130">
        <v>3800</v>
      </c>
      <c r="M605" s="112"/>
      <c r="N605" s="801">
        <f t="shared" si="317"/>
        <v>0.71250000000000002</v>
      </c>
      <c r="P605" s="801">
        <f t="shared" si="318"/>
        <v>0.60750000000000004</v>
      </c>
      <c r="S605" s="802">
        <f t="shared" si="319"/>
        <v>0.63500000000000001</v>
      </c>
      <c r="T605" s="802">
        <f t="shared" si="320"/>
        <v>0.63500000000000001</v>
      </c>
      <c r="V605" s="129">
        <v>0.06</v>
      </c>
      <c r="AC605" s="113">
        <f t="shared" si="321"/>
        <v>0</v>
      </c>
      <c r="AD605" s="113">
        <f t="shared" si="322"/>
        <v>5</v>
      </c>
      <c r="AE605" s="91"/>
      <c r="AF605" s="234"/>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1" x14ac:dyDescent="0.25">
      <c r="A606" s="135"/>
      <c r="B606" s="127"/>
      <c r="C606" s="109"/>
      <c r="D606" s="109"/>
      <c r="E606" s="109"/>
      <c r="F606" s="111"/>
      <c r="I606" s="132" t="s">
        <v>420</v>
      </c>
      <c r="J606" s="153">
        <v>0.61</v>
      </c>
      <c r="K606" s="800">
        <v>0.105</v>
      </c>
      <c r="L606" s="130">
        <v>2500</v>
      </c>
      <c r="M606" s="112"/>
      <c r="N606" s="801">
        <f t="shared" si="317"/>
        <v>0.66249999999999998</v>
      </c>
      <c r="P606" s="801">
        <f t="shared" si="318"/>
        <v>0.5575</v>
      </c>
      <c r="S606" s="802">
        <f t="shared" si="319"/>
        <v>0.61</v>
      </c>
      <c r="T606" s="802">
        <f t="shared" si="320"/>
        <v>0.61</v>
      </c>
      <c r="V606" s="129">
        <v>0.06</v>
      </c>
      <c r="AC606" s="113">
        <f t="shared" si="321"/>
        <v>0</v>
      </c>
      <c r="AD606" s="113">
        <f t="shared" si="322"/>
        <v>6</v>
      </c>
      <c r="AE606" s="91"/>
      <c r="AF606" s="234"/>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1" x14ac:dyDescent="0.25">
      <c r="A607" s="135"/>
      <c r="B607" s="127"/>
      <c r="C607" s="109"/>
      <c r="D607" s="109"/>
      <c r="E607" s="109"/>
      <c r="F607" s="111"/>
      <c r="I607" s="132" t="s">
        <v>421</v>
      </c>
      <c r="J607" s="153">
        <v>0.56999999999999995</v>
      </c>
      <c r="K607" s="800">
        <v>8.5000000000000006E-2</v>
      </c>
      <c r="L607" s="130">
        <v>1500</v>
      </c>
      <c r="M607" s="112"/>
      <c r="N607" s="801">
        <f t="shared" si="317"/>
        <v>0.61249999999999993</v>
      </c>
      <c r="P607" s="801">
        <f t="shared" si="318"/>
        <v>0.52749999999999997</v>
      </c>
      <c r="S607" s="802">
        <f t="shared" si="319"/>
        <v>0.6</v>
      </c>
      <c r="T607" s="802">
        <f t="shared" si="320"/>
        <v>0.6</v>
      </c>
      <c r="V607" s="129">
        <v>0.06</v>
      </c>
      <c r="AC607" s="113">
        <f t="shared" si="321"/>
        <v>0</v>
      </c>
      <c r="AD607" s="113">
        <f t="shared" si="322"/>
        <v>7</v>
      </c>
      <c r="AE607" s="91"/>
      <c r="AF607" s="234"/>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1" x14ac:dyDescent="0.25">
      <c r="A608" s="135"/>
      <c r="B608" s="127"/>
      <c r="C608" s="109"/>
      <c r="D608" s="109"/>
      <c r="E608" s="109"/>
      <c r="F608" s="111"/>
      <c r="I608" s="132" t="s">
        <v>422</v>
      </c>
      <c r="J608" s="153">
        <v>0.54</v>
      </c>
      <c r="K608" s="800">
        <v>0.06</v>
      </c>
      <c r="L608" s="130">
        <v>800</v>
      </c>
      <c r="M608" s="112"/>
      <c r="N608" s="801">
        <f t="shared" si="317"/>
        <v>0.57000000000000006</v>
      </c>
      <c r="P608" s="801">
        <f t="shared" si="318"/>
        <v>0.51</v>
      </c>
      <c r="S608" s="802">
        <f t="shared" si="319"/>
        <v>0.58000000000000007</v>
      </c>
      <c r="T608" s="802">
        <f t="shared" si="320"/>
        <v>0.58000000000000007</v>
      </c>
      <c r="V608" s="129">
        <v>0.06</v>
      </c>
      <c r="AC608" s="113">
        <f t="shared" si="321"/>
        <v>0</v>
      </c>
      <c r="AD608" s="113">
        <f t="shared" si="322"/>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1" x14ac:dyDescent="0.25">
      <c r="A609" s="135"/>
      <c r="B609" s="127"/>
      <c r="C609" s="109"/>
      <c r="D609" s="109"/>
      <c r="E609" s="109"/>
      <c r="F609" s="111"/>
      <c r="I609" s="132" t="s">
        <v>423</v>
      </c>
      <c r="J609" s="189">
        <v>0.52</v>
      </c>
      <c r="K609" s="800">
        <v>0.04</v>
      </c>
      <c r="L609" s="130">
        <v>650</v>
      </c>
      <c r="M609" s="112"/>
      <c r="N609" s="801">
        <f t="shared" si="317"/>
        <v>0.54</v>
      </c>
      <c r="P609" s="801">
        <f t="shared" si="318"/>
        <v>0.5</v>
      </c>
      <c r="S609" s="802">
        <f t="shared" si="319"/>
        <v>0.55000000000000004</v>
      </c>
      <c r="T609" s="802">
        <f t="shared" si="320"/>
        <v>0.55000000000000004</v>
      </c>
      <c r="V609" s="175">
        <v>0.06</v>
      </c>
      <c r="AC609" s="113">
        <f t="shared" si="321"/>
        <v>0</v>
      </c>
      <c r="AD609" s="113">
        <f t="shared" si="322"/>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hidden="1" customHeight="1" outlineLevel="2" x14ac:dyDescent="0.25">
      <c r="A610" s="135"/>
      <c r="B610" s="127"/>
      <c r="C610" s="109"/>
      <c r="D610" s="109"/>
      <c r="E610" s="109"/>
      <c r="F610" s="111"/>
      <c r="H610" s="137" t="s">
        <v>427</v>
      </c>
      <c r="I610" s="132" t="s">
        <v>414</v>
      </c>
      <c r="J610" s="153">
        <v>0.68</v>
      </c>
      <c r="K610" s="800">
        <v>0.05</v>
      </c>
      <c r="L610" s="130">
        <v>150</v>
      </c>
      <c r="M610" s="112"/>
      <c r="N610" s="385">
        <f t="shared" si="317"/>
        <v>0.70500000000000007</v>
      </c>
      <c r="P610" s="385">
        <f t="shared" si="318"/>
        <v>0.65500000000000003</v>
      </c>
      <c r="S610" s="802">
        <f t="shared" si="319"/>
        <v>0.68</v>
      </c>
      <c r="T610" s="802">
        <f t="shared" si="320"/>
        <v>0.68</v>
      </c>
      <c r="AC610" s="113">
        <f>AC600+1</f>
        <v>1</v>
      </c>
      <c r="AD610" s="113">
        <f>AD600</f>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hidden="1" customHeight="1" outlineLevel="2" x14ac:dyDescent="0.25">
      <c r="A611" s="135"/>
      <c r="B611" s="127"/>
      <c r="C611" s="109"/>
      <c r="D611" s="109"/>
      <c r="E611" s="109"/>
      <c r="F611" s="111"/>
      <c r="I611" s="132" t="s">
        <v>415</v>
      </c>
      <c r="J611" s="153">
        <v>0.68</v>
      </c>
      <c r="K611" s="800">
        <v>0.05</v>
      </c>
      <c r="L611" s="130">
        <v>100</v>
      </c>
      <c r="M611" s="112"/>
      <c r="N611" s="385">
        <f t="shared" si="317"/>
        <v>0.70500000000000007</v>
      </c>
      <c r="P611" s="385">
        <f t="shared" si="318"/>
        <v>0.65500000000000003</v>
      </c>
      <c r="S611" s="802">
        <f t="shared" si="319"/>
        <v>0.68</v>
      </c>
      <c r="T611" s="802">
        <f t="shared" si="320"/>
        <v>0.68</v>
      </c>
      <c r="AC611" s="113">
        <f t="shared" ref="AC611:AC674" si="323">AC601+1</f>
        <v>1</v>
      </c>
      <c r="AD611" s="113">
        <f t="shared" ref="AD611:AD674" si="324">AD601</f>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hidden="1" customHeight="1" outlineLevel="2" x14ac:dyDescent="0.25">
      <c r="A612" s="135"/>
      <c r="B612" s="127"/>
      <c r="C612" s="109"/>
      <c r="D612" s="109"/>
      <c r="E612" s="109"/>
      <c r="F612" s="111"/>
      <c r="I612" s="132" t="s">
        <v>416</v>
      </c>
      <c r="J612" s="153">
        <v>0.68</v>
      </c>
      <c r="K612" s="800">
        <v>0.05</v>
      </c>
      <c r="L612" s="130">
        <v>200</v>
      </c>
      <c r="M612" s="112"/>
      <c r="N612" s="385">
        <f t="shared" si="317"/>
        <v>0.70500000000000007</v>
      </c>
      <c r="P612" s="385">
        <f t="shared" si="318"/>
        <v>0.65500000000000003</v>
      </c>
      <c r="S612" s="802">
        <f t="shared" si="319"/>
        <v>0.68</v>
      </c>
      <c r="T612" s="802">
        <f t="shared" si="320"/>
        <v>0.68</v>
      </c>
      <c r="AC612" s="113">
        <f t="shared" si="323"/>
        <v>1</v>
      </c>
      <c r="AD612" s="113">
        <f t="shared" si="324"/>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hidden="1" customHeight="1" outlineLevel="2" x14ac:dyDescent="0.25">
      <c r="A613" s="135"/>
      <c r="B613" s="127"/>
      <c r="C613" s="109"/>
      <c r="D613" s="109"/>
      <c r="E613" s="109"/>
      <c r="F613" s="111"/>
      <c r="I613" s="132" t="s">
        <v>417</v>
      </c>
      <c r="J613" s="153">
        <v>0.68</v>
      </c>
      <c r="K613" s="800">
        <v>0.05</v>
      </c>
      <c r="L613" s="130">
        <v>300</v>
      </c>
      <c r="M613" s="112"/>
      <c r="N613" s="385">
        <f t="shared" si="317"/>
        <v>0.70500000000000007</v>
      </c>
      <c r="P613" s="385">
        <f t="shared" si="318"/>
        <v>0.65500000000000003</v>
      </c>
      <c r="S613" s="802">
        <f t="shared" si="319"/>
        <v>0.68</v>
      </c>
      <c r="T613" s="802">
        <f t="shared" si="320"/>
        <v>0.6</v>
      </c>
      <c r="AC613" s="113">
        <f t="shared" si="323"/>
        <v>1</v>
      </c>
      <c r="AD613" s="113">
        <f t="shared" si="324"/>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hidden="1" customHeight="1" outlineLevel="2" x14ac:dyDescent="0.25">
      <c r="A614" s="135"/>
      <c r="B614" s="127"/>
      <c r="C614" s="109"/>
      <c r="D614" s="109"/>
      <c r="E614" s="109"/>
      <c r="F614" s="111"/>
      <c r="I614" s="132" t="s">
        <v>418</v>
      </c>
      <c r="J614" s="153">
        <v>0.67</v>
      </c>
      <c r="K614" s="800">
        <v>0.1</v>
      </c>
      <c r="L614" s="130">
        <v>1000</v>
      </c>
      <c r="M614" s="112"/>
      <c r="N614" s="385">
        <f t="shared" si="317"/>
        <v>0.72000000000000008</v>
      </c>
      <c r="P614" s="385">
        <f t="shared" si="318"/>
        <v>0.62</v>
      </c>
      <c r="S614" s="802">
        <f t="shared" si="319"/>
        <v>0.66999999999999993</v>
      </c>
      <c r="T614" s="802">
        <f t="shared" si="320"/>
        <v>0.52</v>
      </c>
      <c r="AC614" s="113">
        <f t="shared" si="323"/>
        <v>1</v>
      </c>
      <c r="AD614" s="113">
        <f t="shared" si="324"/>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hidden="1" customHeight="1" outlineLevel="2" x14ac:dyDescent="0.25">
      <c r="A615" s="135"/>
      <c r="B615" s="127"/>
      <c r="C615" s="109"/>
      <c r="D615" s="109"/>
      <c r="E615" s="109"/>
      <c r="F615" s="111"/>
      <c r="I615" s="132" t="s">
        <v>419</v>
      </c>
      <c r="J615" s="153">
        <v>0.6</v>
      </c>
      <c r="K615" s="800">
        <v>0.15</v>
      </c>
      <c r="L615" s="130">
        <v>4000</v>
      </c>
      <c r="M615" s="112"/>
      <c r="N615" s="385">
        <f t="shared" si="317"/>
        <v>0.67499999999999993</v>
      </c>
      <c r="P615" s="385">
        <f t="shared" si="318"/>
        <v>0.52500000000000002</v>
      </c>
      <c r="S615" s="802">
        <f t="shared" si="319"/>
        <v>0.56499999999999995</v>
      </c>
      <c r="T615" s="802">
        <f t="shared" si="320"/>
        <v>0.42999999999999994</v>
      </c>
      <c r="AC615" s="113">
        <f t="shared" si="323"/>
        <v>1</v>
      </c>
      <c r="AD615" s="113">
        <f t="shared" si="324"/>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hidden="1" customHeight="1" outlineLevel="2" x14ac:dyDescent="0.25">
      <c r="A616" s="135"/>
      <c r="B616" s="127"/>
      <c r="C616" s="109"/>
      <c r="D616" s="109"/>
      <c r="E616" s="109"/>
      <c r="F616" s="111"/>
      <c r="I616" s="132" t="s">
        <v>420</v>
      </c>
      <c r="J616" s="153">
        <v>0.56999999999999995</v>
      </c>
      <c r="K616" s="800">
        <v>0.15</v>
      </c>
      <c r="L616" s="130">
        <v>3500</v>
      </c>
      <c r="M616" s="112"/>
      <c r="N616" s="385">
        <f t="shared" si="317"/>
        <v>0.64499999999999991</v>
      </c>
      <c r="P616" s="385">
        <f t="shared" si="318"/>
        <v>0.49499999999999994</v>
      </c>
      <c r="S616" s="802">
        <f t="shared" si="319"/>
        <v>0.53999999999999992</v>
      </c>
      <c r="T616" s="802">
        <f t="shared" si="320"/>
        <v>0.53999999999999992</v>
      </c>
      <c r="AC616" s="113">
        <f t="shared" si="323"/>
        <v>1</v>
      </c>
      <c r="AD616" s="113">
        <f t="shared" si="324"/>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hidden="1" customHeight="1" outlineLevel="2" x14ac:dyDescent="0.25">
      <c r="A617" s="135"/>
      <c r="B617" s="127"/>
      <c r="C617" s="109"/>
      <c r="D617" s="109"/>
      <c r="E617" s="109"/>
      <c r="F617" s="111"/>
      <c r="I617" s="132" t="s">
        <v>421</v>
      </c>
      <c r="J617" s="153">
        <v>0.54</v>
      </c>
      <c r="K617" s="800">
        <v>0.1</v>
      </c>
      <c r="L617" s="130">
        <v>2200</v>
      </c>
      <c r="M617" s="112"/>
      <c r="N617" s="385">
        <f t="shared" si="317"/>
        <v>0.59000000000000008</v>
      </c>
      <c r="P617" s="385">
        <f t="shared" si="318"/>
        <v>0.49000000000000005</v>
      </c>
      <c r="S617" s="802">
        <f t="shared" si="319"/>
        <v>0.57999999999999996</v>
      </c>
      <c r="T617" s="802">
        <f t="shared" si="320"/>
        <v>0.52999999999999992</v>
      </c>
      <c r="AC617" s="113">
        <f t="shared" si="323"/>
        <v>1</v>
      </c>
      <c r="AD617" s="113">
        <f t="shared" si="324"/>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hidden="1" customHeight="1" outlineLevel="2" x14ac:dyDescent="0.25">
      <c r="A618" s="135"/>
      <c r="B618" s="127"/>
      <c r="C618" s="109"/>
      <c r="D618" s="109"/>
      <c r="E618" s="109"/>
      <c r="F618" s="111"/>
      <c r="I618" s="132" t="s">
        <v>422</v>
      </c>
      <c r="J618" s="153">
        <v>0.52</v>
      </c>
      <c r="K618" s="800">
        <v>7.0000000000000007E-2</v>
      </c>
      <c r="L618" s="130">
        <v>1200</v>
      </c>
      <c r="M618" s="112"/>
      <c r="N618" s="385">
        <f t="shared" si="317"/>
        <v>0.55500000000000005</v>
      </c>
      <c r="P618" s="385">
        <f t="shared" si="318"/>
        <v>0.48499999999999999</v>
      </c>
      <c r="S618" s="802">
        <f t="shared" si="319"/>
        <v>0.57999999999999996</v>
      </c>
      <c r="T618" s="802">
        <f t="shared" si="320"/>
        <v>0.56999999999999995</v>
      </c>
      <c r="AC618" s="113">
        <f t="shared" si="323"/>
        <v>1</v>
      </c>
      <c r="AD618" s="113">
        <f t="shared" si="324"/>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hidden="1" customHeight="1" outlineLevel="2" x14ac:dyDescent="0.25">
      <c r="A619" s="135"/>
      <c r="B619" s="127"/>
      <c r="C619" s="109"/>
      <c r="D619" s="109"/>
      <c r="E619" s="109"/>
      <c r="F619" s="111"/>
      <c r="I619" s="132" t="s">
        <v>423</v>
      </c>
      <c r="J619" s="189">
        <v>0.5</v>
      </c>
      <c r="K619" s="800">
        <v>0.05</v>
      </c>
      <c r="L619" s="130">
        <v>850</v>
      </c>
      <c r="M619" s="112"/>
      <c r="N619" s="385">
        <f t="shared" si="317"/>
        <v>0.52500000000000002</v>
      </c>
      <c r="P619" s="385">
        <f t="shared" si="318"/>
        <v>0.47499999999999998</v>
      </c>
      <c r="S619" s="802">
        <f t="shared" si="319"/>
        <v>0.55000000000000004</v>
      </c>
      <c r="T619" s="802">
        <f t="shared" si="320"/>
        <v>0.55000000000000004</v>
      </c>
      <c r="AC619" s="113">
        <f t="shared" si="323"/>
        <v>1</v>
      </c>
      <c r="AD619" s="113">
        <f t="shared" si="324"/>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hidden="1" customHeight="1" outlineLevel="2" x14ac:dyDescent="0.25">
      <c r="A620" s="135"/>
      <c r="B620" s="127"/>
      <c r="C620" s="109"/>
      <c r="D620" s="109"/>
      <c r="E620" s="109"/>
      <c r="F620" s="111"/>
      <c r="H620" s="137" t="s">
        <v>845</v>
      </c>
      <c r="I620" s="132" t="s">
        <v>414</v>
      </c>
      <c r="J620" s="153">
        <v>0.68</v>
      </c>
      <c r="K620" s="800">
        <v>0.05</v>
      </c>
      <c r="L620" s="130">
        <v>150</v>
      </c>
      <c r="M620" s="112"/>
      <c r="N620" s="385">
        <f t="shared" si="317"/>
        <v>0.70500000000000007</v>
      </c>
      <c r="P620" s="385">
        <f t="shared" si="318"/>
        <v>0.65500000000000003</v>
      </c>
      <c r="S620" s="802">
        <f t="shared" si="319"/>
        <v>0.68</v>
      </c>
      <c r="T620" s="802">
        <f t="shared" si="320"/>
        <v>0.68</v>
      </c>
      <c r="AC620" s="113">
        <f t="shared" si="323"/>
        <v>2</v>
      </c>
      <c r="AD620" s="113">
        <f t="shared" si="324"/>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hidden="1" customHeight="1" outlineLevel="2" x14ac:dyDescent="0.25">
      <c r="A621" s="135"/>
      <c r="B621" s="127"/>
      <c r="C621" s="109"/>
      <c r="D621" s="109"/>
      <c r="E621" s="109"/>
      <c r="F621" s="111"/>
      <c r="I621" s="132" t="s">
        <v>415</v>
      </c>
      <c r="J621" s="153">
        <v>0.68</v>
      </c>
      <c r="K621" s="800">
        <v>0.05</v>
      </c>
      <c r="L621" s="130">
        <v>100</v>
      </c>
      <c r="M621" s="112"/>
      <c r="N621" s="385">
        <f t="shared" si="317"/>
        <v>0.70500000000000007</v>
      </c>
      <c r="P621" s="385">
        <f t="shared" si="318"/>
        <v>0.65500000000000003</v>
      </c>
      <c r="S621" s="802">
        <f t="shared" si="319"/>
        <v>0.68</v>
      </c>
      <c r="T621" s="802">
        <f t="shared" si="320"/>
        <v>0.68</v>
      </c>
      <c r="AC621" s="113">
        <f t="shared" si="323"/>
        <v>2</v>
      </c>
      <c r="AD621" s="113">
        <f t="shared" si="324"/>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hidden="1" customHeight="1" outlineLevel="2" x14ac:dyDescent="0.25">
      <c r="A622" s="135"/>
      <c r="B622" s="127"/>
      <c r="C622" s="109"/>
      <c r="D622" s="109"/>
      <c r="E622" s="109"/>
      <c r="F622" s="111"/>
      <c r="I622" s="132" t="s">
        <v>416</v>
      </c>
      <c r="J622" s="153">
        <v>0.68</v>
      </c>
      <c r="K622" s="800">
        <v>0.05</v>
      </c>
      <c r="L622" s="130">
        <v>200</v>
      </c>
      <c r="M622" s="112"/>
      <c r="N622" s="385">
        <f t="shared" si="317"/>
        <v>0.70500000000000007</v>
      </c>
      <c r="P622" s="385">
        <f t="shared" si="318"/>
        <v>0.65500000000000003</v>
      </c>
      <c r="S622" s="802">
        <f t="shared" si="319"/>
        <v>0.68</v>
      </c>
      <c r="T622" s="802">
        <f t="shared" si="320"/>
        <v>0.68</v>
      </c>
      <c r="AC622" s="113">
        <f t="shared" si="323"/>
        <v>2</v>
      </c>
      <c r="AD622" s="113">
        <f t="shared" si="324"/>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hidden="1" customHeight="1" outlineLevel="2" x14ac:dyDescent="0.25">
      <c r="A623" s="135"/>
      <c r="B623" s="127"/>
      <c r="C623" s="109"/>
      <c r="D623" s="109"/>
      <c r="E623" s="109"/>
      <c r="F623" s="111"/>
      <c r="I623" s="132" t="s">
        <v>417</v>
      </c>
      <c r="J623" s="153">
        <v>0.68</v>
      </c>
      <c r="K623" s="800">
        <v>0.05</v>
      </c>
      <c r="L623" s="130">
        <v>300</v>
      </c>
      <c r="M623" s="112"/>
      <c r="N623" s="385">
        <f t="shared" si="317"/>
        <v>0.70500000000000007</v>
      </c>
      <c r="P623" s="385">
        <f t="shared" si="318"/>
        <v>0.65500000000000003</v>
      </c>
      <c r="S623" s="802">
        <f t="shared" si="319"/>
        <v>0.68</v>
      </c>
      <c r="T623" s="802">
        <f t="shared" si="320"/>
        <v>0.6</v>
      </c>
      <c r="AC623" s="113">
        <f t="shared" si="323"/>
        <v>2</v>
      </c>
      <c r="AD623" s="113">
        <f t="shared" si="324"/>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hidden="1" customHeight="1" outlineLevel="2" x14ac:dyDescent="0.25">
      <c r="A624" s="135"/>
      <c r="B624" s="127"/>
      <c r="C624" s="109"/>
      <c r="D624" s="109"/>
      <c r="E624" s="109"/>
      <c r="F624" s="111"/>
      <c r="I624" s="132" t="s">
        <v>418</v>
      </c>
      <c r="J624" s="153">
        <v>0.67</v>
      </c>
      <c r="K624" s="800">
        <v>0.1</v>
      </c>
      <c r="L624" s="130">
        <v>1000</v>
      </c>
      <c r="M624" s="112"/>
      <c r="N624" s="385">
        <f t="shared" si="317"/>
        <v>0.72000000000000008</v>
      </c>
      <c r="P624" s="385">
        <f t="shared" si="318"/>
        <v>0.62</v>
      </c>
      <c r="S624" s="802">
        <f t="shared" si="319"/>
        <v>0.66999999999999993</v>
      </c>
      <c r="T624" s="802">
        <f t="shared" si="320"/>
        <v>0.52</v>
      </c>
      <c r="AC624" s="113">
        <f t="shared" si="323"/>
        <v>2</v>
      </c>
      <c r="AD624" s="113">
        <f t="shared" si="324"/>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hidden="1" customHeight="1" outlineLevel="2" x14ac:dyDescent="0.25">
      <c r="A625" s="135"/>
      <c r="B625" s="127"/>
      <c r="C625" s="109"/>
      <c r="D625" s="109"/>
      <c r="E625" s="109"/>
      <c r="F625" s="111"/>
      <c r="I625" s="132" t="s">
        <v>419</v>
      </c>
      <c r="J625" s="153">
        <v>0.6</v>
      </c>
      <c r="K625" s="800">
        <v>0.15</v>
      </c>
      <c r="L625" s="130">
        <v>4000</v>
      </c>
      <c r="M625" s="112"/>
      <c r="N625" s="385">
        <f t="shared" si="317"/>
        <v>0.67499999999999993</v>
      </c>
      <c r="P625" s="385">
        <f t="shared" si="318"/>
        <v>0.52500000000000002</v>
      </c>
      <c r="S625" s="802">
        <f t="shared" si="319"/>
        <v>0.56499999999999995</v>
      </c>
      <c r="T625" s="802">
        <f t="shared" si="320"/>
        <v>0.42999999999999994</v>
      </c>
      <c r="AC625" s="113">
        <f t="shared" si="323"/>
        <v>2</v>
      </c>
      <c r="AD625" s="113">
        <f t="shared" si="324"/>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hidden="1" customHeight="1" outlineLevel="2" x14ac:dyDescent="0.25">
      <c r="A626" s="135"/>
      <c r="B626" s="127"/>
      <c r="C626" s="109"/>
      <c r="D626" s="109"/>
      <c r="E626" s="109"/>
      <c r="F626" s="111"/>
      <c r="I626" s="132" t="s">
        <v>420</v>
      </c>
      <c r="J626" s="153">
        <v>0.56999999999999995</v>
      </c>
      <c r="K626" s="800">
        <v>0.15</v>
      </c>
      <c r="L626" s="130">
        <v>3500</v>
      </c>
      <c r="M626" s="112"/>
      <c r="N626" s="385">
        <f t="shared" si="317"/>
        <v>0.64499999999999991</v>
      </c>
      <c r="P626" s="385">
        <f t="shared" si="318"/>
        <v>0.49499999999999994</v>
      </c>
      <c r="S626" s="802">
        <f t="shared" si="319"/>
        <v>0.53999999999999992</v>
      </c>
      <c r="T626" s="802">
        <f t="shared" si="320"/>
        <v>0.53999999999999992</v>
      </c>
      <c r="AC626" s="113">
        <f t="shared" si="323"/>
        <v>2</v>
      </c>
      <c r="AD626" s="113">
        <f t="shared" si="324"/>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hidden="1" customHeight="1" outlineLevel="2" x14ac:dyDescent="0.25">
      <c r="A627" s="135"/>
      <c r="B627" s="127"/>
      <c r="C627" s="109"/>
      <c r="D627" s="109"/>
      <c r="E627" s="109"/>
      <c r="F627" s="111"/>
      <c r="I627" s="132" t="s">
        <v>421</v>
      </c>
      <c r="J627" s="153">
        <v>0.54</v>
      </c>
      <c r="K627" s="800">
        <v>0.1</v>
      </c>
      <c r="L627" s="130">
        <v>2200</v>
      </c>
      <c r="M627" s="112"/>
      <c r="N627" s="385">
        <f t="shared" si="317"/>
        <v>0.59000000000000008</v>
      </c>
      <c r="P627" s="385">
        <f t="shared" si="318"/>
        <v>0.49000000000000005</v>
      </c>
      <c r="S627" s="802">
        <f t="shared" si="319"/>
        <v>0.57999999999999996</v>
      </c>
      <c r="T627" s="802">
        <f t="shared" si="320"/>
        <v>0.52999999999999992</v>
      </c>
      <c r="AC627" s="113">
        <f t="shared" si="323"/>
        <v>2</v>
      </c>
      <c r="AD627" s="113">
        <f t="shared" si="324"/>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hidden="1" customHeight="1" outlineLevel="2" x14ac:dyDescent="0.25">
      <c r="A628" s="135"/>
      <c r="B628" s="127"/>
      <c r="C628" s="109"/>
      <c r="D628" s="109"/>
      <c r="E628" s="109"/>
      <c r="F628" s="111"/>
      <c r="I628" s="132" t="s">
        <v>422</v>
      </c>
      <c r="J628" s="153">
        <v>0.52</v>
      </c>
      <c r="K628" s="800">
        <v>7.0000000000000007E-2</v>
      </c>
      <c r="L628" s="130">
        <v>1200</v>
      </c>
      <c r="M628" s="112"/>
      <c r="N628" s="385">
        <f t="shared" si="317"/>
        <v>0.55500000000000005</v>
      </c>
      <c r="P628" s="385">
        <f t="shared" si="318"/>
        <v>0.48499999999999999</v>
      </c>
      <c r="S628" s="802">
        <f t="shared" si="319"/>
        <v>0.57999999999999996</v>
      </c>
      <c r="T628" s="802">
        <f t="shared" si="320"/>
        <v>0.56999999999999995</v>
      </c>
      <c r="AC628" s="113">
        <f t="shared" si="323"/>
        <v>2</v>
      </c>
      <c r="AD628" s="113">
        <f t="shared" si="324"/>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hidden="1" customHeight="1" outlineLevel="2" x14ac:dyDescent="0.25">
      <c r="A629" s="135"/>
      <c r="B629" s="127"/>
      <c r="C629" s="109"/>
      <c r="D629" s="109"/>
      <c r="E629" s="109"/>
      <c r="F629" s="111"/>
      <c r="I629" s="132" t="s">
        <v>423</v>
      </c>
      <c r="J629" s="189">
        <v>0.5</v>
      </c>
      <c r="K629" s="800">
        <v>0.05</v>
      </c>
      <c r="L629" s="130">
        <v>850</v>
      </c>
      <c r="M629" s="112"/>
      <c r="N629" s="385">
        <f t="shared" si="317"/>
        <v>0.52500000000000002</v>
      </c>
      <c r="P629" s="385">
        <f t="shared" si="318"/>
        <v>0.47499999999999998</v>
      </c>
      <c r="S629" s="802">
        <f t="shared" si="319"/>
        <v>0.55000000000000004</v>
      </c>
      <c r="T629" s="802">
        <f t="shared" si="320"/>
        <v>0.55000000000000004</v>
      </c>
      <c r="AC629" s="113">
        <f t="shared" si="323"/>
        <v>2</v>
      </c>
      <c r="AD629" s="113">
        <f t="shared" si="324"/>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hidden="1" customHeight="1" outlineLevel="2" x14ac:dyDescent="0.25">
      <c r="A630" s="135"/>
      <c r="B630" s="127"/>
      <c r="C630" s="109"/>
      <c r="D630" s="109"/>
      <c r="E630" s="109"/>
      <c r="F630" s="111"/>
      <c r="H630" s="137" t="s">
        <v>846</v>
      </c>
      <c r="I630" s="132" t="s">
        <v>414</v>
      </c>
      <c r="J630" s="153">
        <v>0.68</v>
      </c>
      <c r="K630" s="800">
        <v>0.05</v>
      </c>
      <c r="L630" s="130">
        <v>150</v>
      </c>
      <c r="M630" s="112"/>
      <c r="N630" s="385">
        <f t="shared" si="317"/>
        <v>0.70500000000000007</v>
      </c>
      <c r="P630" s="385">
        <f t="shared" si="318"/>
        <v>0.65500000000000003</v>
      </c>
      <c r="S630" s="802">
        <f t="shared" si="319"/>
        <v>0.68</v>
      </c>
      <c r="T630" s="802">
        <f t="shared" si="320"/>
        <v>0.68</v>
      </c>
      <c r="AC630" s="113">
        <f t="shared" si="323"/>
        <v>3</v>
      </c>
      <c r="AD630" s="113">
        <f t="shared" si="324"/>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hidden="1" customHeight="1" outlineLevel="2" x14ac:dyDescent="0.25">
      <c r="A631" s="135"/>
      <c r="B631" s="127"/>
      <c r="C631" s="109"/>
      <c r="D631" s="109"/>
      <c r="E631" s="109"/>
      <c r="F631" s="111"/>
      <c r="I631" s="132" t="s">
        <v>415</v>
      </c>
      <c r="J631" s="153">
        <v>0.68</v>
      </c>
      <c r="K631" s="800">
        <v>0.05</v>
      </c>
      <c r="L631" s="130">
        <v>100</v>
      </c>
      <c r="M631" s="112"/>
      <c r="N631" s="385">
        <f t="shared" si="317"/>
        <v>0.70500000000000007</v>
      </c>
      <c r="P631" s="385">
        <f t="shared" si="318"/>
        <v>0.65500000000000003</v>
      </c>
      <c r="S631" s="802">
        <f t="shared" si="319"/>
        <v>0.68</v>
      </c>
      <c r="T631" s="802">
        <f t="shared" si="320"/>
        <v>0.68</v>
      </c>
      <c r="AC631" s="113">
        <f t="shared" si="323"/>
        <v>3</v>
      </c>
      <c r="AD631" s="113">
        <f t="shared" si="324"/>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hidden="1" customHeight="1" outlineLevel="2" x14ac:dyDescent="0.25">
      <c r="A632" s="135"/>
      <c r="B632" s="127"/>
      <c r="C632" s="109"/>
      <c r="D632" s="109"/>
      <c r="E632" s="109"/>
      <c r="F632" s="111"/>
      <c r="I632" s="132" t="s">
        <v>416</v>
      </c>
      <c r="J632" s="153">
        <v>0.68</v>
      </c>
      <c r="K632" s="800">
        <v>0.05</v>
      </c>
      <c r="L632" s="130">
        <v>200</v>
      </c>
      <c r="M632" s="112"/>
      <c r="N632" s="385">
        <f t="shared" ref="N632:N663" si="325">$J632+$K632/2</f>
        <v>0.70500000000000007</v>
      </c>
      <c r="P632" s="385">
        <f t="shared" ref="P632:P663" si="326">$J632-$K632/2</f>
        <v>0.65500000000000003</v>
      </c>
      <c r="S632" s="802">
        <f t="shared" ref="S632:S663" si="327">MAX($J496:$Q496)+$T496</f>
        <v>0.68</v>
      </c>
      <c r="T632" s="802">
        <f t="shared" ref="T632:T663" si="328">MIN($J496:$Q496)+$T496-INDEX(DigSpread,$AD632+1,1)</f>
        <v>0.68</v>
      </c>
      <c r="AC632" s="113">
        <f t="shared" si="323"/>
        <v>3</v>
      </c>
      <c r="AD632" s="113">
        <f t="shared" si="324"/>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hidden="1" customHeight="1" outlineLevel="2" x14ac:dyDescent="0.25">
      <c r="A633" s="135"/>
      <c r="B633" s="127"/>
      <c r="C633" s="109"/>
      <c r="D633" s="109"/>
      <c r="E633" s="109"/>
      <c r="F633" s="111"/>
      <c r="I633" s="132" t="s">
        <v>417</v>
      </c>
      <c r="J633" s="153">
        <v>0.68</v>
      </c>
      <c r="K633" s="800">
        <v>0.05</v>
      </c>
      <c r="L633" s="130">
        <v>300</v>
      </c>
      <c r="M633" s="112"/>
      <c r="N633" s="385">
        <f t="shared" si="325"/>
        <v>0.70500000000000007</v>
      </c>
      <c r="P633" s="385">
        <f t="shared" si="326"/>
        <v>0.65500000000000003</v>
      </c>
      <c r="S633" s="802">
        <f t="shared" si="327"/>
        <v>0.68</v>
      </c>
      <c r="T633" s="802">
        <f t="shared" si="328"/>
        <v>0.6</v>
      </c>
      <c r="AC633" s="113">
        <f t="shared" si="323"/>
        <v>3</v>
      </c>
      <c r="AD633" s="113">
        <f t="shared" si="324"/>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hidden="1" customHeight="1" outlineLevel="2" x14ac:dyDescent="0.25">
      <c r="A634" s="135"/>
      <c r="B634" s="127"/>
      <c r="C634" s="109"/>
      <c r="D634" s="109"/>
      <c r="E634" s="109"/>
      <c r="F634" s="111"/>
      <c r="I634" s="132" t="s">
        <v>418</v>
      </c>
      <c r="J634" s="153">
        <v>0.67</v>
      </c>
      <c r="K634" s="800">
        <v>0.1</v>
      </c>
      <c r="L634" s="130">
        <v>1000</v>
      </c>
      <c r="M634" s="112"/>
      <c r="N634" s="385">
        <f t="shared" si="325"/>
        <v>0.72000000000000008</v>
      </c>
      <c r="P634" s="385">
        <f t="shared" si="326"/>
        <v>0.62</v>
      </c>
      <c r="S634" s="802">
        <f t="shared" si="327"/>
        <v>0.66999999999999993</v>
      </c>
      <c r="T634" s="802">
        <f t="shared" si="328"/>
        <v>0.52</v>
      </c>
      <c r="AC634" s="113">
        <f t="shared" si="323"/>
        <v>3</v>
      </c>
      <c r="AD634" s="113">
        <f t="shared" si="324"/>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hidden="1" customHeight="1" outlineLevel="2" x14ac:dyDescent="0.25">
      <c r="A635" s="135"/>
      <c r="B635" s="127"/>
      <c r="C635" s="109"/>
      <c r="D635" s="109"/>
      <c r="E635" s="109"/>
      <c r="F635" s="111"/>
      <c r="I635" s="132" t="s">
        <v>419</v>
      </c>
      <c r="J635" s="153">
        <v>0.6</v>
      </c>
      <c r="K635" s="800">
        <v>0.15</v>
      </c>
      <c r="L635" s="130">
        <v>4000</v>
      </c>
      <c r="M635" s="112"/>
      <c r="N635" s="385">
        <f t="shared" si="325"/>
        <v>0.67499999999999993</v>
      </c>
      <c r="P635" s="385">
        <f t="shared" si="326"/>
        <v>0.52500000000000002</v>
      </c>
      <c r="S635" s="802">
        <f t="shared" si="327"/>
        <v>0.56499999999999995</v>
      </c>
      <c r="T635" s="802">
        <f t="shared" si="328"/>
        <v>0.42999999999999994</v>
      </c>
      <c r="AC635" s="113">
        <f t="shared" si="323"/>
        <v>3</v>
      </c>
      <c r="AD635" s="113">
        <f t="shared" si="324"/>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hidden="1" customHeight="1" outlineLevel="2" x14ac:dyDescent="0.25">
      <c r="A636" s="135"/>
      <c r="B636" s="127"/>
      <c r="C636" s="109"/>
      <c r="D636" s="109"/>
      <c r="E636" s="109"/>
      <c r="F636" s="111"/>
      <c r="I636" s="132" t="s">
        <v>420</v>
      </c>
      <c r="J636" s="153">
        <v>0.56999999999999995</v>
      </c>
      <c r="K636" s="800">
        <v>0.15</v>
      </c>
      <c r="L636" s="130">
        <v>3500</v>
      </c>
      <c r="M636" s="112"/>
      <c r="N636" s="385">
        <f t="shared" si="325"/>
        <v>0.64499999999999991</v>
      </c>
      <c r="P636" s="385">
        <f t="shared" si="326"/>
        <v>0.49499999999999994</v>
      </c>
      <c r="S636" s="802">
        <f t="shared" si="327"/>
        <v>0.53999999999999992</v>
      </c>
      <c r="T636" s="802">
        <f t="shared" si="328"/>
        <v>0.53999999999999992</v>
      </c>
      <c r="AC636" s="113">
        <f t="shared" si="323"/>
        <v>3</v>
      </c>
      <c r="AD636" s="113">
        <f t="shared" si="324"/>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hidden="1" customHeight="1" outlineLevel="2" x14ac:dyDescent="0.25">
      <c r="A637" s="135"/>
      <c r="B637" s="127"/>
      <c r="C637" s="109"/>
      <c r="D637" s="109"/>
      <c r="E637" s="109"/>
      <c r="F637" s="111"/>
      <c r="I637" s="132" t="s">
        <v>421</v>
      </c>
      <c r="J637" s="153">
        <v>0.54</v>
      </c>
      <c r="K637" s="800">
        <v>0.1</v>
      </c>
      <c r="L637" s="130">
        <v>2200</v>
      </c>
      <c r="M637" s="112"/>
      <c r="N637" s="385">
        <f t="shared" si="325"/>
        <v>0.59000000000000008</v>
      </c>
      <c r="P637" s="385">
        <f t="shared" si="326"/>
        <v>0.49000000000000005</v>
      </c>
      <c r="S637" s="802">
        <f t="shared" si="327"/>
        <v>0.57999999999999996</v>
      </c>
      <c r="T637" s="802">
        <f t="shared" si="328"/>
        <v>0.52999999999999992</v>
      </c>
      <c r="AC637" s="113">
        <f t="shared" si="323"/>
        <v>3</v>
      </c>
      <c r="AD637" s="113">
        <f t="shared" si="324"/>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hidden="1" customHeight="1" outlineLevel="2" x14ac:dyDescent="0.25">
      <c r="A638" s="135"/>
      <c r="B638" s="127"/>
      <c r="C638" s="109"/>
      <c r="D638" s="109"/>
      <c r="E638" s="109"/>
      <c r="F638" s="111"/>
      <c r="I638" s="132" t="s">
        <v>422</v>
      </c>
      <c r="J638" s="153">
        <v>0.52</v>
      </c>
      <c r="K638" s="800">
        <v>7.0000000000000007E-2</v>
      </c>
      <c r="L638" s="130">
        <v>1200</v>
      </c>
      <c r="M638" s="112"/>
      <c r="N638" s="385">
        <f t="shared" si="325"/>
        <v>0.55500000000000005</v>
      </c>
      <c r="P638" s="385">
        <f t="shared" si="326"/>
        <v>0.48499999999999999</v>
      </c>
      <c r="S638" s="802">
        <f t="shared" si="327"/>
        <v>0.57999999999999996</v>
      </c>
      <c r="T638" s="802">
        <f t="shared" si="328"/>
        <v>0.56999999999999995</v>
      </c>
      <c r="AC638" s="113">
        <f t="shared" si="323"/>
        <v>3</v>
      </c>
      <c r="AD638" s="113">
        <f t="shared" si="324"/>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hidden="1" customHeight="1" outlineLevel="2" x14ac:dyDescent="0.25">
      <c r="A639" s="135"/>
      <c r="B639" s="127"/>
      <c r="C639" s="109"/>
      <c r="D639" s="109"/>
      <c r="E639" s="109"/>
      <c r="F639" s="111"/>
      <c r="I639" s="132" t="s">
        <v>423</v>
      </c>
      <c r="J639" s="189">
        <v>0.5</v>
      </c>
      <c r="K639" s="800">
        <v>0.05</v>
      </c>
      <c r="L639" s="130">
        <v>850</v>
      </c>
      <c r="M639" s="112"/>
      <c r="N639" s="385">
        <f t="shared" si="325"/>
        <v>0.52500000000000002</v>
      </c>
      <c r="P639" s="385">
        <f t="shared" si="326"/>
        <v>0.47499999999999998</v>
      </c>
      <c r="S639" s="802">
        <f t="shared" si="327"/>
        <v>0.55000000000000004</v>
      </c>
      <c r="T639" s="802">
        <f t="shared" si="328"/>
        <v>0.55000000000000004</v>
      </c>
      <c r="AC639" s="113">
        <f t="shared" si="323"/>
        <v>3</v>
      </c>
      <c r="AD639" s="113">
        <f t="shared" si="324"/>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hidden="1" customHeight="1" outlineLevel="2" x14ac:dyDescent="0.25">
      <c r="A640" s="135"/>
      <c r="B640" s="127"/>
      <c r="C640" s="109"/>
      <c r="D640" s="109"/>
      <c r="E640" s="109"/>
      <c r="F640" s="111"/>
      <c r="H640" s="137" t="s">
        <v>847</v>
      </c>
      <c r="I640" s="132" t="s">
        <v>414</v>
      </c>
      <c r="J640" s="153">
        <v>0.68</v>
      </c>
      <c r="K640" s="800">
        <v>0.05</v>
      </c>
      <c r="L640" s="130">
        <v>150</v>
      </c>
      <c r="M640" s="112"/>
      <c r="N640" s="385">
        <f t="shared" si="325"/>
        <v>0.70500000000000007</v>
      </c>
      <c r="P640" s="385">
        <f t="shared" si="326"/>
        <v>0.65500000000000003</v>
      </c>
      <c r="S640" s="802">
        <f t="shared" si="327"/>
        <v>0.68</v>
      </c>
      <c r="T640" s="802">
        <f t="shared" si="328"/>
        <v>0.68</v>
      </c>
      <c r="AC640" s="113">
        <f t="shared" si="323"/>
        <v>4</v>
      </c>
      <c r="AD640" s="113">
        <f t="shared" si="324"/>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hidden="1" customHeight="1" outlineLevel="2" x14ac:dyDescent="0.25">
      <c r="A641" s="135"/>
      <c r="B641" s="127"/>
      <c r="C641" s="109"/>
      <c r="D641" s="109"/>
      <c r="E641" s="109"/>
      <c r="F641" s="111"/>
      <c r="I641" s="132" t="s">
        <v>415</v>
      </c>
      <c r="J641" s="153">
        <v>0.68</v>
      </c>
      <c r="K641" s="800">
        <v>0.05</v>
      </c>
      <c r="L641" s="130">
        <v>100</v>
      </c>
      <c r="M641" s="112"/>
      <c r="N641" s="385">
        <f t="shared" si="325"/>
        <v>0.70500000000000007</v>
      </c>
      <c r="P641" s="385">
        <f t="shared" si="326"/>
        <v>0.65500000000000003</v>
      </c>
      <c r="S641" s="802">
        <f t="shared" si="327"/>
        <v>0.68</v>
      </c>
      <c r="T641" s="802">
        <f t="shared" si="328"/>
        <v>0.68</v>
      </c>
      <c r="AC641" s="113">
        <f t="shared" si="323"/>
        <v>4</v>
      </c>
      <c r="AD641" s="113">
        <f t="shared" si="324"/>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hidden="1" customHeight="1" outlineLevel="2" x14ac:dyDescent="0.25">
      <c r="A642" s="135"/>
      <c r="B642" s="127"/>
      <c r="C642" s="109"/>
      <c r="D642" s="109"/>
      <c r="E642" s="109"/>
      <c r="F642" s="111"/>
      <c r="I642" s="132" t="s">
        <v>416</v>
      </c>
      <c r="J642" s="153">
        <v>0.68</v>
      </c>
      <c r="K642" s="800">
        <v>0.05</v>
      </c>
      <c r="L642" s="130">
        <v>200</v>
      </c>
      <c r="M642" s="112"/>
      <c r="N642" s="385">
        <f t="shared" si="325"/>
        <v>0.70500000000000007</v>
      </c>
      <c r="P642" s="385">
        <f t="shared" si="326"/>
        <v>0.65500000000000003</v>
      </c>
      <c r="S642" s="802">
        <f t="shared" si="327"/>
        <v>0.68</v>
      </c>
      <c r="T642" s="802">
        <f t="shared" si="328"/>
        <v>0.68</v>
      </c>
      <c r="AC642" s="113">
        <f t="shared" si="323"/>
        <v>4</v>
      </c>
      <c r="AD642" s="113">
        <f t="shared" si="324"/>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hidden="1" customHeight="1" outlineLevel="2" x14ac:dyDescent="0.25">
      <c r="A643" s="135"/>
      <c r="B643" s="127"/>
      <c r="C643" s="109"/>
      <c r="D643" s="109"/>
      <c r="E643" s="109"/>
      <c r="F643" s="111"/>
      <c r="I643" s="132" t="s">
        <v>417</v>
      </c>
      <c r="J643" s="153">
        <v>0.68</v>
      </c>
      <c r="K643" s="800">
        <v>0.05</v>
      </c>
      <c r="L643" s="130">
        <v>300</v>
      </c>
      <c r="M643" s="112"/>
      <c r="N643" s="385">
        <f t="shared" si="325"/>
        <v>0.70500000000000007</v>
      </c>
      <c r="P643" s="385">
        <f t="shared" si="326"/>
        <v>0.65500000000000003</v>
      </c>
      <c r="S643" s="802">
        <f t="shared" si="327"/>
        <v>0.68</v>
      </c>
      <c r="T643" s="802">
        <f t="shared" si="328"/>
        <v>0.6</v>
      </c>
      <c r="AC643" s="113">
        <f t="shared" si="323"/>
        <v>4</v>
      </c>
      <c r="AD643" s="113">
        <f t="shared" si="324"/>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hidden="1" customHeight="1" outlineLevel="2" x14ac:dyDescent="0.25">
      <c r="A644" s="135"/>
      <c r="B644" s="127"/>
      <c r="C644" s="109"/>
      <c r="D644" s="109"/>
      <c r="E644" s="109"/>
      <c r="F644" s="111"/>
      <c r="I644" s="132" t="s">
        <v>418</v>
      </c>
      <c r="J644" s="153">
        <v>0.67</v>
      </c>
      <c r="K644" s="800">
        <v>0.1</v>
      </c>
      <c r="L644" s="130">
        <v>1000</v>
      </c>
      <c r="M644" s="112"/>
      <c r="N644" s="385">
        <f t="shared" si="325"/>
        <v>0.72000000000000008</v>
      </c>
      <c r="P644" s="385">
        <f t="shared" si="326"/>
        <v>0.62</v>
      </c>
      <c r="S644" s="802">
        <f t="shared" si="327"/>
        <v>0.66999999999999993</v>
      </c>
      <c r="T644" s="802">
        <f t="shared" si="328"/>
        <v>0.52</v>
      </c>
      <c r="AC644" s="113">
        <f t="shared" si="323"/>
        <v>4</v>
      </c>
      <c r="AD644" s="113">
        <f t="shared" si="324"/>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hidden="1" customHeight="1" outlineLevel="2" x14ac:dyDescent="0.25">
      <c r="A645" s="135"/>
      <c r="B645" s="127"/>
      <c r="C645" s="109"/>
      <c r="D645" s="109"/>
      <c r="E645" s="109"/>
      <c r="F645" s="111"/>
      <c r="I645" s="132" t="s">
        <v>419</v>
      </c>
      <c r="J645" s="153">
        <v>0.6</v>
      </c>
      <c r="K645" s="800">
        <v>0.15</v>
      </c>
      <c r="L645" s="130">
        <v>4000</v>
      </c>
      <c r="M645" s="112"/>
      <c r="N645" s="385">
        <f t="shared" si="325"/>
        <v>0.67499999999999993</v>
      </c>
      <c r="P645" s="385">
        <f t="shared" si="326"/>
        <v>0.52500000000000002</v>
      </c>
      <c r="S645" s="802">
        <f t="shared" si="327"/>
        <v>0.56499999999999995</v>
      </c>
      <c r="T645" s="802">
        <f t="shared" si="328"/>
        <v>0.42999999999999994</v>
      </c>
      <c r="AC645" s="113">
        <f t="shared" si="323"/>
        <v>4</v>
      </c>
      <c r="AD645" s="113">
        <f t="shared" si="324"/>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hidden="1" customHeight="1" outlineLevel="2" x14ac:dyDescent="0.25">
      <c r="A646" s="135"/>
      <c r="B646" s="127"/>
      <c r="C646" s="109"/>
      <c r="D646" s="109"/>
      <c r="E646" s="109"/>
      <c r="F646" s="111"/>
      <c r="I646" s="132" t="s">
        <v>420</v>
      </c>
      <c r="J646" s="153">
        <v>0.56999999999999995</v>
      </c>
      <c r="K646" s="800">
        <v>0.15</v>
      </c>
      <c r="L646" s="130">
        <v>3500</v>
      </c>
      <c r="M646" s="112"/>
      <c r="N646" s="385">
        <f t="shared" si="325"/>
        <v>0.64499999999999991</v>
      </c>
      <c r="P646" s="385">
        <f t="shared" si="326"/>
        <v>0.49499999999999994</v>
      </c>
      <c r="S646" s="802">
        <f t="shared" si="327"/>
        <v>0.53999999999999992</v>
      </c>
      <c r="T646" s="802">
        <f t="shared" si="328"/>
        <v>0.53999999999999992</v>
      </c>
      <c r="AC646" s="113">
        <f t="shared" si="323"/>
        <v>4</v>
      </c>
      <c r="AD646" s="113">
        <f t="shared" si="324"/>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hidden="1" customHeight="1" outlineLevel="2" x14ac:dyDescent="0.25">
      <c r="A647" s="135"/>
      <c r="B647" s="127"/>
      <c r="C647" s="109"/>
      <c r="D647" s="109"/>
      <c r="E647" s="109"/>
      <c r="F647" s="111"/>
      <c r="I647" s="132" t="s">
        <v>421</v>
      </c>
      <c r="J647" s="153">
        <v>0.54</v>
      </c>
      <c r="K647" s="800">
        <v>0.1</v>
      </c>
      <c r="L647" s="130">
        <v>2200</v>
      </c>
      <c r="M647" s="112"/>
      <c r="N647" s="385">
        <f t="shared" si="325"/>
        <v>0.59000000000000008</v>
      </c>
      <c r="P647" s="385">
        <f t="shared" si="326"/>
        <v>0.49000000000000005</v>
      </c>
      <c r="S647" s="802">
        <f t="shared" si="327"/>
        <v>0.57999999999999996</v>
      </c>
      <c r="T647" s="802">
        <f t="shared" si="328"/>
        <v>0.52999999999999992</v>
      </c>
      <c r="AC647" s="113">
        <f t="shared" si="323"/>
        <v>4</v>
      </c>
      <c r="AD647" s="113">
        <f t="shared" si="324"/>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hidden="1" customHeight="1" outlineLevel="2" x14ac:dyDescent="0.25">
      <c r="A648" s="135"/>
      <c r="B648" s="127"/>
      <c r="C648" s="109"/>
      <c r="D648" s="109"/>
      <c r="E648" s="109"/>
      <c r="F648" s="111"/>
      <c r="I648" s="132" t="s">
        <v>422</v>
      </c>
      <c r="J648" s="153">
        <v>0.52</v>
      </c>
      <c r="K648" s="800">
        <v>7.0000000000000007E-2</v>
      </c>
      <c r="L648" s="130">
        <v>1200</v>
      </c>
      <c r="M648" s="112"/>
      <c r="N648" s="385">
        <f t="shared" si="325"/>
        <v>0.55500000000000005</v>
      </c>
      <c r="P648" s="385">
        <f t="shared" si="326"/>
        <v>0.48499999999999999</v>
      </c>
      <c r="S648" s="802">
        <f t="shared" si="327"/>
        <v>0.57999999999999996</v>
      </c>
      <c r="T648" s="802">
        <f t="shared" si="328"/>
        <v>0.56999999999999995</v>
      </c>
      <c r="AC648" s="113">
        <f t="shared" si="323"/>
        <v>4</v>
      </c>
      <c r="AD648" s="113">
        <f t="shared" si="324"/>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hidden="1" customHeight="1" outlineLevel="2" x14ac:dyDescent="0.25">
      <c r="A649" s="135"/>
      <c r="B649" s="127"/>
      <c r="C649" s="109"/>
      <c r="D649" s="109"/>
      <c r="E649" s="109"/>
      <c r="F649" s="111"/>
      <c r="I649" s="132" t="s">
        <v>423</v>
      </c>
      <c r="J649" s="189">
        <v>0.5</v>
      </c>
      <c r="K649" s="800">
        <v>0.05</v>
      </c>
      <c r="L649" s="130">
        <v>850</v>
      </c>
      <c r="M649" s="112"/>
      <c r="N649" s="385">
        <f t="shared" si="325"/>
        <v>0.52500000000000002</v>
      </c>
      <c r="P649" s="385">
        <f t="shared" si="326"/>
        <v>0.47499999999999998</v>
      </c>
      <c r="S649" s="802">
        <f t="shared" si="327"/>
        <v>0.55000000000000004</v>
      </c>
      <c r="T649" s="802">
        <f t="shared" si="328"/>
        <v>0.55000000000000004</v>
      </c>
      <c r="AC649" s="113">
        <f t="shared" si="323"/>
        <v>4</v>
      </c>
      <c r="AD649" s="113">
        <f t="shared" si="324"/>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hidden="1" customHeight="1" outlineLevel="2" x14ac:dyDescent="0.25">
      <c r="A650" s="135"/>
      <c r="B650" s="127"/>
      <c r="C650" s="109"/>
      <c r="D650" s="109"/>
      <c r="E650" s="109"/>
      <c r="F650" s="111"/>
      <c r="H650" s="137" t="s">
        <v>848</v>
      </c>
      <c r="I650" s="132" t="s">
        <v>414</v>
      </c>
      <c r="J650" s="153">
        <v>0.68</v>
      </c>
      <c r="K650" s="800">
        <v>0.05</v>
      </c>
      <c r="L650" s="130">
        <v>150</v>
      </c>
      <c r="M650" s="112"/>
      <c r="N650" s="385">
        <f t="shared" si="325"/>
        <v>0.70500000000000007</v>
      </c>
      <c r="P650" s="385">
        <f t="shared" si="326"/>
        <v>0.65500000000000003</v>
      </c>
      <c r="S650" s="802">
        <f t="shared" si="327"/>
        <v>0.68</v>
      </c>
      <c r="T650" s="802">
        <f t="shared" si="328"/>
        <v>0.68</v>
      </c>
      <c r="AC650" s="113">
        <f t="shared" si="323"/>
        <v>5</v>
      </c>
      <c r="AD650" s="113">
        <f t="shared" si="324"/>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hidden="1" customHeight="1" outlineLevel="2" x14ac:dyDescent="0.25">
      <c r="A651" s="135"/>
      <c r="B651" s="127"/>
      <c r="C651" s="109"/>
      <c r="D651" s="109"/>
      <c r="E651" s="109"/>
      <c r="F651" s="111"/>
      <c r="I651" s="132" t="s">
        <v>415</v>
      </c>
      <c r="J651" s="153">
        <v>0.68</v>
      </c>
      <c r="K651" s="800">
        <v>0.05</v>
      </c>
      <c r="L651" s="130">
        <v>100</v>
      </c>
      <c r="M651" s="112"/>
      <c r="N651" s="385">
        <f t="shared" si="325"/>
        <v>0.70500000000000007</v>
      </c>
      <c r="P651" s="385">
        <f t="shared" si="326"/>
        <v>0.65500000000000003</v>
      </c>
      <c r="S651" s="802">
        <f t="shared" si="327"/>
        <v>0.68</v>
      </c>
      <c r="T651" s="802">
        <f t="shared" si="328"/>
        <v>0.68</v>
      </c>
      <c r="AC651" s="113">
        <f t="shared" si="323"/>
        <v>5</v>
      </c>
      <c r="AD651" s="113">
        <f t="shared" si="324"/>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hidden="1" customHeight="1" outlineLevel="2" x14ac:dyDescent="0.25">
      <c r="A652" s="135"/>
      <c r="B652" s="127"/>
      <c r="C652" s="109"/>
      <c r="D652" s="109"/>
      <c r="E652" s="109"/>
      <c r="F652" s="111"/>
      <c r="I652" s="132" t="s">
        <v>416</v>
      </c>
      <c r="J652" s="153">
        <v>0.68</v>
      </c>
      <c r="K652" s="800">
        <v>0.05</v>
      </c>
      <c r="L652" s="130">
        <v>200</v>
      </c>
      <c r="M652" s="112"/>
      <c r="N652" s="385">
        <f t="shared" si="325"/>
        <v>0.70500000000000007</v>
      </c>
      <c r="P652" s="385">
        <f t="shared" si="326"/>
        <v>0.65500000000000003</v>
      </c>
      <c r="S652" s="802">
        <f t="shared" si="327"/>
        <v>0.68</v>
      </c>
      <c r="T652" s="802">
        <f t="shared" si="328"/>
        <v>0.68</v>
      </c>
      <c r="AC652" s="113">
        <f t="shared" si="323"/>
        <v>5</v>
      </c>
      <c r="AD652" s="113">
        <f t="shared" si="324"/>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hidden="1" customHeight="1" outlineLevel="2" x14ac:dyDescent="0.25">
      <c r="A653" s="135"/>
      <c r="B653" s="127"/>
      <c r="C653" s="109"/>
      <c r="D653" s="109"/>
      <c r="E653" s="109"/>
      <c r="F653" s="111"/>
      <c r="I653" s="132" t="s">
        <v>417</v>
      </c>
      <c r="J653" s="153">
        <v>0.68</v>
      </c>
      <c r="K653" s="800">
        <v>0.05</v>
      </c>
      <c r="L653" s="130">
        <v>300</v>
      </c>
      <c r="M653" s="112"/>
      <c r="N653" s="385">
        <f t="shared" si="325"/>
        <v>0.70500000000000007</v>
      </c>
      <c r="P653" s="385">
        <f t="shared" si="326"/>
        <v>0.65500000000000003</v>
      </c>
      <c r="S653" s="802">
        <f t="shared" si="327"/>
        <v>0.68</v>
      </c>
      <c r="T653" s="802">
        <f t="shared" si="328"/>
        <v>0.6</v>
      </c>
      <c r="AC653" s="113">
        <f t="shared" si="323"/>
        <v>5</v>
      </c>
      <c r="AD653" s="113">
        <f t="shared" si="324"/>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hidden="1" customHeight="1" outlineLevel="2" x14ac:dyDescent="0.25">
      <c r="A654" s="135"/>
      <c r="B654" s="127"/>
      <c r="C654" s="109"/>
      <c r="D654" s="109"/>
      <c r="E654" s="109"/>
      <c r="F654" s="111"/>
      <c r="I654" s="132" t="s">
        <v>418</v>
      </c>
      <c r="J654" s="153">
        <v>0.67</v>
      </c>
      <c r="K654" s="800">
        <v>0.1</v>
      </c>
      <c r="L654" s="130">
        <v>1000</v>
      </c>
      <c r="M654" s="112"/>
      <c r="N654" s="385">
        <f t="shared" si="325"/>
        <v>0.72000000000000008</v>
      </c>
      <c r="P654" s="385">
        <f t="shared" si="326"/>
        <v>0.62</v>
      </c>
      <c r="S654" s="802">
        <f t="shared" si="327"/>
        <v>0.66999999999999993</v>
      </c>
      <c r="T654" s="802">
        <f t="shared" si="328"/>
        <v>0.52</v>
      </c>
      <c r="AC654" s="113">
        <f t="shared" si="323"/>
        <v>5</v>
      </c>
      <c r="AD654" s="113">
        <f t="shared" si="324"/>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hidden="1" customHeight="1" outlineLevel="2" x14ac:dyDescent="0.25">
      <c r="A655" s="135"/>
      <c r="B655" s="127"/>
      <c r="C655" s="109"/>
      <c r="D655" s="109"/>
      <c r="E655" s="109"/>
      <c r="F655" s="111"/>
      <c r="I655" s="132" t="s">
        <v>419</v>
      </c>
      <c r="J655" s="153">
        <v>0.6</v>
      </c>
      <c r="K655" s="800">
        <v>0.15</v>
      </c>
      <c r="L655" s="130">
        <v>4000</v>
      </c>
      <c r="M655" s="112"/>
      <c r="N655" s="385">
        <f t="shared" si="325"/>
        <v>0.67499999999999993</v>
      </c>
      <c r="P655" s="385">
        <f t="shared" si="326"/>
        <v>0.52500000000000002</v>
      </c>
      <c r="S655" s="802">
        <f t="shared" si="327"/>
        <v>0.56499999999999995</v>
      </c>
      <c r="T655" s="802">
        <f t="shared" si="328"/>
        <v>0.42999999999999994</v>
      </c>
      <c r="AC655" s="113">
        <f t="shared" si="323"/>
        <v>5</v>
      </c>
      <c r="AD655" s="113">
        <f t="shared" si="324"/>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hidden="1" customHeight="1" outlineLevel="2" x14ac:dyDescent="0.25">
      <c r="A656" s="135"/>
      <c r="B656" s="127"/>
      <c r="C656" s="109"/>
      <c r="D656" s="109"/>
      <c r="E656" s="109"/>
      <c r="F656" s="111"/>
      <c r="I656" s="132" t="s">
        <v>420</v>
      </c>
      <c r="J656" s="153">
        <v>0.56999999999999995</v>
      </c>
      <c r="K656" s="800">
        <v>0.15</v>
      </c>
      <c r="L656" s="130">
        <v>3500</v>
      </c>
      <c r="M656" s="112"/>
      <c r="N656" s="385">
        <f t="shared" si="325"/>
        <v>0.64499999999999991</v>
      </c>
      <c r="P656" s="385">
        <f t="shared" si="326"/>
        <v>0.49499999999999994</v>
      </c>
      <c r="S656" s="802">
        <f t="shared" si="327"/>
        <v>0.53999999999999992</v>
      </c>
      <c r="T656" s="802">
        <f t="shared" si="328"/>
        <v>0.53999999999999992</v>
      </c>
      <c r="AC656" s="113">
        <f t="shared" si="323"/>
        <v>5</v>
      </c>
      <c r="AD656" s="113">
        <f t="shared" si="324"/>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hidden="1" customHeight="1" outlineLevel="2" x14ac:dyDescent="0.25">
      <c r="A657" s="135"/>
      <c r="B657" s="127"/>
      <c r="C657" s="109"/>
      <c r="D657" s="109"/>
      <c r="E657" s="109"/>
      <c r="F657" s="111"/>
      <c r="I657" s="132" t="s">
        <v>421</v>
      </c>
      <c r="J657" s="153">
        <v>0.54</v>
      </c>
      <c r="K657" s="800">
        <v>0.1</v>
      </c>
      <c r="L657" s="130">
        <v>2200</v>
      </c>
      <c r="M657" s="112"/>
      <c r="N657" s="385">
        <f t="shared" si="325"/>
        <v>0.59000000000000008</v>
      </c>
      <c r="P657" s="385">
        <f t="shared" si="326"/>
        <v>0.49000000000000005</v>
      </c>
      <c r="S657" s="802">
        <f t="shared" si="327"/>
        <v>0.57999999999999996</v>
      </c>
      <c r="T657" s="802">
        <f t="shared" si="328"/>
        <v>0.52999999999999992</v>
      </c>
      <c r="AC657" s="113">
        <f t="shared" si="323"/>
        <v>5</v>
      </c>
      <c r="AD657" s="113">
        <f t="shared" si="324"/>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hidden="1" customHeight="1" outlineLevel="2" x14ac:dyDescent="0.25">
      <c r="A658" s="135"/>
      <c r="B658" s="127"/>
      <c r="C658" s="109"/>
      <c r="D658" s="109"/>
      <c r="E658" s="109"/>
      <c r="F658" s="111"/>
      <c r="I658" s="132" t="s">
        <v>422</v>
      </c>
      <c r="J658" s="153">
        <v>0.52</v>
      </c>
      <c r="K658" s="800">
        <v>7.0000000000000007E-2</v>
      </c>
      <c r="L658" s="130">
        <v>1200</v>
      </c>
      <c r="M658" s="112"/>
      <c r="N658" s="385">
        <f t="shared" si="325"/>
        <v>0.55500000000000005</v>
      </c>
      <c r="P658" s="385">
        <f t="shared" si="326"/>
        <v>0.48499999999999999</v>
      </c>
      <c r="S658" s="802">
        <f t="shared" si="327"/>
        <v>0.57999999999999996</v>
      </c>
      <c r="T658" s="802">
        <f t="shared" si="328"/>
        <v>0.56999999999999995</v>
      </c>
      <c r="AC658" s="113">
        <f t="shared" si="323"/>
        <v>5</v>
      </c>
      <c r="AD658" s="113">
        <f t="shared" si="324"/>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hidden="1" customHeight="1" outlineLevel="2" x14ac:dyDescent="0.25">
      <c r="A659" s="135"/>
      <c r="B659" s="127"/>
      <c r="C659" s="109"/>
      <c r="D659" s="109"/>
      <c r="E659" s="109"/>
      <c r="F659" s="111"/>
      <c r="I659" s="132" t="s">
        <v>423</v>
      </c>
      <c r="J659" s="189">
        <v>0.5</v>
      </c>
      <c r="K659" s="800">
        <v>0.05</v>
      </c>
      <c r="L659" s="130">
        <v>850</v>
      </c>
      <c r="M659" s="112"/>
      <c r="N659" s="385">
        <f t="shared" si="325"/>
        <v>0.52500000000000002</v>
      </c>
      <c r="P659" s="385">
        <f t="shared" si="326"/>
        <v>0.47499999999999998</v>
      </c>
      <c r="S659" s="802">
        <f t="shared" si="327"/>
        <v>0.55000000000000004</v>
      </c>
      <c r="T659" s="802">
        <f t="shared" si="328"/>
        <v>0.55000000000000004</v>
      </c>
      <c r="AC659" s="113">
        <f t="shared" si="323"/>
        <v>5</v>
      </c>
      <c r="AD659" s="113">
        <f t="shared" si="324"/>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hidden="1" customHeight="1" outlineLevel="2" x14ac:dyDescent="0.25">
      <c r="A660" s="135"/>
      <c r="B660" s="127"/>
      <c r="C660" s="109"/>
      <c r="D660" s="109"/>
      <c r="E660" s="109"/>
      <c r="F660" s="111"/>
      <c r="H660" s="137" t="s">
        <v>849</v>
      </c>
      <c r="I660" s="132" t="s">
        <v>414</v>
      </c>
      <c r="J660" s="153">
        <v>0.68</v>
      </c>
      <c r="K660" s="800">
        <v>0.05</v>
      </c>
      <c r="L660" s="130">
        <v>150</v>
      </c>
      <c r="M660" s="112"/>
      <c r="N660" s="385">
        <f t="shared" si="325"/>
        <v>0.70500000000000007</v>
      </c>
      <c r="P660" s="385">
        <f t="shared" si="326"/>
        <v>0.65500000000000003</v>
      </c>
      <c r="S660" s="802">
        <f t="shared" si="327"/>
        <v>0.68</v>
      </c>
      <c r="T660" s="802">
        <f t="shared" si="328"/>
        <v>0.68</v>
      </c>
      <c r="AC660" s="113">
        <f t="shared" si="323"/>
        <v>6</v>
      </c>
      <c r="AD660" s="113">
        <f t="shared" si="324"/>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hidden="1" customHeight="1" outlineLevel="2" x14ac:dyDescent="0.25">
      <c r="A661" s="135"/>
      <c r="B661" s="127"/>
      <c r="C661" s="109"/>
      <c r="D661" s="109"/>
      <c r="E661" s="109"/>
      <c r="F661" s="111"/>
      <c r="I661" s="132" t="s">
        <v>415</v>
      </c>
      <c r="J661" s="153">
        <v>0.68</v>
      </c>
      <c r="K661" s="800">
        <v>0.05</v>
      </c>
      <c r="L661" s="130">
        <v>100</v>
      </c>
      <c r="M661" s="112"/>
      <c r="N661" s="385">
        <f t="shared" si="325"/>
        <v>0.70500000000000007</v>
      </c>
      <c r="P661" s="385">
        <f t="shared" si="326"/>
        <v>0.65500000000000003</v>
      </c>
      <c r="S661" s="802">
        <f t="shared" si="327"/>
        <v>0.68</v>
      </c>
      <c r="T661" s="802">
        <f t="shared" si="328"/>
        <v>0.68</v>
      </c>
      <c r="AC661" s="113">
        <f t="shared" si="323"/>
        <v>6</v>
      </c>
      <c r="AD661" s="113">
        <f t="shared" si="324"/>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hidden="1" customHeight="1" outlineLevel="2" x14ac:dyDescent="0.25">
      <c r="A662" s="135"/>
      <c r="B662" s="127"/>
      <c r="C662" s="109"/>
      <c r="D662" s="109"/>
      <c r="E662" s="109"/>
      <c r="F662" s="111"/>
      <c r="I662" s="132" t="s">
        <v>416</v>
      </c>
      <c r="J662" s="153">
        <v>0.68</v>
      </c>
      <c r="K662" s="800">
        <v>0.05</v>
      </c>
      <c r="L662" s="130">
        <v>200</v>
      </c>
      <c r="M662" s="112"/>
      <c r="N662" s="385">
        <f t="shared" si="325"/>
        <v>0.70500000000000007</v>
      </c>
      <c r="P662" s="385">
        <f t="shared" si="326"/>
        <v>0.65500000000000003</v>
      </c>
      <c r="S662" s="802">
        <f t="shared" si="327"/>
        <v>0.68</v>
      </c>
      <c r="T662" s="802">
        <f t="shared" si="328"/>
        <v>0.68</v>
      </c>
      <c r="AC662" s="113">
        <f t="shared" si="323"/>
        <v>6</v>
      </c>
      <c r="AD662" s="113">
        <f t="shared" si="324"/>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hidden="1" customHeight="1" outlineLevel="2" x14ac:dyDescent="0.25">
      <c r="A663" s="135"/>
      <c r="B663" s="127"/>
      <c r="C663" s="109"/>
      <c r="D663" s="109"/>
      <c r="E663" s="109"/>
      <c r="F663" s="111"/>
      <c r="I663" s="132" t="s">
        <v>417</v>
      </c>
      <c r="J663" s="153">
        <v>0.68</v>
      </c>
      <c r="K663" s="800">
        <v>0.05</v>
      </c>
      <c r="L663" s="130">
        <v>300</v>
      </c>
      <c r="M663" s="112"/>
      <c r="N663" s="385">
        <f t="shared" si="325"/>
        <v>0.70500000000000007</v>
      </c>
      <c r="P663" s="385">
        <f t="shared" si="326"/>
        <v>0.65500000000000003</v>
      </c>
      <c r="S663" s="802">
        <f t="shared" si="327"/>
        <v>0.68</v>
      </c>
      <c r="T663" s="802">
        <f t="shared" si="328"/>
        <v>0.6</v>
      </c>
      <c r="AC663" s="113">
        <f t="shared" si="323"/>
        <v>6</v>
      </c>
      <c r="AD663" s="113">
        <f t="shared" si="324"/>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hidden="1" customHeight="1" outlineLevel="2" x14ac:dyDescent="0.25">
      <c r="A664" s="135"/>
      <c r="B664" s="127"/>
      <c r="C664" s="109"/>
      <c r="D664" s="109"/>
      <c r="E664" s="109"/>
      <c r="F664" s="111"/>
      <c r="I664" s="132" t="s">
        <v>418</v>
      </c>
      <c r="J664" s="153">
        <v>0.67</v>
      </c>
      <c r="K664" s="800">
        <v>0.1</v>
      </c>
      <c r="L664" s="130">
        <v>1000</v>
      </c>
      <c r="M664" s="112"/>
      <c r="N664" s="385">
        <f t="shared" ref="N664:N699" si="329">$J664+$K664/2</f>
        <v>0.72000000000000008</v>
      </c>
      <c r="P664" s="385">
        <f t="shared" ref="P664:P699" si="330">$J664-$K664/2</f>
        <v>0.62</v>
      </c>
      <c r="S664" s="802">
        <f t="shared" ref="S664:S695" si="331">MAX($J528:$Q528)+$T528</f>
        <v>0.66999999999999993</v>
      </c>
      <c r="T664" s="802">
        <f t="shared" ref="T664:T695" si="332">MIN($J528:$Q528)+$T528-INDEX(DigSpread,$AD664+1,1)</f>
        <v>0.52</v>
      </c>
      <c r="AC664" s="113">
        <f t="shared" si="323"/>
        <v>6</v>
      </c>
      <c r="AD664" s="113">
        <f t="shared" si="324"/>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hidden="1" customHeight="1" outlineLevel="2" x14ac:dyDescent="0.25">
      <c r="A665" s="135"/>
      <c r="B665" s="127"/>
      <c r="C665" s="109"/>
      <c r="D665" s="109"/>
      <c r="E665" s="109"/>
      <c r="F665" s="111"/>
      <c r="I665" s="132" t="s">
        <v>419</v>
      </c>
      <c r="J665" s="153">
        <v>0.6</v>
      </c>
      <c r="K665" s="800">
        <v>0.15</v>
      </c>
      <c r="L665" s="130">
        <v>4000</v>
      </c>
      <c r="M665" s="112"/>
      <c r="N665" s="385">
        <f t="shared" si="329"/>
        <v>0.67499999999999993</v>
      </c>
      <c r="P665" s="385">
        <f t="shared" si="330"/>
        <v>0.52500000000000002</v>
      </c>
      <c r="S665" s="802">
        <f t="shared" si="331"/>
        <v>0.56499999999999995</v>
      </c>
      <c r="T665" s="802">
        <f t="shared" si="332"/>
        <v>0.42999999999999994</v>
      </c>
      <c r="AC665" s="113">
        <f t="shared" si="323"/>
        <v>6</v>
      </c>
      <c r="AD665" s="113">
        <f t="shared" si="324"/>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hidden="1" customHeight="1" outlineLevel="2" x14ac:dyDescent="0.25">
      <c r="A666" s="135"/>
      <c r="B666" s="127"/>
      <c r="C666" s="109"/>
      <c r="D666" s="109"/>
      <c r="E666" s="109"/>
      <c r="F666" s="111"/>
      <c r="I666" s="132" t="s">
        <v>420</v>
      </c>
      <c r="J666" s="153">
        <v>0.56999999999999995</v>
      </c>
      <c r="K666" s="800">
        <v>0.15</v>
      </c>
      <c r="L666" s="130">
        <v>3500</v>
      </c>
      <c r="M666" s="112"/>
      <c r="N666" s="385">
        <f t="shared" si="329"/>
        <v>0.64499999999999991</v>
      </c>
      <c r="P666" s="385">
        <f t="shared" si="330"/>
        <v>0.49499999999999994</v>
      </c>
      <c r="S666" s="802">
        <f t="shared" si="331"/>
        <v>0.53999999999999992</v>
      </c>
      <c r="T666" s="802">
        <f t="shared" si="332"/>
        <v>0.53999999999999992</v>
      </c>
      <c r="AC666" s="113">
        <f t="shared" si="323"/>
        <v>6</v>
      </c>
      <c r="AD666" s="113">
        <f t="shared" si="324"/>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hidden="1" customHeight="1" outlineLevel="2" x14ac:dyDescent="0.25">
      <c r="A667" s="135"/>
      <c r="B667" s="127"/>
      <c r="C667" s="109"/>
      <c r="D667" s="109"/>
      <c r="E667" s="109"/>
      <c r="F667" s="111"/>
      <c r="I667" s="132" t="s">
        <v>421</v>
      </c>
      <c r="J667" s="153">
        <v>0.54</v>
      </c>
      <c r="K667" s="800">
        <v>0.1</v>
      </c>
      <c r="L667" s="130">
        <v>2200</v>
      </c>
      <c r="M667" s="112"/>
      <c r="N667" s="385">
        <f t="shared" si="329"/>
        <v>0.59000000000000008</v>
      </c>
      <c r="P667" s="385">
        <f t="shared" si="330"/>
        <v>0.49000000000000005</v>
      </c>
      <c r="S667" s="802">
        <f t="shared" si="331"/>
        <v>0.57999999999999996</v>
      </c>
      <c r="T667" s="802">
        <f t="shared" si="332"/>
        <v>0.52999999999999992</v>
      </c>
      <c r="AC667" s="113">
        <f t="shared" si="323"/>
        <v>6</v>
      </c>
      <c r="AD667" s="113">
        <f t="shared" si="324"/>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hidden="1" customHeight="1" outlineLevel="2" x14ac:dyDescent="0.25">
      <c r="A668" s="135"/>
      <c r="B668" s="127"/>
      <c r="C668" s="109"/>
      <c r="D668" s="109"/>
      <c r="E668" s="109"/>
      <c r="F668" s="111"/>
      <c r="I668" s="132" t="s">
        <v>422</v>
      </c>
      <c r="J668" s="153">
        <v>0.52</v>
      </c>
      <c r="K668" s="800">
        <v>7.0000000000000007E-2</v>
      </c>
      <c r="L668" s="130">
        <v>1200</v>
      </c>
      <c r="M668" s="112"/>
      <c r="N668" s="385">
        <f t="shared" si="329"/>
        <v>0.55500000000000005</v>
      </c>
      <c r="P668" s="385">
        <f t="shared" si="330"/>
        <v>0.48499999999999999</v>
      </c>
      <c r="S668" s="802">
        <f t="shared" si="331"/>
        <v>0.57999999999999996</v>
      </c>
      <c r="T668" s="802">
        <f t="shared" si="332"/>
        <v>0.56999999999999995</v>
      </c>
      <c r="AC668" s="113">
        <f t="shared" si="323"/>
        <v>6</v>
      </c>
      <c r="AD668" s="113">
        <f t="shared" si="324"/>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hidden="1" customHeight="1" outlineLevel="2" x14ac:dyDescent="0.25">
      <c r="A669" s="135"/>
      <c r="B669" s="127"/>
      <c r="C669" s="109"/>
      <c r="D669" s="109"/>
      <c r="E669" s="109"/>
      <c r="F669" s="111"/>
      <c r="I669" s="132" t="s">
        <v>423</v>
      </c>
      <c r="J669" s="189">
        <v>0.5</v>
      </c>
      <c r="K669" s="800">
        <v>0.05</v>
      </c>
      <c r="L669" s="130">
        <v>850</v>
      </c>
      <c r="M669" s="112"/>
      <c r="N669" s="385">
        <f t="shared" si="329"/>
        <v>0.52500000000000002</v>
      </c>
      <c r="P669" s="385">
        <f t="shared" si="330"/>
        <v>0.47499999999999998</v>
      </c>
      <c r="S669" s="802">
        <f t="shared" si="331"/>
        <v>0.55000000000000004</v>
      </c>
      <c r="T669" s="802">
        <f t="shared" si="332"/>
        <v>0.55000000000000004</v>
      </c>
      <c r="AC669" s="113">
        <f t="shared" si="323"/>
        <v>6</v>
      </c>
      <c r="AD669" s="113">
        <f t="shared" si="324"/>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hidden="1" customHeight="1" outlineLevel="2" x14ac:dyDescent="0.25">
      <c r="A670" s="135"/>
      <c r="B670" s="127"/>
      <c r="C670" s="109"/>
      <c r="D670" s="109"/>
      <c r="E670" s="109"/>
      <c r="F670" s="111"/>
      <c r="H670" s="137" t="s">
        <v>850</v>
      </c>
      <c r="I670" s="132" t="s">
        <v>414</v>
      </c>
      <c r="J670" s="153">
        <v>0.68</v>
      </c>
      <c r="K670" s="800">
        <v>0.05</v>
      </c>
      <c r="L670" s="130">
        <v>150</v>
      </c>
      <c r="M670" s="112"/>
      <c r="N670" s="385">
        <f t="shared" si="329"/>
        <v>0.70500000000000007</v>
      </c>
      <c r="P670" s="385">
        <f t="shared" si="330"/>
        <v>0.65500000000000003</v>
      </c>
      <c r="S670" s="802">
        <f t="shared" si="331"/>
        <v>0.68</v>
      </c>
      <c r="T670" s="802">
        <f t="shared" si="332"/>
        <v>0.68</v>
      </c>
      <c r="AC670" s="113">
        <f t="shared" si="323"/>
        <v>7</v>
      </c>
      <c r="AD670" s="113">
        <f t="shared" si="324"/>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hidden="1" customHeight="1" outlineLevel="2" x14ac:dyDescent="0.25">
      <c r="A671" s="135"/>
      <c r="B671" s="127"/>
      <c r="C671" s="109"/>
      <c r="D671" s="109"/>
      <c r="E671" s="109"/>
      <c r="F671" s="111"/>
      <c r="I671" s="132" t="s">
        <v>415</v>
      </c>
      <c r="J671" s="153">
        <v>0.68</v>
      </c>
      <c r="K671" s="800">
        <v>0.05</v>
      </c>
      <c r="L671" s="130">
        <v>100</v>
      </c>
      <c r="M671" s="112"/>
      <c r="N671" s="385">
        <f t="shared" si="329"/>
        <v>0.70500000000000007</v>
      </c>
      <c r="P671" s="385">
        <f t="shared" si="330"/>
        <v>0.65500000000000003</v>
      </c>
      <c r="S671" s="802">
        <f t="shared" si="331"/>
        <v>0.68</v>
      </c>
      <c r="T671" s="802">
        <f t="shared" si="332"/>
        <v>0.68</v>
      </c>
      <c r="AC671" s="113">
        <f t="shared" si="323"/>
        <v>7</v>
      </c>
      <c r="AD671" s="113">
        <f t="shared" si="324"/>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hidden="1" customHeight="1" outlineLevel="2" x14ac:dyDescent="0.25">
      <c r="A672" s="135"/>
      <c r="B672" s="127"/>
      <c r="C672" s="109"/>
      <c r="D672" s="109"/>
      <c r="E672" s="109"/>
      <c r="F672" s="111"/>
      <c r="I672" s="132" t="s">
        <v>416</v>
      </c>
      <c r="J672" s="153">
        <v>0.68</v>
      </c>
      <c r="K672" s="800">
        <v>0.05</v>
      </c>
      <c r="L672" s="130">
        <v>200</v>
      </c>
      <c r="M672" s="112"/>
      <c r="N672" s="385">
        <f t="shared" si="329"/>
        <v>0.70500000000000007</v>
      </c>
      <c r="P672" s="385">
        <f t="shared" si="330"/>
        <v>0.65500000000000003</v>
      </c>
      <c r="S672" s="802">
        <f t="shared" si="331"/>
        <v>0.68</v>
      </c>
      <c r="T672" s="802">
        <f t="shared" si="332"/>
        <v>0.68</v>
      </c>
      <c r="AC672" s="113">
        <f t="shared" si="323"/>
        <v>7</v>
      </c>
      <c r="AD672" s="113">
        <f t="shared" si="324"/>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hidden="1" customHeight="1" outlineLevel="2" x14ac:dyDescent="0.25">
      <c r="A673" s="135"/>
      <c r="B673" s="127"/>
      <c r="C673" s="109"/>
      <c r="D673" s="109"/>
      <c r="E673" s="109"/>
      <c r="F673" s="111"/>
      <c r="I673" s="132" t="s">
        <v>417</v>
      </c>
      <c r="J673" s="153">
        <v>0.68</v>
      </c>
      <c r="K673" s="800">
        <v>0.05</v>
      </c>
      <c r="L673" s="130">
        <v>300</v>
      </c>
      <c r="M673" s="112"/>
      <c r="N673" s="385">
        <f t="shared" si="329"/>
        <v>0.70500000000000007</v>
      </c>
      <c r="P673" s="385">
        <f t="shared" si="330"/>
        <v>0.65500000000000003</v>
      </c>
      <c r="S673" s="802">
        <f t="shared" si="331"/>
        <v>0.68</v>
      </c>
      <c r="T673" s="802">
        <f t="shared" si="332"/>
        <v>0.6</v>
      </c>
      <c r="AC673" s="113">
        <f t="shared" si="323"/>
        <v>7</v>
      </c>
      <c r="AD673" s="113">
        <f t="shared" si="324"/>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hidden="1" customHeight="1" outlineLevel="2" x14ac:dyDescent="0.25">
      <c r="A674" s="135"/>
      <c r="B674" s="127"/>
      <c r="C674" s="109"/>
      <c r="D674" s="109"/>
      <c r="E674" s="109"/>
      <c r="F674" s="111"/>
      <c r="I674" s="132" t="s">
        <v>418</v>
      </c>
      <c r="J674" s="153">
        <v>0.67</v>
      </c>
      <c r="K674" s="800">
        <v>0.1</v>
      </c>
      <c r="L674" s="130">
        <v>1000</v>
      </c>
      <c r="M674" s="112"/>
      <c r="N674" s="385">
        <f t="shared" si="329"/>
        <v>0.72000000000000008</v>
      </c>
      <c r="P674" s="385">
        <f t="shared" si="330"/>
        <v>0.62</v>
      </c>
      <c r="S674" s="802">
        <f t="shared" si="331"/>
        <v>0.66999999999999993</v>
      </c>
      <c r="T674" s="802">
        <f t="shared" si="332"/>
        <v>0.52</v>
      </c>
      <c r="AC674" s="113">
        <f t="shared" si="323"/>
        <v>7</v>
      </c>
      <c r="AD674" s="113">
        <f t="shared" si="324"/>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hidden="1" customHeight="1" outlineLevel="2" x14ac:dyDescent="0.25">
      <c r="A675" s="135"/>
      <c r="B675" s="127"/>
      <c r="C675" s="109"/>
      <c r="D675" s="109"/>
      <c r="E675" s="109"/>
      <c r="F675" s="111"/>
      <c r="I675" s="132" t="s">
        <v>419</v>
      </c>
      <c r="J675" s="153">
        <v>0.6</v>
      </c>
      <c r="K675" s="800">
        <v>0.15</v>
      </c>
      <c r="L675" s="130">
        <v>4000</v>
      </c>
      <c r="M675" s="112"/>
      <c r="N675" s="385">
        <f t="shared" si="329"/>
        <v>0.67499999999999993</v>
      </c>
      <c r="P675" s="385">
        <f t="shared" si="330"/>
        <v>0.52500000000000002</v>
      </c>
      <c r="S675" s="802">
        <f t="shared" si="331"/>
        <v>0.56499999999999995</v>
      </c>
      <c r="T675" s="802">
        <f t="shared" si="332"/>
        <v>0.42999999999999994</v>
      </c>
      <c r="AC675" s="113">
        <f t="shared" ref="AC675:AC699" si="333">AC665+1</f>
        <v>7</v>
      </c>
      <c r="AD675" s="113">
        <f t="shared" ref="AD675:AD699" si="334">AD665</f>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hidden="1" customHeight="1" outlineLevel="2" x14ac:dyDescent="0.25">
      <c r="A676" s="135"/>
      <c r="B676" s="127"/>
      <c r="C676" s="109"/>
      <c r="D676" s="109"/>
      <c r="E676" s="109"/>
      <c r="F676" s="111"/>
      <c r="I676" s="132" t="s">
        <v>420</v>
      </c>
      <c r="J676" s="153">
        <v>0.56999999999999995</v>
      </c>
      <c r="K676" s="800">
        <v>0.15</v>
      </c>
      <c r="L676" s="130">
        <v>3500</v>
      </c>
      <c r="M676" s="112"/>
      <c r="N676" s="385">
        <f t="shared" si="329"/>
        <v>0.64499999999999991</v>
      </c>
      <c r="P676" s="385">
        <f t="shared" si="330"/>
        <v>0.49499999999999994</v>
      </c>
      <c r="S676" s="802">
        <f t="shared" si="331"/>
        <v>0.53999999999999992</v>
      </c>
      <c r="T676" s="802">
        <f t="shared" si="332"/>
        <v>0.53999999999999992</v>
      </c>
      <c r="AC676" s="113">
        <f t="shared" si="333"/>
        <v>7</v>
      </c>
      <c r="AD676" s="113">
        <f t="shared" si="334"/>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hidden="1" customHeight="1" outlineLevel="2" x14ac:dyDescent="0.25">
      <c r="A677" s="135"/>
      <c r="B677" s="127"/>
      <c r="C677" s="109"/>
      <c r="D677" s="109"/>
      <c r="E677" s="109"/>
      <c r="F677" s="111"/>
      <c r="I677" s="132" t="s">
        <v>421</v>
      </c>
      <c r="J677" s="153">
        <v>0.54</v>
      </c>
      <c r="K677" s="800">
        <v>0.1</v>
      </c>
      <c r="L677" s="130">
        <v>2200</v>
      </c>
      <c r="M677" s="112"/>
      <c r="N677" s="385">
        <f t="shared" si="329"/>
        <v>0.59000000000000008</v>
      </c>
      <c r="P677" s="385">
        <f t="shared" si="330"/>
        <v>0.49000000000000005</v>
      </c>
      <c r="S677" s="802">
        <f t="shared" si="331"/>
        <v>0.57999999999999996</v>
      </c>
      <c r="T677" s="802">
        <f t="shared" si="332"/>
        <v>0.52999999999999992</v>
      </c>
      <c r="AC677" s="113">
        <f t="shared" si="333"/>
        <v>7</v>
      </c>
      <c r="AD677" s="113">
        <f t="shared" si="334"/>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hidden="1" customHeight="1" outlineLevel="2" x14ac:dyDescent="0.25">
      <c r="A678" s="135"/>
      <c r="B678" s="127"/>
      <c r="C678" s="109"/>
      <c r="D678" s="109"/>
      <c r="E678" s="109"/>
      <c r="F678" s="111"/>
      <c r="I678" s="132" t="s">
        <v>422</v>
      </c>
      <c r="J678" s="153">
        <v>0.52</v>
      </c>
      <c r="K678" s="800">
        <v>7.0000000000000007E-2</v>
      </c>
      <c r="L678" s="130">
        <v>1200</v>
      </c>
      <c r="M678" s="112"/>
      <c r="N678" s="385">
        <f t="shared" si="329"/>
        <v>0.55500000000000005</v>
      </c>
      <c r="P678" s="385">
        <f t="shared" si="330"/>
        <v>0.48499999999999999</v>
      </c>
      <c r="S678" s="802">
        <f t="shared" si="331"/>
        <v>0.57999999999999996</v>
      </c>
      <c r="T678" s="802">
        <f t="shared" si="332"/>
        <v>0.56999999999999995</v>
      </c>
      <c r="AC678" s="113">
        <f t="shared" si="333"/>
        <v>7</v>
      </c>
      <c r="AD678" s="113">
        <f t="shared" si="334"/>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hidden="1" customHeight="1" outlineLevel="2" x14ac:dyDescent="0.25">
      <c r="A679" s="135"/>
      <c r="B679" s="127"/>
      <c r="C679" s="109"/>
      <c r="D679" s="109"/>
      <c r="E679" s="109"/>
      <c r="F679" s="111"/>
      <c r="I679" s="132" t="s">
        <v>423</v>
      </c>
      <c r="J679" s="189">
        <v>0.5</v>
      </c>
      <c r="K679" s="800">
        <v>0.05</v>
      </c>
      <c r="L679" s="130">
        <v>850</v>
      </c>
      <c r="M679" s="112"/>
      <c r="N679" s="385">
        <f t="shared" si="329"/>
        <v>0.52500000000000002</v>
      </c>
      <c r="P679" s="385">
        <f t="shared" si="330"/>
        <v>0.47499999999999998</v>
      </c>
      <c r="S679" s="802">
        <f t="shared" si="331"/>
        <v>0.55000000000000004</v>
      </c>
      <c r="T679" s="802">
        <f t="shared" si="332"/>
        <v>0.55000000000000004</v>
      </c>
      <c r="AC679" s="113">
        <f t="shared" si="333"/>
        <v>7</v>
      </c>
      <c r="AD679" s="113">
        <f t="shared" si="334"/>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hidden="1" customHeight="1" outlineLevel="2" x14ac:dyDescent="0.25">
      <c r="A680" s="135"/>
      <c r="B680" s="127"/>
      <c r="C680" s="109"/>
      <c r="D680" s="109"/>
      <c r="E680" s="109"/>
      <c r="F680" s="111"/>
      <c r="H680" s="137" t="s">
        <v>851</v>
      </c>
      <c r="I680" s="132" t="s">
        <v>414</v>
      </c>
      <c r="J680" s="153">
        <v>0.68</v>
      </c>
      <c r="K680" s="800">
        <v>0.05</v>
      </c>
      <c r="L680" s="130">
        <v>150</v>
      </c>
      <c r="M680" s="112"/>
      <c r="N680" s="385">
        <f t="shared" si="329"/>
        <v>0.70500000000000007</v>
      </c>
      <c r="P680" s="385">
        <f t="shared" si="330"/>
        <v>0.65500000000000003</v>
      </c>
      <c r="S680" s="802">
        <f t="shared" si="331"/>
        <v>0.68</v>
      </c>
      <c r="T680" s="802">
        <f t="shared" si="332"/>
        <v>0.68</v>
      </c>
      <c r="AC680" s="113">
        <f t="shared" si="333"/>
        <v>8</v>
      </c>
      <c r="AD680" s="113">
        <f t="shared" si="334"/>
        <v>0</v>
      </c>
      <c r="AE680" s="243"/>
      <c r="AF680" s="235"/>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hidden="1" customHeight="1" outlineLevel="2" x14ac:dyDescent="0.25">
      <c r="A681" s="135"/>
      <c r="B681" s="127"/>
      <c r="C681" s="109"/>
      <c r="D681" s="109"/>
      <c r="E681" s="109"/>
      <c r="F681" s="111"/>
      <c r="I681" s="132" t="s">
        <v>415</v>
      </c>
      <c r="J681" s="153">
        <v>0.68</v>
      </c>
      <c r="K681" s="800">
        <v>0.05</v>
      </c>
      <c r="L681" s="130">
        <v>100</v>
      </c>
      <c r="M681" s="112"/>
      <c r="N681" s="385">
        <f t="shared" si="329"/>
        <v>0.70500000000000007</v>
      </c>
      <c r="P681" s="385">
        <f t="shared" si="330"/>
        <v>0.65500000000000003</v>
      </c>
      <c r="S681" s="802">
        <f t="shared" si="331"/>
        <v>0.68</v>
      </c>
      <c r="T681" s="802">
        <f t="shared" si="332"/>
        <v>0.68</v>
      </c>
      <c r="AC681" s="113">
        <f t="shared" si="333"/>
        <v>8</v>
      </c>
      <c r="AD681" s="113">
        <f t="shared" si="334"/>
        <v>1</v>
      </c>
      <c r="AE681" s="243"/>
      <c r="AF681" s="235"/>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hidden="1" customHeight="1" outlineLevel="2" x14ac:dyDescent="0.25">
      <c r="A682" s="135"/>
      <c r="B682" s="127"/>
      <c r="C682" s="109"/>
      <c r="D682" s="109"/>
      <c r="E682" s="109"/>
      <c r="F682" s="111"/>
      <c r="I682" s="132" t="s">
        <v>416</v>
      </c>
      <c r="J682" s="153">
        <v>0.68</v>
      </c>
      <c r="K682" s="800">
        <v>0.05</v>
      </c>
      <c r="L682" s="130">
        <v>200</v>
      </c>
      <c r="M682" s="112"/>
      <c r="N682" s="385">
        <f t="shared" si="329"/>
        <v>0.70500000000000007</v>
      </c>
      <c r="P682" s="385">
        <f t="shared" si="330"/>
        <v>0.65500000000000003</v>
      </c>
      <c r="S682" s="802">
        <f t="shared" si="331"/>
        <v>0.68</v>
      </c>
      <c r="T682" s="802">
        <f t="shared" si="332"/>
        <v>0.68</v>
      </c>
      <c r="AC682" s="113">
        <f t="shared" si="333"/>
        <v>8</v>
      </c>
      <c r="AD682" s="113">
        <f t="shared" si="334"/>
        <v>2</v>
      </c>
      <c r="AE682" s="243"/>
      <c r="AF682" s="235"/>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13.15" hidden="1" customHeight="1" outlineLevel="2" x14ac:dyDescent="0.25">
      <c r="A683" s="135"/>
      <c r="B683" s="127"/>
      <c r="C683" s="109"/>
      <c r="D683" s="109"/>
      <c r="E683" s="109"/>
      <c r="F683" s="111"/>
      <c r="I683" s="132" t="s">
        <v>417</v>
      </c>
      <c r="J683" s="153">
        <v>0.68</v>
      </c>
      <c r="K683" s="800">
        <v>0.05</v>
      </c>
      <c r="L683" s="130">
        <v>300</v>
      </c>
      <c r="M683" s="112"/>
      <c r="N683" s="385">
        <f t="shared" si="329"/>
        <v>0.70500000000000007</v>
      </c>
      <c r="P683" s="385">
        <f t="shared" si="330"/>
        <v>0.65500000000000003</v>
      </c>
      <c r="S683" s="802">
        <f t="shared" si="331"/>
        <v>0.68</v>
      </c>
      <c r="T683" s="802">
        <f t="shared" si="332"/>
        <v>0.6</v>
      </c>
      <c r="AC683" s="113">
        <f t="shared" si="333"/>
        <v>8</v>
      </c>
      <c r="AD683" s="113">
        <f t="shared" si="334"/>
        <v>3</v>
      </c>
      <c r="AE683" s="243"/>
      <c r="AF683" s="235"/>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13.15" hidden="1" customHeight="1" outlineLevel="2" x14ac:dyDescent="0.25">
      <c r="A684" s="135"/>
      <c r="B684" s="127"/>
      <c r="C684" s="109"/>
      <c r="D684" s="109"/>
      <c r="E684" s="109"/>
      <c r="F684" s="111"/>
      <c r="I684" s="132" t="s">
        <v>418</v>
      </c>
      <c r="J684" s="153">
        <v>0.67</v>
      </c>
      <c r="K684" s="800">
        <v>0.1</v>
      </c>
      <c r="L684" s="130">
        <v>1000</v>
      </c>
      <c r="M684" s="112"/>
      <c r="N684" s="385">
        <f t="shared" si="329"/>
        <v>0.72000000000000008</v>
      </c>
      <c r="P684" s="385">
        <f t="shared" si="330"/>
        <v>0.62</v>
      </c>
      <c r="S684" s="802">
        <f t="shared" si="331"/>
        <v>0.66999999999999993</v>
      </c>
      <c r="T684" s="802">
        <f t="shared" si="332"/>
        <v>0.52</v>
      </c>
      <c r="AC684" s="113">
        <f t="shared" si="333"/>
        <v>8</v>
      </c>
      <c r="AD684" s="113">
        <f t="shared" si="334"/>
        <v>4</v>
      </c>
      <c r="AE684" s="243"/>
      <c r="AF684" s="235"/>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3.15" hidden="1" customHeight="1" outlineLevel="2" x14ac:dyDescent="0.25">
      <c r="A685" s="135"/>
      <c r="B685" s="127"/>
      <c r="C685" s="109"/>
      <c r="D685" s="109"/>
      <c r="E685" s="109"/>
      <c r="F685" s="111"/>
      <c r="I685" s="132" t="s">
        <v>419</v>
      </c>
      <c r="J685" s="153">
        <v>0.6</v>
      </c>
      <c r="K685" s="800">
        <v>0.15</v>
      </c>
      <c r="L685" s="130">
        <v>4000</v>
      </c>
      <c r="M685" s="113"/>
      <c r="N685" s="385">
        <f t="shared" si="329"/>
        <v>0.67499999999999993</v>
      </c>
      <c r="P685" s="385">
        <f t="shared" si="330"/>
        <v>0.52500000000000002</v>
      </c>
      <c r="S685" s="802">
        <f t="shared" si="331"/>
        <v>0.56499999999999995</v>
      </c>
      <c r="T685" s="802">
        <f t="shared" si="332"/>
        <v>0.42999999999999994</v>
      </c>
      <c r="AC685" s="113">
        <f t="shared" si="333"/>
        <v>8</v>
      </c>
      <c r="AD685" s="113">
        <f t="shared" si="334"/>
        <v>5</v>
      </c>
      <c r="AE685" s="243"/>
      <c r="AF685" s="235"/>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7" customFormat="1" ht="13.15" hidden="1" customHeight="1" outlineLevel="2" x14ac:dyDescent="0.25">
      <c r="A686" s="135"/>
      <c r="B686" s="127"/>
      <c r="C686" s="109"/>
      <c r="D686" s="109"/>
      <c r="E686" s="109"/>
      <c r="F686" s="111"/>
      <c r="I686" s="132" t="s">
        <v>420</v>
      </c>
      <c r="J686" s="153">
        <v>0.56999999999999995</v>
      </c>
      <c r="K686" s="800">
        <v>0.15</v>
      </c>
      <c r="L686" s="130">
        <v>3500</v>
      </c>
      <c r="M686" s="113"/>
      <c r="N686" s="385">
        <f t="shared" si="329"/>
        <v>0.64499999999999991</v>
      </c>
      <c r="P686" s="385">
        <f t="shared" si="330"/>
        <v>0.49499999999999994</v>
      </c>
      <c r="S686" s="802">
        <f t="shared" si="331"/>
        <v>0.53999999999999992</v>
      </c>
      <c r="T686" s="802">
        <f t="shared" si="332"/>
        <v>0.53999999999999992</v>
      </c>
      <c r="AC686" s="113">
        <f t="shared" si="333"/>
        <v>8</v>
      </c>
      <c r="AD686" s="113">
        <f t="shared" si="334"/>
        <v>6</v>
      </c>
      <c r="AE686" s="243"/>
      <c r="AF686" s="235"/>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7" customFormat="1" ht="13.15" hidden="1" customHeight="1" outlineLevel="2" x14ac:dyDescent="0.25">
      <c r="A687" s="135"/>
      <c r="B687" s="127"/>
      <c r="C687" s="109"/>
      <c r="D687" s="109"/>
      <c r="E687" s="109"/>
      <c r="F687" s="111"/>
      <c r="I687" s="132" t="s">
        <v>421</v>
      </c>
      <c r="J687" s="153">
        <v>0.54</v>
      </c>
      <c r="K687" s="800">
        <v>0.1</v>
      </c>
      <c r="L687" s="130">
        <v>2200</v>
      </c>
      <c r="M687" s="113"/>
      <c r="N687" s="385">
        <f t="shared" si="329"/>
        <v>0.59000000000000008</v>
      </c>
      <c r="P687" s="385">
        <f t="shared" si="330"/>
        <v>0.49000000000000005</v>
      </c>
      <c r="S687" s="802">
        <f t="shared" si="331"/>
        <v>0.57999999999999996</v>
      </c>
      <c r="T687" s="802">
        <f t="shared" si="332"/>
        <v>0.52999999999999992</v>
      </c>
      <c r="AC687" s="113">
        <f t="shared" si="333"/>
        <v>8</v>
      </c>
      <c r="AD687" s="113">
        <f t="shared" si="334"/>
        <v>7</v>
      </c>
      <c r="AE687" s="243"/>
      <c r="AF687" s="235"/>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7" customFormat="1" ht="13.15" hidden="1" customHeight="1" outlineLevel="2" x14ac:dyDescent="0.25">
      <c r="A688" s="135"/>
      <c r="B688" s="127"/>
      <c r="C688" s="109"/>
      <c r="D688" s="109"/>
      <c r="E688" s="109"/>
      <c r="F688" s="111"/>
      <c r="I688" s="132" t="s">
        <v>422</v>
      </c>
      <c r="J688" s="153">
        <v>0.52</v>
      </c>
      <c r="K688" s="800">
        <v>7.0000000000000007E-2</v>
      </c>
      <c r="L688" s="130">
        <v>1200</v>
      </c>
      <c r="M688" s="113"/>
      <c r="N688" s="385">
        <f t="shared" si="329"/>
        <v>0.55500000000000005</v>
      </c>
      <c r="P688" s="385">
        <f t="shared" si="330"/>
        <v>0.48499999999999999</v>
      </c>
      <c r="S688" s="802">
        <f t="shared" si="331"/>
        <v>0.57999999999999996</v>
      </c>
      <c r="T688" s="802">
        <f t="shared" si="332"/>
        <v>0.56999999999999995</v>
      </c>
      <c r="AC688" s="113">
        <f t="shared" si="333"/>
        <v>8</v>
      </c>
      <c r="AD688" s="113">
        <f t="shared" si="334"/>
        <v>8</v>
      </c>
      <c r="AE688" s="243"/>
      <c r="AF688" s="235"/>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7" customFormat="1" ht="13.15" hidden="1" customHeight="1" outlineLevel="2" x14ac:dyDescent="0.25">
      <c r="A689" s="135"/>
      <c r="B689" s="127"/>
      <c r="C689" s="109"/>
      <c r="D689" s="109"/>
      <c r="E689" s="109"/>
      <c r="F689" s="111"/>
      <c r="I689" s="132" t="s">
        <v>423</v>
      </c>
      <c r="J689" s="189">
        <v>0.5</v>
      </c>
      <c r="K689" s="800">
        <v>0.05</v>
      </c>
      <c r="L689" s="130">
        <v>850</v>
      </c>
      <c r="M689" s="113"/>
      <c r="N689" s="385">
        <f t="shared" si="329"/>
        <v>0.52500000000000002</v>
      </c>
      <c r="P689" s="385">
        <f t="shared" si="330"/>
        <v>0.47499999999999998</v>
      </c>
      <c r="S689" s="802">
        <f t="shared" si="331"/>
        <v>0.55000000000000004</v>
      </c>
      <c r="T689" s="802">
        <f t="shared" si="332"/>
        <v>0.55000000000000004</v>
      </c>
      <c r="AC689" s="113">
        <f t="shared" si="333"/>
        <v>8</v>
      </c>
      <c r="AD689" s="113">
        <f t="shared" si="334"/>
        <v>9</v>
      </c>
      <c r="AE689" s="243"/>
      <c r="AF689" s="235"/>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7" customFormat="1" ht="13.15" hidden="1" customHeight="1" outlineLevel="2" x14ac:dyDescent="0.25">
      <c r="A690" s="135"/>
      <c r="B690" s="127"/>
      <c r="C690" s="109"/>
      <c r="D690" s="109"/>
      <c r="E690" s="109"/>
      <c r="F690" s="111"/>
      <c r="H690" s="137" t="s">
        <v>852</v>
      </c>
      <c r="I690" s="132" t="s">
        <v>414</v>
      </c>
      <c r="J690" s="153">
        <v>0.68</v>
      </c>
      <c r="K690" s="800">
        <v>0.05</v>
      </c>
      <c r="L690" s="130">
        <v>150</v>
      </c>
      <c r="M690" s="113"/>
      <c r="N690" s="385">
        <f t="shared" si="329"/>
        <v>0.70500000000000007</v>
      </c>
      <c r="P690" s="385">
        <f t="shared" si="330"/>
        <v>0.65500000000000003</v>
      </c>
      <c r="S690" s="802">
        <f t="shared" si="331"/>
        <v>0.68</v>
      </c>
      <c r="T690" s="802">
        <f t="shared" si="332"/>
        <v>0.68</v>
      </c>
      <c r="AC690" s="113">
        <f t="shared" si="333"/>
        <v>9</v>
      </c>
      <c r="AD690" s="113">
        <f t="shared" si="334"/>
        <v>0</v>
      </c>
      <c r="AE690" s="243"/>
      <c r="AF690" s="235"/>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7" customFormat="1" ht="13.15" hidden="1" customHeight="1" outlineLevel="2" x14ac:dyDescent="0.25">
      <c r="A691" s="135"/>
      <c r="B691" s="127"/>
      <c r="C691" s="109"/>
      <c r="D691" s="109"/>
      <c r="E691" s="109"/>
      <c r="F691" s="111"/>
      <c r="I691" s="132" t="s">
        <v>415</v>
      </c>
      <c r="J691" s="153">
        <v>0.68</v>
      </c>
      <c r="K691" s="800">
        <v>0.05</v>
      </c>
      <c r="L691" s="130">
        <v>100</v>
      </c>
      <c r="M691" s="113"/>
      <c r="N691" s="385">
        <f t="shared" si="329"/>
        <v>0.70500000000000007</v>
      </c>
      <c r="P691" s="385">
        <f t="shared" si="330"/>
        <v>0.65500000000000003</v>
      </c>
      <c r="S691" s="802">
        <f t="shared" si="331"/>
        <v>0.68</v>
      </c>
      <c r="T691" s="802">
        <f t="shared" si="332"/>
        <v>0.68</v>
      </c>
      <c r="AC691" s="113">
        <f t="shared" si="333"/>
        <v>9</v>
      </c>
      <c r="AD691" s="113">
        <f t="shared" si="334"/>
        <v>1</v>
      </c>
      <c r="AE691" s="243"/>
      <c r="AF691" s="235"/>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7" customFormat="1" ht="13.15" hidden="1" customHeight="1" outlineLevel="2" x14ac:dyDescent="0.25">
      <c r="A692" s="135"/>
      <c r="B692" s="127"/>
      <c r="C692" s="109"/>
      <c r="D692" s="109"/>
      <c r="E692" s="109"/>
      <c r="F692" s="111"/>
      <c r="I692" s="132" t="s">
        <v>416</v>
      </c>
      <c r="J692" s="153">
        <v>0.68</v>
      </c>
      <c r="K692" s="800">
        <v>0.05</v>
      </c>
      <c r="L692" s="130">
        <v>200</v>
      </c>
      <c r="M692" s="113"/>
      <c r="N692" s="385">
        <f t="shared" si="329"/>
        <v>0.70500000000000007</v>
      </c>
      <c r="P692" s="385">
        <f t="shared" si="330"/>
        <v>0.65500000000000003</v>
      </c>
      <c r="S692" s="802">
        <f t="shared" si="331"/>
        <v>0.68</v>
      </c>
      <c r="T692" s="802">
        <f t="shared" si="332"/>
        <v>0.68</v>
      </c>
      <c r="AC692" s="113">
        <f t="shared" si="333"/>
        <v>9</v>
      </c>
      <c r="AD692" s="113">
        <f t="shared" si="334"/>
        <v>2</v>
      </c>
      <c r="AE692" s="243"/>
      <c r="AF692" s="235"/>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7" customFormat="1" ht="13.15" hidden="1" customHeight="1" outlineLevel="2" x14ac:dyDescent="0.25">
      <c r="A693" s="135"/>
      <c r="B693" s="127"/>
      <c r="C693" s="109"/>
      <c r="D693" s="109"/>
      <c r="E693" s="109"/>
      <c r="F693" s="111"/>
      <c r="I693" s="132" t="s">
        <v>417</v>
      </c>
      <c r="J693" s="153">
        <v>0.68</v>
      </c>
      <c r="K693" s="800">
        <v>0.05</v>
      </c>
      <c r="L693" s="130">
        <v>300</v>
      </c>
      <c r="M693" s="113"/>
      <c r="N693" s="385">
        <f t="shared" si="329"/>
        <v>0.70500000000000007</v>
      </c>
      <c r="P693" s="385">
        <f t="shared" si="330"/>
        <v>0.65500000000000003</v>
      </c>
      <c r="S693" s="802">
        <f t="shared" si="331"/>
        <v>0.68</v>
      </c>
      <c r="T693" s="802">
        <f t="shared" si="332"/>
        <v>0.6</v>
      </c>
      <c r="AC693" s="113">
        <f t="shared" si="333"/>
        <v>9</v>
      </c>
      <c r="AD693" s="113">
        <f t="shared" si="334"/>
        <v>3</v>
      </c>
      <c r="AE693" s="243"/>
      <c r="AF693" s="235"/>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7" customFormat="1" ht="13.15" hidden="1" customHeight="1" outlineLevel="2" x14ac:dyDescent="0.25">
      <c r="A694" s="135"/>
      <c r="B694" s="127"/>
      <c r="C694" s="109"/>
      <c r="D694" s="109"/>
      <c r="E694" s="109"/>
      <c r="F694" s="111"/>
      <c r="I694" s="132" t="s">
        <v>418</v>
      </c>
      <c r="J694" s="153">
        <v>0.67</v>
      </c>
      <c r="K694" s="800">
        <v>0.1</v>
      </c>
      <c r="L694" s="130">
        <v>1000</v>
      </c>
      <c r="M694" s="113"/>
      <c r="N694" s="385">
        <f t="shared" si="329"/>
        <v>0.72000000000000008</v>
      </c>
      <c r="P694" s="385">
        <f t="shared" si="330"/>
        <v>0.62</v>
      </c>
      <c r="S694" s="802">
        <f t="shared" si="331"/>
        <v>0.66999999999999993</v>
      </c>
      <c r="T694" s="802">
        <f t="shared" si="332"/>
        <v>0.52</v>
      </c>
      <c r="AC694" s="113">
        <f t="shared" si="333"/>
        <v>9</v>
      </c>
      <c r="AD694" s="113">
        <f t="shared" si="334"/>
        <v>4</v>
      </c>
      <c r="AE694" s="243"/>
      <c r="AF694" s="235"/>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7" customFormat="1" ht="13.15" hidden="1" customHeight="1" outlineLevel="2" x14ac:dyDescent="0.25">
      <c r="A695" s="135"/>
      <c r="B695" s="127"/>
      <c r="C695" s="109"/>
      <c r="D695" s="109"/>
      <c r="E695" s="109"/>
      <c r="F695" s="111"/>
      <c r="I695" s="132" t="s">
        <v>419</v>
      </c>
      <c r="J695" s="153">
        <v>0.6</v>
      </c>
      <c r="K695" s="800">
        <v>0.15</v>
      </c>
      <c r="L695" s="130">
        <v>4000</v>
      </c>
      <c r="M695" s="113"/>
      <c r="N695" s="385">
        <f t="shared" si="329"/>
        <v>0.67499999999999993</v>
      </c>
      <c r="P695" s="385">
        <f t="shared" si="330"/>
        <v>0.52500000000000002</v>
      </c>
      <c r="S695" s="802">
        <f t="shared" si="331"/>
        <v>0.56499999999999995</v>
      </c>
      <c r="T695" s="802">
        <f t="shared" si="332"/>
        <v>0.42999999999999994</v>
      </c>
      <c r="AC695" s="113">
        <f t="shared" si="333"/>
        <v>9</v>
      </c>
      <c r="AD695" s="113">
        <f t="shared" si="334"/>
        <v>5</v>
      </c>
      <c r="AE695" s="243"/>
      <c r="AF695" s="235"/>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7" customFormat="1" ht="13.15" hidden="1" customHeight="1" outlineLevel="2" x14ac:dyDescent="0.25">
      <c r="A696" s="135"/>
      <c r="B696" s="127"/>
      <c r="C696" s="109"/>
      <c r="D696" s="109"/>
      <c r="E696" s="109"/>
      <c r="F696" s="111"/>
      <c r="I696" s="132" t="s">
        <v>420</v>
      </c>
      <c r="J696" s="153">
        <v>0.56999999999999995</v>
      </c>
      <c r="K696" s="800">
        <v>0.15</v>
      </c>
      <c r="L696" s="130">
        <v>3500</v>
      </c>
      <c r="M696" s="113"/>
      <c r="N696" s="385">
        <f t="shared" si="329"/>
        <v>0.64499999999999991</v>
      </c>
      <c r="P696" s="385">
        <f t="shared" si="330"/>
        <v>0.49499999999999994</v>
      </c>
      <c r="S696" s="802">
        <f t="shared" ref="S696:S727" si="335">MAX($J560:$Q560)+$T560</f>
        <v>0.53999999999999992</v>
      </c>
      <c r="T696" s="802">
        <f t="shared" ref="T696:T727" si="336">MIN($J560:$Q560)+$T560-INDEX(DigSpread,$AD696+1,1)</f>
        <v>0.53999999999999992</v>
      </c>
      <c r="AC696" s="113">
        <f t="shared" si="333"/>
        <v>9</v>
      </c>
      <c r="AD696" s="113">
        <f t="shared" si="334"/>
        <v>6</v>
      </c>
      <c r="AE696" s="243"/>
      <c r="AF696" s="235"/>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7" customFormat="1" ht="13.15" hidden="1" customHeight="1" outlineLevel="2" x14ac:dyDescent="0.25">
      <c r="A697" s="135"/>
      <c r="B697" s="127"/>
      <c r="C697" s="109"/>
      <c r="D697" s="109"/>
      <c r="E697" s="109"/>
      <c r="F697" s="111"/>
      <c r="I697" s="132" t="s">
        <v>421</v>
      </c>
      <c r="J697" s="153">
        <v>0.54</v>
      </c>
      <c r="K697" s="800">
        <v>0.1</v>
      </c>
      <c r="L697" s="130">
        <v>2200</v>
      </c>
      <c r="M697" s="113"/>
      <c r="N697" s="385">
        <f t="shared" si="329"/>
        <v>0.59000000000000008</v>
      </c>
      <c r="P697" s="385">
        <f t="shared" si="330"/>
        <v>0.49000000000000005</v>
      </c>
      <c r="S697" s="802">
        <f t="shared" si="335"/>
        <v>0.57999999999999996</v>
      </c>
      <c r="T697" s="802">
        <f t="shared" si="336"/>
        <v>0.52999999999999992</v>
      </c>
      <c r="AC697" s="113">
        <f t="shared" si="333"/>
        <v>9</v>
      </c>
      <c r="AD697" s="113">
        <f t="shared" si="334"/>
        <v>7</v>
      </c>
      <c r="AE697" s="243"/>
      <c r="AF697" s="235"/>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7" customFormat="1" ht="13.15" hidden="1" customHeight="1" outlineLevel="2" x14ac:dyDescent="0.25">
      <c r="A698" s="135"/>
      <c r="B698" s="127"/>
      <c r="C698" s="109"/>
      <c r="D698" s="109"/>
      <c r="E698" s="109"/>
      <c r="F698" s="111"/>
      <c r="I698" s="132" t="s">
        <v>422</v>
      </c>
      <c r="J698" s="153">
        <v>0.52</v>
      </c>
      <c r="K698" s="800">
        <v>7.0000000000000007E-2</v>
      </c>
      <c r="L698" s="130">
        <v>1200</v>
      </c>
      <c r="M698" s="113"/>
      <c r="N698" s="385">
        <f t="shared" si="329"/>
        <v>0.55500000000000005</v>
      </c>
      <c r="P698" s="385">
        <f t="shared" si="330"/>
        <v>0.48499999999999999</v>
      </c>
      <c r="S698" s="802">
        <f t="shared" si="335"/>
        <v>0.57999999999999996</v>
      </c>
      <c r="T698" s="802">
        <f t="shared" si="336"/>
        <v>0.56999999999999995</v>
      </c>
      <c r="AC698" s="113">
        <f t="shared" si="333"/>
        <v>9</v>
      </c>
      <c r="AD698" s="113">
        <f t="shared" si="334"/>
        <v>8</v>
      </c>
      <c r="AE698" s="243"/>
      <c r="AF698" s="235"/>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7" customFormat="1" ht="13.15" hidden="1" customHeight="1" outlineLevel="2" x14ac:dyDescent="0.25">
      <c r="A699" s="135"/>
      <c r="B699" s="127"/>
      <c r="C699" s="109"/>
      <c r="D699" s="109"/>
      <c r="E699" s="109"/>
      <c r="F699" s="111"/>
      <c r="I699" s="132" t="s">
        <v>423</v>
      </c>
      <c r="J699" s="189">
        <v>0.5</v>
      </c>
      <c r="K699" s="800">
        <v>0.05</v>
      </c>
      <c r="L699" s="130">
        <v>850</v>
      </c>
      <c r="M699" s="113"/>
      <c r="N699" s="385">
        <f t="shared" si="329"/>
        <v>0.52500000000000002</v>
      </c>
      <c r="P699" s="385">
        <f t="shared" si="330"/>
        <v>0.47499999999999998</v>
      </c>
      <c r="S699" s="802">
        <f t="shared" si="335"/>
        <v>0.55000000000000004</v>
      </c>
      <c r="T699" s="802">
        <f t="shared" si="336"/>
        <v>0.55000000000000004</v>
      </c>
      <c r="AC699" s="113">
        <f t="shared" si="333"/>
        <v>9</v>
      </c>
      <c r="AD699" s="113">
        <f t="shared" si="334"/>
        <v>9</v>
      </c>
      <c r="AE699" s="243"/>
      <c r="AF699" s="235"/>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7" customFormat="1" ht="13.15" customHeight="1" outlineLevel="1" collapsed="1" x14ac:dyDescent="0.25">
      <c r="A700" s="135"/>
      <c r="B700" s="127"/>
      <c r="C700" s="109"/>
      <c r="D700" s="109"/>
      <c r="E700" s="109"/>
      <c r="F700" s="111"/>
      <c r="G700" s="119"/>
      <c r="H700" s="119"/>
      <c r="I700" s="132"/>
      <c r="J700" s="119"/>
      <c r="K700" s="133"/>
      <c r="L700" s="132"/>
      <c r="M700" s="132"/>
      <c r="N700" s="132"/>
      <c r="O700" s="119"/>
      <c r="P700" s="119"/>
      <c r="Q700" s="133"/>
      <c r="R700" s="132"/>
      <c r="S700" s="132"/>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7" customFormat="1" ht="13.15" customHeight="1" outlineLevel="1" x14ac:dyDescent="0.25">
      <c r="A701" s="135"/>
      <c r="B701" s="127"/>
      <c r="C701" s="109"/>
      <c r="D701" s="109"/>
      <c r="E701" s="109"/>
      <c r="F701" s="111"/>
      <c r="G701" s="119"/>
      <c r="H701" s="190"/>
      <c r="I701" s="191"/>
      <c r="J701" s="119"/>
      <c r="K701" s="133"/>
      <c r="L701" s="132"/>
      <c r="M701" s="132"/>
      <c r="N701" s="132"/>
      <c r="O701" s="119"/>
      <c r="P701" s="119"/>
      <c r="Q701" s="133"/>
      <c r="R701" s="132"/>
      <c r="S701" s="132"/>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7" customFormat="1" ht="13.15" customHeight="1" outlineLevel="1" x14ac:dyDescent="0.25">
      <c r="A702" s="135"/>
      <c r="B702" s="127"/>
      <c r="C702" s="109"/>
      <c r="D702" s="109"/>
      <c r="E702" s="109"/>
      <c r="F702" s="111"/>
      <c r="G702" s="119"/>
      <c r="H702" s="191"/>
      <c r="I702" s="192"/>
      <c r="J702" s="119"/>
      <c r="K702" s="133"/>
      <c r="L702" s="132"/>
      <c r="M702" s="132"/>
      <c r="N702" s="132"/>
      <c r="O702" s="119"/>
      <c r="P702" s="119"/>
      <c r="Q702" s="133"/>
      <c r="R702" s="132"/>
      <c r="S702" s="132"/>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7" customFormat="1" ht="5.0999999999999996" customHeight="1" outlineLevel="1" x14ac:dyDescent="0.25">
      <c r="A703" s="135"/>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24" customHeight="1" x14ac:dyDescent="0.25">
      <c r="A704" s="135"/>
      <c r="B704" s="127"/>
      <c r="C704" s="121"/>
      <c r="D704" s="121"/>
      <c r="E704" s="121"/>
      <c r="F704" s="121"/>
      <c r="G704" s="122" t="str">
        <f>G590</f>
        <v>Quality of the "High" &amp; "Low" quality dry annual pasture (P1a)</v>
      </c>
      <c r="H704" s="123"/>
      <c r="I704" s="123"/>
      <c r="J704" s="123"/>
      <c r="K704" s="123"/>
      <c r="L704" s="123"/>
      <c r="M704" s="264"/>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12.75" customHeight="1" outlineLevel="1" x14ac:dyDescent="0.25">
      <c r="A705" s="135"/>
      <c r="B705" s="76"/>
      <c r="C705" s="76"/>
      <c r="D705" s="76"/>
      <c r="E705" s="76"/>
      <c r="F705" s="128"/>
      <c r="G705" s="128"/>
      <c r="H705" s="128"/>
      <c r="I705" s="128"/>
      <c r="J705" s="128"/>
      <c r="K705" s="128"/>
      <c r="L705" s="128"/>
      <c r="M705" s="235"/>
      <c r="N705" s="128"/>
      <c r="O705" s="128"/>
      <c r="P705" s="128"/>
      <c r="Q705" s="128"/>
      <c r="R705" s="128"/>
      <c r="S705" s="128"/>
      <c r="T705" s="128"/>
      <c r="U705" s="128"/>
      <c r="V705" s="128"/>
      <c r="W705" s="235"/>
      <c r="X705" s="235"/>
      <c r="Y705" s="235"/>
      <c r="Z705" s="235"/>
      <c r="AA705" s="235"/>
      <c r="AB705" s="235"/>
      <c r="AC705" s="235"/>
      <c r="AD705" s="235"/>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4"/>
      <c r="R706" s="234"/>
      <c r="S706" s="234"/>
      <c r="T706" s="76"/>
      <c r="U706" s="234"/>
      <c r="V706" s="234"/>
      <c r="W706" s="234"/>
      <c r="X706" s="234"/>
      <c r="Y706" s="234"/>
      <c r="Z706" s="76"/>
      <c r="AA706" s="234"/>
      <c r="AB706" s="234"/>
      <c r="AC706" s="234"/>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4"/>
      <c r="R707" s="234"/>
      <c r="S707" s="234"/>
      <c r="T707" s="76"/>
      <c r="U707" s="234"/>
      <c r="V707" s="234"/>
      <c r="W707" s="234"/>
      <c r="X707" s="234"/>
      <c r="Y707" s="234"/>
      <c r="Z707" s="76"/>
      <c r="AA707" s="234"/>
      <c r="AB707" s="234"/>
      <c r="AC707" s="234"/>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37"/>
      <c r="R708" s="237"/>
      <c r="S708" s="237"/>
      <c r="T708" s="81"/>
      <c r="U708" s="237"/>
      <c r="V708" s="237"/>
      <c r="W708" s="237"/>
      <c r="X708" s="237"/>
      <c r="Y708" s="237"/>
      <c r="Z708" s="81"/>
      <c r="AA708" s="237"/>
      <c r="AB708" s="237"/>
      <c r="AC708" s="237"/>
      <c r="AD708" s="82" t="s">
        <v>121</v>
      </c>
      <c r="AE708" s="83"/>
      <c r="AF708" s="128"/>
    </row>
    <row r="709" spans="1:62" ht="13.15" customHeight="1" outlineLevel="1" collapsed="1" x14ac:dyDescent="0.25">
      <c r="A709" s="75"/>
      <c r="B709" s="127"/>
      <c r="C709" s="85"/>
      <c r="D709" s="85">
        <v>0</v>
      </c>
      <c r="E709" s="85" t="s">
        <v>1</v>
      </c>
      <c r="F709" s="86"/>
      <c r="G709" s="87" t="s">
        <v>217</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218</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7"/>
      <c r="R713" s="777"/>
      <c r="S713" s="777"/>
      <c r="T713" s="107"/>
      <c r="U713" s="699"/>
      <c r="V713" s="699"/>
      <c r="W713" s="699"/>
      <c r="X713" s="699"/>
      <c r="Y713" s="699"/>
      <c r="Z713" s="107"/>
      <c r="AA713" s="783"/>
      <c r="AB713" s="783"/>
      <c r="AC713" s="783"/>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7"/>
      <c r="R714" s="777"/>
      <c r="S714" s="777"/>
      <c r="T714" s="107"/>
      <c r="U714" s="699"/>
      <c r="V714" s="699"/>
      <c r="W714" s="699"/>
      <c r="X714" s="699"/>
      <c r="Y714" s="699"/>
      <c r="Z714" s="107"/>
      <c r="AA714" s="783"/>
      <c r="AB714" s="783"/>
      <c r="AC714" s="783"/>
      <c r="AD714" s="107"/>
      <c r="AE714" s="91"/>
      <c r="AF714" s="128"/>
    </row>
    <row r="715" spans="1:62" ht="13.15" customHeight="1" outlineLevel="1" x14ac:dyDescent="0.25">
      <c r="A715" s="75"/>
      <c r="B715" s="127"/>
      <c r="C715" s="93"/>
      <c r="D715" s="93"/>
      <c r="E715" s="93"/>
      <c r="F715" s="93"/>
      <c r="G715" s="93"/>
      <c r="H715" s="93"/>
      <c r="I715" s="193"/>
      <c r="J715" s="193"/>
      <c r="K715" s="108"/>
      <c r="L715" s="1055"/>
      <c r="M715" s="1056"/>
      <c r="N715" s="1056"/>
      <c r="O715" s="108"/>
      <c r="P715" s="108"/>
      <c r="Q715" s="250"/>
      <c r="R715" s="250"/>
      <c r="S715" s="250"/>
      <c r="T715" s="108"/>
      <c r="U715" s="250"/>
      <c r="V715" s="250"/>
      <c r="W715" s="250"/>
      <c r="X715" s="250"/>
      <c r="Y715" s="250"/>
      <c r="Z715" s="108"/>
      <c r="AA715" s="784"/>
      <c r="AB715" s="784"/>
      <c r="AC715" s="784"/>
      <c r="AD715" s="193"/>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0"/>
      <c r="R716" s="250"/>
      <c r="S716" s="250"/>
      <c r="T716" s="108"/>
      <c r="U716" s="250"/>
      <c r="V716" s="250"/>
      <c r="W716" s="250"/>
      <c r="X716" s="250"/>
      <c r="Y716" s="250"/>
      <c r="Z716" s="108"/>
      <c r="AA716" s="784"/>
      <c r="AB716" s="784"/>
      <c r="AC716" s="784"/>
      <c r="AD716" s="193"/>
      <c r="AE716" s="91"/>
      <c r="AF716" s="128"/>
    </row>
    <row r="717" spans="1:62" ht="5.0999999999999996" customHeight="1" outlineLevel="1" x14ac:dyDescent="0.25">
      <c r="A717" s="75"/>
      <c r="B717" s="127"/>
      <c r="C717" s="92" t="s">
        <v>124</v>
      </c>
      <c r="D717" s="109"/>
      <c r="E717" s="109"/>
      <c r="F717" s="93"/>
      <c r="G717" s="93"/>
      <c r="H717" s="93"/>
      <c r="I717" s="108"/>
      <c r="J717" s="194"/>
      <c r="K717" s="194"/>
      <c r="L717" s="147" t="s">
        <v>125</v>
      </c>
      <c r="M717" s="108"/>
      <c r="N717" s="108"/>
      <c r="O717" s="108"/>
      <c r="P717" s="108"/>
      <c r="Q717" s="250"/>
      <c r="R717" s="250"/>
      <c r="S717" s="250"/>
      <c r="T717" s="108"/>
      <c r="U717" s="250"/>
      <c r="V717" s="250"/>
      <c r="W717" s="250"/>
      <c r="X717" s="250"/>
      <c r="Y717" s="250"/>
      <c r="Z717" s="108"/>
      <c r="AA717" s="784"/>
      <c r="AB717" s="784"/>
      <c r="AC717" s="784"/>
      <c r="AD717" s="193"/>
      <c r="AE717" s="91"/>
      <c r="AF717" s="128"/>
    </row>
    <row r="718" spans="1:62" ht="5.0999999999999996" customHeight="1" outlineLevel="1" x14ac:dyDescent="0.25">
      <c r="A718" s="75"/>
      <c r="B718" s="127"/>
      <c r="C718" s="109"/>
      <c r="D718" s="109"/>
      <c r="E718" s="109"/>
      <c r="F718" s="111"/>
      <c r="G718" s="195"/>
      <c r="H718" s="195"/>
      <c r="I718" s="150"/>
      <c r="J718" s="196"/>
      <c r="K718" s="196"/>
      <c r="L718" s="150"/>
      <c r="M718" s="150"/>
      <c r="N718" s="150"/>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1" t="s">
        <v>219</v>
      </c>
      <c r="H719" s="197"/>
      <c r="I719" s="197"/>
      <c r="J719" s="198"/>
      <c r="K719" s="199"/>
      <c r="L719" s="199" t="s">
        <v>400</v>
      </c>
      <c r="M719" s="134" t="s">
        <v>413</v>
      </c>
      <c r="N719" s="134" t="s">
        <v>59</v>
      </c>
      <c r="O719" s="134" t="s">
        <v>60</v>
      </c>
      <c r="P719" s="134" t="s">
        <v>61</v>
      </c>
      <c r="Q719" s="134" t="s">
        <v>62</v>
      </c>
      <c r="R719" s="134" t="s">
        <v>944</v>
      </c>
      <c r="S719" s="134" t="s">
        <v>945</v>
      </c>
      <c r="T719" s="134" t="s">
        <v>946</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197"/>
      <c r="I720" s="197"/>
      <c r="J720" s="199"/>
      <c r="K720" s="201" t="s">
        <v>220</v>
      </c>
      <c r="L720" s="132" t="s">
        <v>412</v>
      </c>
      <c r="M720" s="1026">
        <v>0.5</v>
      </c>
      <c r="N720" s="1026">
        <v>1</v>
      </c>
      <c r="O720" s="1026">
        <v>4</v>
      </c>
      <c r="P720" s="1026">
        <v>2</v>
      </c>
      <c r="Q720" s="1026">
        <v>4</v>
      </c>
      <c r="R720" s="1026">
        <v>6</v>
      </c>
      <c r="S720" s="1026">
        <v>4</v>
      </c>
      <c r="T720" s="1026">
        <v>4</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0"/>
      <c r="H721" s="197"/>
      <c r="I721" s="197"/>
      <c r="J721" s="199"/>
      <c r="K721" s="199"/>
      <c r="L721" s="132" t="s">
        <v>146</v>
      </c>
      <c r="M721" s="1026">
        <v>0.5</v>
      </c>
      <c r="N721" s="1026">
        <v>1</v>
      </c>
      <c r="O721" s="1026">
        <v>4</v>
      </c>
      <c r="P721" s="1026">
        <v>2</v>
      </c>
      <c r="Q721" s="1026">
        <v>4</v>
      </c>
      <c r="R721" s="1026">
        <v>6</v>
      </c>
      <c r="S721" s="1026">
        <v>4</v>
      </c>
      <c r="T721" s="1026">
        <v>4</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0"/>
      <c r="H722" s="197"/>
      <c r="I722" s="197"/>
      <c r="J722" s="199"/>
      <c r="K722" s="199"/>
      <c r="L722" s="132" t="s">
        <v>147</v>
      </c>
      <c r="M722" s="1026">
        <v>0.5</v>
      </c>
      <c r="N722" s="1026">
        <v>1</v>
      </c>
      <c r="O722" s="1026">
        <v>4</v>
      </c>
      <c r="P722" s="1026">
        <v>2</v>
      </c>
      <c r="Q722" s="1026">
        <v>4</v>
      </c>
      <c r="R722" s="1026">
        <v>6</v>
      </c>
      <c r="S722" s="1026">
        <v>4</v>
      </c>
      <c r="T722" s="1026">
        <v>4</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0"/>
      <c r="H723" s="197"/>
      <c r="I723" s="197"/>
      <c r="J723" s="199"/>
      <c r="K723" s="199"/>
      <c r="L723" s="132" t="s">
        <v>148</v>
      </c>
      <c r="M723" s="1026">
        <v>0.5</v>
      </c>
      <c r="N723" s="1026">
        <v>1</v>
      </c>
      <c r="O723" s="1026">
        <v>4</v>
      </c>
      <c r="P723" s="1026">
        <v>2</v>
      </c>
      <c r="Q723" s="1026">
        <v>4</v>
      </c>
      <c r="R723" s="1026">
        <v>6</v>
      </c>
      <c r="S723" s="1026">
        <v>4</v>
      </c>
      <c r="T723" s="1026">
        <v>4</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0"/>
      <c r="H724" s="197"/>
      <c r="I724" s="197"/>
      <c r="J724" s="199"/>
      <c r="K724" s="199"/>
      <c r="L724" s="132" t="s">
        <v>149</v>
      </c>
      <c r="M724" s="1026">
        <v>0.5</v>
      </c>
      <c r="N724" s="1026">
        <v>1</v>
      </c>
      <c r="O724" s="1026">
        <v>4</v>
      </c>
      <c r="P724" s="1026">
        <v>2</v>
      </c>
      <c r="Q724" s="1026">
        <v>4</v>
      </c>
      <c r="R724" s="1026">
        <v>6</v>
      </c>
      <c r="S724" s="1026">
        <v>4</v>
      </c>
      <c r="T724" s="1026">
        <v>4</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0"/>
      <c r="H725" s="197"/>
      <c r="I725" s="197"/>
      <c r="J725" s="199"/>
      <c r="K725" s="199"/>
      <c r="L725" s="132" t="s">
        <v>150</v>
      </c>
      <c r="M725" s="1026">
        <v>0.5</v>
      </c>
      <c r="N725" s="1026">
        <v>1</v>
      </c>
      <c r="O725" s="1026">
        <v>4</v>
      </c>
      <c r="P725" s="1026">
        <v>2</v>
      </c>
      <c r="Q725" s="1026">
        <v>4</v>
      </c>
      <c r="R725" s="1026">
        <v>6</v>
      </c>
      <c r="S725" s="1026">
        <v>4</v>
      </c>
      <c r="T725" s="1026">
        <v>4</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0"/>
      <c r="H726" s="197"/>
      <c r="I726" s="197"/>
      <c r="J726" s="199"/>
      <c r="K726" s="199"/>
      <c r="L726" s="132" t="s">
        <v>151</v>
      </c>
      <c r="M726" s="1026">
        <v>0.5</v>
      </c>
      <c r="N726" s="1026">
        <v>1</v>
      </c>
      <c r="O726" s="1026">
        <v>4</v>
      </c>
      <c r="P726" s="1026">
        <v>2</v>
      </c>
      <c r="Q726" s="1026">
        <v>4</v>
      </c>
      <c r="R726" s="1026">
        <v>6</v>
      </c>
      <c r="S726" s="1026">
        <v>4</v>
      </c>
      <c r="T726" s="1026">
        <v>4</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0"/>
      <c r="H727" s="197"/>
      <c r="I727" s="197"/>
      <c r="J727" s="199"/>
      <c r="K727" s="199"/>
      <c r="L727" s="132" t="s">
        <v>152</v>
      </c>
      <c r="M727" s="1026">
        <v>0.5</v>
      </c>
      <c r="N727" s="1026">
        <v>1</v>
      </c>
      <c r="O727" s="1026">
        <v>4</v>
      </c>
      <c r="P727" s="1026">
        <v>2</v>
      </c>
      <c r="Q727" s="1026">
        <v>4</v>
      </c>
      <c r="R727" s="1026">
        <v>6</v>
      </c>
      <c r="S727" s="1026">
        <v>4</v>
      </c>
      <c r="T727" s="1026">
        <v>4</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0"/>
      <c r="H728" s="197"/>
      <c r="I728" s="197"/>
      <c r="J728" s="199"/>
      <c r="K728" s="199"/>
      <c r="L728" s="132" t="s">
        <v>153</v>
      </c>
      <c r="M728" s="1026">
        <v>0.5</v>
      </c>
      <c r="N728" s="1026">
        <v>1</v>
      </c>
      <c r="O728" s="1026">
        <v>4</v>
      </c>
      <c r="P728" s="1026">
        <v>2</v>
      </c>
      <c r="Q728" s="1026">
        <v>4</v>
      </c>
      <c r="R728" s="1026">
        <v>6</v>
      </c>
      <c r="S728" s="1026">
        <v>4</v>
      </c>
      <c r="T728" s="1026">
        <v>4</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0"/>
      <c r="H729" s="197"/>
      <c r="I729" s="197"/>
      <c r="J729" s="199"/>
      <c r="K729" s="199"/>
      <c r="L729" s="132" t="s">
        <v>154</v>
      </c>
      <c r="M729" s="1026">
        <v>0.5</v>
      </c>
      <c r="N729" s="1026">
        <v>1</v>
      </c>
      <c r="O729" s="1026">
        <v>4</v>
      </c>
      <c r="P729" s="1026">
        <v>2</v>
      </c>
      <c r="Q729" s="1026">
        <v>4</v>
      </c>
      <c r="R729" s="1026">
        <v>6</v>
      </c>
      <c r="S729" s="1026">
        <v>4</v>
      </c>
      <c r="T729" s="1026">
        <v>4</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0"/>
      <c r="H730" s="197"/>
      <c r="I730" s="197"/>
      <c r="J730" s="199"/>
      <c r="K730" s="199"/>
      <c r="L730" s="199"/>
      <c r="M730" s="199"/>
      <c r="N730" s="201"/>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4"/>
      <c r="R733" s="264"/>
      <c r="S733" s="264"/>
      <c r="T733" s="123"/>
      <c r="U733" s="298"/>
      <c r="V733" s="298"/>
      <c r="W733" s="298"/>
      <c r="X733" s="298"/>
      <c r="Y733" s="298"/>
      <c r="Z733" s="124"/>
      <c r="AA733" s="298"/>
      <c r="AB733" s="298"/>
      <c r="AC733" s="298"/>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5"/>
      <c r="R734" s="235"/>
      <c r="S734" s="235"/>
      <c r="T734" s="128"/>
      <c r="U734" s="235"/>
      <c r="V734" s="235"/>
      <c r="W734" s="235"/>
      <c r="X734" s="235"/>
      <c r="Y734" s="235"/>
      <c r="Z734" s="128"/>
      <c r="AA734" s="235"/>
      <c r="AB734" s="235"/>
      <c r="AC734" s="235"/>
      <c r="AD734" s="128"/>
      <c r="AE734" s="128"/>
      <c r="AF734" s="128"/>
    </row>
    <row r="735" spans="1:62" s="137" customFormat="1" ht="12.75" customHeight="1" outlineLevel="1" x14ac:dyDescent="0.25">
      <c r="A735" s="135"/>
      <c r="B735" s="76"/>
      <c r="C735" s="76"/>
      <c r="D735" s="76"/>
      <c r="E735" s="76"/>
      <c r="F735" s="76"/>
      <c r="G735" s="76"/>
      <c r="H735" s="76"/>
      <c r="I735" s="76"/>
      <c r="J735" s="76"/>
      <c r="K735" s="76"/>
      <c r="L735" s="76"/>
      <c r="M735" s="76"/>
      <c r="N735" s="76"/>
      <c r="O735" s="76"/>
      <c r="P735" s="76"/>
      <c r="Q735" s="76"/>
      <c r="R735" s="76"/>
      <c r="S735" s="76"/>
      <c r="T735" s="76"/>
      <c r="U735" s="234"/>
      <c r="V735" s="234"/>
      <c r="W735" s="234"/>
      <c r="X735" s="234"/>
      <c r="Y735" s="234"/>
      <c r="Z735" s="76"/>
      <c r="AA735" s="234"/>
      <c r="AB735" s="234"/>
      <c r="AC735" s="234"/>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5.0999999999999996" customHeight="1" outlineLevel="1" collapsed="1" thickBot="1" x14ac:dyDescent="0.3">
      <c r="A736" s="135"/>
      <c r="B736" s="76"/>
      <c r="C736" s="76"/>
      <c r="D736" s="76"/>
      <c r="E736" s="76"/>
      <c r="F736" s="76"/>
      <c r="G736" s="76"/>
      <c r="H736" s="76"/>
      <c r="I736" s="76"/>
      <c r="J736" s="76"/>
      <c r="K736" s="76"/>
      <c r="L736" s="76"/>
      <c r="M736" s="76"/>
      <c r="N736" s="76"/>
      <c r="O736" s="76"/>
      <c r="P736" s="76"/>
      <c r="Q736" s="76"/>
      <c r="R736" s="76"/>
      <c r="S736" s="76"/>
      <c r="T736" s="76"/>
      <c r="U736" s="234"/>
      <c r="V736" s="234"/>
      <c r="W736" s="234"/>
      <c r="X736" s="234"/>
      <c r="Y736" s="234"/>
      <c r="Z736" s="76"/>
      <c r="AA736" s="234"/>
      <c r="AB736" s="234"/>
      <c r="AC736" s="234"/>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5.0999999999999996" customHeight="1" outlineLevel="1" x14ac:dyDescent="0.25">
      <c r="A737" s="135"/>
      <c r="B737" s="76"/>
      <c r="C737" s="80" t="s">
        <v>0</v>
      </c>
      <c r="D737" s="80"/>
      <c r="E737" s="80"/>
      <c r="F737" s="80"/>
      <c r="G737" s="80"/>
      <c r="H737" s="80"/>
      <c r="I737" s="80"/>
      <c r="J737" s="80"/>
      <c r="K737" s="81"/>
      <c r="L737" s="81"/>
      <c r="M737" s="81"/>
      <c r="N737" s="81"/>
      <c r="O737" s="81"/>
      <c r="P737" s="81"/>
      <c r="Q737" s="81"/>
      <c r="R737" s="81"/>
      <c r="S737" s="81"/>
      <c r="T737" s="81"/>
      <c r="U737" s="237"/>
      <c r="V737" s="237"/>
      <c r="W737" s="237"/>
      <c r="X737" s="237"/>
      <c r="Y737" s="237"/>
      <c r="Z737" s="81"/>
      <c r="AA737" s="237"/>
      <c r="AB737" s="237"/>
      <c r="AC737" s="237"/>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collapsed="1" x14ac:dyDescent="0.25">
      <c r="A738" s="135"/>
      <c r="B738" s="76"/>
      <c r="C738" s="85"/>
      <c r="D738" s="85">
        <v>53658.706903201055</v>
      </c>
      <c r="E738" s="85" t="s">
        <v>1</v>
      </c>
      <c r="F738" s="139"/>
      <c r="G738" s="140" t="s">
        <v>221</v>
      </c>
      <c r="H738" s="139"/>
      <c r="I738" s="139"/>
      <c r="J738" s="139"/>
      <c r="K738" s="139"/>
      <c r="L738" s="139"/>
      <c r="M738" s="139"/>
      <c r="N738" s="139"/>
      <c r="O738" s="139"/>
      <c r="P738" s="139"/>
      <c r="Q738" s="139"/>
      <c r="R738" s="139"/>
      <c r="S738" s="141"/>
      <c r="T738" s="142"/>
      <c r="U738" s="274"/>
      <c r="V738" s="274"/>
      <c r="W738" s="274"/>
      <c r="X738" s="274"/>
      <c r="Y738" s="27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85"/>
      <c r="D739" s="92"/>
      <c r="E739" s="93"/>
      <c r="F739" s="139"/>
      <c r="G739" s="139" t="s">
        <v>222</v>
      </c>
      <c r="H739" s="142"/>
      <c r="I739" s="139"/>
      <c r="J739" s="139"/>
      <c r="K739" s="139"/>
      <c r="L739" s="139"/>
      <c r="M739" s="139"/>
      <c r="N739" s="139"/>
      <c r="O739" s="139"/>
      <c r="P739" s="139"/>
      <c r="Q739" s="139"/>
      <c r="R739" s="139"/>
      <c r="S739" s="141"/>
      <c r="T739" s="144"/>
      <c r="U739" s="144"/>
      <c r="V739" s="144"/>
      <c r="W739" s="144"/>
      <c r="X739" s="144"/>
      <c r="Y739" s="144"/>
      <c r="Z739" s="143"/>
      <c r="AA739" s="143"/>
      <c r="AB739" s="143"/>
      <c r="AC739" s="143"/>
      <c r="AD739" s="143"/>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3.15" customHeight="1" outlineLevel="1" x14ac:dyDescent="0.25">
      <c r="A740" s="135"/>
      <c r="B740" s="76"/>
      <c r="C740" s="93"/>
      <c r="D740" s="85"/>
      <c r="E740" s="93"/>
      <c r="F740" s="139"/>
      <c r="G740" s="202">
        <v>37951.660101388887</v>
      </c>
      <c r="H740" s="142"/>
      <c r="I740" s="139"/>
      <c r="J740" s="139"/>
      <c r="K740" s="139"/>
      <c r="L740" s="139"/>
      <c r="M740" s="139"/>
      <c r="N740" s="139"/>
      <c r="O740" s="139"/>
      <c r="P740" s="139"/>
      <c r="Q740" s="139"/>
      <c r="R740" s="139"/>
      <c r="S740" s="141"/>
      <c r="T740" s="144"/>
      <c r="U740" s="144"/>
      <c r="V740" s="144"/>
      <c r="W740" s="144"/>
      <c r="X740" s="144"/>
      <c r="Y740" s="144"/>
      <c r="Z740" s="143"/>
      <c r="AA740" s="143"/>
      <c r="AB740" s="143"/>
      <c r="AC740" s="143"/>
      <c r="AD740" s="14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3.15" customHeight="1" outlineLevel="1" x14ac:dyDescent="0.25">
      <c r="A741" s="135"/>
      <c r="B741" s="76"/>
      <c r="C741" s="93">
        <v>1</v>
      </c>
      <c r="D741" s="92"/>
      <c r="E741" s="93"/>
      <c r="F741" s="139"/>
      <c r="G741" s="146"/>
      <c r="H741" s="142"/>
      <c r="I741" s="139"/>
      <c r="J741" s="142"/>
      <c r="K741" s="139"/>
      <c r="L741" s="139"/>
      <c r="M741" s="139"/>
      <c r="N741" s="139"/>
      <c r="O741" s="139"/>
      <c r="P741" s="139"/>
      <c r="Q741" s="139"/>
      <c r="R741" s="139"/>
      <c r="S741" s="141"/>
      <c r="T741" s="144"/>
      <c r="U741" s="144"/>
      <c r="V741" s="144"/>
      <c r="W741" s="144"/>
      <c r="X741" s="144"/>
      <c r="Y741" s="144"/>
      <c r="Z741" s="143"/>
      <c r="AA741" s="143"/>
      <c r="AB741" s="143"/>
      <c r="AC741" s="143"/>
      <c r="AD741" s="143"/>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3.15" customHeight="1" outlineLevel="1" x14ac:dyDescent="0.25">
      <c r="A742" s="135"/>
      <c r="B742" s="76"/>
      <c r="C742" s="93"/>
      <c r="D742" s="93"/>
      <c r="E742" s="93"/>
      <c r="F742" s="93"/>
      <c r="G742" s="93"/>
      <c r="H742" s="93"/>
      <c r="I742" s="93"/>
      <c r="J742" s="107"/>
      <c r="K742" s="107"/>
      <c r="L742" s="107"/>
      <c r="M742" s="107"/>
      <c r="N742" s="107"/>
      <c r="O742" s="107"/>
      <c r="P742" s="107"/>
      <c r="Q742" s="107"/>
      <c r="R742" s="107"/>
      <c r="S742" s="107"/>
      <c r="T742" s="107"/>
      <c r="U742" s="699"/>
      <c r="V742" s="699"/>
      <c r="W742" s="699"/>
      <c r="X742" s="699"/>
      <c r="Y742" s="699"/>
      <c r="Z742" s="107"/>
      <c r="AA742" s="783"/>
      <c r="AB742" s="783"/>
      <c r="AC742" s="783"/>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3.15" customHeight="1" outlineLevel="1" x14ac:dyDescent="0.25">
      <c r="A743" s="135"/>
      <c r="B743" s="76"/>
      <c r="C743" s="93"/>
      <c r="D743" s="93"/>
      <c r="E743" s="93"/>
      <c r="F743" s="93"/>
      <c r="G743" s="93"/>
      <c r="H743" s="93"/>
      <c r="I743" s="93"/>
      <c r="J743" s="93"/>
      <c r="K743" s="93"/>
      <c r="L743" s="107"/>
      <c r="M743" s="107"/>
      <c r="N743" s="107"/>
      <c r="O743" s="107"/>
      <c r="P743" s="107"/>
      <c r="Q743" s="107"/>
      <c r="R743" s="107"/>
      <c r="S743" s="107"/>
      <c r="T743" s="107"/>
      <c r="U743" s="699"/>
      <c r="V743" s="699"/>
      <c r="W743" s="699"/>
      <c r="X743" s="699"/>
      <c r="Y743" s="699"/>
      <c r="Z743" s="107"/>
      <c r="AA743" s="783"/>
      <c r="AB743" s="783"/>
      <c r="AC743" s="783"/>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3.15" customHeight="1" outlineLevel="1" x14ac:dyDescent="0.25">
      <c r="A744" s="135"/>
      <c r="B744" s="76"/>
      <c r="C744" s="93"/>
      <c r="D744" s="93"/>
      <c r="E744" s="93"/>
      <c r="F744" s="93"/>
      <c r="G744" s="93"/>
      <c r="H744" s="93" t="s">
        <v>223</v>
      </c>
      <c r="I744" s="93"/>
      <c r="J744" s="108" t="s">
        <v>224</v>
      </c>
      <c r="K744" s="108"/>
      <c r="L744" s="108"/>
      <c r="M744" s="108" t="s">
        <v>225</v>
      </c>
      <c r="N744" s="108"/>
      <c r="O744" s="108"/>
      <c r="P744" s="108"/>
      <c r="Q744" s="108"/>
      <c r="R744" s="108"/>
      <c r="S744" s="108"/>
      <c r="T744" s="108"/>
      <c r="U744" s="250"/>
      <c r="V744" s="250"/>
      <c r="W744" s="250"/>
      <c r="X744" s="250"/>
      <c r="Y744" s="250"/>
      <c r="Z744" s="108"/>
      <c r="AA744" s="784"/>
      <c r="AB744" s="784"/>
      <c r="AC744" s="784"/>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3.15" customHeight="1" outlineLevel="1" x14ac:dyDescent="0.25">
      <c r="A745" s="135"/>
      <c r="B745" s="76"/>
      <c r="C745" s="109"/>
      <c r="D745" s="109"/>
      <c r="E745" s="109"/>
      <c r="F745" s="93"/>
      <c r="G745" s="93"/>
      <c r="H745" s="93"/>
      <c r="I745" s="93"/>
      <c r="J745" s="108" t="s">
        <v>226</v>
      </c>
      <c r="K745" s="108"/>
      <c r="L745" s="108"/>
      <c r="M745" s="108" t="s">
        <v>227</v>
      </c>
      <c r="N745" s="108"/>
      <c r="O745" s="108"/>
      <c r="P745" s="108"/>
      <c r="Q745" s="108"/>
      <c r="R745" s="108"/>
      <c r="S745" s="108"/>
      <c r="T745" s="108"/>
      <c r="U745" s="250"/>
      <c r="V745" s="250"/>
      <c r="W745" s="250"/>
      <c r="X745" s="250"/>
      <c r="Y745" s="250"/>
      <c r="Z745" s="108"/>
      <c r="AA745" s="784"/>
      <c r="AB745" s="784"/>
      <c r="AC745" s="784"/>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5.0999999999999996" customHeight="1" outlineLevel="1" x14ac:dyDescent="0.25">
      <c r="A746" s="135"/>
      <c r="B746" s="76"/>
      <c r="C746" s="109"/>
      <c r="D746" s="109"/>
      <c r="E746" s="109"/>
      <c r="F746" s="93"/>
      <c r="G746" s="93"/>
      <c r="H746" s="93"/>
      <c r="I746" s="93"/>
      <c r="J746" s="110" t="s">
        <v>125</v>
      </c>
      <c r="K746" s="108"/>
      <c r="L746" s="108"/>
      <c r="M746" s="108"/>
      <c r="N746" s="108"/>
      <c r="O746" s="108"/>
      <c r="P746" s="108"/>
      <c r="Q746" s="108"/>
      <c r="R746" s="108"/>
      <c r="S746" s="108"/>
      <c r="T746" s="108"/>
      <c r="U746" s="250"/>
      <c r="V746" s="250"/>
      <c r="W746" s="250"/>
      <c r="X746" s="250"/>
      <c r="Y746" s="250"/>
      <c r="Z746" s="108"/>
      <c r="AA746" s="784"/>
      <c r="AB746" s="784"/>
      <c r="AC746" s="784"/>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5.0999999999999996" customHeight="1" outlineLevel="1" x14ac:dyDescent="0.25">
      <c r="A747" s="135"/>
      <c r="B747" s="76"/>
      <c r="C747" s="109"/>
      <c r="D747" s="109"/>
      <c r="E747" s="109"/>
      <c r="F747" s="148"/>
      <c r="G747" s="149"/>
      <c r="H747" s="149"/>
      <c r="I747" s="149"/>
      <c r="J747" s="150"/>
      <c r="K747" s="150"/>
      <c r="L747" s="150"/>
      <c r="M747" s="150"/>
      <c r="N747" s="150"/>
      <c r="O747" s="150"/>
      <c r="P747" s="150"/>
      <c r="Q747" s="150"/>
      <c r="R747" s="150"/>
      <c r="S747" s="150"/>
      <c r="T747" s="150"/>
      <c r="U747" s="283"/>
      <c r="V747" s="283"/>
      <c r="W747" s="283"/>
      <c r="X747" s="283"/>
      <c r="Y747" s="283"/>
      <c r="Z747" s="150"/>
      <c r="AA747" s="272"/>
      <c r="AB747" s="272"/>
      <c r="AC747" s="272"/>
      <c r="AD747" s="151"/>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3.15" customHeight="1" outlineLevel="1" x14ac:dyDescent="0.25">
      <c r="A748" s="135"/>
      <c r="B748" s="76"/>
      <c r="C748" s="109"/>
      <c r="D748" s="109"/>
      <c r="E748" s="109"/>
      <c r="F748" s="148"/>
      <c r="G748" s="117"/>
      <c r="H748" s="203" t="s">
        <v>414</v>
      </c>
      <c r="I748" s="117"/>
      <c r="J748" s="129">
        <v>0.8</v>
      </c>
      <c r="K748" s="283"/>
      <c r="L748" s="283"/>
      <c r="M748" s="152">
        <v>350</v>
      </c>
      <c r="N748" s="115"/>
      <c r="O748" s="115"/>
      <c r="P748" s="115"/>
      <c r="Q748" s="115"/>
      <c r="R748" s="115"/>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3.15" customHeight="1" outlineLevel="1" x14ac:dyDescent="0.25">
      <c r="A749" s="135"/>
      <c r="B749" s="76"/>
      <c r="C749" s="109"/>
      <c r="D749" s="109"/>
      <c r="E749" s="109"/>
      <c r="F749" s="148"/>
      <c r="G749" s="117"/>
      <c r="H749" s="203" t="s">
        <v>415</v>
      </c>
      <c r="I749" s="117"/>
      <c r="J749" s="129">
        <v>0.8</v>
      </c>
      <c r="K749" s="283"/>
      <c r="L749" s="283"/>
      <c r="M749" s="152">
        <v>350</v>
      </c>
      <c r="N749" s="115"/>
      <c r="O749" s="115"/>
      <c r="P749" s="115"/>
      <c r="Q749" s="115"/>
      <c r="R749" s="115"/>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3.15" customHeight="1" outlineLevel="1" x14ac:dyDescent="0.25">
      <c r="A750" s="135"/>
      <c r="B750" s="76"/>
      <c r="C750" s="109"/>
      <c r="D750" s="109"/>
      <c r="E750" s="109"/>
      <c r="F750" s="156"/>
      <c r="G750" s="117"/>
      <c r="H750" s="203" t="s">
        <v>416</v>
      </c>
      <c r="I750" s="117"/>
      <c r="J750" s="129">
        <v>0.8</v>
      </c>
      <c r="K750" s="283"/>
      <c r="L750" s="283"/>
      <c r="M750" s="152">
        <v>350</v>
      </c>
      <c r="N750" s="157"/>
      <c r="O750" s="157"/>
      <c r="P750" s="157"/>
      <c r="Q750" s="157"/>
      <c r="R750" s="157"/>
      <c r="S750" s="157"/>
      <c r="T750" s="157"/>
      <c r="U750" s="157"/>
      <c r="V750" s="157"/>
      <c r="W750" s="157"/>
      <c r="X750" s="157"/>
      <c r="Y750" s="157"/>
      <c r="Z750" s="157"/>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3.15" customHeight="1" outlineLevel="1" x14ac:dyDescent="0.25">
      <c r="A751" s="135"/>
      <c r="B751" s="76"/>
      <c r="C751" s="109"/>
      <c r="D751" s="109"/>
      <c r="E751" s="109"/>
      <c r="F751" s="156"/>
      <c r="G751" s="117"/>
      <c r="H751" s="203" t="s">
        <v>417</v>
      </c>
      <c r="I751" s="117"/>
      <c r="J751" s="129">
        <v>0</v>
      </c>
      <c r="K751" s="283"/>
      <c r="L751" s="283"/>
      <c r="M751" s="152">
        <v>0</v>
      </c>
      <c r="N751" s="157"/>
      <c r="O751" s="157"/>
      <c r="P751" s="157"/>
      <c r="Q751" s="157"/>
      <c r="R751" s="157"/>
      <c r="S751" s="157"/>
      <c r="T751" s="157"/>
      <c r="U751" s="157"/>
      <c r="V751" s="157"/>
      <c r="W751" s="157"/>
      <c r="X751" s="157"/>
      <c r="Y751" s="157"/>
      <c r="Z751" s="157"/>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3.15" customHeight="1" outlineLevel="1" x14ac:dyDescent="0.25">
      <c r="A752" s="135"/>
      <c r="B752" s="76"/>
      <c r="C752" s="109"/>
      <c r="D752" s="109"/>
      <c r="E752" s="109"/>
      <c r="F752" s="156"/>
      <c r="G752" s="117"/>
      <c r="H752" s="203" t="s">
        <v>418</v>
      </c>
      <c r="I752" s="117"/>
      <c r="J752" s="129">
        <v>0</v>
      </c>
      <c r="K752" s="283"/>
      <c r="L752" s="283"/>
      <c r="M752" s="152">
        <v>0</v>
      </c>
      <c r="N752" s="157"/>
      <c r="O752" s="157"/>
      <c r="P752" s="157"/>
      <c r="Q752" s="157"/>
      <c r="R752" s="157"/>
      <c r="S752" s="157"/>
      <c r="T752" s="157"/>
      <c r="U752" s="157"/>
      <c r="V752" s="157"/>
      <c r="W752" s="157"/>
      <c r="X752" s="157"/>
      <c r="Y752" s="157"/>
      <c r="Z752" s="157"/>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3.15" customHeight="1" outlineLevel="1" x14ac:dyDescent="0.25">
      <c r="A753" s="135"/>
      <c r="B753" s="76"/>
      <c r="C753" s="109"/>
      <c r="D753" s="109"/>
      <c r="E753" s="109"/>
      <c r="F753" s="156"/>
      <c r="G753" s="117"/>
      <c r="H753" s="203" t="s">
        <v>419</v>
      </c>
      <c r="I753" s="117"/>
      <c r="J753" s="129">
        <v>0</v>
      </c>
      <c r="K753" s="283"/>
      <c r="L753" s="283"/>
      <c r="M753" s="152">
        <v>0</v>
      </c>
      <c r="N753" s="157"/>
      <c r="O753" s="157"/>
      <c r="P753" s="157"/>
      <c r="Q753" s="157"/>
      <c r="R753" s="157"/>
      <c r="S753" s="157"/>
      <c r="T753" s="157"/>
      <c r="U753" s="157"/>
      <c r="V753" s="157"/>
      <c r="W753" s="157"/>
      <c r="X753" s="157"/>
      <c r="Y753" s="157"/>
      <c r="Z753" s="157"/>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3.15" customHeight="1" outlineLevel="1" x14ac:dyDescent="0.25">
      <c r="A754" s="135"/>
      <c r="B754" s="76"/>
      <c r="C754" s="109"/>
      <c r="D754" s="109"/>
      <c r="E754" s="109"/>
      <c r="F754" s="156"/>
      <c r="G754" s="117"/>
      <c r="H754" s="203" t="s">
        <v>420</v>
      </c>
      <c r="I754" s="117"/>
      <c r="J754" s="129">
        <v>0</v>
      </c>
      <c r="K754" s="283"/>
      <c r="L754" s="283"/>
      <c r="M754" s="152">
        <v>0</v>
      </c>
      <c r="N754" s="157"/>
      <c r="O754" s="157"/>
      <c r="P754" s="157"/>
      <c r="Q754" s="157"/>
      <c r="R754" s="157"/>
      <c r="S754" s="157"/>
      <c r="T754" s="157"/>
      <c r="U754" s="157"/>
      <c r="V754" s="157"/>
      <c r="W754" s="157"/>
      <c r="X754" s="157"/>
      <c r="Y754" s="157"/>
      <c r="Z754" s="157"/>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3.15" customHeight="1" outlineLevel="1" x14ac:dyDescent="0.25">
      <c r="A755" s="135"/>
      <c r="B755" s="76"/>
      <c r="C755" s="109"/>
      <c r="D755" s="109"/>
      <c r="E755" s="109"/>
      <c r="F755" s="156"/>
      <c r="G755" s="117"/>
      <c r="H755" s="203" t="s">
        <v>421</v>
      </c>
      <c r="I755" s="117"/>
      <c r="J755" s="129">
        <v>0</v>
      </c>
      <c r="K755" s="283"/>
      <c r="L755" s="283"/>
      <c r="M755" s="152">
        <v>0</v>
      </c>
      <c r="N755" s="157"/>
      <c r="O755" s="157"/>
      <c r="P755" s="157"/>
      <c r="Q755" s="157"/>
      <c r="R755" s="157"/>
      <c r="S755" s="157"/>
      <c r="T755" s="157"/>
      <c r="U755" s="157"/>
      <c r="V755" s="157"/>
      <c r="W755" s="157"/>
      <c r="X755" s="157"/>
      <c r="Y755" s="157"/>
      <c r="Z755" s="157"/>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3.15" customHeight="1" outlineLevel="1" x14ac:dyDescent="0.25">
      <c r="A756" s="135"/>
      <c r="B756" s="76"/>
      <c r="C756" s="109"/>
      <c r="D756" s="109"/>
      <c r="E756" s="109"/>
      <c r="F756" s="156"/>
      <c r="G756" s="117"/>
      <c r="H756" s="203" t="s">
        <v>422</v>
      </c>
      <c r="I756" s="117"/>
      <c r="J756" s="129">
        <v>0</v>
      </c>
      <c r="K756" s="283"/>
      <c r="L756" s="283"/>
      <c r="M756" s="152">
        <v>0</v>
      </c>
      <c r="N756" s="157"/>
      <c r="O756" s="157"/>
      <c r="P756" s="157"/>
      <c r="Q756" s="157"/>
      <c r="R756" s="157"/>
      <c r="S756" s="157"/>
      <c r="T756" s="157"/>
      <c r="U756" s="157"/>
      <c r="V756" s="157"/>
      <c r="W756" s="157"/>
      <c r="X756" s="157"/>
      <c r="Y756" s="157"/>
      <c r="Z756" s="157"/>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3.15" customHeight="1" outlineLevel="1" x14ac:dyDescent="0.25">
      <c r="A757" s="135"/>
      <c r="B757" s="76"/>
      <c r="C757" s="109"/>
      <c r="D757" s="109"/>
      <c r="E757" s="109"/>
      <c r="F757" s="148"/>
      <c r="G757" s="117"/>
      <c r="H757" s="203" t="s">
        <v>423</v>
      </c>
      <c r="I757" s="117"/>
      <c r="J757" s="129">
        <v>0</v>
      </c>
      <c r="K757" s="283"/>
      <c r="L757" s="283"/>
      <c r="M757" s="152">
        <v>0</v>
      </c>
      <c r="N757" s="115"/>
      <c r="O757" s="115"/>
      <c r="P757" s="115"/>
      <c r="Q757" s="115"/>
      <c r="R757" s="115"/>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3.15" customHeight="1" outlineLevel="1" x14ac:dyDescent="0.25">
      <c r="A758" s="135"/>
      <c r="B758" s="76"/>
      <c r="C758" s="109"/>
      <c r="D758" s="109"/>
      <c r="E758" s="109"/>
      <c r="F758" s="156"/>
      <c r="G758" s="117"/>
      <c r="H758" s="117"/>
      <c r="I758" s="117"/>
      <c r="J758" s="115"/>
      <c r="K758" s="115"/>
      <c r="L758" s="115"/>
      <c r="M758" s="115"/>
      <c r="N758" s="115"/>
      <c r="O758" s="115"/>
      <c r="P758" s="115"/>
      <c r="Q758" s="115"/>
      <c r="R758" s="115"/>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3.15" customHeight="1" outlineLevel="1" x14ac:dyDescent="0.25">
      <c r="A759" s="135"/>
      <c r="B759" s="76"/>
      <c r="C759" s="109"/>
      <c r="D759" s="109"/>
      <c r="E759" s="109"/>
      <c r="F759" s="156"/>
      <c r="G759" s="117"/>
      <c r="H759" s="117"/>
      <c r="I759" s="117"/>
      <c r="J759" s="157"/>
      <c r="K759" s="157"/>
      <c r="L759" s="157"/>
      <c r="M759" s="157"/>
      <c r="N759" s="157"/>
      <c r="O759" s="157"/>
      <c r="P759" s="157"/>
      <c r="Q759" s="157"/>
      <c r="R759" s="157"/>
      <c r="S759" s="157"/>
      <c r="T759" s="157"/>
      <c r="U759" s="157"/>
      <c r="V759" s="157"/>
      <c r="W759" s="157"/>
      <c r="X759" s="157"/>
      <c r="Y759" s="157"/>
      <c r="Z759" s="157"/>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x14ac:dyDescent="0.25">
      <c r="A760" s="135"/>
      <c r="B760" s="76"/>
      <c r="C760" s="92" t="s">
        <v>128</v>
      </c>
      <c r="D760" s="109"/>
      <c r="E760" s="109"/>
      <c r="F760" s="158"/>
      <c r="G760" s="159"/>
      <c r="H760" s="159"/>
      <c r="I760" s="159"/>
      <c r="J760" s="160"/>
      <c r="K760" s="160"/>
      <c r="L760" s="160"/>
      <c r="M760" s="160"/>
      <c r="N760" s="160"/>
      <c r="O760" s="160"/>
      <c r="P760" s="160"/>
      <c r="Q760" s="160"/>
      <c r="R760" s="160"/>
      <c r="S760" s="160"/>
      <c r="T760" s="160"/>
      <c r="U760" s="263"/>
      <c r="V760" s="263"/>
      <c r="W760" s="263"/>
      <c r="X760" s="263"/>
      <c r="Y760" s="263"/>
      <c r="Z760" s="160"/>
      <c r="AA760" s="272"/>
      <c r="AB760" s="272"/>
      <c r="AC760" s="272"/>
      <c r="AD760" s="151"/>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24" customHeight="1" x14ac:dyDescent="0.25">
      <c r="A761" s="135"/>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298"/>
      <c r="V761" s="298"/>
      <c r="W761" s="298"/>
      <c r="X761" s="298"/>
      <c r="Y761" s="298"/>
      <c r="Z761" s="124"/>
      <c r="AA761" s="298"/>
      <c r="AB761" s="298"/>
      <c r="AC761" s="298"/>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76"/>
      <c r="C762" s="76"/>
      <c r="D762" s="76"/>
      <c r="E762" s="76"/>
      <c r="F762" s="128"/>
      <c r="G762" s="128"/>
      <c r="H762" s="128"/>
      <c r="I762" s="128"/>
      <c r="J762" s="128"/>
      <c r="K762" s="128"/>
      <c r="L762" s="128"/>
      <c r="M762" s="128"/>
      <c r="N762" s="128"/>
      <c r="O762" s="128"/>
      <c r="P762" s="128"/>
      <c r="Q762" s="128"/>
      <c r="R762" s="128"/>
      <c r="S762" s="128"/>
      <c r="T762" s="128"/>
      <c r="U762" s="235"/>
      <c r="V762" s="235"/>
      <c r="W762" s="235"/>
      <c r="X762" s="235"/>
      <c r="Y762" s="235"/>
      <c r="Z762" s="128"/>
      <c r="AA762" s="235"/>
      <c r="AB762" s="235"/>
      <c r="AC762" s="235"/>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36"/>
      <c r="D763" s="136"/>
      <c r="E763" s="136"/>
      <c r="F763" s="128"/>
      <c r="G763" s="128"/>
      <c r="H763" s="128"/>
      <c r="I763" s="128"/>
      <c r="J763" s="128"/>
      <c r="K763" s="128"/>
      <c r="L763" s="128"/>
      <c r="M763" s="128"/>
      <c r="N763" s="128"/>
      <c r="O763" s="235"/>
      <c r="P763" s="235"/>
      <c r="Q763" s="235"/>
      <c r="R763" s="128"/>
      <c r="S763" s="128"/>
      <c r="T763" s="128"/>
      <c r="U763" s="235"/>
      <c r="V763" s="235"/>
      <c r="W763" s="235"/>
      <c r="X763" s="235"/>
      <c r="Y763" s="235"/>
      <c r="Z763" s="128"/>
      <c r="AA763" s="235"/>
      <c r="AB763" s="235"/>
      <c r="AC763" s="235"/>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7" customFormat="1" ht="5.0999999999999996" customHeight="1" outlineLevel="1" collapsed="1" thickBot="1" x14ac:dyDescent="0.3">
      <c r="A764" s="135"/>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5.0999999999999996" customHeight="1" outlineLevel="1" x14ac:dyDescent="0.25">
      <c r="A765" s="135"/>
      <c r="B765" s="136"/>
      <c r="C765" s="80" t="s">
        <v>0</v>
      </c>
      <c r="D765" s="80"/>
      <c r="E765" s="80"/>
      <c r="F765" s="80"/>
      <c r="G765" s="80"/>
      <c r="H765" s="80"/>
      <c r="I765" s="80"/>
      <c r="J765" s="80"/>
      <c r="K765" s="81"/>
      <c r="L765" s="81"/>
      <c r="M765" s="81"/>
      <c r="N765" s="81"/>
      <c r="O765" s="237"/>
      <c r="P765" s="237"/>
      <c r="Q765" s="237"/>
      <c r="R765" s="81"/>
      <c r="S765" s="81"/>
      <c r="T765" s="81"/>
      <c r="U765" s="237"/>
      <c r="V765" s="237"/>
      <c r="W765" s="237"/>
      <c r="X765" s="237"/>
      <c r="Y765" s="237"/>
      <c r="Z765" s="81"/>
      <c r="AA765" s="237"/>
      <c r="AB765" s="237"/>
      <c r="AC765" s="237"/>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collapsed="1" x14ac:dyDescent="0.25">
      <c r="A766" s="135"/>
      <c r="B766" s="136"/>
      <c r="C766" s="85"/>
      <c r="D766" s="85">
        <v>9535.2401303751758</v>
      </c>
      <c r="E766" s="85" t="s">
        <v>1</v>
      </c>
      <c r="F766" s="139"/>
      <c r="G766" s="140" t="s">
        <v>958</v>
      </c>
      <c r="H766" s="139"/>
      <c r="I766" s="139"/>
      <c r="J766" s="139"/>
      <c r="K766" s="139"/>
      <c r="L766" s="139"/>
      <c r="M766" s="139"/>
      <c r="N766" s="139"/>
      <c r="O766" s="240"/>
      <c r="P766" s="240"/>
      <c r="Q766" s="240"/>
      <c r="R766" s="139"/>
      <c r="S766" s="141"/>
      <c r="T766" s="142"/>
      <c r="U766" s="274"/>
      <c r="V766" s="274"/>
      <c r="W766" s="274"/>
      <c r="X766" s="274"/>
      <c r="Y766" s="274"/>
      <c r="Z766" s="143"/>
      <c r="AA766" s="143"/>
      <c r="AB766" s="143"/>
      <c r="AC766" s="143"/>
      <c r="AD766" s="143"/>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2.75" customHeight="1" outlineLevel="1" x14ac:dyDescent="0.25">
      <c r="A767" s="135"/>
      <c r="B767" s="136"/>
      <c r="C767" s="85"/>
      <c r="D767" s="92"/>
      <c r="E767" s="93"/>
      <c r="F767" s="139"/>
      <c r="G767" s="139" t="s">
        <v>228</v>
      </c>
      <c r="H767" s="142"/>
      <c r="I767" s="139"/>
      <c r="J767" s="139"/>
      <c r="K767" s="139"/>
      <c r="L767" s="139"/>
      <c r="M767" s="139"/>
      <c r="N767" s="139"/>
      <c r="O767" s="240"/>
      <c r="P767" s="240"/>
      <c r="Q767" s="240"/>
      <c r="R767" s="139"/>
      <c r="S767" s="141"/>
      <c r="T767" s="144"/>
      <c r="U767" s="144"/>
      <c r="V767" s="144"/>
      <c r="W767" s="144"/>
      <c r="X767" s="144"/>
      <c r="Y767" s="144"/>
      <c r="Z767" s="143"/>
      <c r="AA767" s="143"/>
      <c r="AB767" s="143"/>
      <c r="AC767" s="143"/>
      <c r="AD767" s="14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2.75" customHeight="1" outlineLevel="1" x14ac:dyDescent="0.25">
      <c r="A768" s="135"/>
      <c r="B768" s="136"/>
      <c r="C768" s="93"/>
      <c r="D768" s="85"/>
      <c r="E768" s="93"/>
      <c r="F768" s="139"/>
      <c r="G768" s="145">
        <v>37951.660101388887</v>
      </c>
      <c r="H768" s="142"/>
      <c r="I768" s="139"/>
      <c r="J768" s="139"/>
      <c r="K768" s="139"/>
      <c r="L768" s="139"/>
      <c r="M768" s="139"/>
      <c r="N768" s="139"/>
      <c r="O768" s="240"/>
      <c r="P768" s="240"/>
      <c r="Q768" s="240"/>
      <c r="R768" s="139"/>
      <c r="S768" s="141"/>
      <c r="T768" s="144"/>
      <c r="U768" s="144"/>
      <c r="V768" s="144"/>
      <c r="W768" s="144"/>
      <c r="X768" s="144"/>
      <c r="Y768" s="144"/>
      <c r="Z768" s="143"/>
      <c r="AA768" s="143"/>
      <c r="AB768" s="143"/>
      <c r="AC768" s="143"/>
      <c r="AD768" s="14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93">
        <v>1</v>
      </c>
      <c r="D769" s="92"/>
      <c r="E769" s="93"/>
      <c r="F769" s="139"/>
      <c r="G769" s="146"/>
      <c r="H769" s="142"/>
      <c r="I769" s="139"/>
      <c r="J769" s="142"/>
      <c r="K769" s="139"/>
      <c r="L769" s="139"/>
      <c r="M769" s="139"/>
      <c r="N769" s="139"/>
      <c r="O769" s="240"/>
      <c r="P769" s="240"/>
      <c r="Q769" s="240"/>
      <c r="R769" s="139"/>
      <c r="S769" s="141"/>
      <c r="T769" s="144"/>
      <c r="U769" s="144"/>
      <c r="V769" s="144"/>
      <c r="W769" s="144"/>
      <c r="X769" s="144"/>
      <c r="Y769" s="144"/>
      <c r="Z769" s="143"/>
      <c r="AA769" s="143"/>
      <c r="AB769" s="143"/>
      <c r="AC769" s="143"/>
      <c r="AD769" s="14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136"/>
      <c r="C770" s="93"/>
      <c r="D770" s="93"/>
      <c r="E770" s="93"/>
      <c r="F770" s="93"/>
      <c r="G770" s="93"/>
      <c r="H770" s="93"/>
      <c r="I770" s="93"/>
      <c r="J770" s="107"/>
      <c r="K770" s="107"/>
      <c r="L770" s="107"/>
      <c r="M770" s="107"/>
      <c r="N770" s="107"/>
      <c r="O770" s="777"/>
      <c r="P770" s="777"/>
      <c r="Q770" s="777"/>
      <c r="R770" s="107"/>
      <c r="S770" s="107"/>
      <c r="T770" s="107"/>
      <c r="U770" s="699"/>
      <c r="V770" s="699"/>
      <c r="W770" s="699"/>
      <c r="X770" s="699"/>
      <c r="Y770" s="699"/>
      <c r="Z770" s="107"/>
      <c r="AA770" s="783"/>
      <c r="AB770" s="783"/>
      <c r="AC770" s="783"/>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2.75" customHeight="1" outlineLevel="1" x14ac:dyDescent="0.25">
      <c r="A771" s="135"/>
      <c r="B771" s="136"/>
      <c r="C771" s="93"/>
      <c r="D771" s="93"/>
      <c r="E771" s="93"/>
      <c r="F771" s="93"/>
      <c r="G771" s="93"/>
      <c r="H771" s="93"/>
      <c r="I771" s="93"/>
      <c r="J771" s="93"/>
      <c r="K771" s="93"/>
      <c r="L771" s="107"/>
      <c r="M771" s="107"/>
      <c r="N771" s="107"/>
      <c r="O771" s="777"/>
      <c r="P771" s="777"/>
      <c r="Q771" s="777"/>
      <c r="R771" s="107"/>
      <c r="S771" s="107"/>
      <c r="T771" s="107"/>
      <c r="U771" s="699"/>
      <c r="V771" s="699"/>
      <c r="W771" s="699"/>
      <c r="X771" s="699"/>
      <c r="Y771" s="699"/>
      <c r="Z771" s="107"/>
      <c r="AA771" s="783"/>
      <c r="AB771" s="783"/>
      <c r="AC771" s="783"/>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2.75" customHeight="1" outlineLevel="1" x14ac:dyDescent="0.25">
      <c r="A772" s="135"/>
      <c r="B772" s="136"/>
      <c r="C772" s="93"/>
      <c r="D772" s="93"/>
      <c r="E772" s="93"/>
      <c r="F772" s="93"/>
      <c r="G772" s="93"/>
      <c r="H772" s="93"/>
      <c r="I772" s="93"/>
      <c r="J772" s="93" t="s">
        <v>223</v>
      </c>
      <c r="K772" s="108"/>
      <c r="L772" s="108"/>
      <c r="M772" s="108"/>
      <c r="N772" s="108"/>
      <c r="O772" s="250"/>
      <c r="P772" s="250"/>
      <c r="Q772" s="250"/>
      <c r="R772" s="108"/>
      <c r="S772" s="108"/>
      <c r="T772" s="108"/>
      <c r="U772" s="250"/>
      <c r="V772" s="250"/>
      <c r="W772" s="250"/>
      <c r="X772" s="250"/>
      <c r="Y772" s="250"/>
      <c r="Z772" s="108"/>
      <c r="AA772" s="784"/>
      <c r="AB772" s="784"/>
      <c r="AC772" s="784"/>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2.75" customHeight="1" outlineLevel="1" x14ac:dyDescent="0.25">
      <c r="A773" s="135"/>
      <c r="B773" s="136"/>
      <c r="C773" s="109"/>
      <c r="D773" s="109"/>
      <c r="E773" s="109"/>
      <c r="F773" s="93"/>
      <c r="G773" s="93"/>
      <c r="H773" s="93"/>
      <c r="I773" s="93"/>
      <c r="J773" s="108" t="s">
        <v>229</v>
      </c>
      <c r="K773" s="108" t="s">
        <v>413</v>
      </c>
      <c r="L773" s="108" t="s">
        <v>59</v>
      </c>
      <c r="M773" s="108" t="s">
        <v>60</v>
      </c>
      <c r="N773" s="108" t="s">
        <v>61</v>
      </c>
      <c r="O773" s="250" t="s">
        <v>62</v>
      </c>
      <c r="P773" s="250" t="s">
        <v>944</v>
      </c>
      <c r="Q773" s="250" t="s">
        <v>945</v>
      </c>
      <c r="R773" s="250" t="s">
        <v>946</v>
      </c>
      <c r="S773" s="108"/>
      <c r="T773" s="108"/>
      <c r="U773" s="250"/>
      <c r="V773" s="250"/>
      <c r="W773" s="250"/>
      <c r="X773" s="250"/>
      <c r="Y773" s="250"/>
      <c r="Z773" s="108"/>
      <c r="AA773" s="784"/>
      <c r="AB773" s="784"/>
      <c r="AC773" s="784"/>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2.75" customHeight="1" outlineLevel="1" x14ac:dyDescent="0.25">
      <c r="A774" s="135"/>
      <c r="B774" s="136"/>
      <c r="C774" s="109"/>
      <c r="D774" s="109"/>
      <c r="E774" s="109"/>
      <c r="F774" s="148"/>
      <c r="G774" s="117"/>
      <c r="H774" s="117"/>
      <c r="I774" s="117"/>
      <c r="J774" s="203" t="s">
        <v>414</v>
      </c>
      <c r="K774" s="1027">
        <v>100</v>
      </c>
      <c r="L774" s="1027">
        <v>100</v>
      </c>
      <c r="M774" s="1027">
        <v>100</v>
      </c>
      <c r="N774" s="1027">
        <v>100</v>
      </c>
      <c r="O774" s="1027">
        <v>100</v>
      </c>
      <c r="P774" s="1027">
        <v>100</v>
      </c>
      <c r="Q774" s="1027">
        <v>100</v>
      </c>
      <c r="R774" s="1027">
        <v>100</v>
      </c>
      <c r="S774" s="115"/>
      <c r="T774" s="115"/>
      <c r="U774" s="115"/>
      <c r="V774" s="115"/>
      <c r="W774" s="115"/>
      <c r="X774" s="115"/>
      <c r="Y774" s="115"/>
      <c r="Z774" s="115"/>
      <c r="AA774" s="155"/>
      <c r="AB774" s="155"/>
      <c r="AC774" s="155"/>
      <c r="AD774" s="155"/>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2.75" customHeight="1" outlineLevel="1" x14ac:dyDescent="0.25">
      <c r="A775" s="135"/>
      <c r="B775" s="136"/>
      <c r="C775" s="109"/>
      <c r="D775" s="109"/>
      <c r="E775" s="109"/>
      <c r="F775" s="148"/>
      <c r="G775" s="117"/>
      <c r="H775" s="117"/>
      <c r="I775" s="117"/>
      <c r="J775" s="203" t="s">
        <v>415</v>
      </c>
      <c r="K775" s="1027">
        <v>100</v>
      </c>
      <c r="L775" s="1027">
        <v>100</v>
      </c>
      <c r="M775" s="1027">
        <v>100</v>
      </c>
      <c r="N775" s="1027">
        <v>100</v>
      </c>
      <c r="O775" s="1027">
        <v>100</v>
      </c>
      <c r="P775" s="1027">
        <v>100</v>
      </c>
      <c r="Q775" s="1027">
        <v>100</v>
      </c>
      <c r="R775" s="1027">
        <v>100</v>
      </c>
      <c r="S775" s="115"/>
      <c r="T775" s="115"/>
      <c r="U775" s="115"/>
      <c r="V775" s="115"/>
      <c r="W775" s="115"/>
      <c r="X775" s="115"/>
      <c r="Y775" s="115"/>
      <c r="Z775" s="115"/>
      <c r="AA775" s="155"/>
      <c r="AB775" s="155"/>
      <c r="AC775" s="155"/>
      <c r="AD775" s="155"/>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2.75" customHeight="1" outlineLevel="1" x14ac:dyDescent="0.25">
      <c r="A776" s="135"/>
      <c r="B776" s="136"/>
      <c r="C776" s="109"/>
      <c r="D776" s="109"/>
      <c r="E776" s="109"/>
      <c r="F776" s="148"/>
      <c r="G776" s="117"/>
      <c r="H776" s="117"/>
      <c r="I776" s="117"/>
      <c r="J776" s="203" t="s">
        <v>416</v>
      </c>
      <c r="K776" s="1027">
        <v>100</v>
      </c>
      <c r="L776" s="1027">
        <v>100</v>
      </c>
      <c r="M776" s="1027">
        <v>100</v>
      </c>
      <c r="N776" s="1027">
        <v>100</v>
      </c>
      <c r="O776" s="1027">
        <v>100</v>
      </c>
      <c r="P776" s="1027">
        <v>100</v>
      </c>
      <c r="Q776" s="1027">
        <v>100</v>
      </c>
      <c r="R776" s="1027">
        <v>100</v>
      </c>
      <c r="S776" s="115"/>
      <c r="T776" s="115"/>
      <c r="U776" s="115"/>
      <c r="V776" s="115"/>
      <c r="W776" s="115"/>
      <c r="X776" s="115"/>
      <c r="Y776" s="115"/>
      <c r="Z776" s="115"/>
      <c r="AA776" s="155"/>
      <c r="AB776" s="155"/>
      <c r="AC776" s="155"/>
      <c r="AD776" s="155"/>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2.75" customHeight="1" outlineLevel="1" x14ac:dyDescent="0.25">
      <c r="A777" s="135"/>
      <c r="B777" s="136"/>
      <c r="C777" s="109"/>
      <c r="D777" s="109"/>
      <c r="E777" s="109"/>
      <c r="F777" s="148"/>
      <c r="G777" s="117"/>
      <c r="H777" s="117"/>
      <c r="I777" s="117"/>
      <c r="J777" s="203" t="s">
        <v>417</v>
      </c>
      <c r="K777" s="1027">
        <v>100</v>
      </c>
      <c r="L777" s="1027">
        <v>100</v>
      </c>
      <c r="M777" s="1027">
        <v>100</v>
      </c>
      <c r="N777" s="1027">
        <v>100</v>
      </c>
      <c r="O777" s="1027">
        <v>100</v>
      </c>
      <c r="P777" s="1027">
        <v>100</v>
      </c>
      <c r="Q777" s="1027">
        <v>100</v>
      </c>
      <c r="R777" s="1027">
        <v>100</v>
      </c>
      <c r="S777" s="115"/>
      <c r="T777" s="115"/>
      <c r="U777" s="115"/>
      <c r="V777" s="115"/>
      <c r="W777" s="115"/>
      <c r="X777" s="115"/>
      <c r="Y777" s="115"/>
      <c r="Z777" s="115"/>
      <c r="AA777" s="155"/>
      <c r="AB777" s="155"/>
      <c r="AC777" s="155"/>
      <c r="AD777" s="155"/>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2.75" customHeight="1" outlineLevel="1" x14ac:dyDescent="0.25">
      <c r="A778" s="135"/>
      <c r="B778" s="136"/>
      <c r="C778" s="109"/>
      <c r="D778" s="109"/>
      <c r="E778" s="109"/>
      <c r="F778" s="148"/>
      <c r="G778" s="117"/>
      <c r="H778" s="117"/>
      <c r="I778" s="117"/>
      <c r="J778" s="203" t="s">
        <v>418</v>
      </c>
      <c r="K778" s="1027">
        <v>500</v>
      </c>
      <c r="L778" s="1027">
        <v>800</v>
      </c>
      <c r="M778" s="1027">
        <v>800</v>
      </c>
      <c r="N778" s="1027">
        <v>800</v>
      </c>
      <c r="O778" s="1027">
        <v>800</v>
      </c>
      <c r="P778" s="1027">
        <v>800</v>
      </c>
      <c r="Q778" s="1027">
        <v>800</v>
      </c>
      <c r="R778" s="1027">
        <v>800</v>
      </c>
      <c r="S778" s="115"/>
      <c r="T778" s="115"/>
      <c r="U778" s="115"/>
      <c r="V778" s="115"/>
      <c r="W778" s="115"/>
      <c r="X778" s="115"/>
      <c r="Y778" s="115"/>
      <c r="Z778" s="115"/>
      <c r="AA778" s="155"/>
      <c r="AB778" s="155"/>
      <c r="AC778" s="155"/>
      <c r="AD778" s="155"/>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2.75" customHeight="1" outlineLevel="1" x14ac:dyDescent="0.25">
      <c r="A779" s="135"/>
      <c r="B779" s="136"/>
      <c r="C779" s="109"/>
      <c r="D779" s="109"/>
      <c r="E779" s="109"/>
      <c r="F779" s="148"/>
      <c r="G779" s="117"/>
      <c r="H779" s="117"/>
      <c r="I779" s="117"/>
      <c r="J779" s="203" t="s">
        <v>419</v>
      </c>
      <c r="K779" s="1027">
        <v>500</v>
      </c>
      <c r="L779" s="1027">
        <v>800</v>
      </c>
      <c r="M779" s="1027">
        <v>800</v>
      </c>
      <c r="N779" s="1027">
        <v>800</v>
      </c>
      <c r="O779" s="1027">
        <v>800</v>
      </c>
      <c r="P779" s="1027">
        <v>800</v>
      </c>
      <c r="Q779" s="1027">
        <v>800</v>
      </c>
      <c r="R779" s="1027">
        <v>800</v>
      </c>
      <c r="S779" s="115"/>
      <c r="T779" s="115"/>
      <c r="U779" s="115"/>
      <c r="V779" s="115"/>
      <c r="W779" s="115"/>
      <c r="X779" s="115"/>
      <c r="Y779" s="115"/>
      <c r="Z779" s="115"/>
      <c r="AA779" s="155"/>
      <c r="AB779" s="155"/>
      <c r="AC779" s="155"/>
      <c r="AD779" s="155"/>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2.75" customHeight="1" outlineLevel="1" x14ac:dyDescent="0.25">
      <c r="A780" s="135"/>
      <c r="B780" s="136"/>
      <c r="C780" s="109"/>
      <c r="D780" s="109"/>
      <c r="E780" s="109"/>
      <c r="F780" s="148"/>
      <c r="G780" s="117"/>
      <c r="H780" s="117"/>
      <c r="I780" s="117"/>
      <c r="J780" s="203" t="s">
        <v>420</v>
      </c>
      <c r="K780" s="1027">
        <v>500</v>
      </c>
      <c r="L780" s="1027">
        <v>800</v>
      </c>
      <c r="M780" s="1027">
        <v>800</v>
      </c>
      <c r="N780" s="1027">
        <v>800</v>
      </c>
      <c r="O780" s="1027">
        <v>800</v>
      </c>
      <c r="P780" s="1027">
        <v>800</v>
      </c>
      <c r="Q780" s="1027">
        <v>800</v>
      </c>
      <c r="R780" s="1027">
        <v>800</v>
      </c>
      <c r="S780" s="115"/>
      <c r="T780" s="115"/>
      <c r="U780" s="115"/>
      <c r="V780" s="115"/>
      <c r="W780" s="115"/>
      <c r="X780" s="115"/>
      <c r="Y780" s="115"/>
      <c r="Z780" s="115"/>
      <c r="AA780" s="155"/>
      <c r="AB780" s="155"/>
      <c r="AC780" s="155"/>
      <c r="AD780" s="155"/>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2.75" customHeight="1" outlineLevel="1" x14ac:dyDescent="0.25">
      <c r="A781" s="135"/>
      <c r="B781" s="136"/>
      <c r="C781" s="109"/>
      <c r="D781" s="109"/>
      <c r="E781" s="109"/>
      <c r="F781" s="148"/>
      <c r="G781" s="117"/>
      <c r="H781" s="117"/>
      <c r="I781" s="117"/>
      <c r="J781" s="203" t="s">
        <v>421</v>
      </c>
      <c r="K781" s="1027">
        <v>500</v>
      </c>
      <c r="L781" s="1027">
        <v>800</v>
      </c>
      <c r="M781" s="1027">
        <v>800</v>
      </c>
      <c r="N781" s="1027">
        <v>800</v>
      </c>
      <c r="O781" s="1027">
        <v>800</v>
      </c>
      <c r="P781" s="1027">
        <v>800</v>
      </c>
      <c r="Q781" s="1027">
        <v>800</v>
      </c>
      <c r="R781" s="1027">
        <v>800</v>
      </c>
      <c r="S781" s="115"/>
      <c r="T781" s="115"/>
      <c r="U781" s="115"/>
      <c r="V781" s="115"/>
      <c r="W781" s="115"/>
      <c r="X781" s="115"/>
      <c r="Y781" s="115"/>
      <c r="Z781" s="115"/>
      <c r="AA781" s="155"/>
      <c r="AB781" s="155"/>
      <c r="AC781" s="155"/>
      <c r="AD781" s="155"/>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2.75" customHeight="1" outlineLevel="1" x14ac:dyDescent="0.25">
      <c r="A782" s="135"/>
      <c r="B782" s="136"/>
      <c r="C782" s="109"/>
      <c r="D782" s="109"/>
      <c r="E782" s="109"/>
      <c r="F782" s="148"/>
      <c r="G782" s="117"/>
      <c r="H782" s="117"/>
      <c r="I782" s="117"/>
      <c r="J782" s="203" t="s">
        <v>422</v>
      </c>
      <c r="K782" s="1027">
        <v>500</v>
      </c>
      <c r="L782" s="1027">
        <v>800</v>
      </c>
      <c r="M782" s="1027">
        <v>800</v>
      </c>
      <c r="N782" s="1027">
        <v>800</v>
      </c>
      <c r="O782" s="1027">
        <v>800</v>
      </c>
      <c r="P782" s="1027">
        <v>800</v>
      </c>
      <c r="Q782" s="1027">
        <v>800</v>
      </c>
      <c r="R782" s="1027">
        <v>800</v>
      </c>
      <c r="S782" s="115"/>
      <c r="T782" s="115"/>
      <c r="U782" s="115"/>
      <c r="V782" s="115"/>
      <c r="W782" s="115"/>
      <c r="X782" s="115"/>
      <c r="Y782" s="115"/>
      <c r="Z782" s="115"/>
      <c r="AA782" s="155"/>
      <c r="AB782" s="155"/>
      <c r="AC782" s="155"/>
      <c r="AD782" s="155"/>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2.75" customHeight="1" outlineLevel="1" x14ac:dyDescent="0.25">
      <c r="A783" s="135"/>
      <c r="B783" s="136"/>
      <c r="C783" s="109"/>
      <c r="D783" s="109"/>
      <c r="E783" s="109"/>
      <c r="F783" s="148"/>
      <c r="G783" s="117"/>
      <c r="H783" s="117"/>
      <c r="I783" s="117"/>
      <c r="J783" s="203" t="s">
        <v>423</v>
      </c>
      <c r="K783" s="1027">
        <v>500</v>
      </c>
      <c r="L783" s="1027">
        <v>800</v>
      </c>
      <c r="M783" s="1027">
        <v>800</v>
      </c>
      <c r="N783" s="1027">
        <v>800</v>
      </c>
      <c r="O783" s="1027">
        <v>800</v>
      </c>
      <c r="P783" s="1027">
        <v>800</v>
      </c>
      <c r="Q783" s="1027">
        <v>800</v>
      </c>
      <c r="R783" s="1027">
        <v>800</v>
      </c>
      <c r="S783" s="115"/>
      <c r="T783" s="115"/>
      <c r="U783" s="115"/>
      <c r="V783" s="115"/>
      <c r="W783" s="115"/>
      <c r="X783" s="115"/>
      <c r="Y783" s="115"/>
      <c r="Z783" s="115"/>
      <c r="AA783" s="155"/>
      <c r="AB783" s="155"/>
      <c r="AC783" s="155"/>
      <c r="AD783" s="155"/>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2.75" customHeight="1" outlineLevel="1" x14ac:dyDescent="0.25">
      <c r="A784" s="135"/>
      <c r="B784" s="136"/>
      <c r="C784" s="109"/>
      <c r="D784" s="109"/>
      <c r="E784" s="109"/>
      <c r="F784" s="148"/>
      <c r="G784" s="117"/>
      <c r="H784" s="117"/>
      <c r="I784" s="115"/>
      <c r="J784" s="115"/>
      <c r="K784" s="115"/>
      <c r="L784" s="115"/>
      <c r="M784" s="115"/>
      <c r="N784" s="115"/>
      <c r="O784" s="115"/>
      <c r="P784" s="115"/>
      <c r="Q784" s="115"/>
      <c r="R784" s="115"/>
      <c r="S784" s="115"/>
      <c r="T784" s="115"/>
      <c r="U784" s="115"/>
      <c r="V784" s="115"/>
      <c r="W784" s="115"/>
      <c r="X784" s="115"/>
      <c r="Y784" s="115"/>
      <c r="Z784" s="115"/>
      <c r="AA784" s="155"/>
      <c r="AB784" s="155"/>
      <c r="AC784" s="155"/>
      <c r="AD784" s="155"/>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25">
      <c r="A785" s="135"/>
      <c r="B785" s="136"/>
      <c r="C785" s="109"/>
      <c r="D785" s="109"/>
      <c r="E785" s="109"/>
      <c r="F785" s="148"/>
      <c r="G785" s="117"/>
      <c r="H785" s="117"/>
      <c r="I785" s="117"/>
      <c r="J785" s="115"/>
      <c r="K785" s="115"/>
      <c r="L785" s="115"/>
      <c r="M785" s="115"/>
      <c r="N785" s="115"/>
      <c r="O785" s="115"/>
      <c r="P785" s="115"/>
      <c r="Q785" s="115"/>
      <c r="R785" s="115"/>
      <c r="S785" s="115"/>
      <c r="T785" s="115"/>
      <c r="U785" s="115"/>
      <c r="V785" s="115"/>
      <c r="W785" s="115"/>
      <c r="X785" s="115"/>
      <c r="Y785" s="115"/>
      <c r="Z785" s="115"/>
      <c r="AA785" s="155"/>
      <c r="AB785" s="155"/>
      <c r="AC785" s="155"/>
      <c r="AD785" s="155"/>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136"/>
      <c r="C786" s="109"/>
      <c r="D786" s="109"/>
      <c r="E786" s="109"/>
      <c r="F786" s="148"/>
      <c r="G786" s="117"/>
      <c r="H786" s="117"/>
      <c r="I786" s="117"/>
      <c r="J786" s="115"/>
      <c r="K786" s="115"/>
      <c r="L786" s="115"/>
      <c r="M786" s="115"/>
      <c r="N786" s="115"/>
      <c r="O786" s="115"/>
      <c r="P786" s="115"/>
      <c r="Q786" s="115"/>
      <c r="R786" s="115"/>
      <c r="S786" s="115"/>
      <c r="T786" s="115"/>
      <c r="U786" s="115"/>
      <c r="V786" s="115"/>
      <c r="W786" s="115"/>
      <c r="X786" s="115"/>
      <c r="Y786" s="115"/>
      <c r="Z786" s="115"/>
      <c r="AA786" s="155"/>
      <c r="AB786" s="155"/>
      <c r="AC786" s="155"/>
      <c r="AD786" s="155"/>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5.0999999999999996" customHeight="1" outlineLevel="1" x14ac:dyDescent="0.25">
      <c r="A787" s="135"/>
      <c r="B787" s="136"/>
      <c r="C787" s="109"/>
      <c r="D787" s="109"/>
      <c r="E787" s="109"/>
      <c r="F787" s="158"/>
      <c r="G787" s="159"/>
      <c r="H787" s="159"/>
      <c r="I787" s="159"/>
      <c r="J787" s="160"/>
      <c r="K787" s="160"/>
      <c r="L787" s="160"/>
      <c r="M787" s="160"/>
      <c r="N787" s="160"/>
      <c r="O787" s="263"/>
      <c r="P787" s="263"/>
      <c r="Q787" s="263"/>
      <c r="R787" s="160"/>
      <c r="S787" s="160"/>
      <c r="T787" s="160"/>
      <c r="U787" s="263"/>
      <c r="V787" s="263"/>
      <c r="W787" s="263"/>
      <c r="X787" s="263"/>
      <c r="Y787" s="263"/>
      <c r="Z787" s="160"/>
      <c r="AA787" s="272"/>
      <c r="AB787" s="272"/>
      <c r="AC787" s="272"/>
      <c r="AD787" s="15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24" customHeight="1" x14ac:dyDescent="0.25">
      <c r="A788" s="135"/>
      <c r="B788" s="136"/>
      <c r="C788" s="121"/>
      <c r="D788" s="121"/>
      <c r="E788" s="121"/>
      <c r="F788" s="121"/>
      <c r="G788" s="122" t="str">
        <f>G766</f>
        <v>Conservation limit on grazing level at the end of each feed period.</v>
      </c>
      <c r="H788" s="123"/>
      <c r="I788" s="123"/>
      <c r="J788" s="123"/>
      <c r="K788" s="123"/>
      <c r="L788" s="123"/>
      <c r="M788" s="123"/>
      <c r="N788" s="123"/>
      <c r="O788" s="264"/>
      <c r="P788" s="264"/>
      <c r="Q788" s="264"/>
      <c r="R788" s="123"/>
      <c r="S788" s="123"/>
      <c r="T788" s="124"/>
      <c r="U788" s="298"/>
      <c r="V788" s="298"/>
      <c r="W788" s="298"/>
      <c r="X788" s="298"/>
      <c r="Y788" s="298"/>
      <c r="Z788" s="124"/>
      <c r="AA788" s="298"/>
      <c r="AB788" s="298"/>
      <c r="AC788" s="298"/>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2.75" customHeight="1" outlineLevel="1" x14ac:dyDescent="0.25">
      <c r="A789" s="135"/>
      <c r="B789" s="136"/>
      <c r="C789" s="136"/>
      <c r="D789" s="136"/>
      <c r="E789" s="136"/>
      <c r="F789" s="128"/>
      <c r="G789" s="128"/>
      <c r="H789" s="128"/>
      <c r="I789" s="128"/>
      <c r="J789" s="128"/>
      <c r="K789" s="128"/>
      <c r="L789" s="128"/>
      <c r="M789" s="128"/>
      <c r="N789" s="128"/>
      <c r="O789" s="235"/>
      <c r="P789" s="235"/>
      <c r="Q789" s="235"/>
      <c r="R789" s="128"/>
      <c r="S789" s="128"/>
      <c r="T789" s="128"/>
      <c r="U789" s="235"/>
      <c r="V789" s="235"/>
      <c r="W789" s="235"/>
      <c r="X789" s="235"/>
      <c r="Y789" s="235"/>
      <c r="Z789" s="128"/>
      <c r="AA789" s="235"/>
      <c r="AB789" s="235"/>
      <c r="AC789" s="235"/>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2.75" customHeight="1" outlineLevel="1" x14ac:dyDescent="0.25">
      <c r="A790" s="135"/>
      <c r="B790" s="76"/>
      <c r="C790" s="76"/>
      <c r="D790" s="76"/>
      <c r="E790" s="76"/>
      <c r="F790" s="76"/>
      <c r="G790" s="76"/>
      <c r="H790" s="76"/>
      <c r="I790" s="76"/>
      <c r="J790" s="76"/>
      <c r="K790" s="76"/>
      <c r="L790" s="76"/>
      <c r="M790" s="76"/>
      <c r="N790" s="76"/>
      <c r="O790" s="76"/>
      <c r="P790" s="76"/>
      <c r="Q790" s="76"/>
      <c r="R790" s="76"/>
      <c r="S790" s="76"/>
      <c r="T790" s="76"/>
      <c r="U790" s="234"/>
      <c r="V790" s="234"/>
      <c r="W790" s="234"/>
      <c r="X790" s="234"/>
      <c r="Y790" s="234"/>
      <c r="Z790" s="76"/>
      <c r="AA790" s="234"/>
      <c r="AB790" s="234"/>
      <c r="AC790" s="234"/>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5.0999999999999996" customHeight="1" outlineLevel="1" collapsed="1" thickBot="1" x14ac:dyDescent="0.3">
      <c r="A791" s="135"/>
      <c r="B791" s="76"/>
      <c r="C791" s="76"/>
      <c r="D791" s="76"/>
      <c r="E791" s="76"/>
      <c r="F791" s="76"/>
      <c r="G791" s="76"/>
      <c r="H791" s="76"/>
      <c r="I791" s="76"/>
      <c r="J791" s="76"/>
      <c r="K791" s="76"/>
      <c r="L791" s="76"/>
      <c r="M791" s="76"/>
      <c r="N791" s="76"/>
      <c r="O791" s="76"/>
      <c r="P791" s="76"/>
      <c r="Q791" s="76"/>
      <c r="R791" s="76"/>
      <c r="S791" s="76"/>
      <c r="T791" s="76"/>
      <c r="U791" s="234"/>
      <c r="V791" s="234"/>
      <c r="W791" s="234"/>
      <c r="X791" s="234"/>
      <c r="Y791" s="234"/>
      <c r="Z791" s="76"/>
      <c r="AA791" s="234"/>
      <c r="AB791" s="234"/>
      <c r="AC791" s="234"/>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5.0999999999999996" customHeight="1" outlineLevel="1" x14ac:dyDescent="0.25">
      <c r="A792" s="135"/>
      <c r="B792" s="127"/>
      <c r="C792" s="80" t="s">
        <v>0</v>
      </c>
      <c r="D792" s="80"/>
      <c r="E792" s="80"/>
      <c r="F792" s="80"/>
      <c r="G792" s="80"/>
      <c r="H792" s="80"/>
      <c r="I792" s="80"/>
      <c r="J792" s="80"/>
      <c r="K792" s="81"/>
      <c r="L792" s="81"/>
      <c r="M792" s="81"/>
      <c r="N792" s="81"/>
      <c r="O792" s="81"/>
      <c r="P792" s="81"/>
      <c r="Q792" s="81"/>
      <c r="R792" s="81"/>
      <c r="S792" s="81"/>
      <c r="T792" s="81"/>
      <c r="U792" s="237"/>
      <c r="V792" s="237"/>
      <c r="W792" s="237"/>
      <c r="X792" s="237"/>
      <c r="Y792" s="237"/>
      <c r="Z792" s="81"/>
      <c r="AA792" s="237"/>
      <c r="AB792" s="237"/>
      <c r="AC792" s="237"/>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collapsed="1" x14ac:dyDescent="0.25">
      <c r="A793" s="135"/>
      <c r="B793" s="127"/>
      <c r="C793" s="85"/>
      <c r="D793" s="85">
        <v>0</v>
      </c>
      <c r="E793" s="85" t="s">
        <v>1</v>
      </c>
      <c r="F793" s="86"/>
      <c r="G793" s="87" t="s">
        <v>799</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85"/>
      <c r="D794" s="92"/>
      <c r="E794" s="93"/>
      <c r="F794" s="94"/>
      <c r="G794" s="95" t="s">
        <v>803</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13.15" customHeight="1" outlineLevel="1" x14ac:dyDescent="0.25">
      <c r="A795" s="135"/>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13.15" customHeight="1" outlineLevel="1" x14ac:dyDescent="0.25">
      <c r="A796" s="135"/>
      <c r="B796" s="127"/>
      <c r="C796" s="93">
        <v>1</v>
      </c>
      <c r="D796" s="92"/>
      <c r="E796" s="93"/>
      <c r="F796" s="101"/>
      <c r="G796" s="102" t="s">
        <v>1009</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3.15" customHeight="1" outlineLevel="1" x14ac:dyDescent="0.25">
      <c r="A797" s="135"/>
      <c r="B797" s="127"/>
      <c r="C797" s="93"/>
      <c r="D797" s="93"/>
      <c r="E797" s="93"/>
      <c r="F797" s="93"/>
      <c r="G797" s="107"/>
      <c r="H797" s="107"/>
      <c r="I797" s="107"/>
      <c r="J797" s="107"/>
      <c r="K797" s="107"/>
      <c r="L797" s="107"/>
      <c r="M797" s="640" t="s">
        <v>801</v>
      </c>
      <c r="N797" s="107"/>
      <c r="O797" s="107"/>
      <c r="P797" s="107"/>
      <c r="Q797" s="107"/>
      <c r="R797" s="107"/>
      <c r="S797" s="107"/>
      <c r="T797" s="107"/>
      <c r="U797" s="699"/>
      <c r="V797" s="699"/>
      <c r="W797" s="699"/>
      <c r="X797" s="699"/>
      <c r="Y797" s="699"/>
      <c r="Z797" s="107"/>
      <c r="AA797" s="783"/>
      <c r="AB797" s="783"/>
      <c r="AC797" s="783"/>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3.15" customHeight="1" outlineLevel="1" x14ac:dyDescent="0.25">
      <c r="A798" s="135"/>
      <c r="B798" s="127"/>
      <c r="C798" s="244"/>
      <c r="D798" s="244"/>
      <c r="E798" s="244"/>
      <c r="F798" s="244"/>
      <c r="G798" s="244"/>
      <c r="H798" s="244"/>
      <c r="I798" s="244"/>
      <c r="J798" s="244"/>
      <c r="K798" s="244"/>
      <c r="L798" s="626"/>
      <c r="M798" s="640" t="s">
        <v>800</v>
      </c>
      <c r="N798" s="131"/>
      <c r="O798" s="131"/>
      <c r="P798" s="131"/>
      <c r="Q798" s="323"/>
      <c r="R798" s="626"/>
      <c r="S798" s="626"/>
      <c r="T798" s="626"/>
      <c r="U798" s="699"/>
      <c r="V798" s="699"/>
      <c r="W798" s="699"/>
      <c r="X798" s="699"/>
      <c r="Y798" s="699"/>
      <c r="Z798" s="626"/>
      <c r="AA798" s="783"/>
      <c r="AB798" s="783"/>
      <c r="AC798" s="783"/>
      <c r="AD798" s="626"/>
      <c r="AE798" s="243"/>
      <c r="AF798" s="235"/>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7" customFormat="1" ht="13.15" customHeight="1" outlineLevel="1" x14ac:dyDescent="0.25">
      <c r="A799" s="135"/>
      <c r="B799" s="127"/>
      <c r="C799" s="93"/>
      <c r="D799" s="93"/>
      <c r="E799" s="93"/>
      <c r="F799" s="93"/>
      <c r="G799" s="93"/>
      <c r="H799" s="93"/>
      <c r="I799" s="93"/>
      <c r="J799" s="93"/>
      <c r="K799" s="93"/>
      <c r="L799" s="107"/>
      <c r="M799" s="131" t="s">
        <v>976</v>
      </c>
      <c r="N799" s="131"/>
      <c r="O799" s="131"/>
      <c r="P799" s="131"/>
      <c r="Q799" s="177"/>
      <c r="R799" s="107"/>
      <c r="S799" s="107"/>
      <c r="T799" s="107"/>
      <c r="U799" s="699"/>
      <c r="V799" s="699"/>
      <c r="W799" s="699"/>
      <c r="X799" s="699"/>
      <c r="Y799" s="699"/>
      <c r="Z799" s="107"/>
      <c r="AA799" s="783"/>
      <c r="AB799" s="783"/>
      <c r="AC799" s="783"/>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7" customFormat="1" ht="13.15" customHeight="1" outlineLevel="1" x14ac:dyDescent="0.25">
      <c r="A800" s="135"/>
      <c r="B800" s="127"/>
      <c r="C800" s="93"/>
      <c r="D800" s="93"/>
      <c r="E800" s="93"/>
      <c r="F800" s="93"/>
      <c r="G800" s="108"/>
      <c r="H800" s="108"/>
      <c r="I800" s="108"/>
      <c r="J800" s="108"/>
      <c r="K800" s="108"/>
      <c r="L800" s="108" t="s">
        <v>230</v>
      </c>
      <c r="M800" s="131" t="s">
        <v>388</v>
      </c>
      <c r="N800" s="131"/>
      <c r="O800" s="131"/>
      <c r="P800" s="131"/>
      <c r="Q800" s="108"/>
      <c r="R800" s="108"/>
      <c r="S800" s="108"/>
      <c r="T800" s="108"/>
      <c r="U800" s="250"/>
      <c r="V800" s="250"/>
      <c r="W800" s="250"/>
      <c r="X800" s="250"/>
      <c r="Y800" s="250"/>
      <c r="Z800" s="108"/>
      <c r="AA800" s="784"/>
      <c r="AB800" s="784"/>
      <c r="AC800" s="784"/>
      <c r="AD800" s="193"/>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7" customFormat="1" ht="13.15" customHeight="1" outlineLevel="1" x14ac:dyDescent="0.25">
      <c r="A801" s="135"/>
      <c r="B801" s="127"/>
      <c r="C801" s="109"/>
      <c r="D801" s="109"/>
      <c r="E801" s="109"/>
      <c r="F801" s="93"/>
      <c r="G801" s="108"/>
      <c r="H801" s="108"/>
      <c r="I801" s="108"/>
      <c r="J801" s="108"/>
      <c r="K801" s="161" t="s">
        <v>168</v>
      </c>
      <c r="L801" s="161" t="s">
        <v>231</v>
      </c>
      <c r="M801" s="635" t="s">
        <v>209</v>
      </c>
      <c r="N801" s="635" t="s">
        <v>402</v>
      </c>
      <c r="O801" s="635" t="s">
        <v>401</v>
      </c>
      <c r="P801" s="635" t="s">
        <v>208</v>
      </c>
      <c r="Q801" s="108" t="s">
        <v>798</v>
      </c>
      <c r="R801" s="108"/>
      <c r="S801" s="108"/>
      <c r="T801" s="108"/>
      <c r="U801" s="250"/>
      <c r="V801" s="250"/>
      <c r="W801" s="250"/>
      <c r="X801" s="250"/>
      <c r="Y801" s="250"/>
      <c r="Z801" s="108"/>
      <c r="AA801" s="784"/>
      <c r="AB801" s="784"/>
      <c r="AC801" s="784"/>
      <c r="AD801" s="193"/>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7" customFormat="1" ht="13.15" customHeight="1" outlineLevel="1" x14ac:dyDescent="0.25">
      <c r="A802" s="135"/>
      <c r="B802" s="127"/>
      <c r="C802" s="109"/>
      <c r="D802" s="109"/>
      <c r="E802" s="109"/>
      <c r="F802" s="111"/>
      <c r="G802" s="204"/>
      <c r="H802" s="205"/>
      <c r="I802" s="169"/>
      <c r="J802" s="169"/>
      <c r="K802" s="703" t="s">
        <v>414</v>
      </c>
      <c r="L802" s="354">
        <v>0.5</v>
      </c>
      <c r="M802" s="636">
        <v>9</v>
      </c>
      <c r="N802" s="636">
        <v>10</v>
      </c>
      <c r="O802" s="636">
        <v>10.5</v>
      </c>
      <c r="P802" s="636">
        <v>15</v>
      </c>
      <c r="Q802" s="169"/>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7" customFormat="1" ht="13.15" customHeight="1" outlineLevel="1" x14ac:dyDescent="0.25">
      <c r="A803" s="135"/>
      <c r="B803" s="127"/>
      <c r="C803" s="109"/>
      <c r="D803" s="109"/>
      <c r="E803" s="109"/>
      <c r="F803" s="111"/>
      <c r="G803" s="132"/>
      <c r="H803" s="132"/>
      <c r="I803" s="113"/>
      <c r="J803" s="113"/>
      <c r="K803" s="704" t="s">
        <v>415</v>
      </c>
      <c r="L803" s="355">
        <v>0.5</v>
      </c>
      <c r="M803" s="637">
        <v>9.5</v>
      </c>
      <c r="N803" s="637">
        <v>10</v>
      </c>
      <c r="O803" s="637">
        <v>11</v>
      </c>
      <c r="P803" s="637">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7" customFormat="1" ht="13.15" customHeight="1" outlineLevel="1" x14ac:dyDescent="0.25">
      <c r="A804" s="135"/>
      <c r="B804" s="127"/>
      <c r="C804" s="109"/>
      <c r="D804" s="109"/>
      <c r="E804" s="109"/>
      <c r="F804" s="111"/>
      <c r="G804" s="132"/>
      <c r="H804" s="132"/>
      <c r="I804" s="113"/>
      <c r="J804" s="113"/>
      <c r="K804" s="704" t="s">
        <v>416</v>
      </c>
      <c r="L804" s="355">
        <v>0.5</v>
      </c>
      <c r="M804" s="637">
        <v>10.5</v>
      </c>
      <c r="N804" s="637">
        <v>11</v>
      </c>
      <c r="O804" s="637">
        <v>11.5</v>
      </c>
      <c r="P804" s="637">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7" customFormat="1" ht="13.15" customHeight="1" outlineLevel="1" x14ac:dyDescent="0.25">
      <c r="A805" s="135"/>
      <c r="B805" s="127"/>
      <c r="C805" s="109"/>
      <c r="D805" s="109"/>
      <c r="E805" s="109"/>
      <c r="F805" s="111"/>
      <c r="G805" s="132"/>
      <c r="H805" s="132"/>
      <c r="I805" s="113"/>
      <c r="J805" s="113"/>
      <c r="K805" s="704" t="s">
        <v>417</v>
      </c>
      <c r="L805" s="355">
        <v>0.5</v>
      </c>
      <c r="M805" s="637">
        <v>11</v>
      </c>
      <c r="N805" s="637">
        <v>11.5</v>
      </c>
      <c r="O805" s="637">
        <v>12</v>
      </c>
      <c r="P805" s="637">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7" customFormat="1" ht="13.15" customHeight="1" outlineLevel="1" x14ac:dyDescent="0.25">
      <c r="A806" s="135"/>
      <c r="B806" s="127"/>
      <c r="C806" s="109"/>
      <c r="D806" s="109"/>
      <c r="E806" s="109"/>
      <c r="F806" s="111"/>
      <c r="G806" s="132"/>
      <c r="H806" s="132"/>
      <c r="I806" s="113"/>
      <c r="J806" s="113"/>
      <c r="K806" s="704" t="s">
        <v>418</v>
      </c>
      <c r="L806" s="355">
        <v>0.5</v>
      </c>
      <c r="M806" s="637">
        <v>10</v>
      </c>
      <c r="N806" s="637">
        <v>11</v>
      </c>
      <c r="O806" s="637">
        <v>12</v>
      </c>
      <c r="P806" s="637">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7" customFormat="1" ht="13.15" customHeight="1" outlineLevel="1" x14ac:dyDescent="0.25">
      <c r="A807" s="135"/>
      <c r="B807" s="127"/>
      <c r="C807" s="109"/>
      <c r="D807" s="109"/>
      <c r="E807" s="109"/>
      <c r="F807" s="111"/>
      <c r="G807" s="132"/>
      <c r="H807" s="132"/>
      <c r="I807" s="113"/>
      <c r="J807" s="113"/>
      <c r="K807" s="704" t="s">
        <v>419</v>
      </c>
      <c r="L807" s="355">
        <v>0.5</v>
      </c>
      <c r="M807" s="637">
        <v>8</v>
      </c>
      <c r="N807" s="637">
        <v>8.5</v>
      </c>
      <c r="O807" s="637">
        <v>9.5</v>
      </c>
      <c r="P807" s="637">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7" customFormat="1" ht="13.15" customHeight="1" outlineLevel="1" x14ac:dyDescent="0.25">
      <c r="A808" s="135"/>
      <c r="B808" s="127"/>
      <c r="C808" s="109"/>
      <c r="D808" s="109"/>
      <c r="E808" s="109"/>
      <c r="F808" s="111"/>
      <c r="G808" s="132"/>
      <c r="H808" s="132"/>
      <c r="I808" s="119"/>
      <c r="J808" s="119"/>
      <c r="K808" s="704" t="s">
        <v>420</v>
      </c>
      <c r="L808" s="356">
        <v>0.5</v>
      </c>
      <c r="M808" s="638">
        <v>7</v>
      </c>
      <c r="N808" s="638">
        <v>8</v>
      </c>
      <c r="O808" s="638">
        <v>9</v>
      </c>
      <c r="P808" s="638">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7" customFormat="1" ht="13.15" customHeight="1" outlineLevel="1" x14ac:dyDescent="0.25">
      <c r="A809" s="135"/>
      <c r="B809" s="127"/>
      <c r="C809" s="109"/>
      <c r="D809" s="109"/>
      <c r="E809" s="109"/>
      <c r="F809" s="111"/>
      <c r="G809" s="132"/>
      <c r="H809" s="132"/>
      <c r="I809" s="119"/>
      <c r="J809" s="119"/>
      <c r="K809" s="704" t="s">
        <v>421</v>
      </c>
      <c r="L809" s="356">
        <v>0.5</v>
      </c>
      <c r="M809" s="638">
        <v>7</v>
      </c>
      <c r="N809" s="638">
        <v>8</v>
      </c>
      <c r="O809" s="638">
        <v>9</v>
      </c>
      <c r="P809" s="638">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7" customFormat="1" ht="13.15" customHeight="1" outlineLevel="1" x14ac:dyDescent="0.25">
      <c r="A810" s="135"/>
      <c r="B810" s="127"/>
      <c r="C810" s="109"/>
      <c r="D810" s="109"/>
      <c r="E810" s="109"/>
      <c r="F810" s="111"/>
      <c r="G810" s="132"/>
      <c r="H810" s="132"/>
      <c r="I810" s="119"/>
      <c r="J810" s="119"/>
      <c r="K810" s="704" t="s">
        <v>422</v>
      </c>
      <c r="L810" s="356">
        <v>0.5</v>
      </c>
      <c r="M810" s="638">
        <v>6</v>
      </c>
      <c r="N810" s="638">
        <v>7</v>
      </c>
      <c r="O810" s="638">
        <v>8</v>
      </c>
      <c r="P810" s="638">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7" customFormat="1" ht="13.15" customHeight="1" outlineLevel="1" x14ac:dyDescent="0.25">
      <c r="A811" s="135"/>
      <c r="B811" s="127"/>
      <c r="C811" s="109"/>
      <c r="D811" s="109"/>
      <c r="E811" s="109"/>
      <c r="F811" s="111"/>
      <c r="G811" s="173"/>
      <c r="H811" s="173"/>
      <c r="I811" s="172"/>
      <c r="J811" s="172"/>
      <c r="K811" s="705" t="s">
        <v>423</v>
      </c>
      <c r="L811" s="358">
        <v>0.5</v>
      </c>
      <c r="M811" s="639">
        <v>5.5</v>
      </c>
      <c r="N811" s="639">
        <v>6.5</v>
      </c>
      <c r="O811" s="639">
        <v>8</v>
      </c>
      <c r="P811" s="639">
        <v>15</v>
      </c>
      <c r="Q811" s="172"/>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7" customFormat="1" ht="13.15" customHeight="1" outlineLevel="1" x14ac:dyDescent="0.25">
      <c r="A812" s="135"/>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7" customFormat="1" ht="13.15" customHeight="1" outlineLevel="1" x14ac:dyDescent="0.25">
      <c r="A813" s="135"/>
      <c r="B813" s="127"/>
      <c r="C813" s="109"/>
      <c r="D813" s="109"/>
      <c r="E813" s="109"/>
      <c r="F813" s="111"/>
      <c r="G813" s="119" t="s">
        <v>977</v>
      </c>
      <c r="H813" s="112"/>
      <c r="I813" s="112"/>
      <c r="J813" s="112"/>
      <c r="K813" s="112"/>
      <c r="L813" s="641">
        <v>6.5</v>
      </c>
      <c r="M813" s="112" t="s">
        <v>804</v>
      </c>
      <c r="N813" s="112"/>
      <c r="O813" s="112"/>
      <c r="P813" s="112"/>
      <c r="Q813" s="119"/>
      <c r="R813" s="119"/>
      <c r="S813" s="119"/>
      <c r="T813" s="119"/>
      <c r="U813" s="119"/>
      <c r="V813" s="119"/>
      <c r="W813" s="119"/>
      <c r="X813" s="119"/>
      <c r="Y813" s="119"/>
      <c r="Z813" s="119"/>
      <c r="AA813" s="111"/>
      <c r="AB813" s="111"/>
      <c r="AC813" s="111"/>
      <c r="AD813" s="111"/>
      <c r="AE813" s="243"/>
      <c r="AF813" s="235"/>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7" customFormat="1" ht="13.15" customHeight="1" outlineLevel="1" x14ac:dyDescent="0.25">
      <c r="A814" s="135"/>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3"/>
      <c r="AF814" s="235"/>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7" customFormat="1" ht="5.0999999999999996" customHeight="1" outlineLevel="1" x14ac:dyDescent="0.25">
      <c r="A815" s="135"/>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7" customFormat="1" ht="24" customHeight="1" x14ac:dyDescent="0.25">
      <c r="A816" s="135"/>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298"/>
      <c r="V816" s="298"/>
      <c r="W816" s="298"/>
      <c r="X816" s="298"/>
      <c r="Y816" s="298"/>
      <c r="Z816" s="124"/>
      <c r="AA816" s="298"/>
      <c r="AB816" s="298"/>
      <c r="AC816" s="298"/>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7" customFormat="1" ht="12.75" customHeight="1" outlineLevel="1" x14ac:dyDescent="0.25">
      <c r="A817" s="135"/>
      <c r="B817" s="76"/>
      <c r="C817" s="76"/>
      <c r="D817" s="76"/>
      <c r="E817" s="76"/>
      <c r="F817" s="128"/>
      <c r="G817" s="128"/>
      <c r="H817" s="128"/>
      <c r="I817" s="128"/>
      <c r="J817" s="128"/>
      <c r="K817" s="128"/>
      <c r="L817" s="128"/>
      <c r="M817" s="128"/>
      <c r="N817" s="128"/>
      <c r="O817" s="128"/>
      <c r="P817" s="128"/>
      <c r="Q817" s="128"/>
      <c r="R817" s="128"/>
      <c r="S817" s="128"/>
      <c r="T817" s="128"/>
      <c r="U817" s="235"/>
      <c r="V817" s="235"/>
      <c r="W817" s="235"/>
      <c r="X817" s="235"/>
      <c r="Y817" s="235"/>
      <c r="Z817" s="128"/>
      <c r="AA817" s="235"/>
      <c r="AB817" s="235"/>
      <c r="AC817" s="235"/>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7" customFormat="1" ht="12.75" customHeight="1" x14ac:dyDescent="0.25">
      <c r="A818" s="135"/>
      <c r="B818" s="76"/>
      <c r="C818" s="76"/>
      <c r="D818" s="76"/>
      <c r="E818" s="76"/>
      <c r="F818" s="128"/>
      <c r="G818" s="128"/>
      <c r="H818" s="128"/>
      <c r="I818" s="128"/>
      <c r="J818" s="128"/>
      <c r="K818" s="128"/>
      <c r="L818" s="128"/>
      <c r="M818" s="128"/>
      <c r="N818" s="128"/>
      <c r="O818" s="128"/>
      <c r="P818" s="128"/>
      <c r="Q818" s="128"/>
      <c r="R818" s="128"/>
      <c r="S818" s="128"/>
      <c r="T818" s="128"/>
      <c r="U818" s="235"/>
      <c r="V818" s="235"/>
      <c r="W818" s="235"/>
      <c r="X818" s="235"/>
      <c r="Y818" s="235"/>
      <c r="Z818" s="128"/>
      <c r="AA818" s="235"/>
      <c r="AB818" s="235"/>
      <c r="AC818" s="235"/>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c r="AA819" s="206"/>
      <c r="AB819" s="206"/>
      <c r="AC819" s="206"/>
      <c r="AD819" s="206"/>
      <c r="AE819" s="206"/>
      <c r="AF819" s="206"/>
    </row>
    <row r="820" spans="1:62" ht="12" customHeight="1" x14ac:dyDescent="0.25">
      <c r="A820" s="75"/>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c r="AA820" s="206"/>
      <c r="AB820" s="206"/>
      <c r="AC820" s="206"/>
      <c r="AD820" s="206"/>
      <c r="AE820" s="206"/>
      <c r="AF820" s="206"/>
    </row>
    <row r="821" spans="1:62" ht="12" customHeight="1" x14ac:dyDescent="0.25">
      <c r="A821" s="75"/>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c r="AA821" s="206"/>
      <c r="AB821" s="206"/>
      <c r="AC821" s="206"/>
      <c r="AD821" s="206"/>
      <c r="AE821" s="206"/>
      <c r="AF821" s="206"/>
    </row>
    <row r="822" spans="1:62" ht="12" customHeight="1" x14ac:dyDescent="0.25">
      <c r="A822" s="75"/>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c r="AA822" s="206"/>
      <c r="AB822" s="206"/>
      <c r="AC822" s="206"/>
      <c r="AD822" s="206"/>
      <c r="AE822" s="206"/>
      <c r="AF822" s="206"/>
    </row>
    <row r="823" spans="1:62" ht="12" customHeight="1" x14ac:dyDescent="0.25">
      <c r="A823" s="75"/>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c r="AA823" s="206"/>
      <c r="AB823" s="206"/>
      <c r="AC823" s="206"/>
      <c r="AD823" s="206"/>
      <c r="AE823" s="206"/>
      <c r="AF823" s="206"/>
    </row>
    <row r="824" spans="1:62" ht="12" customHeight="1" x14ac:dyDescent="0.25">
      <c r="A824" s="75"/>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c r="AA824" s="206"/>
      <c r="AB824" s="206"/>
      <c r="AC824" s="206"/>
      <c r="AD824" s="206"/>
      <c r="AE824" s="206"/>
      <c r="AF824" s="206"/>
    </row>
    <row r="825" spans="1:62" ht="12" customHeight="1" x14ac:dyDescent="0.25">
      <c r="A825" s="75"/>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c r="AD825" s="206"/>
      <c r="AE825" s="206"/>
      <c r="AF825" s="206"/>
    </row>
    <row r="826" spans="1:62" ht="12" customHeight="1" x14ac:dyDescent="0.25">
      <c r="A826" s="75"/>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c r="AA826" s="206"/>
      <c r="AB826" s="206"/>
      <c r="AC826" s="206"/>
      <c r="AD826" s="206"/>
      <c r="AE826" s="206"/>
      <c r="AF826" s="206"/>
    </row>
    <row r="827" spans="1:62" ht="12" customHeight="1" x14ac:dyDescent="0.25">
      <c r="A827" s="207"/>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OR(OFFSET($M$441,0,$AC464,$AD464,1)=1)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69" t="s">
        <v>1140</v>
      </c>
      <c r="K18" s="1070"/>
      <c r="L18" s="1070"/>
      <c r="M18" s="1070"/>
      <c r="N18" s="1070"/>
      <c r="O18" s="1070"/>
      <c r="P18" s="1070"/>
      <c r="Q18" s="1070"/>
      <c r="R18" s="1070"/>
      <c r="S18" s="1070"/>
      <c r="T18" s="1070"/>
      <c r="U18" s="1070"/>
      <c r="V18" s="1070"/>
      <c r="W18" s="1070"/>
      <c r="X18" s="1071"/>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44662.560223148146</v>
      </c>
      <c r="J21" s="1072" t="s">
        <v>1156</v>
      </c>
      <c r="K21" s="1072"/>
      <c r="L21" s="1072"/>
      <c r="M21" s="1072"/>
      <c r="N21" s="1072"/>
      <c r="O21" s="1072"/>
      <c r="P21" s="1072"/>
      <c r="Q21" s="1072"/>
      <c r="R21" s="1072"/>
      <c r="S21" s="1072"/>
      <c r="T21" s="1072"/>
      <c r="U21" s="1072"/>
      <c r="V21" s="1072"/>
      <c r="W21" s="1072"/>
      <c r="X21" s="1072"/>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73" t="s">
        <v>564</v>
      </c>
      <c r="AD260" s="1074"/>
      <c r="AE260" s="1074"/>
      <c r="AF260" s="1075"/>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76"/>
      <c r="AD261" s="1077"/>
      <c r="AE261" s="1077"/>
      <c r="AF261" s="1078"/>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79"/>
      <c r="AD262" s="1080"/>
      <c r="AE262" s="1080"/>
      <c r="AF262" s="1081"/>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73" t="s">
        <v>567</v>
      </c>
      <c r="AD263" s="1074"/>
      <c r="AE263" s="1074"/>
      <c r="AF263" s="1075"/>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79"/>
      <c r="AD264" s="1080"/>
      <c r="AE264" s="1080"/>
      <c r="AF264" s="1081"/>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82" t="s">
        <v>1148</v>
      </c>
      <c r="P317" s="1083"/>
      <c r="Q317" s="1083"/>
      <c r="R317" s="1083"/>
      <c r="S317" s="1083"/>
      <c r="T317" s="1083"/>
      <c r="U317" s="1083"/>
      <c r="V317" s="1083"/>
      <c r="W317" s="1083"/>
      <c r="X317" s="1084"/>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85"/>
      <c r="P318" s="1086"/>
      <c r="Q318" s="1086"/>
      <c r="R318" s="1086"/>
      <c r="S318" s="1086"/>
      <c r="T318" s="1086"/>
      <c r="U318" s="1086"/>
      <c r="V318" s="1086"/>
      <c r="W318" s="1086"/>
      <c r="X318" s="1087"/>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85"/>
      <c r="P319" s="1086"/>
      <c r="Q319" s="1086"/>
      <c r="R319" s="1086"/>
      <c r="S319" s="1086"/>
      <c r="T319" s="1086"/>
      <c r="U319" s="1086"/>
      <c r="V319" s="1086"/>
      <c r="W319" s="1086"/>
      <c r="X319" s="1087"/>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88"/>
      <c r="P320" s="1089"/>
      <c r="Q320" s="1089"/>
      <c r="R320" s="1089"/>
      <c r="S320" s="1089"/>
      <c r="T320" s="1089"/>
      <c r="U320" s="1089"/>
      <c r="V320" s="1089"/>
      <c r="W320" s="1089"/>
      <c r="X320" s="1090"/>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100" t="s">
        <v>989</v>
      </c>
      <c r="Q379" s="1100"/>
      <c r="R379" s="1100"/>
      <c r="S379" s="1100"/>
      <c r="T379" s="1100"/>
      <c r="U379" s="1100"/>
      <c r="V379" s="1100"/>
      <c r="W379" s="1100"/>
      <c r="X379" s="1100"/>
      <c r="Y379" s="1100"/>
      <c r="Z379" s="1101"/>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95"/>
      <c r="Q380" s="1095"/>
      <c r="R380" s="1095"/>
      <c r="S380" s="1095"/>
      <c r="T380" s="1095"/>
      <c r="U380" s="1095"/>
      <c r="V380" s="1095"/>
      <c r="W380" s="1095"/>
      <c r="X380" s="1095"/>
      <c r="Y380" s="1095"/>
      <c r="Z380" s="1102"/>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95"/>
      <c r="Q381" s="1095"/>
      <c r="R381" s="1095"/>
      <c r="S381" s="1095"/>
      <c r="T381" s="1095"/>
      <c r="U381" s="1095"/>
      <c r="V381" s="1095"/>
      <c r="W381" s="1095"/>
      <c r="X381" s="1095"/>
      <c r="Y381" s="1095"/>
      <c r="Z381" s="1102"/>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95"/>
      <c r="Q382" s="1095"/>
      <c r="R382" s="1095"/>
      <c r="S382" s="1095"/>
      <c r="T382" s="1095"/>
      <c r="U382" s="1095"/>
      <c r="V382" s="1095"/>
      <c r="W382" s="1095"/>
      <c r="X382" s="1095"/>
      <c r="Y382" s="1095"/>
      <c r="Z382" s="1102"/>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95"/>
      <c r="Q383" s="1095"/>
      <c r="R383" s="1095"/>
      <c r="S383" s="1095"/>
      <c r="T383" s="1095"/>
      <c r="U383" s="1095"/>
      <c r="V383" s="1095"/>
      <c r="W383" s="1095"/>
      <c r="X383" s="1095"/>
      <c r="Y383" s="1095"/>
      <c r="Z383" s="1102"/>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95"/>
      <c r="Q384" s="1095"/>
      <c r="R384" s="1095"/>
      <c r="S384" s="1095"/>
      <c r="T384" s="1095"/>
      <c r="U384" s="1095"/>
      <c r="V384" s="1095"/>
      <c r="W384" s="1095"/>
      <c r="X384" s="1095"/>
      <c r="Y384" s="1095"/>
      <c r="Z384" s="1102"/>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95"/>
      <c r="Q385" s="1095"/>
      <c r="R385" s="1095"/>
      <c r="S385" s="1095"/>
      <c r="T385" s="1095"/>
      <c r="U385" s="1095"/>
      <c r="V385" s="1095"/>
      <c r="W385" s="1095"/>
      <c r="X385" s="1095"/>
      <c r="Y385" s="1095"/>
      <c r="Z385" s="1102"/>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103"/>
      <c r="Q386" s="1103"/>
      <c r="R386" s="1103"/>
      <c r="S386" s="1103"/>
      <c r="T386" s="1103"/>
      <c r="U386" s="1103"/>
      <c r="V386" s="1103"/>
      <c r="W386" s="1103"/>
      <c r="X386" s="1103"/>
      <c r="Y386" s="1103"/>
      <c r="Z386" s="1104"/>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91" t="s">
        <v>1145</v>
      </c>
      <c r="X839" s="1092"/>
      <c r="Y839" s="1092"/>
      <c r="Z839" s="1092"/>
      <c r="AA839" s="1093"/>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94"/>
      <c r="X840" s="1095"/>
      <c r="Y840" s="1095"/>
      <c r="Z840" s="1095"/>
      <c r="AA840" s="1096"/>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94"/>
      <c r="X841" s="1095"/>
      <c r="Y841" s="1095"/>
      <c r="Z841" s="1095"/>
      <c r="AA841" s="1096"/>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94"/>
      <c r="X842" s="1095"/>
      <c r="Y842" s="1095"/>
      <c r="Z842" s="1095"/>
      <c r="AA842" s="1096"/>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94"/>
      <c r="X843" s="1095"/>
      <c r="Y843" s="1095"/>
      <c r="Z843" s="1095"/>
      <c r="AA843" s="1096"/>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94"/>
      <c r="X844" s="1095"/>
      <c r="Y844" s="1095"/>
      <c r="Z844" s="1095"/>
      <c r="AA844" s="1096"/>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94"/>
      <c r="X845" s="1095"/>
      <c r="Y845" s="1095"/>
      <c r="Z845" s="1095"/>
      <c r="AA845" s="1096"/>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94"/>
      <c r="X846" s="1095"/>
      <c r="Y846" s="1095"/>
      <c r="Z846" s="1095"/>
      <c r="AA846" s="1096"/>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94"/>
      <c r="X847" s="1095"/>
      <c r="Y847" s="1095"/>
      <c r="Z847" s="1095"/>
      <c r="AA847" s="1096"/>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94"/>
      <c r="X848" s="1095"/>
      <c r="Y848" s="1095"/>
      <c r="Z848" s="1095"/>
      <c r="AA848" s="1096"/>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94"/>
      <c r="X849" s="1095"/>
      <c r="Y849" s="1095"/>
      <c r="Z849" s="1095"/>
      <c r="AA849" s="1096"/>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94"/>
      <c r="X850" s="1095"/>
      <c r="Y850" s="1095"/>
      <c r="Z850" s="1095"/>
      <c r="AA850" s="1096"/>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94"/>
      <c r="X851" s="1095"/>
      <c r="Y851" s="1095"/>
      <c r="Z851" s="1095"/>
      <c r="AA851" s="1096"/>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94"/>
      <c r="X852" s="1095"/>
      <c r="Y852" s="1095"/>
      <c r="Z852" s="1095"/>
      <c r="AA852" s="1096"/>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94"/>
      <c r="X853" s="1095"/>
      <c r="Y853" s="1095"/>
      <c r="Z853" s="1095"/>
      <c r="AA853" s="1096"/>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94"/>
      <c r="X854" s="1095"/>
      <c r="Y854" s="1095"/>
      <c r="Z854" s="1095"/>
      <c r="AA854" s="1096"/>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94"/>
      <c r="X855" s="1095"/>
      <c r="Y855" s="1095"/>
      <c r="Z855" s="1095"/>
      <c r="AA855" s="1096"/>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97"/>
      <c r="X856" s="1098"/>
      <c r="Y856" s="1098"/>
      <c r="Z856" s="1098"/>
      <c r="AA856" s="1099"/>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63" t="s">
        <v>723</v>
      </c>
      <c r="I879" s="1064"/>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65"/>
      <c r="I880" s="1066"/>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67"/>
      <c r="I881" s="1068"/>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63" t="s">
        <v>729</v>
      </c>
      <c r="I883" s="1064"/>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65"/>
      <c r="I884" s="1066"/>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67"/>
      <c r="I885" s="1068"/>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63" t="s">
        <v>731</v>
      </c>
      <c r="I887" s="1064"/>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65"/>
      <c r="I888" s="1066"/>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67"/>
      <c r="I889" s="1068"/>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63" t="s">
        <v>733</v>
      </c>
      <c r="I891" s="1064"/>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65"/>
      <c r="I892" s="1066"/>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67"/>
      <c r="I893" s="1068"/>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63" t="s">
        <v>735</v>
      </c>
      <c r="I895" s="1064"/>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65"/>
      <c r="I896" s="1066"/>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67"/>
      <c r="I897" s="1068"/>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63"/>
      <c r="I899" s="1064"/>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65"/>
      <c r="I900" s="1066"/>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67"/>
      <c r="I901" s="1068"/>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63"/>
      <c r="I903" s="1064"/>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65"/>
      <c r="I904" s="1066"/>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67"/>
      <c r="I905" s="1068"/>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63"/>
      <c r="I907" s="1064"/>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65"/>
      <c r="I908" s="1066"/>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67"/>
      <c r="I909" s="1068"/>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63" t="s">
        <v>1151</v>
      </c>
      <c r="I911" s="1064"/>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65"/>
      <c r="I912" s="1066"/>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67"/>
      <c r="I913" s="1068"/>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63" t="s">
        <v>1152</v>
      </c>
      <c r="I915" s="1064"/>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65"/>
      <c r="I916" s="1066"/>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67"/>
      <c r="I917" s="1068"/>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63" t="s">
        <v>1153</v>
      </c>
      <c r="I919" s="1064"/>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65"/>
      <c r="I920" s="1066"/>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67"/>
      <c r="I921" s="1068"/>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63" t="s">
        <v>1153</v>
      </c>
      <c r="I923" s="1064"/>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65"/>
      <c r="I924" s="1066"/>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67"/>
      <c r="I925" s="1068"/>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63" t="s">
        <v>1153</v>
      </c>
      <c r="I927" s="1064"/>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65"/>
      <c r="I928" s="1066"/>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67"/>
      <c r="I929" s="1068"/>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63" t="s">
        <v>744</v>
      </c>
      <c r="I931" s="1064"/>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65"/>
      <c r="I932" s="1066"/>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67"/>
      <c r="I933" s="1068"/>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63" t="s">
        <v>746</v>
      </c>
      <c r="I935" s="1064"/>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65"/>
      <c r="I936" s="1066"/>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67"/>
      <c r="I937" s="1068"/>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63" t="s">
        <v>748</v>
      </c>
      <c r="I939" s="1064"/>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65"/>
      <c r="I940" s="1066"/>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67"/>
      <c r="I941" s="1068"/>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63"/>
      <c r="I943" s="1064"/>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65"/>
      <c r="I944" s="1066"/>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67"/>
      <c r="I945" s="1068"/>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63" t="s">
        <v>751</v>
      </c>
      <c r="I947" s="1064"/>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65"/>
      <c r="I948" s="1066"/>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67"/>
      <c r="I949" s="1068"/>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63" t="s">
        <v>753</v>
      </c>
      <c r="I951" s="1064"/>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65"/>
      <c r="I952" s="1066"/>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67"/>
      <c r="I953" s="1068"/>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63" t="s">
        <v>755</v>
      </c>
      <c r="I955" s="1064"/>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65"/>
      <c r="I956" s="1066"/>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67"/>
      <c r="I957" s="1068"/>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63" t="s">
        <v>757</v>
      </c>
      <c r="I959" s="1064"/>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65"/>
      <c r="I960" s="1066"/>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67"/>
      <c r="I961" s="1068"/>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63" t="s">
        <v>759</v>
      </c>
      <c r="I963" s="1064"/>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65"/>
      <c r="I964" s="1066"/>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67"/>
      <c r="I965" s="1068"/>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63" t="s">
        <v>761</v>
      </c>
      <c r="I967" s="1064"/>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65"/>
      <c r="I968" s="1066"/>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67"/>
      <c r="I969" s="1068"/>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63" t="s">
        <v>763</v>
      </c>
      <c r="I971" s="1064"/>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65"/>
      <c r="I972" s="1066"/>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67"/>
      <c r="I973" s="1068"/>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63" t="s">
        <v>765</v>
      </c>
      <c r="I975" s="1064"/>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65"/>
      <c r="I976" s="1066"/>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67"/>
      <c r="I977" s="1068"/>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63" t="s">
        <v>1147</v>
      </c>
      <c r="I979" s="1064"/>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65"/>
      <c r="I980" s="1066"/>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67"/>
      <c r="I981" s="1068"/>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63" t="s">
        <v>767</v>
      </c>
      <c r="I983" s="1064"/>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65"/>
      <c r="I984" s="1066"/>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67"/>
      <c r="I985" s="1068"/>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105" t="s">
        <v>1042</v>
      </c>
      <c r="L18" s="1106"/>
      <c r="M18" s="1106"/>
      <c r="N18" s="1106"/>
      <c r="O18" s="1106"/>
      <c r="P18" s="1106"/>
      <c r="Q18" s="1106"/>
      <c r="R18" s="1106"/>
      <c r="S18" s="1106"/>
      <c r="T18" s="1106"/>
      <c r="U18" s="1106"/>
      <c r="V18" s="1106"/>
      <c r="W18" s="1106"/>
      <c r="X18" s="1106"/>
      <c r="Y18" s="1106"/>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107" t="s">
        <v>1155</v>
      </c>
      <c r="L21" s="1108"/>
      <c r="M21" s="1108"/>
      <c r="N21" s="1108"/>
      <c r="O21" s="1108"/>
      <c r="P21" s="1108"/>
      <c r="Q21" s="1108"/>
      <c r="R21" s="1108"/>
      <c r="S21" s="1108"/>
      <c r="T21" s="1108"/>
      <c r="U21" s="1108"/>
      <c r="V21" s="1108"/>
      <c r="W21" s="1108"/>
      <c r="X21" s="1108"/>
      <c r="Y21" s="1109"/>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G38" sqref="G38"/>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724" customFormat="1" ht="12" customHeight="1" outlineLevel="1" x14ac:dyDescent="0.25">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collapsed="1" thickBot="1" x14ac:dyDescent="0.3">
      <c r="A26" s="728"/>
      <c r="B26" s="725"/>
      <c r="C26" s="725"/>
      <c r="D26" s="725"/>
      <c r="E26" s="725"/>
      <c r="F26" s="725"/>
      <c r="G26" s="725"/>
      <c r="H26" s="725"/>
      <c r="I26" s="725"/>
      <c r="J26" s="725"/>
      <c r="K26" s="725"/>
      <c r="L26" s="725"/>
      <c r="M26" s="725"/>
      <c r="N26" s="725"/>
      <c r="O26" s="725"/>
      <c r="P26" s="725"/>
      <c r="Q26" s="725"/>
      <c r="R26" s="725"/>
      <c r="S26" s="725"/>
      <c r="T26" s="725"/>
      <c r="U26" s="725"/>
      <c r="V26" s="725"/>
      <c r="W26" s="725"/>
      <c r="X26" s="725"/>
      <c r="Y26" s="725"/>
      <c r="Z26" s="725"/>
    </row>
    <row r="27" spans="1:26" s="724" customFormat="1" ht="5.0999999999999996" customHeight="1" outlineLevel="1" x14ac:dyDescent="0.25">
      <c r="A27" s="728"/>
      <c r="B27" s="127"/>
      <c r="C27" s="750" t="s">
        <v>0</v>
      </c>
      <c r="D27" s="750"/>
      <c r="E27" s="750"/>
      <c r="F27" s="750"/>
      <c r="G27" s="750"/>
      <c r="H27" s="750"/>
      <c r="I27" s="750"/>
      <c r="J27" s="750"/>
      <c r="K27" s="749"/>
      <c r="L27" s="749"/>
      <c r="M27" s="749"/>
      <c r="N27" s="749"/>
      <c r="O27" s="749"/>
      <c r="P27" s="749"/>
      <c r="Q27" s="749"/>
      <c r="R27" s="749"/>
      <c r="S27" s="749"/>
      <c r="T27" s="749"/>
      <c r="U27" s="749"/>
      <c r="V27" s="749"/>
      <c r="W27" s="748"/>
      <c r="X27" s="727"/>
      <c r="Y27" s="727"/>
      <c r="Z27" s="727"/>
    </row>
    <row r="28" spans="1:26" s="724" customFormat="1" ht="13.15" customHeight="1" outlineLevel="1" collapsed="1" x14ac:dyDescent="0.25">
      <c r="A28" s="728"/>
      <c r="B28" s="127"/>
      <c r="C28" s="746"/>
      <c r="D28" s="746">
        <v>0</v>
      </c>
      <c r="E28" s="746" t="s">
        <v>1</v>
      </c>
      <c r="F28" s="86"/>
      <c r="G28" s="87" t="s">
        <v>1170</v>
      </c>
      <c r="H28" s="88"/>
      <c r="I28" s="88"/>
      <c r="J28" s="88"/>
      <c r="K28" s="88"/>
      <c r="L28" s="88"/>
      <c r="M28" s="88"/>
      <c r="N28" s="88"/>
      <c r="O28" s="88"/>
      <c r="P28" s="88"/>
      <c r="Q28" s="88"/>
      <c r="R28" s="88"/>
      <c r="S28" s="89"/>
      <c r="T28" s="88"/>
      <c r="U28" s="88"/>
      <c r="V28" s="88"/>
      <c r="W28" s="732"/>
      <c r="X28" s="727"/>
      <c r="Y28" s="727"/>
      <c r="Z28" s="727"/>
    </row>
    <row r="29" spans="1:26" s="724" customFormat="1" ht="13.15" customHeight="1" outlineLevel="1" x14ac:dyDescent="0.25">
      <c r="A29" s="728"/>
      <c r="B29" s="127"/>
      <c r="C29" s="746"/>
      <c r="D29" s="746"/>
      <c r="E29" s="737"/>
      <c r="F29" s="94"/>
      <c r="G29" s="274" t="s">
        <v>1171</v>
      </c>
      <c r="H29" s="274"/>
      <c r="I29" s="274"/>
      <c r="J29" s="274"/>
      <c r="K29" s="274"/>
      <c r="L29" s="274"/>
      <c r="M29" s="274"/>
      <c r="N29" s="274"/>
      <c r="O29" s="274"/>
      <c r="P29" s="274"/>
      <c r="Q29" s="274"/>
      <c r="R29" s="274"/>
      <c r="S29" s="1044"/>
      <c r="T29" s="1045"/>
      <c r="U29" s="1045"/>
      <c r="V29" s="1045"/>
      <c r="W29" s="732"/>
      <c r="X29" s="727"/>
      <c r="Y29" s="727"/>
      <c r="Z29" s="727"/>
    </row>
    <row r="30" spans="1:26" s="724" customFormat="1" ht="13.15" customHeight="1" outlineLevel="1" x14ac:dyDescent="0.25">
      <c r="A30" s="728"/>
      <c r="B30" s="127"/>
      <c r="C30" s="737"/>
      <c r="D30" s="746"/>
      <c r="E30" s="737"/>
      <c r="F30" s="94"/>
      <c r="G30" s="769">
        <v>37998.72855324074</v>
      </c>
      <c r="H30" s="1046">
        <v>37998.72855324074</v>
      </c>
      <c r="I30" s="274"/>
      <c r="J30" s="274"/>
      <c r="K30" s="274" t="s">
        <v>1172</v>
      </c>
      <c r="L30" s="274"/>
      <c r="M30" s="274"/>
      <c r="N30" s="274"/>
      <c r="O30" s="274"/>
      <c r="P30" s="274"/>
      <c r="Q30" s="274"/>
      <c r="R30" s="274"/>
      <c r="S30" s="1044"/>
      <c r="T30" s="1045"/>
      <c r="U30" s="1045"/>
      <c r="V30" s="1045"/>
      <c r="W30" s="732"/>
      <c r="X30" s="727"/>
      <c r="Y30" s="727"/>
      <c r="Z30" s="727"/>
    </row>
    <row r="31" spans="1:26" s="724" customFormat="1" ht="13.15" customHeight="1" outlineLevel="1" x14ac:dyDescent="0.25">
      <c r="A31" s="728"/>
      <c r="B31" s="127"/>
      <c r="C31" s="737"/>
      <c r="D31" s="746"/>
      <c r="E31" s="737"/>
      <c r="F31" s="101"/>
      <c r="G31" s="102"/>
      <c r="H31" s="103"/>
      <c r="I31" s="103"/>
      <c r="J31" s="103"/>
      <c r="K31" s="103"/>
      <c r="L31" s="103"/>
      <c r="M31" s="103"/>
      <c r="N31" s="103"/>
      <c r="O31" s="103"/>
      <c r="P31" s="103"/>
      <c r="Q31" s="103"/>
      <c r="R31" s="103"/>
      <c r="S31" s="104"/>
      <c r="T31" s="105"/>
      <c r="U31" s="105"/>
      <c r="V31" s="105"/>
      <c r="W31" s="732"/>
      <c r="X31" s="727"/>
      <c r="Y31" s="727"/>
      <c r="Z31" s="727"/>
    </row>
    <row r="32" spans="1:26" s="724" customFormat="1" ht="13.15" customHeight="1" outlineLevel="1" x14ac:dyDescent="0.25">
      <c r="A32" s="728"/>
      <c r="B32" s="127"/>
      <c r="C32" s="737"/>
      <c r="D32" s="737"/>
      <c r="E32" s="737"/>
      <c r="F32" s="737"/>
      <c r="G32" s="1038"/>
      <c r="H32" s="1038"/>
      <c r="I32" s="1038"/>
      <c r="J32" s="1038"/>
      <c r="K32" s="1038"/>
      <c r="L32" s="1038"/>
      <c r="M32" s="1038"/>
      <c r="N32" s="1038"/>
      <c r="O32" s="1038"/>
      <c r="P32" s="1038"/>
      <c r="Q32" s="1038"/>
      <c r="R32" s="1038"/>
      <c r="S32" s="1038"/>
      <c r="T32" s="1038"/>
      <c r="U32" s="1038"/>
      <c r="V32" s="1038"/>
      <c r="W32" s="732"/>
      <c r="X32" s="727"/>
      <c r="Y32" s="727"/>
      <c r="Z32" s="727"/>
    </row>
    <row r="33" spans="1:26" s="724" customFormat="1" ht="13.15" customHeight="1" outlineLevel="1" x14ac:dyDescent="0.25">
      <c r="A33" s="728"/>
      <c r="B33" s="127"/>
      <c r="C33" s="737"/>
      <c r="D33" s="737"/>
      <c r="E33" s="737"/>
      <c r="F33" s="737"/>
      <c r="G33" s="737"/>
      <c r="H33" s="737"/>
      <c r="I33" s="737"/>
      <c r="J33" s="737"/>
      <c r="K33" s="737"/>
      <c r="L33" s="1038"/>
      <c r="M33" s="1038"/>
      <c r="N33" s="1038"/>
      <c r="O33" s="1038"/>
      <c r="P33" s="1038"/>
      <c r="Q33" s="1038"/>
      <c r="R33" s="1038"/>
      <c r="S33" s="1038"/>
      <c r="T33" s="1038"/>
      <c r="U33" s="1038"/>
      <c r="V33" s="1038"/>
      <c r="W33" s="732"/>
      <c r="X33" s="727"/>
      <c r="Y33" s="727"/>
      <c r="Z33" s="727"/>
    </row>
    <row r="34" spans="1:26" s="724" customFormat="1" ht="13.15" customHeight="1" outlineLevel="1" x14ac:dyDescent="0.25">
      <c r="A34" s="728"/>
      <c r="B34" s="127"/>
      <c r="C34" s="737"/>
      <c r="D34" s="737"/>
      <c r="E34" s="737"/>
      <c r="F34" s="737"/>
      <c r="G34" s="762"/>
      <c r="H34" s="762"/>
      <c r="I34" s="762"/>
      <c r="J34" s="762"/>
      <c r="K34" s="762"/>
      <c r="L34" s="762"/>
      <c r="M34" s="762"/>
      <c r="N34" s="762"/>
      <c r="O34" s="762"/>
      <c r="P34" s="762"/>
      <c r="Q34" s="762"/>
      <c r="R34" s="762"/>
      <c r="S34" s="762"/>
      <c r="T34" s="762"/>
      <c r="U34" s="762"/>
      <c r="V34" s="762"/>
      <c r="W34" s="732"/>
      <c r="X34" s="727"/>
      <c r="Y34" s="727"/>
      <c r="Z34" s="727"/>
    </row>
    <row r="35" spans="1:26" s="724" customFormat="1" ht="13.15" customHeight="1" outlineLevel="1" x14ac:dyDescent="0.25">
      <c r="A35" s="728"/>
      <c r="B35" s="127"/>
      <c r="C35" s="737"/>
      <c r="D35" s="737"/>
      <c r="E35" s="737"/>
      <c r="F35" s="737"/>
      <c r="G35" s="762"/>
      <c r="H35" s="762"/>
      <c r="I35" s="762"/>
      <c r="J35" s="762" t="s">
        <v>877</v>
      </c>
      <c r="K35" s="762" t="s">
        <v>427</v>
      </c>
      <c r="L35" s="762" t="s">
        <v>845</v>
      </c>
      <c r="M35" s="762" t="s">
        <v>846</v>
      </c>
      <c r="N35" s="762" t="s">
        <v>847</v>
      </c>
      <c r="O35" s="762" t="s">
        <v>848</v>
      </c>
      <c r="P35" s="762" t="s">
        <v>849</v>
      </c>
      <c r="Q35" s="762" t="s">
        <v>850</v>
      </c>
      <c r="R35" s="762" t="s">
        <v>851</v>
      </c>
      <c r="S35" s="762" t="s">
        <v>852</v>
      </c>
      <c r="T35" s="762"/>
      <c r="U35" s="762"/>
      <c r="V35" s="762"/>
      <c r="W35" s="732"/>
      <c r="X35" s="727"/>
      <c r="Y35" s="727"/>
      <c r="Z35" s="727"/>
    </row>
    <row r="36" spans="1:26" s="724" customFormat="1" ht="5.0999999999999996" customHeight="1" outlineLevel="1" x14ac:dyDescent="0.25">
      <c r="A36" s="728"/>
      <c r="B36" s="127"/>
      <c r="C36" s="746" t="s">
        <v>124</v>
      </c>
      <c r="D36" s="737"/>
      <c r="E36" s="737"/>
      <c r="F36" s="737"/>
      <c r="G36" s="762"/>
      <c r="H36" s="762"/>
      <c r="I36" s="762"/>
      <c r="J36" s="1047" t="s">
        <v>125</v>
      </c>
      <c r="K36" s="762"/>
      <c r="L36" s="762"/>
      <c r="M36" s="762"/>
      <c r="N36" s="762"/>
      <c r="O36" s="762"/>
      <c r="P36" s="762"/>
      <c r="Q36" s="762"/>
      <c r="R36" s="762"/>
      <c r="S36" s="762"/>
      <c r="T36" s="762"/>
      <c r="U36" s="762"/>
      <c r="V36" s="762"/>
      <c r="W36" s="732"/>
      <c r="X36" s="727"/>
      <c r="Y36" s="727"/>
      <c r="Z36" s="727"/>
    </row>
    <row r="37" spans="1:26" s="724" customFormat="1" ht="5.0999999999999996" customHeight="1" outlineLevel="1" x14ac:dyDescent="0.25">
      <c r="A37" s="728"/>
      <c r="B37" s="127"/>
      <c r="C37" s="737"/>
      <c r="D37" s="737"/>
      <c r="E37" s="737"/>
      <c r="F37" s="745"/>
      <c r="G37" s="761"/>
      <c r="H37" s="761"/>
      <c r="I37" s="761"/>
      <c r="J37" s="761"/>
      <c r="K37" s="761"/>
      <c r="L37" s="761"/>
      <c r="M37" s="761"/>
      <c r="N37" s="761"/>
      <c r="O37" s="761"/>
      <c r="P37" s="761"/>
      <c r="Q37" s="761"/>
      <c r="R37" s="761"/>
      <c r="S37" s="761"/>
      <c r="T37" s="761"/>
      <c r="U37" s="761"/>
      <c r="V37" s="761"/>
      <c r="W37" s="732"/>
      <c r="X37" s="727"/>
      <c r="Y37" s="727"/>
      <c r="Z37" s="727"/>
    </row>
    <row r="38" spans="1:26" s="724" customFormat="1" ht="13.15" customHeight="1" outlineLevel="1" x14ac:dyDescent="0.25">
      <c r="A38" s="728"/>
      <c r="B38" s="127"/>
      <c r="C38" s="737"/>
      <c r="D38" s="737"/>
      <c r="E38" s="737"/>
      <c r="F38" s="745"/>
      <c r="G38" s="753" t="s">
        <v>1173</v>
      </c>
      <c r="H38" s="799"/>
      <c r="I38" s="799"/>
      <c r="J38" s="660">
        <f>IF(MATCH(INDEX(i_break,MATCH(J$35,$J$35:$S$35,0)),Periods!F$10:F$19,0)-2&lt;0,COUNT(Periods!F$10:F$19)-1,MATCH(INDEX(i_break,MATCH(J$35,$J$35:$S$35,0)),Periods!F$10:F$19,0)-2)</f>
        <v>9</v>
      </c>
      <c r="K38" s="660">
        <f>IF(MATCH(INDEX(i_break,MATCH(K$35,$J$35:$S$35,0)),Periods!G$10:G$19,0)-2&lt;0,COUNT(Periods!G$10:G$19)-1,MATCH(INDEX(i_break,MATCH(K$35,$J$35:$S$35,0)),Periods!G$10:G$19,0)-2)</f>
        <v>0</v>
      </c>
      <c r="L38" s="660">
        <f>IF(MATCH(INDEX(i_break,MATCH(L$35,$J$35:$S$35,0)),Periods!H$10:H$19,0)-2&lt;0,COUNT(Periods!H$10:H$19)-1,MATCH(INDEX(i_break,MATCH(L$35,$J$35:$S$35,0)),Periods!H$10:H$19,0)-2)</f>
        <v>0</v>
      </c>
      <c r="M38" s="660">
        <f>IF(MATCH(INDEX(i_break,MATCH(M$35,$J$35:$S$35,0)),Periods!I$10:I$19,0)-2&lt;0,COUNT(Periods!I$10:I$19)-1,MATCH(INDEX(i_break,MATCH(M$35,$J$35:$S$35,0)),Periods!I$10:I$19,0)-2)</f>
        <v>0</v>
      </c>
      <c r="N38" s="660">
        <f>IF(MATCH(INDEX(i_break,MATCH(N$35,$J$35:$S$35,0)),Periods!J$10:J$19,0)-2&lt;0,COUNT(Periods!J$10:J$19)-1,MATCH(INDEX(i_break,MATCH(N$35,$J$35:$S$35,0)),Periods!J$10:J$19,0)-2)</f>
        <v>2</v>
      </c>
      <c r="O38" s="660">
        <f>IF(MATCH(INDEX(i_break,MATCH(O$35,$J$35:$S$35,0)),Periods!K$10:K$19,0)-2&lt;0,COUNT(Periods!K$10:K$19)-1,MATCH(INDEX(i_break,MATCH(O$35,$J$35:$S$35,0)),Periods!K$10:K$19,0)-2)</f>
        <v>2</v>
      </c>
      <c r="P38" s="660">
        <f>IF(MATCH(INDEX(i_break,MATCH(P$35,$J$35:$S$35,0)),Periods!L$10:L$19,0)-2&lt;0,COUNT(Periods!L$10:L$19)-1,MATCH(INDEX(i_break,MATCH(P$35,$J$35:$S$35,0)),Periods!L$10:L$19,0)-2)</f>
        <v>2</v>
      </c>
      <c r="Q38" s="660">
        <f>IF(MATCH(INDEX(i_break,MATCH(Q$35,$J$35:$S$35,0)),Periods!M$10:M$19,0)-2&lt;0,COUNT(Periods!M$10:M$19)-1,MATCH(INDEX(i_break,MATCH(Q$35,$J$35:$S$35,0)),Periods!M$10:M$19,0)-2)</f>
        <v>3</v>
      </c>
      <c r="R38" s="660">
        <f>IF(MATCH(INDEX(i_break,MATCH(R$35,$J$35:$S$35,0)),Periods!N$10:N$19,0)-2&lt;0,COUNT(Periods!N$10:N$19)-1,MATCH(INDEX(i_break,MATCH(R$35,$J$35:$S$35,0)),Periods!N$10:N$19,0)-2)</f>
        <v>3</v>
      </c>
      <c r="S38" s="660">
        <f>IF(MATCH(INDEX(i_break,MATCH(S$35,$J$35:$S$35,0)),Periods!O$10:O$19,0)-2&lt;0,COUNT(Periods!O$10:O$19)-1,MATCH(INDEX(i_break,MATCH(S$35,$J$35:$S$35,0)),Periods!O$10:O$19,0)-2)</f>
        <v>3</v>
      </c>
      <c r="T38" s="799"/>
      <c r="U38" s="799"/>
      <c r="V38" s="799"/>
      <c r="W38" s="732"/>
      <c r="X38" s="727"/>
      <c r="Y38" s="727"/>
      <c r="Z38" s="727"/>
    </row>
    <row r="39" spans="1:26" s="724" customFormat="1" ht="13.15" customHeight="1" outlineLevel="1" x14ac:dyDescent="0.25">
      <c r="A39" s="728"/>
      <c r="B39" s="127"/>
      <c r="C39" s="737"/>
      <c r="D39" s="737"/>
      <c r="E39" s="737"/>
      <c r="F39" s="745"/>
      <c r="G39" s="799"/>
      <c r="H39" s="799"/>
      <c r="I39" s="799"/>
      <c r="J39" s="799"/>
      <c r="K39" s="799"/>
      <c r="L39" s="799"/>
      <c r="M39" s="799"/>
      <c r="N39" s="799"/>
      <c r="O39" s="799"/>
      <c r="P39" s="799"/>
      <c r="Q39" s="799"/>
      <c r="R39" s="799"/>
      <c r="S39" s="799"/>
      <c r="T39" s="799"/>
      <c r="U39" s="799"/>
      <c r="V39" s="799"/>
      <c r="W39" s="732"/>
      <c r="X39" s="727"/>
      <c r="Y39" s="727"/>
      <c r="Z39" s="727"/>
    </row>
    <row r="40" spans="1:26" s="724" customFormat="1" ht="13.15" customHeight="1" outlineLevel="1" x14ac:dyDescent="0.25">
      <c r="A40" s="728"/>
      <c r="B40" s="127"/>
      <c r="C40" s="737"/>
      <c r="D40" s="737"/>
      <c r="E40" s="737"/>
      <c r="F40" s="745"/>
      <c r="G40" s="799"/>
      <c r="H40" s="799"/>
      <c r="I40" s="799"/>
      <c r="J40" s="799"/>
      <c r="K40" s="799"/>
      <c r="L40" s="799"/>
      <c r="M40" s="799"/>
      <c r="N40" s="799"/>
      <c r="O40" s="799"/>
      <c r="P40" s="799"/>
      <c r="Q40" s="799"/>
      <c r="R40" s="799"/>
      <c r="S40" s="799"/>
      <c r="T40" s="799"/>
      <c r="U40" s="799"/>
      <c r="V40" s="799"/>
      <c r="W40" s="732"/>
      <c r="X40" s="727"/>
      <c r="Y40" s="727"/>
      <c r="Z40" s="727"/>
    </row>
    <row r="41" spans="1:26" s="724" customFormat="1" ht="13.15" customHeight="1" outlineLevel="1" x14ac:dyDescent="0.25">
      <c r="A41" s="728"/>
      <c r="B41" s="127"/>
      <c r="C41" s="737"/>
      <c r="D41" s="737"/>
      <c r="E41" s="737"/>
      <c r="F41" s="745"/>
      <c r="G41" s="799"/>
      <c r="H41" s="799"/>
      <c r="I41" s="799"/>
      <c r="J41" s="799"/>
      <c r="K41" s="799"/>
      <c r="L41" s="799"/>
      <c r="M41" s="799"/>
      <c r="N41" s="799"/>
      <c r="O41" s="799"/>
      <c r="P41" s="799"/>
      <c r="Q41" s="799"/>
      <c r="R41" s="799"/>
      <c r="S41" s="799"/>
      <c r="T41" s="799"/>
      <c r="U41" s="799"/>
      <c r="V41" s="799"/>
      <c r="W41" s="732"/>
      <c r="X41" s="727"/>
      <c r="Y41" s="727"/>
      <c r="Z41" s="727"/>
    </row>
    <row r="42" spans="1:26" s="724" customFormat="1" ht="5.0999999999999996" customHeight="1" outlineLevel="1" x14ac:dyDescent="0.25">
      <c r="A42" s="728"/>
      <c r="B42" s="127"/>
      <c r="C42" s="746" t="s">
        <v>128</v>
      </c>
      <c r="D42" s="737"/>
      <c r="E42" s="737"/>
      <c r="F42" s="745"/>
      <c r="G42" s="799"/>
      <c r="H42" s="799"/>
      <c r="I42" s="799"/>
      <c r="J42" s="799"/>
      <c r="K42" s="799"/>
      <c r="L42" s="799"/>
      <c r="M42" s="799"/>
      <c r="N42" s="799"/>
      <c r="O42" s="799"/>
      <c r="P42" s="799"/>
      <c r="Q42" s="799"/>
      <c r="R42" s="799"/>
      <c r="S42" s="799"/>
      <c r="T42" s="799"/>
      <c r="U42" s="799"/>
      <c r="V42" s="799"/>
      <c r="W42" s="120"/>
      <c r="X42" s="727"/>
      <c r="Y42" s="727"/>
      <c r="Z42" s="727"/>
    </row>
    <row r="43" spans="1:26" s="724" customFormat="1" ht="24" customHeight="1" x14ac:dyDescent="0.25">
      <c r="A43" s="728"/>
      <c r="B43" s="127"/>
      <c r="C43" s="730"/>
      <c r="D43" s="730"/>
      <c r="E43" s="730"/>
      <c r="F43" s="730"/>
      <c r="G43" s="731" t="str">
        <f>G28</f>
        <v>STUBBLE EXISTS</v>
      </c>
      <c r="H43" s="730"/>
      <c r="I43" s="730"/>
      <c r="J43" s="730"/>
      <c r="K43" s="730"/>
      <c r="L43" s="730"/>
      <c r="M43" s="730"/>
      <c r="N43" s="730"/>
      <c r="O43" s="730"/>
      <c r="P43" s="730"/>
      <c r="Q43" s="730"/>
      <c r="R43" s="730"/>
      <c r="S43" s="730"/>
      <c r="T43" s="751"/>
      <c r="U43" s="751"/>
      <c r="V43" s="751"/>
      <c r="W43" s="729" t="s">
        <v>130</v>
      </c>
      <c r="X43" s="727"/>
      <c r="Y43" s="727"/>
      <c r="Z43" s="727"/>
    </row>
    <row r="44" spans="1:26" s="724" customFormat="1" ht="12" customHeight="1" outlineLevel="1" x14ac:dyDescent="0.25">
      <c r="A44" s="728"/>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7"/>
      <c r="Z44" s="727"/>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outlineLevel="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outlineLevel="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outlineLevel="1" x14ac:dyDescent="0.25">
      <c r="A48" s="7"/>
      <c r="B48" s="8"/>
      <c r="C48" s="14"/>
      <c r="D48" s="14"/>
      <c r="E48" s="14" t="s">
        <v>1</v>
      </c>
      <c r="F48" s="15"/>
      <c r="G48" s="16" t="s">
        <v>241</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2" t="s">
        <v>110</v>
      </c>
      <c r="H58" s="212" t="s">
        <v>397</v>
      </c>
      <c r="I58" s="209"/>
      <c r="J58" s="210"/>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9" t="str">
        <f>General!H17</f>
        <v>b</v>
      </c>
      <c r="H59" s="364">
        <v>4.2</v>
      </c>
      <c r="I59" s="209"/>
      <c r="J59" s="211"/>
      <c r="K59" s="59"/>
      <c r="L59" s="59"/>
      <c r="O59" s="59"/>
      <c r="P59" s="34"/>
      <c r="Q59" s="34"/>
      <c r="R59" s="34"/>
      <c r="S59" s="34"/>
      <c r="T59" s="34"/>
      <c r="U59" s="34"/>
      <c r="V59" s="32"/>
      <c r="W59" s="18"/>
      <c r="X59" s="9"/>
      <c r="Y59" s="9"/>
      <c r="Z59" s="9"/>
    </row>
    <row r="60" spans="1:26" s="724" customFormat="1" ht="12" customHeight="1" outlineLevel="1" x14ac:dyDescent="0.25">
      <c r="A60" s="728"/>
      <c r="B60" s="725"/>
      <c r="C60" s="737"/>
      <c r="D60" s="737"/>
      <c r="E60" s="737"/>
      <c r="F60" s="741"/>
      <c r="G60" s="959" t="str">
        <f>General!H18</f>
        <v>bd</v>
      </c>
      <c r="H60" s="364">
        <v>4.2</v>
      </c>
      <c r="I60" s="209"/>
      <c r="J60" s="211"/>
      <c r="K60" s="59"/>
      <c r="L60" s="59"/>
      <c r="O60" s="59"/>
      <c r="P60" s="257"/>
      <c r="Q60" s="257"/>
      <c r="R60" s="257"/>
      <c r="S60" s="257"/>
      <c r="T60" s="257"/>
      <c r="U60" s="257"/>
      <c r="V60" s="733"/>
      <c r="W60" s="732"/>
      <c r="X60" s="727"/>
      <c r="Y60" s="727"/>
      <c r="Z60" s="727"/>
    </row>
    <row r="61" spans="1:26" s="10" customFormat="1" ht="12" customHeight="1" outlineLevel="1" x14ac:dyDescent="0.25">
      <c r="A61" s="7"/>
      <c r="B61" s="8"/>
      <c r="C61" s="19"/>
      <c r="D61" s="19"/>
      <c r="E61" s="19"/>
      <c r="F61" s="28"/>
      <c r="G61" s="959" t="str">
        <f>General!H19</f>
        <v>f</v>
      </c>
      <c r="H61" s="364">
        <v>3</v>
      </c>
      <c r="I61" s="209"/>
      <c r="J61" s="211"/>
      <c r="K61" s="59"/>
      <c r="L61" s="59"/>
      <c r="O61" s="59"/>
      <c r="P61" s="34"/>
      <c r="Q61" s="34"/>
      <c r="R61" s="34"/>
      <c r="S61" s="34"/>
      <c r="T61" s="34"/>
      <c r="U61" s="34"/>
      <c r="V61" s="32"/>
      <c r="W61" s="18"/>
      <c r="X61" s="9"/>
      <c r="Y61" s="9"/>
      <c r="Z61" s="9"/>
    </row>
    <row r="62" spans="1:26" s="724" customFormat="1" ht="12" customHeight="1" outlineLevel="1" x14ac:dyDescent="0.25">
      <c r="A62" s="728"/>
      <c r="B62" s="725"/>
      <c r="C62" s="737"/>
      <c r="D62" s="737"/>
      <c r="E62" s="737"/>
      <c r="F62" s="741"/>
      <c r="G62" s="959" t="str">
        <f>General!H20</f>
        <v>h</v>
      </c>
      <c r="H62" s="364"/>
      <c r="I62" s="209"/>
      <c r="J62" s="211"/>
      <c r="K62" s="59"/>
      <c r="L62" s="59"/>
      <c r="O62" s="59"/>
      <c r="P62" s="257"/>
      <c r="Q62" s="257"/>
      <c r="R62" s="257"/>
      <c r="S62" s="257"/>
      <c r="T62" s="257"/>
      <c r="U62" s="257"/>
      <c r="V62" s="733"/>
      <c r="W62" s="732"/>
      <c r="X62" s="727"/>
      <c r="Y62" s="727"/>
      <c r="Z62" s="727"/>
    </row>
    <row r="63" spans="1:26" s="10" customFormat="1" ht="12" customHeight="1" outlineLevel="1" x14ac:dyDescent="0.25">
      <c r="A63" s="7"/>
      <c r="B63" s="8"/>
      <c r="C63" s="19"/>
      <c r="D63" s="19"/>
      <c r="E63" s="19"/>
      <c r="F63" s="28"/>
      <c r="G63" s="959" t="str">
        <f>General!H21</f>
        <v>i</v>
      </c>
      <c r="H63" s="364">
        <v>3</v>
      </c>
      <c r="I63" s="209"/>
      <c r="J63" s="211"/>
      <c r="K63" s="59"/>
      <c r="L63" s="59"/>
      <c r="O63" s="59"/>
      <c r="P63" s="34"/>
      <c r="Q63" s="34"/>
      <c r="R63" s="34"/>
      <c r="S63" s="34"/>
      <c r="T63" s="34"/>
      <c r="U63" s="34"/>
      <c r="V63" s="32"/>
      <c r="W63" s="18"/>
      <c r="X63" s="9"/>
      <c r="Y63" s="9"/>
      <c r="Z63" s="9"/>
    </row>
    <row r="64" spans="1:26" s="724" customFormat="1" ht="12" customHeight="1" outlineLevel="1" x14ac:dyDescent="0.25">
      <c r="A64" s="728"/>
      <c r="B64" s="725"/>
      <c r="C64" s="737"/>
      <c r="D64" s="737"/>
      <c r="E64" s="737"/>
      <c r="F64" s="741"/>
      <c r="G64" s="959" t="str">
        <f>General!H22</f>
        <v>k</v>
      </c>
      <c r="H64" s="364">
        <v>3</v>
      </c>
      <c r="I64" s="209"/>
      <c r="J64" s="211"/>
      <c r="K64" s="59"/>
      <c r="L64" s="59"/>
      <c r="O64" s="59"/>
      <c r="P64" s="257"/>
      <c r="Q64" s="257"/>
      <c r="R64" s="257"/>
      <c r="S64" s="257"/>
      <c r="T64" s="257"/>
      <c r="U64" s="257"/>
      <c r="V64" s="733"/>
      <c r="W64" s="732"/>
      <c r="X64" s="727"/>
      <c r="Y64" s="727"/>
      <c r="Z64" s="727"/>
    </row>
    <row r="65" spans="1:68" s="10" customFormat="1" ht="12" customHeight="1" outlineLevel="1" x14ac:dyDescent="0.25">
      <c r="A65" s="7"/>
      <c r="B65" s="8"/>
      <c r="C65" s="19"/>
      <c r="D65" s="19"/>
      <c r="E65" s="19"/>
      <c r="F65" s="28"/>
      <c r="G65" s="959" t="str">
        <f>General!H23</f>
        <v>l</v>
      </c>
      <c r="H65" s="364">
        <v>3</v>
      </c>
      <c r="I65" s="209"/>
      <c r="J65" s="211"/>
      <c r="K65" s="59"/>
      <c r="L65" s="59"/>
      <c r="O65" s="59"/>
      <c r="P65" s="34"/>
      <c r="Q65" s="34"/>
      <c r="R65" s="34"/>
      <c r="S65" s="34"/>
      <c r="T65" s="34"/>
      <c r="U65" s="34"/>
      <c r="V65" s="32"/>
      <c r="W65" s="18"/>
      <c r="X65" s="9"/>
      <c r="Y65" s="9"/>
      <c r="Z65" s="9"/>
    </row>
    <row r="66" spans="1:68" s="724" customFormat="1" ht="12" customHeight="1" outlineLevel="1" x14ac:dyDescent="0.25">
      <c r="A66" s="728"/>
      <c r="B66" s="725"/>
      <c r="C66" s="737"/>
      <c r="D66" s="737"/>
      <c r="E66" s="737"/>
      <c r="F66" s="741"/>
      <c r="G66" s="959" t="str">
        <f>General!H24</f>
        <v>o</v>
      </c>
      <c r="H66" s="364">
        <v>3.5</v>
      </c>
      <c r="I66" s="209"/>
      <c r="J66" s="211"/>
      <c r="K66" s="59"/>
      <c r="L66" s="59"/>
      <c r="O66" s="59"/>
      <c r="P66" s="257"/>
      <c r="Q66" s="257"/>
      <c r="R66" s="257"/>
      <c r="S66" s="257"/>
      <c r="T66" s="257"/>
      <c r="U66" s="257"/>
      <c r="V66" s="733"/>
      <c r="W66" s="732"/>
      <c r="X66" s="727"/>
      <c r="Y66" s="727"/>
      <c r="Z66" s="727"/>
    </row>
    <row r="67" spans="1:68" s="10" customFormat="1" ht="12" customHeight="1" outlineLevel="1" x14ac:dyDescent="0.25">
      <c r="A67" s="7"/>
      <c r="B67" s="8"/>
      <c r="C67" s="19"/>
      <c r="D67" s="19"/>
      <c r="E67" s="19"/>
      <c r="F67" s="28"/>
      <c r="G67" s="959" t="str">
        <f>General!H25</f>
        <v>od</v>
      </c>
      <c r="H67" s="364">
        <v>3.5</v>
      </c>
      <c r="I67" s="209"/>
      <c r="J67" s="211"/>
      <c r="K67" s="59"/>
      <c r="L67" s="59"/>
      <c r="O67" s="59"/>
      <c r="P67" s="34"/>
      <c r="Q67" s="34"/>
      <c r="R67" s="34"/>
      <c r="S67" s="34"/>
      <c r="T67" s="34"/>
      <c r="U67" s="34"/>
      <c r="V67" s="32"/>
      <c r="W67" s="18"/>
      <c r="X67" s="9"/>
      <c r="Y67" s="9"/>
      <c r="Z67" s="9"/>
    </row>
    <row r="68" spans="1:68" s="724" customFormat="1" ht="12" customHeight="1" outlineLevel="1" x14ac:dyDescent="0.25">
      <c r="A68" s="728"/>
      <c r="B68" s="725"/>
      <c r="C68" s="737"/>
      <c r="D68" s="737"/>
      <c r="E68" s="737"/>
      <c r="F68" s="741"/>
      <c r="G68" s="959" t="str">
        <f>General!H26</f>
        <v>of</v>
      </c>
      <c r="H68" s="364"/>
      <c r="I68" s="209"/>
      <c r="J68" s="211"/>
      <c r="K68" s="59"/>
      <c r="L68" s="59"/>
      <c r="O68" s="59"/>
      <c r="P68" s="257"/>
      <c r="Q68" s="257"/>
      <c r="R68" s="257"/>
      <c r="S68" s="257"/>
      <c r="T68" s="257"/>
      <c r="U68" s="257"/>
      <c r="V68" s="733"/>
      <c r="W68" s="732"/>
      <c r="X68" s="727"/>
      <c r="Y68" s="727"/>
      <c r="Z68" s="727"/>
    </row>
    <row r="69" spans="1:68" s="10" customFormat="1" ht="12" customHeight="1" outlineLevel="1" x14ac:dyDescent="0.25">
      <c r="A69" s="7"/>
      <c r="B69" s="8"/>
      <c r="C69" s="19"/>
      <c r="D69" s="19"/>
      <c r="E69" s="19"/>
      <c r="F69" s="28"/>
      <c r="G69" s="959" t="str">
        <f>General!H27</f>
        <v>r</v>
      </c>
      <c r="H69" s="364">
        <v>2.2999999999999998</v>
      </c>
      <c r="I69" s="209"/>
      <c r="J69" s="211"/>
      <c r="K69" s="59"/>
      <c r="L69" s="59"/>
      <c r="O69" s="59"/>
      <c r="P69" s="34"/>
      <c r="Q69" s="34"/>
      <c r="R69" s="34"/>
      <c r="S69" s="34"/>
      <c r="T69" s="34"/>
      <c r="U69" s="34"/>
      <c r="V69" s="32"/>
      <c r="W69" s="18"/>
      <c r="X69" s="9"/>
      <c r="Y69" s="9"/>
      <c r="Z69" s="9"/>
    </row>
    <row r="70" spans="1:68" s="724" customFormat="1" ht="12" customHeight="1" outlineLevel="1" x14ac:dyDescent="0.25">
      <c r="A70" s="728"/>
      <c r="B70" s="725"/>
      <c r="C70" s="737"/>
      <c r="D70" s="737"/>
      <c r="E70" s="737"/>
      <c r="F70" s="741"/>
      <c r="G70" s="959" t="str">
        <f>General!H28</f>
        <v>rd</v>
      </c>
      <c r="H70" s="364">
        <v>2.2999999999999998</v>
      </c>
      <c r="I70" s="209"/>
      <c r="J70" s="211"/>
      <c r="K70" s="59"/>
      <c r="L70" s="59"/>
      <c r="O70" s="59"/>
      <c r="P70" s="257"/>
      <c r="Q70" s="257"/>
      <c r="R70" s="257"/>
      <c r="S70" s="257"/>
      <c r="T70" s="257"/>
      <c r="U70" s="257"/>
      <c r="V70" s="733"/>
      <c r="W70" s="732"/>
      <c r="X70" s="727"/>
      <c r="Y70" s="727"/>
      <c r="Z70" s="727"/>
    </row>
    <row r="71" spans="1:68" s="10" customFormat="1" ht="12" customHeight="1" outlineLevel="1" x14ac:dyDescent="0.25">
      <c r="A71" s="7"/>
      <c r="B71" s="8"/>
      <c r="C71" s="19"/>
      <c r="D71" s="19"/>
      <c r="E71" s="19"/>
      <c r="F71" s="28"/>
      <c r="G71" s="959" t="str">
        <f>General!H29</f>
        <v>v</v>
      </c>
      <c r="H71" s="364">
        <v>3</v>
      </c>
      <c r="I71" s="209"/>
      <c r="J71" s="211"/>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9" t="str">
        <f>General!H30</f>
        <v>w</v>
      </c>
      <c r="H72" s="364">
        <v>3.5</v>
      </c>
      <c r="I72" s="209"/>
      <c r="J72" s="210"/>
      <c r="K72" s="882"/>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9" t="str">
        <f>General!H31</f>
        <v>wd</v>
      </c>
      <c r="H73" s="364">
        <v>3.5</v>
      </c>
      <c r="I73" s="209"/>
      <c r="J73" s="210"/>
      <c r="K73" s="882"/>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9" t="str">
        <f>General!H32</f>
        <v>z</v>
      </c>
      <c r="H74" s="364">
        <v>2.2999999999999998</v>
      </c>
      <c r="I74" s="209"/>
      <c r="J74" s="211"/>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9" t="str">
        <f>General!H33</f>
        <v>zd</v>
      </c>
      <c r="H75" s="364">
        <v>2.2999999999999998</v>
      </c>
      <c r="I75" s="209"/>
      <c r="J75" s="211"/>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1"/>
      <c r="H76" s="208"/>
      <c r="I76" s="209"/>
      <c r="J76" s="211"/>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outlineLevel="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outlineLevel="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outlineLevel="1" x14ac:dyDescent="0.25">
      <c r="A83" s="728"/>
      <c r="B83" s="725"/>
      <c r="C83" s="746"/>
      <c r="D83" s="746"/>
      <c r="E83" s="746" t="s">
        <v>1</v>
      </c>
      <c r="F83" s="745"/>
      <c r="G83" s="747" t="s">
        <v>1117</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20"/>
      <c r="H84" s="745"/>
      <c r="I84" s="745"/>
      <c r="J84" s="745"/>
      <c r="K84" s="745"/>
      <c r="L84" s="745"/>
      <c r="M84" s="745"/>
      <c r="N84" s="745"/>
      <c r="O84" s="745"/>
      <c r="P84" s="745"/>
      <c r="Q84" s="745"/>
      <c r="R84" s="745"/>
      <c r="S84" s="744"/>
      <c r="T84" s="245"/>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5"/>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7">
        <v>0</v>
      </c>
      <c r="D86" s="746"/>
      <c r="E86" s="737"/>
      <c r="F86" s="745"/>
      <c r="G86" s="768"/>
      <c r="H86" s="745"/>
      <c r="I86" s="745"/>
      <c r="J86" s="745"/>
      <c r="K86" s="745"/>
      <c r="L86" s="745"/>
      <c r="M86" s="745"/>
      <c r="N86" s="745"/>
      <c r="O86" s="745"/>
      <c r="P86" s="745"/>
      <c r="Q86" s="745"/>
      <c r="R86" s="745"/>
      <c r="S86" s="744"/>
      <c r="T86" s="245"/>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87"/>
      <c r="K87" s="987"/>
      <c r="L87" s="987"/>
      <c r="M87" s="987"/>
      <c r="N87" s="987"/>
      <c r="O87" s="987"/>
      <c r="P87" s="987"/>
      <c r="Q87" s="987"/>
      <c r="R87" s="987"/>
      <c r="S87" s="987"/>
      <c r="T87" s="987"/>
      <c r="U87" s="987"/>
      <c r="V87" s="987"/>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87"/>
      <c r="M88" s="987"/>
      <c r="N88" s="987"/>
      <c r="O88" s="987"/>
      <c r="P88" s="987"/>
      <c r="Q88" s="987"/>
      <c r="R88" s="987"/>
      <c r="S88" s="987"/>
      <c r="T88" s="987"/>
      <c r="U88" s="987"/>
      <c r="V88" s="987"/>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86"/>
      <c r="Q89" s="986"/>
      <c r="R89" s="986"/>
      <c r="S89" s="987"/>
      <c r="T89" s="987"/>
      <c r="U89" s="987"/>
      <c r="V89" s="987"/>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86"/>
      <c r="Q90" s="986"/>
      <c r="R90" s="986"/>
      <c r="S90" s="987"/>
      <c r="T90" s="987"/>
      <c r="U90" s="987"/>
      <c r="V90" s="987"/>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6"/>
      <c r="I91" s="316"/>
      <c r="J91" s="316"/>
      <c r="K91" s="271"/>
      <c r="L91" s="271"/>
      <c r="M91" s="271"/>
      <c r="N91" s="316"/>
      <c r="O91" s="316"/>
      <c r="P91" s="316"/>
      <c r="Q91" s="316"/>
      <c r="R91" s="316"/>
      <c r="S91" s="316"/>
      <c r="T91" s="316"/>
      <c r="U91" s="316"/>
      <c r="V91" s="316"/>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93" t="s">
        <v>1122</v>
      </c>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6" t="s">
        <v>110</v>
      </c>
      <c r="I93" s="991" t="s">
        <v>1118</v>
      </c>
      <c r="J93" s="991" t="s">
        <v>1119</v>
      </c>
      <c r="K93" s="991" t="s">
        <v>1120</v>
      </c>
      <c r="L93" s="991" t="s">
        <v>1121</v>
      </c>
      <c r="M93" s="271"/>
      <c r="N93" s="990"/>
      <c r="O93" s="990"/>
      <c r="P93" s="990"/>
      <c r="Q93" s="990"/>
      <c r="R93" s="990"/>
      <c r="S93" s="990"/>
      <c r="T93" s="990"/>
      <c r="U93" s="990"/>
      <c r="V93" s="314"/>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58" t="str">
        <f>General!H17</f>
        <v>b</v>
      </c>
      <c r="I94" s="992">
        <v>0.9</v>
      </c>
      <c r="J94" s="992">
        <v>1.1000000000000001</v>
      </c>
      <c r="K94" s="992">
        <v>0.7</v>
      </c>
      <c r="L94" s="992">
        <v>0.95</v>
      </c>
      <c r="M94" s="271"/>
      <c r="N94" s="990"/>
      <c r="O94" s="990"/>
      <c r="P94" s="990"/>
      <c r="Q94" s="990"/>
      <c r="R94" s="990"/>
      <c r="S94" s="990"/>
      <c r="T94" s="990"/>
      <c r="U94" s="990"/>
      <c r="V94" s="314"/>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58" t="str">
        <f>General!H18</f>
        <v>bd</v>
      </c>
      <c r="I95" s="992">
        <v>0.9</v>
      </c>
      <c r="J95" s="992">
        <v>1.1000000000000001</v>
      </c>
      <c r="K95" s="992">
        <v>0.7</v>
      </c>
      <c r="L95" s="992">
        <v>0.95</v>
      </c>
      <c r="M95" s="271"/>
      <c r="N95" s="990"/>
      <c r="O95" s="990"/>
      <c r="P95" s="990"/>
      <c r="Q95" s="990"/>
      <c r="R95" s="990"/>
      <c r="S95" s="990"/>
      <c r="T95" s="990"/>
      <c r="U95" s="990"/>
      <c r="V95" s="314"/>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58" t="str">
        <f>General!H19</f>
        <v>f</v>
      </c>
      <c r="I96" s="992">
        <v>0.9</v>
      </c>
      <c r="J96" s="992">
        <v>1.1000000000000001</v>
      </c>
      <c r="K96" s="992">
        <v>0.7</v>
      </c>
      <c r="L96" s="992">
        <v>0.95</v>
      </c>
      <c r="M96" s="271"/>
      <c r="N96" s="990"/>
      <c r="O96" s="990"/>
      <c r="P96" s="990"/>
      <c r="Q96" s="990"/>
      <c r="R96" s="990"/>
      <c r="S96" s="990"/>
      <c r="T96" s="990"/>
      <c r="U96" s="990"/>
      <c r="V96" s="314"/>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58" t="str">
        <f>General!H20</f>
        <v>h</v>
      </c>
      <c r="I97" s="992">
        <v>0.9</v>
      </c>
      <c r="J97" s="992">
        <v>1.1000000000000001</v>
      </c>
      <c r="K97" s="992">
        <v>0.7</v>
      </c>
      <c r="L97" s="992">
        <v>0.95</v>
      </c>
      <c r="M97" s="271"/>
      <c r="N97" s="990"/>
      <c r="O97" s="990"/>
      <c r="P97" s="990"/>
      <c r="Q97" s="990"/>
      <c r="R97" s="990"/>
      <c r="S97" s="990"/>
      <c r="T97" s="990"/>
      <c r="U97" s="990"/>
      <c r="V97" s="314"/>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58" t="str">
        <f>General!H21</f>
        <v>i</v>
      </c>
      <c r="I98" s="992">
        <v>0.9</v>
      </c>
      <c r="J98" s="992">
        <v>1.1000000000000001</v>
      </c>
      <c r="K98" s="992">
        <v>0.7</v>
      </c>
      <c r="L98" s="992">
        <v>0.95</v>
      </c>
      <c r="M98" s="271"/>
      <c r="N98" s="990"/>
      <c r="O98" s="990"/>
      <c r="P98" s="990"/>
      <c r="Q98" s="990"/>
      <c r="R98" s="990"/>
      <c r="S98" s="990"/>
      <c r="T98" s="990"/>
      <c r="U98" s="990"/>
      <c r="V98" s="314"/>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58" t="str">
        <f>General!H22</f>
        <v>k</v>
      </c>
      <c r="I99" s="992">
        <v>0.9</v>
      </c>
      <c r="J99" s="992">
        <v>1.1000000000000001</v>
      </c>
      <c r="K99" s="992">
        <v>0.7</v>
      </c>
      <c r="L99" s="992">
        <v>0.95</v>
      </c>
      <c r="M99" s="271"/>
      <c r="N99" s="990"/>
      <c r="O99" s="990"/>
      <c r="P99" s="990"/>
      <c r="Q99" s="990"/>
      <c r="R99" s="990"/>
      <c r="S99" s="990"/>
      <c r="T99" s="990"/>
      <c r="U99" s="990"/>
      <c r="V99" s="314"/>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58" t="str">
        <f>General!H23</f>
        <v>l</v>
      </c>
      <c r="I100" s="992">
        <v>0.9</v>
      </c>
      <c r="J100" s="992">
        <v>1.1000000000000001</v>
      </c>
      <c r="K100" s="992">
        <v>0.7</v>
      </c>
      <c r="L100" s="992">
        <v>0.95</v>
      </c>
      <c r="M100" s="271"/>
      <c r="N100" s="990"/>
      <c r="O100" s="990"/>
      <c r="P100" s="990"/>
      <c r="Q100" s="990"/>
      <c r="R100" s="990"/>
      <c r="S100" s="990"/>
      <c r="T100" s="990"/>
      <c r="U100" s="990"/>
      <c r="V100" s="314"/>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58" t="str">
        <f>General!H24</f>
        <v>o</v>
      </c>
      <c r="I101" s="992">
        <v>0.9</v>
      </c>
      <c r="J101" s="992">
        <v>1.1000000000000001</v>
      </c>
      <c r="K101" s="992">
        <v>0.7</v>
      </c>
      <c r="L101" s="992">
        <v>0.95</v>
      </c>
      <c r="M101" s="271"/>
      <c r="N101" s="990"/>
      <c r="O101" s="990"/>
      <c r="P101" s="990"/>
      <c r="Q101" s="990"/>
      <c r="R101" s="990"/>
      <c r="S101" s="990"/>
      <c r="T101" s="990"/>
      <c r="U101" s="990"/>
      <c r="V101" s="314"/>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58" t="str">
        <f>General!H25</f>
        <v>od</v>
      </c>
      <c r="I102" s="992">
        <v>0.9</v>
      </c>
      <c r="J102" s="992">
        <v>1.1000000000000001</v>
      </c>
      <c r="K102" s="992">
        <v>0.7</v>
      </c>
      <c r="L102" s="992">
        <v>0.95</v>
      </c>
      <c r="M102" s="271"/>
      <c r="N102" s="990"/>
      <c r="O102" s="990"/>
      <c r="P102" s="990"/>
      <c r="Q102" s="990"/>
      <c r="R102" s="990"/>
      <c r="S102" s="990"/>
      <c r="T102" s="990"/>
      <c r="U102" s="990"/>
      <c r="V102" s="314"/>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58" t="str">
        <f>General!H26</f>
        <v>of</v>
      </c>
      <c r="I103" s="992">
        <v>0.9</v>
      </c>
      <c r="J103" s="992">
        <v>1.1000000000000001</v>
      </c>
      <c r="K103" s="992">
        <v>0.7</v>
      </c>
      <c r="L103" s="992">
        <v>0.95</v>
      </c>
      <c r="M103" s="271"/>
      <c r="N103" s="990"/>
      <c r="O103" s="990"/>
      <c r="P103" s="990"/>
      <c r="Q103" s="990"/>
      <c r="R103" s="990"/>
      <c r="S103" s="990"/>
      <c r="T103" s="990"/>
      <c r="U103" s="990"/>
      <c r="V103" s="314"/>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58" t="str">
        <f>General!H27</f>
        <v>r</v>
      </c>
      <c r="I104" s="992">
        <v>0.9</v>
      </c>
      <c r="J104" s="992">
        <v>1.1000000000000001</v>
      </c>
      <c r="K104" s="992">
        <v>0.7</v>
      </c>
      <c r="L104" s="992">
        <v>0.95</v>
      </c>
      <c r="M104" s="271"/>
      <c r="N104" s="990"/>
      <c r="O104" s="990"/>
      <c r="P104" s="990"/>
      <c r="Q104" s="990"/>
      <c r="R104" s="990"/>
      <c r="S104" s="990"/>
      <c r="T104" s="990"/>
      <c r="U104" s="990"/>
      <c r="V104" s="314"/>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58" t="str">
        <f>General!H28</f>
        <v>rd</v>
      </c>
      <c r="I105" s="992">
        <v>0.9</v>
      </c>
      <c r="J105" s="992">
        <v>1.1000000000000001</v>
      </c>
      <c r="K105" s="992">
        <v>0.7</v>
      </c>
      <c r="L105" s="992">
        <v>0.95</v>
      </c>
      <c r="M105" s="271"/>
      <c r="N105" s="990"/>
      <c r="O105" s="990"/>
      <c r="P105" s="990"/>
      <c r="Q105" s="990"/>
      <c r="R105" s="990"/>
      <c r="S105" s="990"/>
      <c r="T105" s="990"/>
      <c r="U105" s="990"/>
      <c r="V105" s="314"/>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58" t="str">
        <f>General!H29</f>
        <v>v</v>
      </c>
      <c r="I106" s="992">
        <v>0.9</v>
      </c>
      <c r="J106" s="992">
        <v>1.1000000000000001</v>
      </c>
      <c r="K106" s="992">
        <v>0.7</v>
      </c>
      <c r="L106" s="992">
        <v>0.95</v>
      </c>
      <c r="M106" s="271"/>
      <c r="N106" s="990"/>
      <c r="O106" s="990"/>
      <c r="P106" s="990"/>
      <c r="Q106" s="990"/>
      <c r="R106" s="990"/>
      <c r="S106" s="990"/>
      <c r="T106" s="990"/>
      <c r="U106" s="990"/>
      <c r="V106" s="314"/>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58" t="str">
        <f>General!H30</f>
        <v>w</v>
      </c>
      <c r="I107" s="992">
        <v>0.9</v>
      </c>
      <c r="J107" s="992">
        <v>1.1000000000000001</v>
      </c>
      <c r="K107" s="992">
        <v>0.7</v>
      </c>
      <c r="L107" s="992">
        <v>0.95</v>
      </c>
      <c r="M107" s="271"/>
      <c r="N107" s="990"/>
      <c r="O107" s="990"/>
      <c r="P107" s="990"/>
      <c r="Q107" s="990"/>
      <c r="R107" s="990"/>
      <c r="S107" s="990"/>
      <c r="T107" s="990"/>
      <c r="U107" s="990"/>
      <c r="V107" s="314"/>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58" t="str">
        <f>General!H31</f>
        <v>wd</v>
      </c>
      <c r="I108" s="992">
        <v>0.9</v>
      </c>
      <c r="J108" s="992">
        <v>1.1000000000000001</v>
      </c>
      <c r="K108" s="992">
        <v>0.7</v>
      </c>
      <c r="L108" s="992">
        <v>0.95</v>
      </c>
      <c r="M108" s="271"/>
      <c r="N108" s="990"/>
      <c r="O108" s="990"/>
      <c r="P108" s="990"/>
      <c r="Q108" s="990"/>
      <c r="R108" s="990"/>
      <c r="S108" s="990"/>
      <c r="T108" s="990"/>
      <c r="U108" s="990"/>
      <c r="V108" s="314"/>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58" t="str">
        <f>General!H32</f>
        <v>z</v>
      </c>
      <c r="I109" s="992">
        <v>0.9</v>
      </c>
      <c r="J109" s="992">
        <v>1.1000000000000001</v>
      </c>
      <c r="K109" s="992">
        <v>0.7</v>
      </c>
      <c r="L109" s="992">
        <v>0.95</v>
      </c>
      <c r="M109" s="271"/>
      <c r="N109" s="990"/>
      <c r="O109" s="990"/>
      <c r="P109" s="990"/>
      <c r="Q109" s="990"/>
      <c r="R109" s="990"/>
      <c r="S109" s="990"/>
      <c r="T109" s="990"/>
      <c r="U109" s="990"/>
      <c r="V109" s="314"/>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58" t="str">
        <f>General!H33</f>
        <v>zd</v>
      </c>
      <c r="I110" s="992">
        <v>0.9</v>
      </c>
      <c r="J110" s="992">
        <v>1.1000000000000001</v>
      </c>
      <c r="K110" s="992">
        <v>0.7</v>
      </c>
      <c r="L110" s="992">
        <v>0.95</v>
      </c>
      <c r="M110" s="271"/>
      <c r="N110" s="990"/>
      <c r="O110" s="990"/>
      <c r="P110" s="990"/>
      <c r="Q110" s="990"/>
      <c r="R110" s="990"/>
      <c r="S110" s="990"/>
      <c r="T110" s="990"/>
      <c r="U110" s="990"/>
      <c r="V110" s="314"/>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90"/>
      <c r="I111" s="990"/>
      <c r="J111" s="990"/>
      <c r="K111" s="271"/>
      <c r="L111" s="271"/>
      <c r="M111" s="271"/>
      <c r="N111" s="990"/>
      <c r="O111" s="990"/>
      <c r="P111" s="990"/>
      <c r="Q111" s="990"/>
      <c r="R111" s="990"/>
      <c r="S111" s="990"/>
      <c r="T111" s="990"/>
      <c r="U111" s="990"/>
      <c r="V111" s="314"/>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90"/>
      <c r="I112" s="990"/>
      <c r="J112" s="990"/>
      <c r="K112" s="271"/>
      <c r="L112" s="271"/>
      <c r="M112" s="271"/>
      <c r="N112" s="990"/>
      <c r="O112" s="990"/>
      <c r="P112" s="990"/>
      <c r="Q112" s="990"/>
      <c r="R112" s="990"/>
      <c r="S112" s="990"/>
      <c r="T112" s="990"/>
      <c r="U112" s="990"/>
      <c r="V112" s="314"/>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7"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7" customFormat="1" ht="5.0999999999999996" customHeight="1" outlineLevel="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7" customFormat="1" ht="5.0999999999999996" customHeight="1" outlineLevel="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7" customFormat="1" ht="12" customHeight="1" outlineLevel="1" x14ac:dyDescent="0.25">
      <c r="A119" s="233"/>
      <c r="B119" s="234"/>
      <c r="C119" s="239"/>
      <c r="D119" s="239"/>
      <c r="E119" s="239" t="s">
        <v>1</v>
      </c>
      <c r="F119" s="240"/>
      <c r="G119" s="241" t="s">
        <v>1063</v>
      </c>
      <c r="H119" s="240"/>
      <c r="I119" s="240"/>
      <c r="J119" s="240"/>
      <c r="K119" s="240"/>
      <c r="L119" s="240"/>
      <c r="M119" s="240"/>
      <c r="N119" s="240"/>
      <c r="O119" s="240"/>
      <c r="P119" s="240"/>
      <c r="Q119" s="240"/>
      <c r="R119" s="240"/>
      <c r="S119" s="242"/>
      <c r="T119" s="240"/>
      <c r="U119" s="242"/>
      <c r="V119" s="242"/>
      <c r="W119" s="243"/>
      <c r="X119" s="235"/>
      <c r="Y119" s="235"/>
      <c r="Z119" s="235"/>
    </row>
    <row r="120" spans="1:84" s="77"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7"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7" customFormat="1" ht="12" customHeight="1" outlineLevel="1" x14ac:dyDescent="0.25">
      <c r="A122" s="233"/>
      <c r="B122" s="234"/>
      <c r="C122" s="247"/>
      <c r="D122" s="239"/>
      <c r="E122" s="244"/>
      <c r="F122" s="240"/>
      <c r="G122" s="248"/>
      <c r="H122" s="240"/>
      <c r="I122" s="240" t="s">
        <v>337</v>
      </c>
      <c r="J122" s="240"/>
      <c r="K122" s="240"/>
      <c r="L122" s="240"/>
      <c r="M122" s="240"/>
      <c r="N122" s="240"/>
      <c r="O122" s="240"/>
      <c r="P122" s="240"/>
      <c r="Q122" s="240"/>
      <c r="R122" s="240"/>
      <c r="S122" s="242"/>
      <c r="T122" s="245"/>
      <c r="U122" s="242"/>
      <c r="V122" s="242"/>
      <c r="W122" s="243"/>
      <c r="X122" s="235"/>
      <c r="Y122" s="235"/>
      <c r="Z122" s="235"/>
    </row>
    <row r="123" spans="1:84" s="77" customFormat="1" ht="12" customHeight="1" outlineLevel="1" x14ac:dyDescent="0.25">
      <c r="A123" s="233"/>
      <c r="B123" s="234"/>
      <c r="C123" s="244"/>
      <c r="D123" s="244"/>
      <c r="E123" s="244"/>
      <c r="F123" s="244"/>
      <c r="G123" s="244"/>
      <c r="H123" s="244"/>
      <c r="I123" s="244"/>
      <c r="J123" s="655"/>
      <c r="K123" s="655"/>
      <c r="L123" s="655"/>
      <c r="M123" s="655"/>
      <c r="N123" s="655"/>
      <c r="O123" s="655"/>
      <c r="P123" s="655"/>
      <c r="Q123" s="655"/>
      <c r="R123" s="655"/>
      <c r="S123" s="655"/>
      <c r="T123" s="655"/>
      <c r="U123" s="655"/>
      <c r="V123" s="655"/>
      <c r="W123" s="243"/>
      <c r="X123" s="235"/>
      <c r="Y123" s="235"/>
      <c r="Z123" s="235"/>
    </row>
    <row r="124" spans="1:84" s="77" customFormat="1" ht="12" customHeight="1" outlineLevel="1" x14ac:dyDescent="0.25">
      <c r="A124" s="233"/>
      <c r="B124" s="234"/>
      <c r="C124" s="244"/>
      <c r="D124" s="244"/>
      <c r="E124" s="244"/>
      <c r="F124" s="244"/>
      <c r="G124" s="244"/>
      <c r="H124" s="244"/>
      <c r="I124" s="244"/>
      <c r="J124" s="244"/>
      <c r="K124" s="244"/>
      <c r="L124" s="655"/>
      <c r="M124" s="655"/>
      <c r="N124" s="655"/>
      <c r="O124" s="655"/>
      <c r="P124" s="655"/>
      <c r="Q124" s="655"/>
      <c r="R124" s="655"/>
      <c r="S124" s="655"/>
      <c r="T124" s="655"/>
      <c r="U124" s="655"/>
      <c r="V124" s="655"/>
      <c r="W124" s="243"/>
      <c r="X124" s="235"/>
      <c r="Y124" s="235"/>
      <c r="Z124" s="235"/>
    </row>
    <row r="125" spans="1:84" s="77"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55"/>
      <c r="T125" s="655"/>
      <c r="U125" s="655"/>
      <c r="V125" s="655"/>
      <c r="W125" s="243"/>
      <c r="X125" s="235"/>
      <c r="Y125" s="235"/>
      <c r="Z125" s="235"/>
    </row>
    <row r="126" spans="1:84" s="77" customFormat="1" ht="12" customHeight="1" outlineLevel="1" x14ac:dyDescent="0.25">
      <c r="A126" s="233"/>
      <c r="B126" s="234"/>
      <c r="C126" s="244"/>
      <c r="D126" s="244"/>
      <c r="E126" s="244"/>
      <c r="F126" s="244"/>
      <c r="G126" s="244"/>
      <c r="H126" s="244"/>
      <c r="I126" s="655"/>
      <c r="J126" s="250"/>
      <c r="K126" s="250"/>
      <c r="L126" s="250"/>
      <c r="M126" s="250"/>
      <c r="N126" s="250"/>
      <c r="O126" s="250"/>
      <c r="P126" s="251"/>
      <c r="Q126" s="251"/>
      <c r="R126" s="251"/>
      <c r="S126" s="655"/>
      <c r="T126" s="655"/>
      <c r="U126" s="655"/>
      <c r="V126" s="655"/>
      <c r="W126" s="243"/>
      <c r="X126" s="235"/>
      <c r="Y126" s="235"/>
      <c r="Z126" s="235"/>
    </row>
    <row r="127" spans="1:84" s="77"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55"/>
      <c r="T127" s="655"/>
      <c r="U127" s="655"/>
      <c r="V127" s="655"/>
      <c r="W127" s="243"/>
      <c r="X127" s="235"/>
      <c r="Y127" s="235"/>
      <c r="Z127" s="235"/>
    </row>
    <row r="128" spans="1:84" s="77"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724" customFormat="1" outlineLevel="1" x14ac:dyDescent="0.25">
      <c r="A129" s="728"/>
      <c r="B129" s="725"/>
      <c r="C129" s="737"/>
      <c r="D129" s="737"/>
      <c r="E129" s="737"/>
      <c r="F129" s="741"/>
      <c r="G129" s="993" t="s">
        <v>1129</v>
      </c>
      <c r="H129" s="960"/>
      <c r="I129" s="1006"/>
      <c r="J129" s="960"/>
      <c r="K129" s="945"/>
      <c r="L129" s="945"/>
      <c r="M129" s="254"/>
      <c r="O129" s="760"/>
      <c r="P129" s="254"/>
      <c r="Q129" s="254"/>
      <c r="R129" s="254"/>
      <c r="S129" s="254"/>
      <c r="T129" s="254"/>
      <c r="U129" s="254"/>
      <c r="V129" s="733"/>
      <c r="W129" s="732"/>
      <c r="X129" s="727"/>
      <c r="Y129" s="727"/>
      <c r="Z129" s="727"/>
    </row>
    <row r="130" spans="1:26" s="724" customFormat="1" outlineLevel="1" x14ac:dyDescent="0.25">
      <c r="A130" s="728"/>
      <c r="B130" s="725"/>
      <c r="C130" s="737"/>
      <c r="D130" s="737"/>
      <c r="E130" s="737"/>
      <c r="F130" s="741"/>
      <c r="G130" s="993"/>
      <c r="H130" s="1007" t="s">
        <v>1131</v>
      </c>
      <c r="I130" s="1008" t="s">
        <v>1132</v>
      </c>
      <c r="J130" s="1009" t="s">
        <v>1133</v>
      </c>
      <c r="K130" s="1000"/>
      <c r="L130" s="945"/>
      <c r="M130" s="272"/>
      <c r="O130" s="760"/>
      <c r="P130" s="254"/>
      <c r="Q130" s="254"/>
      <c r="R130" s="254"/>
      <c r="S130" s="272"/>
      <c r="T130" s="254"/>
      <c r="U130" s="254"/>
      <c r="V130" s="733"/>
      <c r="W130" s="732"/>
      <c r="X130" s="727"/>
      <c r="Y130" s="727"/>
      <c r="Z130" s="727"/>
    </row>
    <row r="131" spans="1:26" s="724" customFormat="1" outlineLevel="1" x14ac:dyDescent="0.25">
      <c r="A131" s="728"/>
      <c r="B131" s="725"/>
      <c r="C131" s="737"/>
      <c r="D131" s="737"/>
      <c r="E131" s="737"/>
      <c r="F131" s="741"/>
      <c r="H131" s="222" t="s">
        <v>1126</v>
      </c>
      <c r="I131" s="724" t="s">
        <v>1127</v>
      </c>
      <c r="J131" s="724" t="s">
        <v>1128</v>
      </c>
      <c r="K131" s="945"/>
      <c r="L131" s="945"/>
      <c r="O131" s="58"/>
      <c r="P131" s="257"/>
      <c r="Q131" s="257"/>
      <c r="R131" s="257"/>
      <c r="T131" s="257"/>
      <c r="U131" s="257"/>
      <c r="V131" s="733"/>
      <c r="W131" s="732"/>
      <c r="X131" s="727"/>
      <c r="Y131" s="727"/>
      <c r="Z131" s="727"/>
    </row>
    <row r="132" spans="1:26" s="724" customFormat="1" ht="12" customHeight="1" outlineLevel="1" x14ac:dyDescent="0.25">
      <c r="A132" s="728"/>
      <c r="B132" s="725"/>
      <c r="C132" s="737"/>
      <c r="D132" s="737"/>
      <c r="E132" s="737"/>
      <c r="F132" s="741"/>
      <c r="G132" s="999" t="str">
        <f>General!H17</f>
        <v>b</v>
      </c>
      <c r="H132" s="1001">
        <v>1</v>
      </c>
      <c r="I132" s="1001">
        <v>1</v>
      </c>
      <c r="J132" s="1002">
        <f t="shared" ref="J132:J148" si="0">$J94-$I94*$K94*(1-$L94)</f>
        <v>1.0685</v>
      </c>
      <c r="K132" s="1000"/>
      <c r="L132" s="945"/>
      <c r="M132" s="738"/>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99" t="str">
        <f>General!H18</f>
        <v>bd</v>
      </c>
      <c r="H133" s="1001">
        <v>1</v>
      </c>
      <c r="I133" s="1001">
        <v>1</v>
      </c>
      <c r="J133" s="1002">
        <f t="shared" si="0"/>
        <v>1.0685</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99" t="str">
        <f>General!H19</f>
        <v>f</v>
      </c>
      <c r="H134" s="1001">
        <v>1</v>
      </c>
      <c r="I134" s="1001">
        <v>1</v>
      </c>
      <c r="J134" s="1002">
        <f t="shared" si="0"/>
        <v>1.0685</v>
      </c>
      <c r="K134" s="1000"/>
      <c r="L134" s="945"/>
      <c r="M134" s="73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99" t="str">
        <f>General!H20</f>
        <v>h</v>
      </c>
      <c r="H135" s="1001">
        <v>1</v>
      </c>
      <c r="I135" s="1001">
        <v>1</v>
      </c>
      <c r="J135" s="1002">
        <f t="shared" si="0"/>
        <v>1.0685</v>
      </c>
      <c r="K135" s="1000"/>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99" t="str">
        <f>General!H21</f>
        <v>i</v>
      </c>
      <c r="H136" s="1001">
        <v>1</v>
      </c>
      <c r="I136" s="1001">
        <v>1</v>
      </c>
      <c r="J136" s="1002">
        <f t="shared" si="0"/>
        <v>1.0685</v>
      </c>
      <c r="K136" s="1000"/>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99" t="str">
        <f>General!H22</f>
        <v>k</v>
      </c>
      <c r="H137" s="1001">
        <v>1</v>
      </c>
      <c r="I137" s="1001">
        <v>1</v>
      </c>
      <c r="J137" s="1002">
        <f t="shared" si="0"/>
        <v>1.0685</v>
      </c>
      <c r="K137" s="1000"/>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99" t="str">
        <f>General!H23</f>
        <v>l</v>
      </c>
      <c r="H138" s="1001">
        <v>1</v>
      </c>
      <c r="I138" s="1001">
        <v>1</v>
      </c>
      <c r="J138" s="1002">
        <f t="shared" si="0"/>
        <v>1.0685</v>
      </c>
      <c r="K138" s="1000"/>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99" t="str">
        <f>General!H24</f>
        <v>o</v>
      </c>
      <c r="H139" s="1001">
        <v>1</v>
      </c>
      <c r="I139" s="1001">
        <v>1</v>
      </c>
      <c r="J139" s="1002">
        <f t="shared" si="0"/>
        <v>1.0685</v>
      </c>
      <c r="K139" s="1000"/>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99" t="str">
        <f>General!H25</f>
        <v>od</v>
      </c>
      <c r="H140" s="1001">
        <v>1</v>
      </c>
      <c r="I140" s="1001">
        <v>1</v>
      </c>
      <c r="J140" s="1002">
        <f t="shared" si="0"/>
        <v>1.0685</v>
      </c>
      <c r="K140" s="1000"/>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99" t="str">
        <f>General!H26</f>
        <v>of</v>
      </c>
      <c r="H141" s="1001">
        <v>1</v>
      </c>
      <c r="I141" s="1001">
        <v>1</v>
      </c>
      <c r="J141" s="1002">
        <f t="shared" si="0"/>
        <v>1.0685</v>
      </c>
      <c r="K141" s="1000"/>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99" t="str">
        <f>General!H27</f>
        <v>r</v>
      </c>
      <c r="H142" s="1001">
        <v>1</v>
      </c>
      <c r="I142" s="1001">
        <v>1</v>
      </c>
      <c r="J142" s="1002">
        <f t="shared" si="0"/>
        <v>1.0685</v>
      </c>
      <c r="K142" s="1000"/>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99" t="str">
        <f>General!H28</f>
        <v>rd</v>
      </c>
      <c r="H143" s="1001">
        <v>1</v>
      </c>
      <c r="I143" s="1001">
        <v>1</v>
      </c>
      <c r="J143" s="1002">
        <f>$J105-$I105*$K105*(1-$L105)</f>
        <v>1.0685</v>
      </c>
      <c r="K143" s="1000"/>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99" t="str">
        <f>General!H29</f>
        <v>v</v>
      </c>
      <c r="H144" s="1001">
        <v>1</v>
      </c>
      <c r="I144" s="1001">
        <v>1</v>
      </c>
      <c r="J144" s="1002">
        <f t="shared" si="0"/>
        <v>1.0685</v>
      </c>
      <c r="K144" s="1000"/>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99" t="str">
        <f>General!H30</f>
        <v>w</v>
      </c>
      <c r="H145" s="1001">
        <v>1</v>
      </c>
      <c r="I145" s="1001">
        <v>1</v>
      </c>
      <c r="J145" s="1002">
        <f t="shared" si="0"/>
        <v>1.0685</v>
      </c>
      <c r="K145" s="1000"/>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99" t="str">
        <f>General!H31</f>
        <v>wd</v>
      </c>
      <c r="H146" s="1001">
        <v>1</v>
      </c>
      <c r="I146" s="1001">
        <v>1</v>
      </c>
      <c r="J146" s="1002">
        <f t="shared" si="0"/>
        <v>1.0685</v>
      </c>
      <c r="K146" s="1000"/>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99" t="str">
        <f>General!H32</f>
        <v>z</v>
      </c>
      <c r="H147" s="1001">
        <v>1</v>
      </c>
      <c r="I147" s="1001">
        <v>1</v>
      </c>
      <c r="J147" s="1002">
        <f t="shared" si="0"/>
        <v>1.0685</v>
      </c>
      <c r="K147" s="1000"/>
      <c r="L147" s="945"/>
      <c r="M147" s="756"/>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99" t="str">
        <f>General!H33</f>
        <v>zd</v>
      </c>
      <c r="H148" s="1001">
        <v>1</v>
      </c>
      <c r="I148" s="1001">
        <v>1</v>
      </c>
      <c r="J148" s="1002">
        <f t="shared" si="0"/>
        <v>1.0685</v>
      </c>
      <c r="K148" s="1000"/>
      <c r="L148" s="945"/>
      <c r="M148" s="257"/>
      <c r="P148" s="257"/>
      <c r="Q148" s="257"/>
      <c r="R148" s="257"/>
      <c r="S148" s="661"/>
      <c r="T148" s="257"/>
      <c r="U148" s="257"/>
      <c r="V148" s="733"/>
      <c r="W148" s="732"/>
      <c r="X148" s="727"/>
      <c r="Y148" s="727"/>
      <c r="Z148" s="727"/>
    </row>
    <row r="149" spans="1:26" s="724" customFormat="1" ht="12" customHeight="1" outlineLevel="1" x14ac:dyDescent="0.25">
      <c r="A149" s="728"/>
      <c r="B149" s="725"/>
      <c r="C149" s="737"/>
      <c r="D149" s="737"/>
      <c r="E149" s="737"/>
      <c r="F149" s="272"/>
      <c r="G149" s="272"/>
      <c r="H149" s="272"/>
      <c r="I149" s="272"/>
      <c r="J149" s="272"/>
      <c r="K149" s="272"/>
      <c r="L149" s="272"/>
      <c r="M149" s="272"/>
      <c r="P149" s="257"/>
      <c r="Q149" s="257"/>
      <c r="R149" s="257"/>
      <c r="S149" s="314"/>
      <c r="T149" s="257"/>
      <c r="U149" s="257"/>
      <c r="V149" s="733"/>
      <c r="W149" s="732"/>
      <c r="X149" s="727"/>
      <c r="Y149" s="727"/>
      <c r="Z149" s="727"/>
    </row>
    <row r="150" spans="1:26" s="724" customFormat="1" outlineLevel="1" x14ac:dyDescent="0.25">
      <c r="A150" s="728"/>
      <c r="B150" s="725"/>
      <c r="C150" s="737"/>
      <c r="D150" s="737"/>
      <c r="E150" s="737"/>
      <c r="F150" s="741"/>
      <c r="G150" s="742"/>
      <c r="H150" s="271"/>
      <c r="I150" s="196"/>
      <c r="J150" s="272"/>
      <c r="K150" s="760"/>
      <c r="L150" s="760"/>
      <c r="M150" s="254"/>
      <c r="N150" s="272"/>
      <c r="O150" s="760"/>
      <c r="P150" s="254"/>
      <c r="Q150" s="254"/>
      <c r="R150" s="254"/>
      <c r="S150" s="254"/>
      <c r="T150" s="254"/>
      <c r="U150" s="254"/>
      <c r="V150" s="733"/>
      <c r="W150" s="732"/>
      <c r="X150" s="727"/>
      <c r="Y150" s="727"/>
      <c r="Z150" s="727"/>
    </row>
    <row r="151" spans="1:26" s="77" customFormat="1" outlineLevel="1" x14ac:dyDescent="0.25">
      <c r="A151" s="233"/>
      <c r="B151" s="234"/>
      <c r="C151" s="244"/>
      <c r="D151" s="244"/>
      <c r="E151" s="244"/>
      <c r="F151" s="252"/>
      <c r="G151" s="318" t="s">
        <v>1134</v>
      </c>
      <c r="H151" s="960"/>
      <c r="I151" s="961"/>
      <c r="J151" s="960"/>
      <c r="K151" s="945"/>
      <c r="L151" s="945"/>
      <c r="M151" s="254"/>
      <c r="O151" s="283"/>
      <c r="P151" s="254"/>
      <c r="Q151" s="254"/>
      <c r="R151" s="254"/>
      <c r="S151" s="254"/>
      <c r="T151" s="254"/>
      <c r="U151" s="254"/>
      <c r="V151" s="255"/>
      <c r="W151" s="243"/>
      <c r="X151" s="235"/>
      <c r="Y151" s="235"/>
      <c r="Z151" s="235"/>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58" t="str">
        <f>General!H17</f>
        <v>b</v>
      </c>
      <c r="H153" s="1003">
        <v>0.44</v>
      </c>
      <c r="I153" s="1004">
        <f>H153</f>
        <v>0.44</v>
      </c>
      <c r="J153" s="1005">
        <f>$I94*$K94*$L94/J132</f>
        <v>0.56013102480112298</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58" t="str">
        <f>General!H18</f>
        <v>bd</v>
      </c>
      <c r="H154" s="1003">
        <v>0.44</v>
      </c>
      <c r="I154" s="1004">
        <f t="shared" ref="I154:I169" si="1">H154</f>
        <v>0.44</v>
      </c>
      <c r="J154" s="1005">
        <f t="shared" ref="J154:J169" si="2">$I95*$K95*$L95/J133</f>
        <v>0.56013102480112298</v>
      </c>
      <c r="K154" s="945"/>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58" t="str">
        <f>General!H19</f>
        <v>f</v>
      </c>
      <c r="H155" s="1003">
        <v>0.3</v>
      </c>
      <c r="I155" s="1004">
        <f t="shared" si="1"/>
        <v>0.3</v>
      </c>
      <c r="J155" s="1005">
        <f t="shared" si="2"/>
        <v>0.56013102480112298</v>
      </c>
      <c r="K155" s="945"/>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58" t="str">
        <f>General!H20</f>
        <v>h</v>
      </c>
      <c r="H156" s="1003">
        <v>0.3</v>
      </c>
      <c r="I156" s="1004">
        <f t="shared" si="1"/>
        <v>0.3</v>
      </c>
      <c r="J156" s="1005">
        <f t="shared" si="2"/>
        <v>0.56013102480112298</v>
      </c>
      <c r="K156" s="945"/>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58" t="str">
        <f>General!H21</f>
        <v>i</v>
      </c>
      <c r="H157" s="1003">
        <v>0.3</v>
      </c>
      <c r="I157" s="1004">
        <f t="shared" si="1"/>
        <v>0.3</v>
      </c>
      <c r="J157" s="1005">
        <f t="shared" si="2"/>
        <v>0.56013102480112298</v>
      </c>
      <c r="K157" s="945"/>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58" t="str">
        <f>General!H22</f>
        <v>k</v>
      </c>
      <c r="H158" s="1003">
        <v>0.3</v>
      </c>
      <c r="I158" s="1004">
        <f t="shared" si="1"/>
        <v>0.3</v>
      </c>
      <c r="J158" s="1005">
        <f t="shared" si="2"/>
        <v>0.56013102480112298</v>
      </c>
      <c r="K158" s="945"/>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58" t="str">
        <f>General!H23</f>
        <v>l</v>
      </c>
      <c r="H159" s="1003">
        <v>0.3</v>
      </c>
      <c r="I159" s="1004">
        <f t="shared" si="1"/>
        <v>0.3</v>
      </c>
      <c r="J159" s="1005">
        <f t="shared" si="2"/>
        <v>0.56013102480112298</v>
      </c>
      <c r="K159" s="945"/>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58" t="str">
        <f>General!H24</f>
        <v>o</v>
      </c>
      <c r="H160" s="1003">
        <v>0.4</v>
      </c>
      <c r="I160" s="1004">
        <f t="shared" si="1"/>
        <v>0.4</v>
      </c>
      <c r="J160" s="1005">
        <f t="shared" si="2"/>
        <v>0.56013102480112298</v>
      </c>
      <c r="K160" s="945"/>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58" t="str">
        <f>General!H25</f>
        <v>od</v>
      </c>
      <c r="H161" s="1003">
        <v>0.4</v>
      </c>
      <c r="I161" s="1004">
        <f t="shared" si="1"/>
        <v>0.4</v>
      </c>
      <c r="J161" s="1005">
        <f t="shared" si="2"/>
        <v>0.56013102480112298</v>
      </c>
      <c r="K161" s="945"/>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58" t="str">
        <f>General!H26</f>
        <v>of</v>
      </c>
      <c r="H162" s="1003">
        <v>0.4</v>
      </c>
      <c r="I162" s="1004">
        <f t="shared" si="1"/>
        <v>0.4</v>
      </c>
      <c r="J162" s="1005">
        <f t="shared" si="2"/>
        <v>0.56013102480112298</v>
      </c>
      <c r="K162" s="945"/>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58" t="str">
        <f>General!H27</f>
        <v>r</v>
      </c>
      <c r="H163" s="1003">
        <v>0.2</v>
      </c>
      <c r="I163" s="1004">
        <f t="shared" si="1"/>
        <v>0.2</v>
      </c>
      <c r="J163" s="1005">
        <f t="shared" si="2"/>
        <v>0.56013102480112298</v>
      </c>
      <c r="K163" s="945"/>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58" t="str">
        <f>General!H28</f>
        <v>rd</v>
      </c>
      <c r="H164" s="1003">
        <v>0.2</v>
      </c>
      <c r="I164" s="1004">
        <f t="shared" si="1"/>
        <v>0.2</v>
      </c>
      <c r="J164" s="1005">
        <f t="shared" si="2"/>
        <v>0.56013102480112298</v>
      </c>
      <c r="K164" s="945"/>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58" t="str">
        <f>General!H29</f>
        <v>v</v>
      </c>
      <c r="H165" s="1003">
        <v>0.3</v>
      </c>
      <c r="I165" s="1004">
        <f t="shared" si="1"/>
        <v>0.3</v>
      </c>
      <c r="J165" s="1005">
        <f t="shared" si="2"/>
        <v>0.56013102480112298</v>
      </c>
      <c r="K165" s="945"/>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58" t="str">
        <f>General!H30</f>
        <v>w</v>
      </c>
      <c r="H166" s="1003">
        <v>0.42</v>
      </c>
      <c r="I166" s="1004">
        <f t="shared" si="1"/>
        <v>0.42</v>
      </c>
      <c r="J166" s="1005">
        <f t="shared" si="2"/>
        <v>0.56013102480112298</v>
      </c>
      <c r="K166" s="945"/>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58" t="str">
        <f>General!H31</f>
        <v>wd</v>
      </c>
      <c r="H167" s="1003">
        <v>0.42</v>
      </c>
      <c r="I167" s="1004">
        <f t="shared" si="1"/>
        <v>0.42</v>
      </c>
      <c r="J167" s="1005">
        <f t="shared" si="2"/>
        <v>0.56013102480112298</v>
      </c>
      <c r="K167" s="945"/>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58" t="str">
        <f>General!H32</f>
        <v>z</v>
      </c>
      <c r="H168" s="1003">
        <v>0.2</v>
      </c>
      <c r="I168" s="1004">
        <f t="shared" si="1"/>
        <v>0.2</v>
      </c>
      <c r="J168" s="1005">
        <f t="shared" si="2"/>
        <v>0.56013102480112298</v>
      </c>
      <c r="K168" s="945"/>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58" t="str">
        <f>General!H33</f>
        <v>zd</v>
      </c>
      <c r="H169" s="1003">
        <v>0.2</v>
      </c>
      <c r="I169" s="1004">
        <f t="shared" si="1"/>
        <v>0.2</v>
      </c>
      <c r="J169" s="1005">
        <f t="shared" si="2"/>
        <v>0.56013102480112298</v>
      </c>
      <c r="K169" s="945"/>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272"/>
      <c r="M170" s="272"/>
      <c r="P170" s="257"/>
      <c r="Q170" s="257"/>
      <c r="R170" s="257"/>
      <c r="S170" s="314"/>
      <c r="T170" s="257"/>
      <c r="U170" s="257"/>
      <c r="V170" s="733"/>
      <c r="W170" s="732"/>
      <c r="X170" s="727"/>
      <c r="Y170" s="727"/>
      <c r="Z170" s="727"/>
    </row>
    <row r="171" spans="1:26" s="724" customFormat="1" outlineLevel="1" x14ac:dyDescent="0.25">
      <c r="A171" s="728"/>
      <c r="B171" s="725"/>
      <c r="C171" s="737"/>
      <c r="D171" s="737"/>
      <c r="E171" s="737"/>
      <c r="F171" s="741"/>
      <c r="G171" s="318" t="s">
        <v>1130</v>
      </c>
      <c r="H171" s="960"/>
      <c r="I171" s="961"/>
      <c r="J171" s="960"/>
      <c r="K171" s="945"/>
      <c r="L171" s="945"/>
      <c r="M171" s="254"/>
      <c r="O171" s="760"/>
      <c r="P171" s="254"/>
      <c r="Q171" s="254"/>
      <c r="R171" s="254"/>
      <c r="S171" s="254"/>
      <c r="T171" s="254"/>
      <c r="U171" s="254"/>
      <c r="V171" s="733"/>
      <c r="W171" s="732"/>
      <c r="X171" s="727"/>
      <c r="Y171" s="727"/>
      <c r="Z171" s="727"/>
    </row>
    <row r="172" spans="1:26" s="724" customFormat="1" outlineLevel="1" x14ac:dyDescent="0.25">
      <c r="A172" s="728"/>
      <c r="B172" s="725"/>
      <c r="C172" s="737"/>
      <c r="D172" s="737"/>
      <c r="E172" s="737"/>
      <c r="F172" s="741"/>
      <c r="H172" s="222" t="s">
        <v>1126</v>
      </c>
      <c r="I172" s="724" t="s">
        <v>1127</v>
      </c>
      <c r="J172" s="724" t="s">
        <v>1128</v>
      </c>
      <c r="K172" s="945"/>
      <c r="L172" s="945"/>
      <c r="O172" s="58"/>
      <c r="P172" s="257"/>
      <c r="Q172" s="257"/>
      <c r="R172" s="257"/>
      <c r="T172" s="257"/>
      <c r="U172" s="257"/>
      <c r="V172" s="733"/>
      <c r="W172" s="732"/>
      <c r="X172" s="727"/>
      <c r="Y172" s="727"/>
      <c r="Z172" s="727"/>
    </row>
    <row r="173" spans="1:26" s="724" customFormat="1" ht="12" customHeight="1" outlineLevel="1" x14ac:dyDescent="0.25">
      <c r="A173" s="728"/>
      <c r="B173" s="725"/>
      <c r="C173" s="737"/>
      <c r="D173" s="737"/>
      <c r="E173" s="737"/>
      <c r="F173" s="741"/>
      <c r="G173" s="999" t="str">
        <f>General!H17</f>
        <v>b</v>
      </c>
      <c r="H173" s="381">
        <v>0.94</v>
      </c>
      <c r="I173" s="1001">
        <v>0</v>
      </c>
      <c r="J173" s="983">
        <v>1</v>
      </c>
      <c r="K173" s="1000"/>
      <c r="L173" s="945"/>
      <c r="M173" s="738"/>
      <c r="O173" s="58"/>
      <c r="P173" s="257"/>
      <c r="Q173" s="257"/>
      <c r="R173" s="257"/>
      <c r="T173" s="257"/>
      <c r="U173" s="257"/>
      <c r="V173" s="733"/>
      <c r="W173" s="732"/>
      <c r="X173" s="727"/>
      <c r="Y173" s="727"/>
      <c r="Z173" s="727"/>
    </row>
    <row r="174" spans="1:26" s="724" customFormat="1" ht="12" customHeight="1" outlineLevel="1" x14ac:dyDescent="0.25">
      <c r="A174" s="728"/>
      <c r="B174" s="725"/>
      <c r="C174" s="737"/>
      <c r="D174" s="737"/>
      <c r="E174" s="737"/>
      <c r="F174" s="741"/>
      <c r="G174" s="999" t="str">
        <f>General!H18</f>
        <v>bd</v>
      </c>
      <c r="H174" s="381">
        <v>0.94</v>
      </c>
      <c r="I174" s="1001">
        <v>0</v>
      </c>
      <c r="J174" s="983">
        <v>1</v>
      </c>
      <c r="K174" s="1000"/>
      <c r="L174" s="945"/>
      <c r="M174" s="738"/>
      <c r="O174" s="58"/>
      <c r="P174" s="257"/>
      <c r="Q174" s="257"/>
      <c r="R174" s="257"/>
      <c r="T174" s="257"/>
      <c r="U174" s="257"/>
      <c r="V174" s="733"/>
      <c r="W174" s="732"/>
      <c r="X174" s="727"/>
      <c r="Y174" s="727"/>
      <c r="Z174" s="727"/>
    </row>
    <row r="175" spans="1:26" s="724" customFormat="1" ht="12" customHeight="1" outlineLevel="1" x14ac:dyDescent="0.25">
      <c r="A175" s="728"/>
      <c r="B175" s="725"/>
      <c r="C175" s="737"/>
      <c r="D175" s="737"/>
      <c r="E175" s="737"/>
      <c r="F175" s="741"/>
      <c r="G175" s="999" t="str">
        <f>General!H19</f>
        <v>f</v>
      </c>
      <c r="H175" s="381">
        <v>0.9</v>
      </c>
      <c r="I175" s="1001">
        <v>0</v>
      </c>
      <c r="J175" s="983">
        <v>1</v>
      </c>
      <c r="K175" s="1000"/>
      <c r="L175" s="945"/>
      <c r="M175" s="738"/>
      <c r="P175" s="257"/>
      <c r="Q175" s="257"/>
      <c r="R175" s="257"/>
      <c r="T175" s="257"/>
      <c r="U175" s="257"/>
      <c r="V175" s="733"/>
      <c r="W175" s="732"/>
      <c r="X175" s="727"/>
      <c r="Y175" s="727"/>
      <c r="Z175" s="727"/>
    </row>
    <row r="176" spans="1:26" s="724" customFormat="1" ht="12" customHeight="1" outlineLevel="1" x14ac:dyDescent="0.25">
      <c r="A176" s="728"/>
      <c r="B176" s="725"/>
      <c r="C176" s="737"/>
      <c r="D176" s="737"/>
      <c r="E176" s="737"/>
      <c r="F176" s="741"/>
      <c r="G176" s="999" t="str">
        <f>General!H20</f>
        <v>h</v>
      </c>
      <c r="H176" s="381">
        <v>0.94</v>
      </c>
      <c r="I176" s="1001">
        <v>0</v>
      </c>
      <c r="J176" s="983">
        <v>1</v>
      </c>
      <c r="K176" s="1000"/>
      <c r="L176" s="945"/>
      <c r="M176" s="738"/>
      <c r="P176" s="257"/>
      <c r="Q176" s="257"/>
      <c r="R176" s="257"/>
      <c r="T176" s="257"/>
      <c r="U176" s="257"/>
      <c r="V176" s="733"/>
      <c r="W176" s="732"/>
      <c r="X176" s="727"/>
      <c r="Y176" s="727"/>
      <c r="Z176" s="727"/>
    </row>
    <row r="177" spans="1:26" s="724" customFormat="1" ht="12" customHeight="1" outlineLevel="1" x14ac:dyDescent="0.25">
      <c r="A177" s="728"/>
      <c r="B177" s="725"/>
      <c r="C177" s="737"/>
      <c r="D177" s="737"/>
      <c r="E177" s="737"/>
      <c r="F177" s="741"/>
      <c r="G177" s="999" t="str">
        <f>General!H21</f>
        <v>i</v>
      </c>
      <c r="H177" s="381">
        <v>0.9</v>
      </c>
      <c r="I177" s="1001">
        <v>0</v>
      </c>
      <c r="J177" s="983">
        <v>1</v>
      </c>
      <c r="K177" s="1000"/>
      <c r="L177" s="945"/>
      <c r="M177" s="738"/>
      <c r="P177" s="257"/>
      <c r="Q177" s="257"/>
      <c r="R177" s="257"/>
      <c r="T177" s="257"/>
      <c r="U177" s="257"/>
      <c r="V177" s="733"/>
      <c r="W177" s="732"/>
      <c r="X177" s="727"/>
      <c r="Y177" s="727"/>
      <c r="Z177" s="727"/>
    </row>
    <row r="178" spans="1:26" s="724" customFormat="1" ht="12" customHeight="1" outlineLevel="1" x14ac:dyDescent="0.25">
      <c r="A178" s="728"/>
      <c r="B178" s="725"/>
      <c r="C178" s="737"/>
      <c r="D178" s="737"/>
      <c r="E178" s="737"/>
      <c r="F178" s="741"/>
      <c r="G178" s="999" t="str">
        <f>General!H22</f>
        <v>k</v>
      </c>
      <c r="H178" s="381">
        <v>0.9</v>
      </c>
      <c r="I178" s="1001">
        <v>0</v>
      </c>
      <c r="J178" s="983">
        <v>1</v>
      </c>
      <c r="K178" s="1000"/>
      <c r="L178" s="945"/>
      <c r="M178" s="738"/>
      <c r="P178" s="257"/>
      <c r="Q178" s="257"/>
      <c r="R178" s="257"/>
      <c r="T178" s="257"/>
      <c r="U178" s="257"/>
      <c r="V178" s="733"/>
      <c r="W178" s="732"/>
      <c r="X178" s="727"/>
      <c r="Y178" s="727"/>
      <c r="Z178" s="727"/>
    </row>
    <row r="179" spans="1:26" s="724" customFormat="1" ht="12" customHeight="1" outlineLevel="1" x14ac:dyDescent="0.25">
      <c r="A179" s="728"/>
      <c r="B179" s="725"/>
      <c r="C179" s="737"/>
      <c r="D179" s="737"/>
      <c r="E179" s="737"/>
      <c r="F179" s="741"/>
      <c r="G179" s="999" t="str">
        <f>General!H23</f>
        <v>l</v>
      </c>
      <c r="H179" s="381">
        <v>0.9</v>
      </c>
      <c r="I179" s="1001">
        <v>0</v>
      </c>
      <c r="J179" s="983">
        <v>1</v>
      </c>
      <c r="K179" s="1000"/>
      <c r="L179" s="945"/>
      <c r="M179" s="738"/>
      <c r="P179" s="257"/>
      <c r="Q179" s="257"/>
      <c r="R179" s="257"/>
      <c r="T179" s="257"/>
      <c r="U179" s="257"/>
      <c r="V179" s="733"/>
      <c r="W179" s="732"/>
      <c r="X179" s="727"/>
      <c r="Y179" s="727"/>
      <c r="Z179" s="727"/>
    </row>
    <row r="180" spans="1:26" s="724" customFormat="1" ht="12" customHeight="1" outlineLevel="1" x14ac:dyDescent="0.25">
      <c r="A180" s="728"/>
      <c r="B180" s="725"/>
      <c r="C180" s="737"/>
      <c r="D180" s="737"/>
      <c r="E180" s="737"/>
      <c r="F180" s="741"/>
      <c r="G180" s="999" t="str">
        <f>General!H24</f>
        <v>o</v>
      </c>
      <c r="H180" s="381">
        <v>0.94</v>
      </c>
      <c r="I180" s="1001">
        <v>0</v>
      </c>
      <c r="J180" s="983">
        <v>1</v>
      </c>
      <c r="K180" s="1000"/>
      <c r="L180" s="945"/>
      <c r="M180" s="738"/>
      <c r="P180" s="257"/>
      <c r="Q180" s="257"/>
      <c r="R180" s="257"/>
      <c r="T180" s="257"/>
      <c r="U180" s="257"/>
      <c r="V180" s="733"/>
      <c r="W180" s="732"/>
      <c r="X180" s="727"/>
      <c r="Y180" s="727"/>
      <c r="Z180" s="727"/>
    </row>
    <row r="181" spans="1:26" s="724" customFormat="1" ht="12" customHeight="1" outlineLevel="1" x14ac:dyDescent="0.25">
      <c r="A181" s="728"/>
      <c r="B181" s="725"/>
      <c r="C181" s="737"/>
      <c r="D181" s="737"/>
      <c r="E181" s="737"/>
      <c r="F181" s="741"/>
      <c r="G181" s="999" t="str">
        <f>General!H25</f>
        <v>od</v>
      </c>
      <c r="H181" s="381">
        <v>0.94</v>
      </c>
      <c r="I181" s="1001">
        <v>0</v>
      </c>
      <c r="J181" s="983">
        <v>1</v>
      </c>
      <c r="K181" s="1000"/>
      <c r="L181" s="945"/>
      <c r="M181" s="738"/>
      <c r="P181" s="257"/>
      <c r="Q181" s="257"/>
      <c r="R181" s="257"/>
      <c r="T181" s="257"/>
      <c r="U181" s="257"/>
      <c r="V181" s="733"/>
      <c r="W181" s="732"/>
      <c r="X181" s="727"/>
      <c r="Y181" s="727"/>
      <c r="Z181" s="727"/>
    </row>
    <row r="182" spans="1:26" s="724" customFormat="1" ht="12" customHeight="1" outlineLevel="1" x14ac:dyDescent="0.25">
      <c r="A182" s="728"/>
      <c r="B182" s="725"/>
      <c r="C182" s="737"/>
      <c r="D182" s="737"/>
      <c r="E182" s="737"/>
      <c r="F182" s="741"/>
      <c r="G182" s="999" t="str">
        <f>General!H26</f>
        <v>of</v>
      </c>
      <c r="H182" s="381">
        <v>0.94</v>
      </c>
      <c r="I182" s="1001">
        <v>0</v>
      </c>
      <c r="J182" s="983">
        <v>1</v>
      </c>
      <c r="K182" s="1000"/>
      <c r="L182" s="945"/>
      <c r="M182" s="738"/>
      <c r="P182" s="257"/>
      <c r="Q182" s="257"/>
      <c r="R182" s="257"/>
      <c r="T182" s="257"/>
      <c r="U182" s="257"/>
      <c r="V182" s="733"/>
      <c r="W182" s="732"/>
      <c r="X182" s="727"/>
      <c r="Y182" s="727"/>
      <c r="Z182" s="727"/>
    </row>
    <row r="183" spans="1:26" s="724" customFormat="1" ht="12" customHeight="1" outlineLevel="1" x14ac:dyDescent="0.25">
      <c r="A183" s="728"/>
      <c r="B183" s="725"/>
      <c r="C183" s="737"/>
      <c r="D183" s="737"/>
      <c r="E183" s="737"/>
      <c r="F183" s="741"/>
      <c r="G183" s="999" t="str">
        <f>General!H27</f>
        <v>r</v>
      </c>
      <c r="H183" s="381">
        <v>0.97</v>
      </c>
      <c r="I183" s="1001">
        <v>0</v>
      </c>
      <c r="J183" s="983">
        <v>1</v>
      </c>
      <c r="K183" s="1000"/>
      <c r="L183" s="945"/>
      <c r="M183" s="738"/>
      <c r="P183" s="257"/>
      <c r="Q183" s="257"/>
      <c r="R183" s="257"/>
      <c r="T183" s="257"/>
      <c r="U183" s="257"/>
      <c r="V183" s="733"/>
      <c r="W183" s="732"/>
      <c r="X183" s="727"/>
      <c r="Y183" s="727"/>
      <c r="Z183" s="727"/>
    </row>
    <row r="184" spans="1:26" s="724" customFormat="1" ht="12" customHeight="1" outlineLevel="1" x14ac:dyDescent="0.25">
      <c r="A184" s="728"/>
      <c r="B184" s="725"/>
      <c r="C184" s="737"/>
      <c r="D184" s="737"/>
      <c r="E184" s="737"/>
      <c r="F184" s="741"/>
      <c r="G184" s="999" t="str">
        <f>General!H28</f>
        <v>rd</v>
      </c>
      <c r="H184" s="381">
        <v>0.97</v>
      </c>
      <c r="I184" s="1001">
        <v>0</v>
      </c>
      <c r="J184" s="983">
        <v>1</v>
      </c>
      <c r="K184" s="1000"/>
      <c r="L184" s="945"/>
      <c r="M184" s="738"/>
      <c r="P184" s="257"/>
      <c r="Q184" s="257"/>
      <c r="R184" s="257"/>
      <c r="T184" s="257"/>
      <c r="U184" s="257"/>
      <c r="V184" s="733"/>
      <c r="W184" s="732"/>
      <c r="X184" s="727"/>
      <c r="Y184" s="727"/>
      <c r="Z184" s="727"/>
    </row>
    <row r="185" spans="1:26" s="724" customFormat="1" ht="12" customHeight="1" outlineLevel="1" x14ac:dyDescent="0.25">
      <c r="A185" s="728"/>
      <c r="B185" s="725"/>
      <c r="C185" s="737"/>
      <c r="D185" s="737"/>
      <c r="E185" s="737"/>
      <c r="F185" s="741"/>
      <c r="G185" s="999" t="str">
        <f>General!H29</f>
        <v>v</v>
      </c>
      <c r="H185" s="381">
        <v>0.9</v>
      </c>
      <c r="I185" s="1001">
        <v>0</v>
      </c>
      <c r="J185" s="983">
        <v>1</v>
      </c>
      <c r="K185" s="1000"/>
      <c r="L185" s="945"/>
      <c r="M185" s="738"/>
      <c r="P185" s="257"/>
      <c r="Q185" s="257"/>
      <c r="R185" s="257"/>
      <c r="T185" s="257"/>
      <c r="U185" s="257"/>
      <c r="V185" s="733"/>
      <c r="W185" s="732"/>
      <c r="X185" s="727"/>
      <c r="Y185" s="727"/>
      <c r="Z185" s="727"/>
    </row>
    <row r="186" spans="1:26" s="724" customFormat="1" ht="12" customHeight="1" outlineLevel="1" x14ac:dyDescent="0.25">
      <c r="A186" s="728"/>
      <c r="B186" s="725"/>
      <c r="C186" s="737"/>
      <c r="D186" s="737"/>
      <c r="E186" s="737"/>
      <c r="F186" s="741"/>
      <c r="G186" s="999" t="str">
        <f>General!H30</f>
        <v>w</v>
      </c>
      <c r="H186" s="381">
        <v>0.94</v>
      </c>
      <c r="I186" s="1001">
        <v>0</v>
      </c>
      <c r="J186" s="983">
        <v>1</v>
      </c>
      <c r="K186" s="1000"/>
      <c r="L186" s="945"/>
      <c r="M186" s="738"/>
      <c r="P186" s="257"/>
      <c r="Q186" s="257"/>
      <c r="R186" s="257"/>
      <c r="T186" s="257"/>
      <c r="U186" s="257"/>
      <c r="V186" s="733"/>
      <c r="W186" s="732"/>
      <c r="X186" s="727"/>
      <c r="Y186" s="727"/>
      <c r="Z186" s="727"/>
    </row>
    <row r="187" spans="1:26" s="724" customFormat="1" ht="12" customHeight="1" outlineLevel="1" x14ac:dyDescent="0.25">
      <c r="A187" s="728"/>
      <c r="B187" s="725"/>
      <c r="C187" s="737"/>
      <c r="D187" s="737"/>
      <c r="E187" s="737"/>
      <c r="F187" s="741"/>
      <c r="G187" s="999" t="str">
        <f>General!H31</f>
        <v>wd</v>
      </c>
      <c r="H187" s="381">
        <v>0.94</v>
      </c>
      <c r="I187" s="1001">
        <v>0</v>
      </c>
      <c r="J187" s="983">
        <v>1</v>
      </c>
      <c r="K187" s="1000"/>
      <c r="L187" s="945"/>
      <c r="M187" s="738"/>
      <c r="P187" s="257"/>
      <c r="Q187" s="257"/>
      <c r="R187" s="257"/>
      <c r="T187" s="257"/>
      <c r="U187" s="257"/>
      <c r="V187" s="733"/>
      <c r="W187" s="732"/>
      <c r="X187" s="727"/>
      <c r="Y187" s="727"/>
      <c r="Z187" s="727"/>
    </row>
    <row r="188" spans="1:26" s="724" customFormat="1" ht="12" customHeight="1" outlineLevel="1" x14ac:dyDescent="0.25">
      <c r="A188" s="728"/>
      <c r="B188" s="725"/>
      <c r="C188" s="737"/>
      <c r="D188" s="737"/>
      <c r="E188" s="737"/>
      <c r="F188" s="741"/>
      <c r="G188" s="999" t="str">
        <f>General!H32</f>
        <v>z</v>
      </c>
      <c r="H188" s="381">
        <v>0.97</v>
      </c>
      <c r="I188" s="1001">
        <v>0</v>
      </c>
      <c r="J188" s="983">
        <v>1</v>
      </c>
      <c r="K188" s="1000"/>
      <c r="L188" s="945"/>
      <c r="M188" s="756"/>
      <c r="P188" s="257"/>
      <c r="Q188" s="257"/>
      <c r="R188" s="257"/>
      <c r="T188" s="257"/>
      <c r="U188" s="257"/>
      <c r="V188" s="733"/>
      <c r="W188" s="732"/>
      <c r="X188" s="727"/>
      <c r="Y188" s="727"/>
      <c r="Z188" s="727"/>
    </row>
    <row r="189" spans="1:26" s="724" customFormat="1" ht="12" customHeight="1" outlineLevel="1" x14ac:dyDescent="0.25">
      <c r="A189" s="728"/>
      <c r="B189" s="725"/>
      <c r="C189" s="737"/>
      <c r="D189" s="737"/>
      <c r="E189" s="737"/>
      <c r="F189" s="741"/>
      <c r="G189" s="999" t="str">
        <f>General!H33</f>
        <v>zd</v>
      </c>
      <c r="H189" s="381">
        <v>0.97</v>
      </c>
      <c r="I189" s="1001">
        <v>0</v>
      </c>
      <c r="J189" s="983">
        <v>1</v>
      </c>
      <c r="K189" s="1000"/>
      <c r="L189" s="945"/>
      <c r="M189" s="257"/>
      <c r="P189" s="257"/>
      <c r="Q189" s="257"/>
      <c r="R189" s="257"/>
      <c r="S189" s="661"/>
      <c r="T189" s="257"/>
      <c r="U189" s="257"/>
      <c r="V189" s="733"/>
      <c r="W189" s="732"/>
      <c r="X189" s="727"/>
      <c r="Y189" s="727"/>
      <c r="Z189" s="727"/>
    </row>
    <row r="190" spans="1:26" s="724" customFormat="1" ht="12" customHeight="1" outlineLevel="1" x14ac:dyDescent="0.25">
      <c r="A190" s="728"/>
      <c r="B190" s="725"/>
      <c r="C190" s="737"/>
      <c r="D190" s="737"/>
      <c r="E190" s="737"/>
      <c r="F190" s="272"/>
      <c r="G190" s="272"/>
      <c r="H190" s="272"/>
      <c r="I190" s="272"/>
      <c r="J190" s="272"/>
      <c r="K190" s="272"/>
      <c r="L190" s="945"/>
      <c r="M190" s="272"/>
      <c r="P190" s="257"/>
      <c r="Q190" s="257"/>
      <c r="R190" s="257"/>
      <c r="S190" s="314"/>
      <c r="T190" s="257"/>
      <c r="U190" s="257"/>
      <c r="V190" s="733"/>
      <c r="W190" s="732"/>
      <c r="X190" s="727"/>
      <c r="Y190" s="727"/>
      <c r="Z190" s="727"/>
    </row>
    <row r="191" spans="1:26" s="724" customFormat="1" ht="12" customHeight="1" outlineLevel="1" x14ac:dyDescent="0.25">
      <c r="A191" s="728"/>
      <c r="B191" s="725"/>
      <c r="C191" s="737"/>
      <c r="D191" s="737"/>
      <c r="E191" s="737"/>
      <c r="F191" s="272"/>
      <c r="G191" s="272"/>
      <c r="H191" s="272"/>
      <c r="I191" s="272"/>
      <c r="J191" s="272"/>
      <c r="K191" s="272"/>
      <c r="L191" s="945"/>
      <c r="M191" s="272"/>
      <c r="P191" s="257"/>
      <c r="Q191" s="257"/>
      <c r="R191" s="257"/>
      <c r="S191" s="314"/>
      <c r="T191" s="257"/>
      <c r="U191" s="257"/>
      <c r="V191" s="733"/>
      <c r="W191" s="732"/>
      <c r="X191" s="727"/>
      <c r="Y191" s="727"/>
      <c r="Z191" s="727"/>
    </row>
    <row r="192" spans="1:26" s="77" customFormat="1" ht="12" customHeight="1" outlineLevel="1" x14ac:dyDescent="0.25">
      <c r="A192" s="233"/>
      <c r="B192" s="234"/>
      <c r="C192" s="244"/>
      <c r="D192" s="244"/>
      <c r="E192" s="244"/>
      <c r="F192" s="252"/>
      <c r="H192" s="256" t="s">
        <v>986</v>
      </c>
      <c r="I192" s="256" t="s">
        <v>398</v>
      </c>
      <c r="J192" s="256" t="s">
        <v>399</v>
      </c>
      <c r="L192" s="945"/>
      <c r="O192" s="58"/>
      <c r="P192" s="257"/>
      <c r="Q192" s="257"/>
      <c r="R192" s="257"/>
      <c r="T192" s="257"/>
      <c r="U192" s="257"/>
      <c r="V192" s="255"/>
      <c r="W192" s="243"/>
      <c r="X192" s="235"/>
      <c r="Y192" s="235"/>
      <c r="Z192" s="235"/>
    </row>
    <row r="193" spans="1:26" s="77" customFormat="1" ht="12" customHeight="1" outlineLevel="1" x14ac:dyDescent="0.25">
      <c r="A193" s="233"/>
      <c r="B193" s="234"/>
      <c r="C193" s="244"/>
      <c r="D193" s="244"/>
      <c r="E193" s="244"/>
      <c r="F193" s="252"/>
      <c r="G193" s="958" t="str">
        <f>General!H17</f>
        <v>b</v>
      </c>
      <c r="H193" s="663">
        <v>4.0000000000000001E-3</v>
      </c>
      <c r="I193" s="665">
        <v>2E-3</v>
      </c>
      <c r="J193" s="662">
        <v>0.1</v>
      </c>
      <c r="L193" s="945"/>
      <c r="M193" s="256"/>
      <c r="O193" s="58"/>
      <c r="P193" s="257"/>
      <c r="Q193" s="257"/>
      <c r="R193" s="257"/>
      <c r="T193" s="257"/>
      <c r="U193" s="257"/>
      <c r="V193" s="255"/>
      <c r="W193" s="243"/>
      <c r="X193" s="235"/>
      <c r="Y193" s="235"/>
      <c r="Z193" s="235"/>
    </row>
    <row r="194" spans="1:26" s="724" customFormat="1" ht="12" customHeight="1" outlineLevel="1" x14ac:dyDescent="0.25">
      <c r="A194" s="728"/>
      <c r="B194" s="725"/>
      <c r="C194" s="737"/>
      <c r="D194" s="737"/>
      <c r="E194" s="737"/>
      <c r="F194" s="741"/>
      <c r="G194" s="958" t="str">
        <f>General!H18</f>
        <v>bd</v>
      </c>
      <c r="H194" s="663">
        <v>4.0000000000000001E-3</v>
      </c>
      <c r="I194" s="665">
        <v>2E-3</v>
      </c>
      <c r="J194" s="662">
        <v>0.1</v>
      </c>
      <c r="L194" s="945"/>
      <c r="M194" s="738"/>
      <c r="O194" s="58"/>
      <c r="P194" s="257"/>
      <c r="Q194" s="257"/>
      <c r="R194" s="257"/>
      <c r="T194" s="257"/>
      <c r="U194" s="257"/>
      <c r="V194" s="733"/>
      <c r="W194" s="732"/>
      <c r="X194" s="727"/>
      <c r="Y194" s="727"/>
      <c r="Z194" s="727"/>
    </row>
    <row r="195" spans="1:26" s="77" customFormat="1" ht="12" customHeight="1" outlineLevel="1" x14ac:dyDescent="0.25">
      <c r="A195" s="233"/>
      <c r="B195" s="234"/>
      <c r="C195" s="244"/>
      <c r="D195" s="244"/>
      <c r="E195" s="244"/>
      <c r="F195" s="252"/>
      <c r="G195" s="958" t="str">
        <f>General!H19</f>
        <v>f</v>
      </c>
      <c r="H195" s="663">
        <v>4.0000000000000001E-3</v>
      </c>
      <c r="I195" s="665">
        <v>2E-3</v>
      </c>
      <c r="J195" s="662">
        <v>0.1</v>
      </c>
      <c r="L195" s="945"/>
      <c r="M195" s="256"/>
      <c r="P195" s="257"/>
      <c r="Q195" s="257"/>
      <c r="R195" s="257"/>
      <c r="T195" s="257"/>
      <c r="U195" s="257"/>
      <c r="V195" s="255"/>
      <c r="W195" s="243"/>
      <c r="X195" s="235"/>
      <c r="Y195" s="235"/>
      <c r="Z195" s="235"/>
    </row>
    <row r="196" spans="1:26" s="724" customFormat="1" ht="12" customHeight="1" outlineLevel="1" x14ac:dyDescent="0.25">
      <c r="A196" s="728"/>
      <c r="B196" s="725"/>
      <c r="C196" s="737"/>
      <c r="D196" s="737"/>
      <c r="E196" s="737"/>
      <c r="F196" s="741"/>
      <c r="G196" s="958" t="str">
        <f>General!H20</f>
        <v>h</v>
      </c>
      <c r="H196" s="663">
        <v>4.0000000000000001E-3</v>
      </c>
      <c r="I196" s="665">
        <v>2E-3</v>
      </c>
      <c r="J196" s="662">
        <v>0.1</v>
      </c>
      <c r="L196" s="945"/>
      <c r="M196" s="738"/>
      <c r="P196" s="257"/>
      <c r="Q196" s="257"/>
      <c r="R196" s="257"/>
      <c r="T196" s="257"/>
      <c r="U196" s="257"/>
      <c r="V196" s="733"/>
      <c r="W196" s="732"/>
      <c r="X196" s="727"/>
      <c r="Y196" s="727"/>
      <c r="Z196" s="727"/>
    </row>
    <row r="197" spans="1:26" s="77" customFormat="1" ht="12" customHeight="1" outlineLevel="1" x14ac:dyDescent="0.25">
      <c r="A197" s="233"/>
      <c r="B197" s="234"/>
      <c r="C197" s="244"/>
      <c r="D197" s="244"/>
      <c r="E197" s="244"/>
      <c r="F197" s="252"/>
      <c r="G197" s="958" t="str">
        <f>General!H21</f>
        <v>i</v>
      </c>
      <c r="H197" s="663">
        <v>4.0000000000000001E-3</v>
      </c>
      <c r="I197" s="665">
        <v>2E-3</v>
      </c>
      <c r="J197" s="662">
        <v>0.1</v>
      </c>
      <c r="L197" s="945"/>
      <c r="M197" s="256"/>
      <c r="P197" s="257"/>
      <c r="Q197" s="257"/>
      <c r="R197" s="257"/>
      <c r="T197" s="257"/>
      <c r="U197" s="257"/>
      <c r="V197" s="255"/>
      <c r="W197" s="243"/>
      <c r="X197" s="235"/>
      <c r="Y197" s="235"/>
      <c r="Z197" s="235"/>
    </row>
    <row r="198" spans="1:26" s="724" customFormat="1" ht="12" customHeight="1" outlineLevel="1" x14ac:dyDescent="0.25">
      <c r="A198" s="728"/>
      <c r="B198" s="725"/>
      <c r="C198" s="737"/>
      <c r="D198" s="737"/>
      <c r="E198" s="737"/>
      <c r="F198" s="741"/>
      <c r="G198" s="958" t="str">
        <f>General!H22</f>
        <v>k</v>
      </c>
      <c r="H198" s="663">
        <v>4.0000000000000001E-3</v>
      </c>
      <c r="I198" s="665">
        <v>2E-3</v>
      </c>
      <c r="J198" s="662">
        <v>0.1</v>
      </c>
      <c r="L198" s="945"/>
      <c r="M198" s="738"/>
      <c r="P198" s="257"/>
      <c r="Q198" s="257"/>
      <c r="R198" s="257"/>
      <c r="T198" s="257"/>
      <c r="U198" s="257"/>
      <c r="V198" s="733"/>
      <c r="W198" s="732"/>
      <c r="X198" s="727"/>
      <c r="Y198" s="727"/>
      <c r="Z198" s="727"/>
    </row>
    <row r="199" spans="1:26" s="77" customFormat="1" ht="12" customHeight="1" outlineLevel="1" x14ac:dyDescent="0.25">
      <c r="A199" s="233"/>
      <c r="B199" s="234"/>
      <c r="C199" s="244"/>
      <c r="D199" s="244"/>
      <c r="E199" s="244"/>
      <c r="F199" s="252"/>
      <c r="G199" s="958" t="str">
        <f>General!H23</f>
        <v>l</v>
      </c>
      <c r="H199" s="663">
        <v>4.0000000000000001E-3</v>
      </c>
      <c r="I199" s="665">
        <v>2E-3</v>
      </c>
      <c r="J199" s="662">
        <v>0.1</v>
      </c>
      <c r="L199" s="945"/>
      <c r="M199" s="256"/>
      <c r="P199" s="257"/>
      <c r="Q199" s="257"/>
      <c r="R199" s="257"/>
      <c r="T199" s="257"/>
      <c r="U199" s="257"/>
      <c r="V199" s="255"/>
      <c r="W199" s="243"/>
      <c r="X199" s="235"/>
      <c r="Y199" s="235"/>
      <c r="Z199" s="235"/>
    </row>
    <row r="200" spans="1:26" s="724" customFormat="1" ht="12" customHeight="1" outlineLevel="1" x14ac:dyDescent="0.25">
      <c r="A200" s="728"/>
      <c r="B200" s="725"/>
      <c r="C200" s="737"/>
      <c r="D200" s="737"/>
      <c r="E200" s="737"/>
      <c r="F200" s="741"/>
      <c r="G200" s="958" t="str">
        <f>General!H24</f>
        <v>o</v>
      </c>
      <c r="H200" s="663">
        <v>4.0000000000000001E-3</v>
      </c>
      <c r="I200" s="665">
        <v>2E-3</v>
      </c>
      <c r="J200" s="662">
        <v>0.1</v>
      </c>
      <c r="L200" s="945"/>
      <c r="M200" s="738"/>
      <c r="P200" s="257"/>
      <c r="Q200" s="257"/>
      <c r="R200" s="257"/>
      <c r="T200" s="257"/>
      <c r="U200" s="257"/>
      <c r="V200" s="733"/>
      <c r="W200" s="732"/>
      <c r="X200" s="727"/>
      <c r="Y200" s="727"/>
      <c r="Z200" s="727"/>
    </row>
    <row r="201" spans="1:26" s="77" customFormat="1" ht="12" customHeight="1" outlineLevel="1" x14ac:dyDescent="0.25">
      <c r="A201" s="233"/>
      <c r="B201" s="234"/>
      <c r="C201" s="244"/>
      <c r="D201" s="244"/>
      <c r="E201" s="244"/>
      <c r="F201" s="252"/>
      <c r="G201" s="958" t="str">
        <f>General!H25</f>
        <v>od</v>
      </c>
      <c r="H201" s="663">
        <v>4.0000000000000001E-3</v>
      </c>
      <c r="I201" s="665">
        <v>2E-3</v>
      </c>
      <c r="J201" s="662">
        <v>0.1</v>
      </c>
      <c r="L201" s="945"/>
      <c r="M201" s="256"/>
      <c r="P201" s="257"/>
      <c r="Q201" s="257"/>
      <c r="R201" s="257"/>
      <c r="T201" s="257"/>
      <c r="U201" s="257"/>
      <c r="V201" s="255"/>
      <c r="W201" s="243"/>
      <c r="X201" s="235"/>
      <c r="Y201" s="235"/>
      <c r="Z201" s="235"/>
    </row>
    <row r="202" spans="1:26" s="724" customFormat="1" ht="12" customHeight="1" outlineLevel="1" x14ac:dyDescent="0.25">
      <c r="A202" s="728"/>
      <c r="B202" s="725"/>
      <c r="C202" s="737"/>
      <c r="D202" s="737"/>
      <c r="E202" s="737"/>
      <c r="F202" s="741"/>
      <c r="G202" s="958" t="str">
        <f>General!H26</f>
        <v>of</v>
      </c>
      <c r="H202" s="663">
        <v>4.0000000000000001E-3</v>
      </c>
      <c r="I202" s="665">
        <v>2E-3</v>
      </c>
      <c r="J202" s="662">
        <v>0.1</v>
      </c>
      <c r="L202" s="945"/>
      <c r="M202" s="738"/>
      <c r="P202" s="257"/>
      <c r="Q202" s="257"/>
      <c r="R202" s="257"/>
      <c r="T202" s="257"/>
      <c r="U202" s="257"/>
      <c r="V202" s="733"/>
      <c r="W202" s="732"/>
      <c r="X202" s="727"/>
      <c r="Y202" s="727"/>
      <c r="Z202" s="727"/>
    </row>
    <row r="203" spans="1:26" s="77" customFormat="1" ht="12" customHeight="1" outlineLevel="1" x14ac:dyDescent="0.25">
      <c r="A203" s="233"/>
      <c r="B203" s="234"/>
      <c r="C203" s="244"/>
      <c r="D203" s="244"/>
      <c r="E203" s="244"/>
      <c r="F203" s="252"/>
      <c r="G203" s="958" t="str">
        <f>General!H27</f>
        <v>r</v>
      </c>
      <c r="H203" s="663">
        <v>4.0000000000000001E-3</v>
      </c>
      <c r="I203" s="665">
        <v>2E-3</v>
      </c>
      <c r="J203" s="662">
        <v>0.1</v>
      </c>
      <c r="L203" s="945"/>
      <c r="M203" s="256"/>
      <c r="P203" s="257"/>
      <c r="Q203" s="257"/>
      <c r="R203" s="257"/>
      <c r="T203" s="257"/>
      <c r="U203" s="257"/>
      <c r="V203" s="255"/>
      <c r="W203" s="243"/>
      <c r="X203" s="235"/>
      <c r="Y203" s="235"/>
      <c r="Z203" s="235"/>
    </row>
    <row r="204" spans="1:26" s="724" customFormat="1" ht="12" customHeight="1" outlineLevel="1" x14ac:dyDescent="0.25">
      <c r="A204" s="728"/>
      <c r="B204" s="725"/>
      <c r="C204" s="737"/>
      <c r="D204" s="737"/>
      <c r="E204" s="737"/>
      <c r="F204" s="741"/>
      <c r="G204" s="958" t="str">
        <f>General!H28</f>
        <v>rd</v>
      </c>
      <c r="H204" s="663">
        <v>4.0000000000000001E-3</v>
      </c>
      <c r="I204" s="665">
        <v>2E-3</v>
      </c>
      <c r="J204" s="662">
        <v>0.1</v>
      </c>
      <c r="L204" s="945"/>
      <c r="M204" s="738"/>
      <c r="P204" s="257"/>
      <c r="Q204" s="257"/>
      <c r="R204" s="257"/>
      <c r="T204" s="257"/>
      <c r="U204" s="257"/>
      <c r="V204" s="733"/>
      <c r="W204" s="732"/>
      <c r="X204" s="727"/>
      <c r="Y204" s="727"/>
      <c r="Z204" s="727"/>
    </row>
    <row r="205" spans="1:26" s="77" customFormat="1" ht="12" customHeight="1" outlineLevel="1" x14ac:dyDescent="0.25">
      <c r="A205" s="233"/>
      <c r="B205" s="234"/>
      <c r="C205" s="244"/>
      <c r="D205" s="244"/>
      <c r="E205" s="244"/>
      <c r="F205" s="252"/>
      <c r="G205" s="958" t="str">
        <f>General!H29</f>
        <v>v</v>
      </c>
      <c r="H205" s="663">
        <v>4.0000000000000001E-3</v>
      </c>
      <c r="I205" s="665">
        <v>2E-3</v>
      </c>
      <c r="J205" s="662">
        <v>0.1</v>
      </c>
      <c r="L205" s="945"/>
      <c r="M205" s="256"/>
      <c r="P205" s="257"/>
      <c r="Q205" s="257"/>
      <c r="R205" s="257"/>
      <c r="T205" s="257"/>
      <c r="U205" s="257"/>
      <c r="V205" s="255"/>
      <c r="W205" s="243"/>
      <c r="X205" s="235"/>
      <c r="Y205" s="235"/>
      <c r="Z205" s="235"/>
    </row>
    <row r="206" spans="1:26" s="77" customFormat="1" ht="12" customHeight="1" outlineLevel="1" x14ac:dyDescent="0.25">
      <c r="A206" s="233"/>
      <c r="B206" s="234"/>
      <c r="C206" s="244"/>
      <c r="D206" s="244"/>
      <c r="E206" s="244"/>
      <c r="F206" s="252"/>
      <c r="G206" s="958" t="str">
        <f>General!H30</f>
        <v>w</v>
      </c>
      <c r="H206" s="663">
        <v>4.0000000000000001E-3</v>
      </c>
      <c r="I206" s="665">
        <v>2E-3</v>
      </c>
      <c r="J206" s="662">
        <v>0.1</v>
      </c>
      <c r="L206" s="945"/>
      <c r="M206" s="256"/>
      <c r="P206" s="257"/>
      <c r="Q206" s="257"/>
      <c r="R206" s="257"/>
      <c r="T206" s="257"/>
      <c r="U206" s="257"/>
      <c r="V206" s="255"/>
      <c r="W206" s="243"/>
      <c r="X206" s="235"/>
      <c r="Y206" s="235"/>
      <c r="Z206" s="235"/>
    </row>
    <row r="207" spans="1:26" s="77" customFormat="1" ht="12" customHeight="1" outlineLevel="1" x14ac:dyDescent="0.25">
      <c r="A207" s="233"/>
      <c r="B207" s="234"/>
      <c r="C207" s="244"/>
      <c r="D207" s="244"/>
      <c r="E207" s="244"/>
      <c r="F207" s="252"/>
      <c r="G207" s="958" t="str">
        <f>General!H31</f>
        <v>wd</v>
      </c>
      <c r="H207" s="663">
        <v>4.0000000000000001E-3</v>
      </c>
      <c r="I207" s="665">
        <v>2E-3</v>
      </c>
      <c r="J207" s="662">
        <v>0.1</v>
      </c>
      <c r="L207" s="945"/>
      <c r="M207" s="256"/>
      <c r="P207" s="257"/>
      <c r="Q207" s="257"/>
      <c r="R207" s="257"/>
      <c r="T207" s="257"/>
      <c r="U207" s="257"/>
      <c r="V207" s="255"/>
      <c r="W207" s="243"/>
      <c r="X207" s="235"/>
      <c r="Y207" s="235"/>
      <c r="Z207" s="235"/>
    </row>
    <row r="208" spans="1:26" s="77" customFormat="1" ht="12" customHeight="1" outlineLevel="1" x14ac:dyDescent="0.25">
      <c r="A208" s="233"/>
      <c r="B208" s="234"/>
      <c r="C208" s="244"/>
      <c r="D208" s="244"/>
      <c r="E208" s="244"/>
      <c r="F208" s="252"/>
      <c r="G208" s="958" t="str">
        <f>General!H32</f>
        <v>z</v>
      </c>
      <c r="H208" s="663">
        <v>4.0000000000000001E-3</v>
      </c>
      <c r="I208" s="665">
        <v>2E-3</v>
      </c>
      <c r="J208" s="662">
        <v>0.1</v>
      </c>
      <c r="L208" s="945"/>
      <c r="M208" s="56"/>
      <c r="P208" s="257"/>
      <c r="Q208" s="257"/>
      <c r="R208" s="257"/>
      <c r="T208" s="257"/>
      <c r="U208" s="257"/>
      <c r="V208" s="255"/>
      <c r="W208" s="243"/>
      <c r="X208" s="235"/>
      <c r="Y208" s="235"/>
      <c r="Z208" s="235"/>
    </row>
    <row r="209" spans="1:26" s="77" customFormat="1" ht="12" customHeight="1" outlineLevel="1" x14ac:dyDescent="0.25">
      <c r="A209" s="233"/>
      <c r="B209" s="234"/>
      <c r="C209" s="244"/>
      <c r="D209" s="244"/>
      <c r="E209" s="244"/>
      <c r="F209" s="252"/>
      <c r="G209" s="958" t="str">
        <f>General!H33</f>
        <v>zd</v>
      </c>
      <c r="H209" s="663">
        <v>4.0000000000000001E-3</v>
      </c>
      <c r="I209" s="665">
        <v>2E-3</v>
      </c>
      <c r="J209" s="662">
        <v>0.1</v>
      </c>
      <c r="L209" s="945"/>
      <c r="M209" s="257"/>
      <c r="P209" s="257"/>
      <c r="Q209" s="257"/>
      <c r="R209" s="257"/>
      <c r="S209" s="661"/>
      <c r="T209" s="257"/>
      <c r="U209" s="257"/>
      <c r="V209" s="255"/>
      <c r="W209" s="243"/>
      <c r="X209" s="235"/>
      <c r="Y209" s="235"/>
      <c r="Z209" s="235"/>
    </row>
    <row r="210" spans="1:26" s="77" customFormat="1" ht="12" customHeight="1" outlineLevel="1" x14ac:dyDescent="0.25">
      <c r="A210" s="233"/>
      <c r="B210" s="234"/>
      <c r="C210" s="244"/>
      <c r="D210" s="244"/>
      <c r="E210" s="244"/>
      <c r="F210" s="252"/>
      <c r="G210" s="256"/>
      <c r="H210" s="272"/>
      <c r="I210" s="58"/>
      <c r="J210" s="56"/>
      <c r="K210" s="56"/>
      <c r="L210" s="945"/>
      <c r="M210" s="257"/>
      <c r="N210" s="256"/>
      <c r="P210" s="257"/>
      <c r="Q210" s="257"/>
      <c r="R210" s="257"/>
      <c r="S210" s="661"/>
      <c r="T210" s="257"/>
      <c r="U210" s="257"/>
      <c r="V210" s="255"/>
      <c r="W210" s="243"/>
      <c r="X210" s="235"/>
      <c r="Y210" s="235"/>
      <c r="Z210" s="235"/>
    </row>
    <row r="211" spans="1:26" s="77" customFormat="1" ht="12.6" customHeight="1" outlineLevel="1" x14ac:dyDescent="0.25">
      <c r="A211" s="233"/>
      <c r="B211" s="234"/>
      <c r="C211" s="244"/>
      <c r="D211" s="244"/>
      <c r="E211" s="244"/>
      <c r="F211" s="252"/>
      <c r="G211" s="256"/>
      <c r="H211" s="256"/>
      <c r="I211" s="196"/>
      <c r="J211" s="59"/>
      <c r="K211" s="59"/>
      <c r="L211" s="59"/>
      <c r="M211" s="59"/>
      <c r="N211" s="59"/>
      <c r="O211" s="59"/>
      <c r="P211" s="257"/>
      <c r="Q211" s="257"/>
      <c r="R211" s="257"/>
      <c r="S211" s="257"/>
      <c r="T211" s="257"/>
      <c r="U211" s="257"/>
      <c r="V211" s="255"/>
      <c r="W211" s="243"/>
      <c r="X211" s="235"/>
      <c r="Y211" s="235"/>
      <c r="Z211" s="235"/>
    </row>
    <row r="212" spans="1:26" s="77" customFormat="1" ht="12" customHeight="1" outlineLevel="1" x14ac:dyDescent="0.25">
      <c r="A212" s="233"/>
      <c r="B212" s="234"/>
      <c r="C212" s="244"/>
      <c r="D212" s="244"/>
      <c r="E212" s="244"/>
      <c r="F212" s="252"/>
      <c r="G212" s="256"/>
      <c r="H212" s="256"/>
      <c r="I212" s="196"/>
      <c r="J212" s="59"/>
      <c r="K212" s="59"/>
      <c r="L212" s="59"/>
      <c r="M212" s="59"/>
      <c r="N212" s="59"/>
      <c r="O212" s="59"/>
      <c r="P212" s="257"/>
      <c r="Q212" s="257"/>
      <c r="R212" s="257"/>
      <c r="S212" s="257"/>
      <c r="T212" s="257"/>
      <c r="U212" s="257"/>
      <c r="V212" s="255"/>
      <c r="W212" s="243"/>
      <c r="X212" s="235"/>
      <c r="Y212" s="235"/>
      <c r="Z212" s="235"/>
    </row>
    <row r="213" spans="1:26" s="77" customFormat="1" ht="12" customHeight="1" outlineLevel="1" x14ac:dyDescent="0.25">
      <c r="A213" s="233"/>
      <c r="B213" s="234"/>
      <c r="C213" s="244"/>
      <c r="D213" s="244"/>
      <c r="E213" s="244"/>
      <c r="F213" s="252"/>
      <c r="G213" s="256" t="s">
        <v>1065</v>
      </c>
      <c r="H213" s="256"/>
      <c r="I213" s="196"/>
      <c r="J213" s="59"/>
      <c r="K213" s="59"/>
      <c r="L213" s="59"/>
      <c r="M213" s="59"/>
      <c r="N213" s="59"/>
      <c r="O213" s="59"/>
      <c r="P213" s="257"/>
      <c r="Q213" s="257"/>
      <c r="R213" s="257"/>
      <c r="S213" s="257"/>
      <c r="T213" s="257"/>
      <c r="U213" s="257"/>
      <c r="V213" s="255"/>
      <c r="W213" s="243"/>
      <c r="X213" s="235"/>
      <c r="Y213" s="235"/>
      <c r="Z213" s="235"/>
    </row>
    <row r="214" spans="1:26" s="724" customFormat="1" ht="12" customHeight="1" outlineLevel="1" x14ac:dyDescent="0.25">
      <c r="A214" s="728"/>
      <c r="B214" s="725"/>
      <c r="C214" s="737"/>
      <c r="D214" s="737"/>
      <c r="E214" s="737"/>
      <c r="F214" s="741"/>
      <c r="G214" s="738"/>
      <c r="I214" s="742" t="s">
        <v>1015</v>
      </c>
      <c r="J214" s="884">
        <v>20</v>
      </c>
      <c r="K214" s="59"/>
      <c r="L214" s="883"/>
      <c r="M214" s="59"/>
      <c r="N214" s="59"/>
      <c r="O214" s="59"/>
      <c r="P214" s="257"/>
      <c r="Q214" s="257"/>
      <c r="R214" s="257"/>
      <c r="S214" s="257"/>
      <c r="T214" s="257"/>
      <c r="U214" s="257"/>
      <c r="V214" s="733"/>
      <c r="W214" s="732"/>
      <c r="X214" s="727"/>
      <c r="Y214" s="727"/>
      <c r="Z214" s="727"/>
    </row>
    <row r="215" spans="1:26" s="724" customFormat="1" ht="12" customHeight="1" outlineLevel="1" x14ac:dyDescent="0.25">
      <c r="A215" s="728"/>
      <c r="B215" s="725"/>
      <c r="C215" s="737"/>
      <c r="D215" s="737"/>
      <c r="E215" s="737"/>
      <c r="F215" s="741"/>
      <c r="G215" s="738"/>
      <c r="H215" s="271"/>
      <c r="I215" s="667"/>
      <c r="J215" s="668"/>
      <c r="K215" s="668"/>
      <c r="L215" s="883"/>
      <c r="M215" s="668"/>
      <c r="N215" s="668"/>
      <c r="O215" s="668"/>
      <c r="P215" s="734"/>
      <c r="Q215" s="734"/>
      <c r="R215" s="734"/>
      <c r="S215" s="734"/>
      <c r="T215" s="257"/>
      <c r="U215" s="257"/>
      <c r="V215" s="733"/>
      <c r="W215" s="732"/>
      <c r="X215" s="727"/>
      <c r="Y215" s="727"/>
      <c r="Z215" s="727"/>
    </row>
    <row r="216" spans="1:26" s="77" customFormat="1" ht="12" customHeight="1" outlineLevel="1" x14ac:dyDescent="0.25">
      <c r="A216" s="233"/>
      <c r="B216" s="234"/>
      <c r="C216" s="244"/>
      <c r="D216" s="244"/>
      <c r="E216" s="244"/>
      <c r="F216" s="252"/>
      <c r="G216" s="256"/>
      <c r="H216" s="669" t="s">
        <v>75</v>
      </c>
      <c r="I216" s="670" t="s">
        <v>72</v>
      </c>
      <c r="J216" s="670" t="s">
        <v>346</v>
      </c>
      <c r="K216" s="670" t="s">
        <v>347</v>
      </c>
      <c r="L216" s="949" t="s">
        <v>1097</v>
      </c>
      <c r="M216" s="950" t="s">
        <v>70</v>
      </c>
      <c r="N216" s="950" t="s">
        <v>1098</v>
      </c>
      <c r="O216" s="950" t="s">
        <v>74</v>
      </c>
      <c r="P216" s="951" t="s">
        <v>78</v>
      </c>
      <c r="Q216" s="952" t="s">
        <v>368</v>
      </c>
      <c r="R216" s="734"/>
      <c r="S216" s="734"/>
      <c r="T216" s="257"/>
      <c r="U216" s="257"/>
      <c r="V216" s="255"/>
      <c r="W216" s="243"/>
      <c r="X216" s="235"/>
      <c r="Y216" s="235"/>
      <c r="Z216" s="235"/>
    </row>
    <row r="217" spans="1:26" s="77" customFormat="1" ht="12" customHeight="1" outlineLevel="1" x14ac:dyDescent="0.25">
      <c r="A217" s="233"/>
      <c r="B217" s="234"/>
      <c r="C217" s="244"/>
      <c r="D217" s="244"/>
      <c r="E217" s="244"/>
      <c r="F217" s="252"/>
      <c r="G217" s="256"/>
      <c r="H217" s="664">
        <v>80</v>
      </c>
      <c r="I217" s="664">
        <f>H217-5</f>
        <v>75</v>
      </c>
      <c r="J217" s="664">
        <f t="shared" ref="J217:Q217" si="3">I217-5</f>
        <v>70</v>
      </c>
      <c r="K217" s="664">
        <f t="shared" si="3"/>
        <v>65</v>
      </c>
      <c r="L217" s="664">
        <f t="shared" si="3"/>
        <v>60</v>
      </c>
      <c r="M217" s="664">
        <f t="shared" si="3"/>
        <v>55</v>
      </c>
      <c r="N217" s="664">
        <f t="shared" si="3"/>
        <v>50</v>
      </c>
      <c r="O217" s="664">
        <f t="shared" si="3"/>
        <v>45</v>
      </c>
      <c r="P217" s="664">
        <f t="shared" si="3"/>
        <v>40</v>
      </c>
      <c r="Q217" s="664">
        <f t="shared" si="3"/>
        <v>35</v>
      </c>
      <c r="R217" s="734"/>
      <c r="S217" s="734"/>
      <c r="T217" s="257"/>
      <c r="U217" s="257"/>
      <c r="V217" s="255"/>
      <c r="W217" s="243"/>
      <c r="X217" s="235"/>
      <c r="Y217" s="235"/>
      <c r="Z217" s="235"/>
    </row>
    <row r="218" spans="1:26" s="77" customFormat="1" ht="12" customHeight="1" outlineLevel="1" x14ac:dyDescent="0.25">
      <c r="A218" s="233"/>
      <c r="B218" s="234"/>
      <c r="C218" s="244"/>
      <c r="D218" s="244"/>
      <c r="E218" s="244"/>
      <c r="F218" s="252"/>
      <c r="G218" s="256"/>
      <c r="H218" s="256"/>
      <c r="I218" s="196"/>
      <c r="J218" s="59"/>
      <c r="K218" s="59"/>
      <c r="L218" s="59"/>
      <c r="M218" s="59"/>
      <c r="N218" s="59"/>
      <c r="O218" s="59"/>
      <c r="P218" s="257"/>
      <c r="Q218" s="257"/>
      <c r="R218" s="734"/>
      <c r="S218" s="734"/>
      <c r="T218" s="257"/>
      <c r="U218" s="257"/>
      <c r="V218" s="255"/>
      <c r="W218" s="243"/>
      <c r="X218" s="235"/>
      <c r="Y218" s="235"/>
      <c r="Z218" s="235"/>
    </row>
    <row r="219" spans="1:26" s="77" customFormat="1" ht="12" customHeight="1" outlineLevel="1" x14ac:dyDescent="0.25">
      <c r="A219" s="233"/>
      <c r="B219" s="234"/>
      <c r="C219" s="244"/>
      <c r="D219" s="244"/>
      <c r="E219" s="244"/>
      <c r="F219" s="252"/>
      <c r="G219" s="256"/>
      <c r="H219" s="256"/>
      <c r="I219" s="196"/>
      <c r="J219" s="59"/>
      <c r="K219" s="59"/>
      <c r="L219" s="59"/>
      <c r="M219" s="59"/>
      <c r="N219" s="59"/>
      <c r="O219" s="59"/>
      <c r="P219" s="257"/>
      <c r="Q219" s="257"/>
      <c r="R219" s="257"/>
      <c r="S219" s="257"/>
      <c r="T219" s="257"/>
      <c r="U219" s="257"/>
      <c r="V219" s="255"/>
      <c r="W219" s="243"/>
      <c r="X219" s="235"/>
      <c r="Y219" s="235"/>
      <c r="Z219" s="235"/>
    </row>
    <row r="220" spans="1:26" s="77" customFormat="1" ht="12" customHeight="1" outlineLevel="1" x14ac:dyDescent="0.25">
      <c r="A220" s="233"/>
      <c r="B220" s="234"/>
      <c r="C220" s="244"/>
      <c r="D220" s="244"/>
      <c r="E220" s="244"/>
      <c r="F220" s="252"/>
      <c r="G220" s="256"/>
      <c r="H220" s="256"/>
      <c r="I220" s="196"/>
      <c r="J220" s="59"/>
      <c r="K220" s="59"/>
      <c r="L220" s="59"/>
      <c r="M220" s="59"/>
      <c r="N220" s="59"/>
      <c r="O220" s="59"/>
      <c r="P220" s="257"/>
      <c r="Q220" s="257"/>
      <c r="R220" s="257"/>
      <c r="S220" s="257"/>
      <c r="T220" s="257"/>
      <c r="U220" s="257"/>
      <c r="V220" s="255"/>
      <c r="W220" s="243"/>
      <c r="X220" s="235"/>
      <c r="Y220" s="235"/>
      <c r="Z220" s="235"/>
    </row>
    <row r="221" spans="1:26" s="77" customFormat="1" ht="12" customHeight="1" outlineLevel="1" x14ac:dyDescent="0.25">
      <c r="A221" s="233"/>
      <c r="B221" s="234"/>
      <c r="C221" s="244"/>
      <c r="D221" s="244"/>
      <c r="E221" s="244"/>
      <c r="F221" s="252"/>
      <c r="G221" s="256"/>
      <c r="H221" s="256"/>
      <c r="I221" s="196"/>
      <c r="J221" s="59"/>
      <c r="K221" s="59"/>
      <c r="L221" s="59"/>
      <c r="M221" s="59"/>
      <c r="N221" s="59"/>
      <c r="O221" s="59"/>
      <c r="P221" s="257"/>
      <c r="Q221" s="257"/>
      <c r="R221" s="257"/>
      <c r="S221" s="257"/>
      <c r="T221" s="257"/>
      <c r="U221" s="257"/>
      <c r="V221" s="255"/>
      <c r="W221" s="243"/>
      <c r="X221" s="235"/>
      <c r="Y221" s="235"/>
      <c r="Z221" s="235"/>
    </row>
    <row r="222" spans="1:26" s="77" customFormat="1" ht="12" customHeight="1" outlineLevel="1" x14ac:dyDescent="0.25">
      <c r="A222" s="233"/>
      <c r="B222" s="234"/>
      <c r="C222" s="244"/>
      <c r="D222" s="244"/>
      <c r="E222" s="244"/>
      <c r="F222" s="252"/>
      <c r="G222" s="256"/>
      <c r="H222" s="256"/>
      <c r="I222" s="196"/>
      <c r="J222" s="59"/>
      <c r="K222" s="59"/>
      <c r="L222" s="59"/>
      <c r="M222" s="59"/>
      <c r="N222" s="59"/>
      <c r="O222" s="59"/>
      <c r="P222" s="257"/>
      <c r="Q222" s="257"/>
      <c r="R222" s="257"/>
      <c r="S222" s="257"/>
      <c r="T222" s="257"/>
      <c r="U222" s="257"/>
      <c r="V222" s="255"/>
      <c r="W222" s="243"/>
      <c r="X222" s="235"/>
      <c r="Y222" s="235"/>
      <c r="Z222" s="235"/>
    </row>
    <row r="223" spans="1:26" s="77" customFormat="1" ht="12" customHeight="1" outlineLevel="1" x14ac:dyDescent="0.25">
      <c r="A223" s="233"/>
      <c r="B223" s="234"/>
      <c r="C223" s="244"/>
      <c r="D223" s="244"/>
      <c r="E223" s="244"/>
      <c r="F223" s="252"/>
      <c r="G223" s="256"/>
      <c r="H223" s="256"/>
      <c r="I223" s="196"/>
      <c r="J223" s="59"/>
      <c r="K223" s="59"/>
      <c r="L223" s="59"/>
      <c r="M223" s="59"/>
      <c r="N223" s="59"/>
      <c r="O223" s="59"/>
      <c r="P223" s="257"/>
      <c r="Q223" s="257"/>
      <c r="R223" s="257"/>
      <c r="S223" s="257"/>
      <c r="T223" s="257"/>
      <c r="U223" s="257"/>
      <c r="V223" s="255"/>
      <c r="W223" s="243"/>
      <c r="X223" s="235"/>
      <c r="Y223" s="235"/>
      <c r="Z223" s="235"/>
    </row>
    <row r="224" spans="1:26" s="77" customFormat="1" ht="12" customHeight="1" outlineLevel="1" x14ac:dyDescent="0.25">
      <c r="A224" s="233"/>
      <c r="B224" s="234"/>
      <c r="C224" s="244"/>
      <c r="D224" s="244"/>
      <c r="E224" s="244"/>
      <c r="F224" s="260"/>
      <c r="G224" s="256"/>
      <c r="H224" s="256"/>
      <c r="I224" s="196"/>
      <c r="J224" s="56"/>
      <c r="K224" s="56"/>
      <c r="L224" s="56"/>
      <c r="M224" s="56"/>
      <c r="N224" s="56"/>
      <c r="O224" s="56"/>
      <c r="P224" s="257"/>
      <c r="Q224" s="257"/>
      <c r="R224" s="257"/>
      <c r="S224" s="257"/>
      <c r="T224" s="257"/>
      <c r="U224" s="257"/>
      <c r="V224" s="255"/>
      <c r="W224" s="243"/>
      <c r="X224" s="235"/>
      <c r="Y224" s="235"/>
      <c r="Z224" s="235"/>
    </row>
    <row r="225" spans="1:26" s="77"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7"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7"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outlineLevel="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outlineLevel="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outlineLevel="1" x14ac:dyDescent="0.25">
      <c r="A231" s="728"/>
      <c r="B231" s="725"/>
      <c r="C231" s="746"/>
      <c r="D231" s="746"/>
      <c r="E231" s="746" t="s">
        <v>1</v>
      </c>
      <c r="F231" s="745"/>
      <c r="G231" s="747" t="s">
        <v>1067</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1084</v>
      </c>
      <c r="H232" s="745"/>
      <c r="I232" s="745"/>
      <c r="J232" s="745"/>
      <c r="K232" s="745"/>
      <c r="L232" s="745"/>
      <c r="M232" s="745"/>
      <c r="N232" s="745"/>
      <c r="O232" s="745"/>
      <c r="P232" s="745"/>
      <c r="Q232" s="745"/>
      <c r="R232" s="745"/>
      <c r="S232" s="744"/>
      <c r="T232" s="245"/>
      <c r="U232" s="744"/>
      <c r="V232" s="744"/>
      <c r="W232" s="732"/>
      <c r="X232" s="727"/>
      <c r="Y232" s="727"/>
      <c r="Z232" s="727"/>
    </row>
    <row r="233" spans="1:26" s="724" customFormat="1" ht="12" customHeight="1" outlineLevel="1" x14ac:dyDescent="0.25">
      <c r="A233" s="728"/>
      <c r="B233" s="725"/>
      <c r="C233" s="737"/>
      <c r="D233" s="746"/>
      <c r="E233" s="737"/>
      <c r="F233" s="745"/>
      <c r="G233" s="246"/>
      <c r="H233" s="745"/>
      <c r="I233" s="745"/>
      <c r="J233" s="745"/>
      <c r="K233" s="745"/>
      <c r="L233" s="745"/>
      <c r="M233" s="745"/>
      <c r="N233" s="745"/>
      <c r="O233" s="745"/>
      <c r="P233" s="745"/>
      <c r="Q233" s="745"/>
      <c r="R233" s="745"/>
      <c r="S233" s="744"/>
      <c r="T233" s="245"/>
      <c r="U233" s="744"/>
      <c r="V233" s="744"/>
      <c r="W233" s="732"/>
      <c r="X233" s="727"/>
      <c r="Y233" s="727"/>
      <c r="Z233" s="727"/>
    </row>
    <row r="234" spans="1:26" s="724" customFormat="1" ht="12" customHeight="1" outlineLevel="1" x14ac:dyDescent="0.25">
      <c r="A234" s="728"/>
      <c r="B234" s="725"/>
      <c r="C234" s="247"/>
      <c r="D234" s="746"/>
      <c r="E234" s="737"/>
      <c r="F234" s="745"/>
      <c r="G234" s="768"/>
      <c r="H234" s="745"/>
      <c r="I234" s="745"/>
      <c r="J234" s="745"/>
      <c r="K234" s="745"/>
      <c r="L234" s="745"/>
      <c r="M234" s="745"/>
      <c r="N234" s="745"/>
      <c r="O234" s="745"/>
      <c r="P234" s="745"/>
      <c r="Q234" s="745"/>
      <c r="R234" s="745"/>
      <c r="S234" s="744"/>
      <c r="T234" s="245"/>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20"/>
      <c r="K235" s="920"/>
      <c r="L235" s="920"/>
      <c r="M235" s="920"/>
      <c r="N235" s="920"/>
      <c r="O235" s="920"/>
      <c r="P235" s="920"/>
      <c r="Q235" s="920"/>
      <c r="R235" s="920"/>
      <c r="S235" s="920"/>
      <c r="T235" s="920"/>
      <c r="U235" s="920"/>
      <c r="V235" s="920"/>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20"/>
      <c r="M236" s="920"/>
      <c r="N236" s="920"/>
      <c r="O236" s="920"/>
      <c r="P236" s="920"/>
      <c r="Q236" s="920"/>
      <c r="R236" s="920"/>
      <c r="S236" s="920"/>
      <c r="T236" s="920"/>
      <c r="U236" s="920"/>
      <c r="V236" s="920"/>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9"/>
      <c r="Q237" s="919"/>
      <c r="R237" s="919"/>
      <c r="S237" s="920"/>
      <c r="T237" s="920"/>
      <c r="U237" s="920"/>
      <c r="V237" s="920"/>
      <c r="W237" s="732"/>
      <c r="X237" s="727"/>
      <c r="Y237" s="727"/>
      <c r="Z237" s="727"/>
    </row>
    <row r="238" spans="1:26" s="724" customFormat="1" ht="12" customHeight="1" outlineLevel="1" x14ac:dyDescent="0.25">
      <c r="A238" s="728"/>
      <c r="B238" s="725"/>
      <c r="C238" s="737"/>
      <c r="D238" s="737"/>
      <c r="E238" s="737"/>
      <c r="F238" s="737"/>
      <c r="G238" s="737"/>
      <c r="H238" s="737"/>
      <c r="I238" s="920"/>
      <c r="J238" s="762"/>
      <c r="K238" s="762"/>
      <c r="L238" s="762"/>
      <c r="M238" s="762"/>
      <c r="N238" s="762"/>
      <c r="O238" s="762"/>
      <c r="P238" s="919"/>
      <c r="Q238" s="919"/>
      <c r="R238" s="919"/>
      <c r="S238" s="920"/>
      <c r="T238" s="920"/>
      <c r="U238" s="920"/>
      <c r="V238" s="920"/>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9"/>
      <c r="M239" s="919"/>
      <c r="N239" s="919"/>
      <c r="O239" s="919"/>
      <c r="P239" s="919"/>
      <c r="Q239" s="919"/>
      <c r="R239" s="919"/>
      <c r="S239" s="920"/>
      <c r="T239" s="920"/>
      <c r="U239" s="920"/>
      <c r="V239" s="920"/>
      <c r="W239" s="732"/>
      <c r="X239" s="727"/>
      <c r="Y239" s="727"/>
      <c r="Z239" s="727"/>
    </row>
    <row r="240" spans="1:26" s="724" customFormat="1" ht="5.0999999999999996" customHeight="1" outlineLevel="1" x14ac:dyDescent="0.25">
      <c r="A240" s="728"/>
      <c r="B240" s="725"/>
      <c r="C240" s="737"/>
      <c r="D240" s="737"/>
      <c r="E240" s="737"/>
      <c r="F240" s="741"/>
      <c r="G240" s="742"/>
      <c r="H240" s="742"/>
      <c r="I240" s="196"/>
      <c r="J240" s="760"/>
      <c r="K240" s="760"/>
      <c r="L240" s="760"/>
      <c r="M240" s="760"/>
      <c r="N240" s="760"/>
      <c r="O240" s="760"/>
      <c r="P240" s="254"/>
      <c r="Q240" s="254"/>
      <c r="R240" s="254"/>
      <c r="S240" s="254"/>
      <c r="T240" s="254"/>
      <c r="U240" s="254"/>
      <c r="V240" s="733"/>
      <c r="W240" s="732"/>
      <c r="X240" s="727"/>
      <c r="Y240" s="727"/>
      <c r="Z240" s="727"/>
    </row>
    <row r="241" spans="1:26" s="724" customFormat="1" outlineLevel="1" x14ac:dyDescent="0.25">
      <c r="A241" s="728"/>
      <c r="B241" s="725"/>
      <c r="C241" s="737"/>
      <c r="D241" s="737"/>
      <c r="E241" s="737"/>
      <c r="F241" s="741"/>
      <c r="G241" s="924" t="s">
        <v>85</v>
      </c>
      <c r="H241" s="742"/>
      <c r="I241" s="196"/>
      <c r="J241" s="272"/>
      <c r="K241" s="272"/>
      <c r="L241" s="272"/>
      <c r="M241" s="760"/>
      <c r="N241" s="760"/>
      <c r="O241" s="760"/>
      <c r="P241" s="254"/>
      <c r="Q241" s="254"/>
      <c r="R241" s="254"/>
      <c r="S241" s="254"/>
      <c r="T241" s="254"/>
      <c r="U241" s="254"/>
      <c r="V241" s="733"/>
      <c r="W241" s="732"/>
      <c r="X241" s="727"/>
      <c r="Y241" s="727"/>
      <c r="Z241" s="727"/>
    </row>
    <row r="242" spans="1:26" s="724" customFormat="1" outlineLevel="1" x14ac:dyDescent="0.25">
      <c r="A242" s="728"/>
      <c r="B242" s="725"/>
      <c r="C242" s="737"/>
      <c r="D242" s="737"/>
      <c r="E242" s="737"/>
      <c r="F242" s="741"/>
      <c r="G242" s="742"/>
      <c r="H242" s="742" t="s">
        <v>1066</v>
      </c>
      <c r="I242" s="196"/>
      <c r="J242" s="941">
        <v>43820.714285714283</v>
      </c>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t="s">
        <v>1078</v>
      </c>
      <c r="I243" s="196"/>
      <c r="J243" s="925">
        <v>9</v>
      </c>
      <c r="K243" s="272"/>
      <c r="L243" s="272"/>
      <c r="M243" s="760"/>
      <c r="N243" s="760"/>
      <c r="O243" s="760"/>
      <c r="P243" s="254"/>
      <c r="Q243" s="254"/>
      <c r="R243" s="254"/>
      <c r="S243" s="254"/>
      <c r="T243" s="254"/>
      <c r="U243" s="254"/>
      <c r="V243" s="733"/>
      <c r="W243" s="732"/>
      <c r="X243" s="727"/>
      <c r="Y243" s="727"/>
      <c r="Z243" s="727"/>
    </row>
    <row r="244" spans="1:26" s="724" customFormat="1" outlineLevel="1" x14ac:dyDescent="0.25">
      <c r="A244" s="728"/>
      <c r="B244" s="725"/>
      <c r="C244" s="737"/>
      <c r="D244" s="737"/>
      <c r="E244" s="737"/>
      <c r="F244" s="741"/>
      <c r="G244" s="742"/>
      <c r="H244" s="742" t="s">
        <v>1077</v>
      </c>
      <c r="I244" s="196"/>
      <c r="J244" s="925">
        <v>7.88</v>
      </c>
      <c r="K244" s="272"/>
      <c r="L244" s="272"/>
      <c r="M244" s="760"/>
      <c r="N244" s="760"/>
      <c r="O244" s="760"/>
      <c r="P244" s="254"/>
      <c r="Q244" s="254"/>
      <c r="R244" s="254"/>
      <c r="S244" s="254"/>
      <c r="T244" s="254"/>
      <c r="U244" s="254"/>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1085</v>
      </c>
      <c r="H247" s="742"/>
      <c r="I247" s="196"/>
      <c r="J247" s="196"/>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1080</v>
      </c>
      <c r="I248" s="196"/>
      <c r="J248" s="925">
        <v>3</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3</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21</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5</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0.15</v>
      </c>
      <c r="K252" s="1110"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110"/>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0.83000000000000007</v>
      </c>
      <c r="K254" s="1110"/>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742"/>
      <c r="H255" s="742" t="s">
        <v>1087</v>
      </c>
      <c r="I255" s="196"/>
      <c r="J255" s="925">
        <v>0</v>
      </c>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742"/>
      <c r="H256" s="742"/>
      <c r="I256" s="196"/>
      <c r="J256" s="196"/>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742"/>
      <c r="H257" s="742" t="s">
        <v>1091</v>
      </c>
      <c r="I257" s="196"/>
      <c r="J257" s="925" t="b">
        <v>1</v>
      </c>
      <c r="K257" s="272"/>
      <c r="L257" s="272"/>
      <c r="M257" s="760"/>
      <c r="N257" s="760"/>
      <c r="O257" s="760"/>
      <c r="P257" s="254"/>
      <c r="Q257" s="254"/>
      <c r="R257" s="254"/>
      <c r="S257" s="254"/>
      <c r="T257" s="254"/>
      <c r="U257" s="254"/>
      <c r="V257" s="733"/>
      <c r="W257" s="732"/>
      <c r="X257" s="727"/>
      <c r="Y257" s="727"/>
      <c r="Z257" s="727"/>
    </row>
    <row r="258" spans="1:26" s="724" customFormat="1" outlineLevel="1" x14ac:dyDescent="0.25">
      <c r="A258" s="728"/>
      <c r="B258" s="725"/>
      <c r="C258" s="737"/>
      <c r="D258" s="737"/>
      <c r="E258" s="737"/>
      <c r="F258" s="741"/>
      <c r="G258" s="742"/>
      <c r="H258" s="742" t="s">
        <v>1092</v>
      </c>
      <c r="I258" s="196"/>
      <c r="J258" s="944" t="b">
        <f>NOT(J257)</f>
        <v>0</v>
      </c>
      <c r="K258" s="272"/>
      <c r="L258" s="272"/>
      <c r="M258" s="760"/>
      <c r="N258" s="760"/>
      <c r="O258" s="760"/>
      <c r="P258" s="254"/>
      <c r="Q258" s="254"/>
      <c r="R258" s="254"/>
      <c r="S258" s="254"/>
      <c r="T258" s="254"/>
      <c r="U258" s="254"/>
      <c r="V258" s="733"/>
      <c r="W258" s="732"/>
      <c r="X258" s="727"/>
      <c r="Y258" s="727"/>
      <c r="Z258" s="727"/>
    </row>
    <row r="259" spans="1:26" s="724" customFormat="1" outlineLevel="1" x14ac:dyDescent="0.25">
      <c r="A259" s="728"/>
      <c r="B259" s="725"/>
      <c r="C259" s="737"/>
      <c r="D259" s="737"/>
      <c r="E259" s="737"/>
      <c r="F259" s="741"/>
      <c r="G259" s="742"/>
      <c r="H259" s="742"/>
      <c r="I259" s="196"/>
      <c r="J259" s="196"/>
      <c r="K259" s="272"/>
      <c r="L259" s="272"/>
      <c r="M259" s="760"/>
      <c r="N259" s="760"/>
      <c r="O259" s="760"/>
      <c r="P259" s="254"/>
      <c r="Q259" s="254"/>
      <c r="R259" s="254"/>
      <c r="S259" s="254"/>
      <c r="T259" s="254"/>
      <c r="U259" s="254"/>
      <c r="V259" s="733"/>
      <c r="W259" s="732"/>
      <c r="X259" s="727"/>
      <c r="Y259" s="727"/>
      <c r="Z259" s="727"/>
    </row>
    <row r="260" spans="1:26" s="724" customFormat="1" outlineLevel="1" x14ac:dyDescent="0.25">
      <c r="A260" s="728"/>
      <c r="B260" s="725"/>
      <c r="C260" s="737"/>
      <c r="D260" s="737"/>
      <c r="E260" s="737"/>
      <c r="F260" s="741"/>
      <c r="G260" s="742"/>
      <c r="H260" s="742"/>
      <c r="I260" s="196"/>
      <c r="J260" s="875" t="s">
        <v>1093</v>
      </c>
      <c r="K260" s="948" t="s">
        <v>1096</v>
      </c>
      <c r="L260" s="875">
        <v>11</v>
      </c>
      <c r="M260" s="945">
        <v>22</v>
      </c>
      <c r="N260" s="945">
        <v>33</v>
      </c>
      <c r="O260" s="945">
        <v>21</v>
      </c>
      <c r="P260" s="946">
        <v>32</v>
      </c>
      <c r="Q260" s="946">
        <v>31</v>
      </c>
      <c r="R260" s="946">
        <v>10</v>
      </c>
      <c r="S260" s="946">
        <v>20</v>
      </c>
      <c r="T260" s="946">
        <v>30</v>
      </c>
      <c r="U260" s="254"/>
      <c r="V260" s="733"/>
      <c r="W260" s="732"/>
      <c r="X260" s="727"/>
      <c r="Y260" s="727"/>
      <c r="Z260" s="727"/>
    </row>
    <row r="261" spans="1:26" s="724" customFormat="1" outlineLevel="1" x14ac:dyDescent="0.25">
      <c r="A261" s="728"/>
      <c r="B261" s="725"/>
      <c r="C261" s="737"/>
      <c r="D261" s="737"/>
      <c r="E261" s="737"/>
      <c r="F261" s="741"/>
      <c r="G261" s="742"/>
      <c r="H261" s="742" t="s">
        <v>1094</v>
      </c>
      <c r="I261" s="196"/>
      <c r="J261" s="947">
        <v>1</v>
      </c>
      <c r="K261" s="947">
        <v>0</v>
      </c>
      <c r="L261" s="947">
        <v>0</v>
      </c>
      <c r="M261" s="947">
        <v>0</v>
      </c>
      <c r="N261" s="947">
        <v>0</v>
      </c>
      <c r="O261" s="947">
        <v>0</v>
      </c>
      <c r="P261" s="947">
        <v>0</v>
      </c>
      <c r="Q261" s="947">
        <v>0</v>
      </c>
      <c r="R261" s="947">
        <v>0</v>
      </c>
      <c r="S261" s="947">
        <v>0</v>
      </c>
      <c r="T261" s="947">
        <v>0</v>
      </c>
      <c r="U261" s="254"/>
      <c r="V261" s="733"/>
      <c r="W261" s="732"/>
      <c r="X261" s="727"/>
      <c r="Y261" s="727"/>
      <c r="Z261" s="727"/>
    </row>
    <row r="262" spans="1:26" s="724" customFormat="1" outlineLevel="1" x14ac:dyDescent="0.25">
      <c r="A262" s="728"/>
      <c r="B262" s="725"/>
      <c r="C262" s="737"/>
      <c r="D262" s="737"/>
      <c r="E262" s="737"/>
      <c r="F262" s="741"/>
      <c r="G262" s="742"/>
      <c r="H262" s="742"/>
      <c r="I262" s="196"/>
      <c r="J262" s="196"/>
      <c r="K262" s="272"/>
      <c r="L262" s="272"/>
      <c r="M262" s="760"/>
      <c r="N262" s="760"/>
      <c r="O262" s="760"/>
      <c r="P262" s="254"/>
      <c r="Q262" s="254"/>
      <c r="R262" s="254"/>
      <c r="S262" s="254"/>
      <c r="T262" s="254"/>
      <c r="U262" s="254"/>
      <c r="V262" s="733"/>
      <c r="W262" s="732"/>
      <c r="X262" s="727"/>
      <c r="Y262" s="727"/>
      <c r="Z262" s="727"/>
    </row>
    <row r="263" spans="1:26" s="724" customFormat="1" outlineLevel="1" x14ac:dyDescent="0.25">
      <c r="A263" s="728"/>
      <c r="B263" s="725"/>
      <c r="C263" s="737"/>
      <c r="D263" s="737"/>
      <c r="E263" s="737"/>
      <c r="F263" s="741"/>
      <c r="G263" s="742"/>
      <c r="H263" s="742"/>
      <c r="J263" s="875">
        <v>11</v>
      </c>
      <c r="K263" s="945">
        <v>22</v>
      </c>
      <c r="L263" s="945">
        <v>33</v>
      </c>
      <c r="M263" s="945">
        <v>21</v>
      </c>
      <c r="N263" s="946">
        <v>32</v>
      </c>
      <c r="O263" s="946">
        <v>31</v>
      </c>
      <c r="U263" s="254"/>
      <c r="V263" s="733"/>
      <c r="W263" s="732"/>
      <c r="X263" s="727"/>
      <c r="Y263" s="727"/>
      <c r="Z263" s="727"/>
    </row>
    <row r="264" spans="1:26" s="724" customFormat="1" outlineLevel="1" x14ac:dyDescent="0.25">
      <c r="A264" s="728"/>
      <c r="B264" s="725"/>
      <c r="C264" s="737"/>
      <c r="D264" s="737"/>
      <c r="E264" s="737"/>
      <c r="F264" s="741"/>
      <c r="G264" s="742"/>
      <c r="H264" s="742" t="s">
        <v>1095</v>
      </c>
      <c r="I264" s="196"/>
      <c r="J264" s="947">
        <v>0</v>
      </c>
      <c r="K264" s="947">
        <v>0</v>
      </c>
      <c r="L264" s="947">
        <v>0</v>
      </c>
      <c r="M264" s="947">
        <v>0</v>
      </c>
      <c r="N264" s="947">
        <v>0</v>
      </c>
      <c r="O264" s="947">
        <v>0</v>
      </c>
      <c r="U264" s="254"/>
      <c r="V264" s="733"/>
      <c r="W264" s="732"/>
      <c r="X264" s="727"/>
      <c r="Y264" s="727"/>
      <c r="Z264" s="727"/>
    </row>
    <row r="265" spans="1:26" s="724" customFormat="1" outlineLevel="1" x14ac:dyDescent="0.25">
      <c r="A265" s="728"/>
      <c r="B265" s="725"/>
      <c r="C265" s="737"/>
      <c r="D265" s="737"/>
      <c r="E265" s="737"/>
      <c r="F265" s="741"/>
      <c r="G265" s="742"/>
      <c r="H265" s="742"/>
      <c r="I265" s="196"/>
      <c r="J265" s="272"/>
      <c r="K265" s="272"/>
      <c r="L265" s="272"/>
      <c r="M265" s="760"/>
      <c r="N265" s="760"/>
      <c r="O265" s="760"/>
      <c r="P265" s="254"/>
      <c r="Q265" s="254"/>
      <c r="R265" s="254"/>
      <c r="S265" s="254"/>
      <c r="T265" s="254"/>
      <c r="U265" s="254"/>
      <c r="V265" s="733"/>
      <c r="W265" s="732"/>
      <c r="X265" s="727"/>
      <c r="Y265" s="727"/>
      <c r="Z265" s="727"/>
    </row>
    <row r="266" spans="1:26" s="724" customFormat="1" outlineLevel="1" x14ac:dyDescent="0.25">
      <c r="A266" s="728"/>
      <c r="B266" s="725"/>
      <c r="C266" s="737"/>
      <c r="D266" s="737"/>
      <c r="E266" s="737"/>
      <c r="F266" s="741"/>
      <c r="G266" s="742"/>
      <c r="H266" s="742"/>
      <c r="I266" s="196"/>
      <c r="J266" s="196"/>
      <c r="K266" s="272"/>
      <c r="L266" s="272"/>
      <c r="M266" s="760"/>
      <c r="N266" s="760"/>
      <c r="O266" s="760"/>
      <c r="P266" s="254"/>
      <c r="Q266" s="254"/>
      <c r="R266" s="254"/>
      <c r="S266" s="254"/>
      <c r="T266" s="254"/>
      <c r="U266" s="254"/>
      <c r="V266" s="733"/>
      <c r="W266" s="732"/>
      <c r="X266" s="727"/>
      <c r="Y266" s="727"/>
      <c r="Z266" s="727"/>
    </row>
    <row r="267" spans="1:26" s="724" customFormat="1" outlineLevel="1" x14ac:dyDescent="0.25">
      <c r="A267" s="728"/>
      <c r="B267" s="725"/>
      <c r="C267" s="737"/>
      <c r="D267" s="737"/>
      <c r="E267" s="737"/>
      <c r="F267" s="741"/>
      <c r="G267" s="924" t="s">
        <v>1099</v>
      </c>
      <c r="H267" s="742"/>
      <c r="I267" s="196"/>
      <c r="J267" s="272"/>
      <c r="K267" s="272"/>
      <c r="L267" s="272"/>
      <c r="M267" s="760"/>
      <c r="N267" s="760"/>
      <c r="O267" s="760"/>
      <c r="P267" s="254"/>
      <c r="Q267" s="254"/>
      <c r="R267" s="254"/>
      <c r="S267" s="254"/>
      <c r="T267" s="254"/>
      <c r="U267" s="254"/>
      <c r="V267" s="733"/>
      <c r="W267" s="732"/>
      <c r="X267" s="727"/>
      <c r="Y267" s="727"/>
      <c r="Z267" s="727"/>
    </row>
    <row r="268" spans="1:26" s="724" customFormat="1" outlineLevel="1" x14ac:dyDescent="0.25">
      <c r="A268" s="728"/>
      <c r="B268" s="725"/>
      <c r="C268" s="737"/>
      <c r="D268" s="737"/>
      <c r="E268" s="737"/>
      <c r="F268" s="741"/>
      <c r="G268" s="742"/>
      <c r="H268" s="742" t="s">
        <v>1104</v>
      </c>
      <c r="I268" s="196"/>
      <c r="J268" s="925">
        <v>0</v>
      </c>
      <c r="K268" s="272"/>
      <c r="L268" s="272"/>
      <c r="M268" s="760"/>
      <c r="N268" s="760"/>
      <c r="O268" s="760"/>
      <c r="P268" s="254"/>
      <c r="Q268" s="254"/>
      <c r="R268" s="254"/>
      <c r="S268" s="254"/>
      <c r="T268" s="254"/>
      <c r="U268" s="254"/>
      <c r="V268" s="733"/>
      <c r="W268" s="732"/>
      <c r="X268" s="727"/>
      <c r="Y268" s="727"/>
      <c r="Z268" s="727"/>
    </row>
    <row r="269" spans="1:26" s="724" customFormat="1" outlineLevel="1" x14ac:dyDescent="0.25">
      <c r="A269" s="728"/>
      <c r="B269" s="725"/>
      <c r="C269" s="737"/>
      <c r="D269" s="737"/>
      <c r="E269" s="737"/>
      <c r="F269" s="741"/>
      <c r="G269" s="742"/>
      <c r="H269" s="742" t="s">
        <v>1086</v>
      </c>
      <c r="I269" s="196"/>
      <c r="J269" s="925">
        <v>0</v>
      </c>
      <c r="K269" s="272"/>
      <c r="L269" s="272"/>
      <c r="M269" s="760"/>
      <c r="N269" s="760"/>
      <c r="O269" s="760"/>
      <c r="P269" s="254"/>
      <c r="Q269" s="254"/>
      <c r="R269" s="254"/>
      <c r="S269" s="254"/>
      <c r="T269" s="254"/>
      <c r="U269" s="254"/>
      <c r="V269" s="733"/>
      <c r="W269" s="732"/>
      <c r="X269" s="727"/>
      <c r="Y269" s="727"/>
      <c r="Z269" s="727"/>
    </row>
    <row r="270" spans="1:26" s="724" customFormat="1" outlineLevel="1" x14ac:dyDescent="0.25">
      <c r="A270" s="728"/>
      <c r="B270" s="725"/>
      <c r="C270" s="737"/>
      <c r="D270" s="737"/>
      <c r="E270" s="737"/>
      <c r="F270" s="741"/>
      <c r="G270" s="742"/>
      <c r="H270" s="742" t="s">
        <v>1089</v>
      </c>
      <c r="I270" s="196"/>
      <c r="J270" s="943">
        <v>0</v>
      </c>
      <c r="K270" s="272"/>
      <c r="L270" s="272"/>
      <c r="M270" s="760"/>
      <c r="N270" s="760"/>
      <c r="O270" s="760"/>
      <c r="P270" s="254"/>
      <c r="Q270" s="254"/>
      <c r="R270" s="254"/>
      <c r="S270" s="254"/>
      <c r="T270" s="254"/>
      <c r="U270" s="254"/>
      <c r="V270" s="733"/>
      <c r="W270" s="732"/>
      <c r="X270" s="727"/>
      <c r="Y270" s="727"/>
      <c r="Z270" s="727"/>
    </row>
    <row r="271" spans="1:26" s="724" customFormat="1" outlineLevel="1" x14ac:dyDescent="0.25">
      <c r="A271" s="728"/>
      <c r="B271" s="725"/>
      <c r="C271" s="737"/>
      <c r="D271" s="737"/>
      <c r="E271" s="737"/>
      <c r="F271" s="741"/>
      <c r="G271" s="742"/>
      <c r="H271" s="742" t="s">
        <v>1088</v>
      </c>
      <c r="I271" s="196"/>
      <c r="J271" s="925">
        <v>0</v>
      </c>
      <c r="K271" s="272"/>
      <c r="L271" s="272"/>
      <c r="M271" s="760"/>
      <c r="N271" s="760"/>
      <c r="O271" s="760"/>
      <c r="P271" s="254"/>
      <c r="Q271" s="254"/>
      <c r="R271" s="254"/>
      <c r="S271" s="254"/>
      <c r="T271" s="254"/>
      <c r="U271" s="254"/>
      <c r="V271" s="733"/>
      <c r="W271" s="732"/>
      <c r="X271" s="727"/>
      <c r="Y271" s="727"/>
      <c r="Z271" s="727"/>
    </row>
    <row r="272" spans="1:26" s="724" customFormat="1" outlineLevel="1" x14ac:dyDescent="0.25">
      <c r="A272" s="728"/>
      <c r="B272" s="725"/>
      <c r="C272" s="737"/>
      <c r="D272" s="737"/>
      <c r="E272" s="737"/>
      <c r="F272" s="741"/>
      <c r="G272" s="742"/>
      <c r="H272" s="742" t="s">
        <v>1100</v>
      </c>
      <c r="I272" s="196"/>
      <c r="J272" s="953">
        <v>0.125</v>
      </c>
      <c r="K272" s="1110" t="s">
        <v>1103</v>
      </c>
      <c r="L272" s="272"/>
      <c r="M272" s="760"/>
      <c r="N272" s="760"/>
      <c r="O272" s="760"/>
      <c r="P272" s="254"/>
      <c r="Q272" s="254"/>
      <c r="R272" s="254"/>
      <c r="S272" s="254"/>
      <c r="T272" s="254"/>
      <c r="U272" s="254"/>
      <c r="V272" s="733"/>
      <c r="W272" s="732"/>
      <c r="X272" s="727"/>
      <c r="Y272" s="727"/>
      <c r="Z272" s="727"/>
    </row>
    <row r="273" spans="1:26" s="724" customFormat="1" outlineLevel="1" x14ac:dyDescent="0.25">
      <c r="A273" s="728"/>
      <c r="B273" s="725"/>
      <c r="C273" s="737"/>
      <c r="D273" s="737"/>
      <c r="E273" s="737"/>
      <c r="F273" s="741"/>
      <c r="G273" s="742"/>
      <c r="H273" s="742" t="s">
        <v>1101</v>
      </c>
      <c r="I273" s="196"/>
      <c r="J273" s="953">
        <v>0.02</v>
      </c>
      <c r="K273" s="1110"/>
      <c r="L273" s="272"/>
      <c r="M273" s="760"/>
      <c r="N273" s="760"/>
      <c r="O273" s="760"/>
      <c r="P273" s="254"/>
      <c r="Q273" s="254"/>
      <c r="R273" s="254"/>
      <c r="S273" s="254"/>
      <c r="T273" s="254"/>
      <c r="U273" s="254"/>
      <c r="V273" s="733"/>
      <c r="W273" s="732"/>
      <c r="X273" s="727"/>
      <c r="Y273" s="727"/>
      <c r="Z273" s="727"/>
    </row>
    <row r="274" spans="1:26" s="724" customFormat="1" outlineLevel="1" x14ac:dyDescent="0.25">
      <c r="A274" s="728"/>
      <c r="B274" s="725"/>
      <c r="C274" s="737"/>
      <c r="D274" s="737"/>
      <c r="E274" s="737"/>
      <c r="F274" s="741"/>
      <c r="G274" s="742"/>
      <c r="H274" s="742" t="s">
        <v>1102</v>
      </c>
      <c r="I274" s="196"/>
      <c r="J274" s="954">
        <f>1-SUM(J272:J273)</f>
        <v>0.85499999999999998</v>
      </c>
      <c r="K274" s="1110"/>
      <c r="L274" s="272"/>
      <c r="M274" s="760"/>
      <c r="N274" s="760"/>
      <c r="O274" s="760"/>
      <c r="P274" s="254"/>
      <c r="Q274" s="254"/>
      <c r="R274" s="254"/>
      <c r="S274" s="254"/>
      <c r="T274" s="254"/>
      <c r="U274" s="254"/>
      <c r="V274" s="733"/>
      <c r="W274" s="732"/>
      <c r="X274" s="727"/>
      <c r="Y274" s="727"/>
      <c r="Z274" s="727"/>
    </row>
    <row r="275" spans="1:26" s="724" customFormat="1" outlineLevel="1" x14ac:dyDescent="0.25">
      <c r="A275" s="728"/>
      <c r="B275" s="725"/>
      <c r="C275" s="737"/>
      <c r="D275" s="737"/>
      <c r="E275" s="737"/>
      <c r="F275" s="741"/>
      <c r="G275" s="924"/>
      <c r="H275" s="742"/>
      <c r="I275" s="196"/>
      <c r="J275" s="272"/>
      <c r="K275" s="272"/>
      <c r="L275" s="272"/>
      <c r="M275" s="760"/>
      <c r="N275" s="760"/>
      <c r="O275" s="760"/>
      <c r="P275" s="254"/>
      <c r="Q275" s="254"/>
      <c r="R275" s="254"/>
      <c r="S275" s="254"/>
      <c r="T275" s="254"/>
      <c r="U275" s="254"/>
      <c r="V275" s="733"/>
      <c r="W275" s="732"/>
      <c r="X275" s="727"/>
      <c r="Y275" s="727"/>
      <c r="Z275" s="727"/>
    </row>
    <row r="276" spans="1:26" s="724" customFormat="1" outlineLevel="1" x14ac:dyDescent="0.25">
      <c r="A276" s="728"/>
      <c r="B276" s="725"/>
      <c r="C276" s="737"/>
      <c r="D276" s="737"/>
      <c r="E276" s="737"/>
      <c r="F276" s="741"/>
      <c r="G276" s="924"/>
      <c r="H276" s="742"/>
      <c r="I276" s="196"/>
      <c r="J276" s="272"/>
      <c r="K276" s="272"/>
      <c r="L276" s="272"/>
      <c r="M276" s="760"/>
      <c r="N276" s="760"/>
      <c r="O276" s="760"/>
      <c r="P276" s="254"/>
      <c r="Q276" s="254"/>
      <c r="R276" s="254"/>
      <c r="S276" s="254"/>
      <c r="T276" s="254"/>
      <c r="U276" s="254"/>
      <c r="V276" s="733"/>
      <c r="W276" s="732"/>
      <c r="X276" s="727"/>
      <c r="Y276" s="727"/>
      <c r="Z276" s="727"/>
    </row>
    <row r="277" spans="1:26" s="724" customFormat="1" outlineLevel="1" x14ac:dyDescent="0.25">
      <c r="A277" s="728"/>
      <c r="B277" s="725"/>
      <c r="C277" s="737"/>
      <c r="D277" s="737"/>
      <c r="E277" s="737"/>
      <c r="F277" s="741"/>
      <c r="G277" s="924" t="s">
        <v>717</v>
      </c>
      <c r="H277" s="742"/>
      <c r="I277" s="196"/>
      <c r="J277" s="272"/>
      <c r="K277" s="272"/>
      <c r="L277" s="272"/>
      <c r="M277" s="760"/>
      <c r="N277" s="760"/>
      <c r="O277" s="760"/>
      <c r="P277" s="254"/>
      <c r="Q277" s="254"/>
      <c r="R277" s="254"/>
      <c r="S277" s="254"/>
      <c r="T277" s="254"/>
      <c r="U277" s="254"/>
      <c r="V277" s="733"/>
      <c r="W277" s="732"/>
      <c r="X277" s="727"/>
      <c r="Y277" s="727"/>
      <c r="Z277" s="727"/>
    </row>
    <row r="278" spans="1:26" s="724" customFormat="1" ht="12" customHeight="1" outlineLevel="1" x14ac:dyDescent="0.25">
      <c r="A278" s="728"/>
      <c r="B278" s="725"/>
      <c r="C278" s="737"/>
      <c r="D278" s="737"/>
      <c r="E278" s="737"/>
      <c r="F278" s="741"/>
      <c r="H278" s="209" t="s">
        <v>558</v>
      </c>
      <c r="I278" s="209"/>
      <c r="J278" s="463" t="s">
        <v>14</v>
      </c>
      <c r="K278" s="463" t="s">
        <v>550</v>
      </c>
      <c r="L278" s="463" t="s">
        <v>4</v>
      </c>
      <c r="M278" s="934"/>
      <c r="N278" s="756"/>
      <c r="O278" s="756"/>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H279" s="209"/>
      <c r="I279" s="209"/>
      <c r="J279" s="935">
        <v>1</v>
      </c>
      <c r="K279" s="935">
        <v>6</v>
      </c>
      <c r="L279" s="935">
        <v>7</v>
      </c>
      <c r="M279" s="936"/>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H280" s="209"/>
      <c r="I280" s="209"/>
      <c r="J280" s="937"/>
      <c r="K280" s="937"/>
      <c r="L280" s="937"/>
      <c r="M280" s="936"/>
      <c r="Q280" s="272"/>
      <c r="R280" s="272"/>
      <c r="S280" s="272"/>
      <c r="T280" s="272"/>
      <c r="U280" s="257"/>
      <c r="V280" s="733"/>
      <c r="W280" s="732"/>
      <c r="X280" s="727"/>
      <c r="Y280" s="727"/>
      <c r="Z280" s="727"/>
    </row>
    <row r="281" spans="1:26" s="724" customFormat="1" ht="12" customHeight="1" outlineLevel="1" x14ac:dyDescent="0.25">
      <c r="A281" s="728"/>
      <c r="B281" s="725"/>
      <c r="C281" s="737"/>
      <c r="D281" s="737"/>
      <c r="E281" s="737"/>
      <c r="F281" s="741"/>
      <c r="H281" s="209" t="s">
        <v>1090</v>
      </c>
      <c r="I281" s="209"/>
      <c r="J281" s="463" t="s">
        <v>551</v>
      </c>
      <c r="K281" s="463" t="s">
        <v>552</v>
      </c>
      <c r="L281" s="463" t="s">
        <v>553</v>
      </c>
      <c r="M281" s="463" t="s">
        <v>554</v>
      </c>
      <c r="U281" s="257"/>
      <c r="V281" s="733"/>
      <c r="W281" s="732"/>
      <c r="X281" s="727"/>
      <c r="Y281" s="727"/>
      <c r="Z281" s="727"/>
    </row>
    <row r="282" spans="1:26" s="724" customFormat="1" ht="12" customHeight="1" outlineLevel="1" x14ac:dyDescent="0.25">
      <c r="A282" s="728"/>
      <c r="B282" s="725"/>
      <c r="C282" s="737"/>
      <c r="D282" s="737"/>
      <c r="E282" s="737"/>
      <c r="F282" s="741"/>
      <c r="I282" s="209"/>
      <c r="J282" s="938" t="b">
        <v>1</v>
      </c>
      <c r="K282" s="938" t="b">
        <v>0</v>
      </c>
      <c r="L282" s="938" t="b">
        <v>0</v>
      </c>
      <c r="M282" s="938" t="b">
        <v>0</v>
      </c>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09"/>
      <c r="H283" s="209"/>
      <c r="I283" s="209"/>
      <c r="J283" s="939"/>
      <c r="K283" s="940"/>
      <c r="L283" s="940"/>
      <c r="M283" s="936"/>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09"/>
      <c r="H284" s="209"/>
      <c r="I284" s="209"/>
      <c r="J284" s="211"/>
      <c r="K284" s="59"/>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209"/>
      <c r="H285" s="209"/>
      <c r="I285" s="209"/>
      <c r="J285" s="211"/>
      <c r="K285" s="59"/>
      <c r="L285" s="59"/>
      <c r="O285" s="59"/>
      <c r="P285" s="257"/>
      <c r="Q285" s="257"/>
      <c r="R285" s="257"/>
      <c r="S285" s="257"/>
      <c r="T285" s="257"/>
      <c r="U285" s="257"/>
      <c r="V285" s="733"/>
      <c r="W285" s="732"/>
      <c r="X285" s="727"/>
      <c r="Y285" s="727"/>
      <c r="Z285" s="727"/>
    </row>
    <row r="286" spans="1:26" s="724" customFormat="1" ht="12" customHeight="1" outlineLevel="1" x14ac:dyDescent="0.25">
      <c r="A286" s="728"/>
      <c r="B286" s="725"/>
      <c r="C286" s="737"/>
      <c r="D286" s="737"/>
      <c r="E286" s="737"/>
      <c r="F286" s="741"/>
      <c r="G286" s="926" t="s">
        <v>1068</v>
      </c>
      <c r="H286" s="209"/>
      <c r="I286" s="209"/>
      <c r="J286" s="211"/>
      <c r="K286" s="59"/>
      <c r="L286" s="59"/>
      <c r="O286" s="59"/>
      <c r="P286" s="257"/>
      <c r="Q286" s="257"/>
      <c r="R286" s="257"/>
      <c r="S286" s="257"/>
      <c r="T286" s="257"/>
      <c r="U286" s="257"/>
      <c r="V286" s="733"/>
      <c r="W286" s="732"/>
      <c r="X286" s="727"/>
      <c r="Y286" s="727"/>
      <c r="Z286" s="727"/>
    </row>
    <row r="287" spans="1:26" s="724" customFormat="1" ht="12" customHeight="1" outlineLevel="1" x14ac:dyDescent="0.25">
      <c r="A287" s="728"/>
      <c r="B287" s="725"/>
      <c r="C287" s="737"/>
      <c r="D287" s="737"/>
      <c r="E287" s="737"/>
      <c r="F287" s="741"/>
      <c r="G287" s="209"/>
      <c r="H287" s="209" t="s">
        <v>1069</v>
      </c>
      <c r="I287" s="209"/>
      <c r="J287" s="941">
        <v>43466</v>
      </c>
      <c r="K287" s="59"/>
      <c r="L287" s="59"/>
      <c r="O287" s="59"/>
      <c r="P287" s="257"/>
      <c r="Q287" s="257"/>
      <c r="R287" s="257"/>
      <c r="S287" s="257"/>
      <c r="T287" s="257"/>
      <c r="U287" s="257"/>
      <c r="V287" s="733"/>
      <c r="W287" s="732"/>
      <c r="X287" s="727"/>
      <c r="Y287" s="727"/>
      <c r="Z287" s="727"/>
    </row>
    <row r="288" spans="1:26" s="724" customFormat="1" ht="12" customHeight="1" outlineLevel="1" x14ac:dyDescent="0.25">
      <c r="A288" s="728"/>
      <c r="B288" s="725"/>
      <c r="C288" s="737"/>
      <c r="D288" s="737"/>
      <c r="E288" s="737"/>
      <c r="F288" s="741"/>
      <c r="G288" s="209"/>
      <c r="H288" s="209" t="s">
        <v>1079</v>
      </c>
      <c r="I288" s="209"/>
      <c r="J288" s="941">
        <v>43466</v>
      </c>
      <c r="K288" s="59"/>
      <c r="L288" s="59"/>
      <c r="O288" s="59"/>
      <c r="P288" s="257"/>
      <c r="Q288" s="257"/>
      <c r="R288" s="257"/>
      <c r="S288" s="257"/>
      <c r="T288" s="257"/>
      <c r="U288" s="257"/>
      <c r="V288" s="733"/>
      <c r="W288" s="732"/>
      <c r="X288" s="727"/>
      <c r="Y288" s="727"/>
      <c r="Z288" s="727"/>
    </row>
    <row r="289" spans="1:26" s="724" customFormat="1" ht="12" customHeight="1" outlineLevel="1" x14ac:dyDescent="0.25">
      <c r="A289" s="728"/>
      <c r="B289" s="725"/>
      <c r="C289" s="737"/>
      <c r="D289" s="737"/>
      <c r="E289" s="737"/>
      <c r="F289" s="741"/>
      <c r="G289" s="209"/>
      <c r="H289" s="209"/>
      <c r="I289" s="209"/>
      <c r="J289" s="211"/>
      <c r="K289" s="59"/>
      <c r="L289" s="59"/>
      <c r="O289" s="59"/>
      <c r="P289" s="257"/>
      <c r="Q289" s="257"/>
      <c r="R289" s="257"/>
      <c r="S289" s="257"/>
      <c r="T289" s="257"/>
      <c r="U289" s="257"/>
      <c r="V289" s="733"/>
      <c r="W289" s="732"/>
      <c r="X289" s="727"/>
      <c r="Y289" s="727"/>
      <c r="Z289" s="727"/>
    </row>
    <row r="290" spans="1:26" s="724" customFormat="1" ht="12" customHeight="1" outlineLevel="1" x14ac:dyDescent="0.25">
      <c r="A290" s="728"/>
      <c r="B290" s="725"/>
      <c r="C290" s="737"/>
      <c r="D290" s="737"/>
      <c r="E290" s="737"/>
      <c r="F290" s="741"/>
      <c r="G290" s="209"/>
      <c r="H290" s="209"/>
      <c r="I290" s="209"/>
      <c r="J290" s="211"/>
      <c r="K290" s="59"/>
      <c r="L290" s="59"/>
      <c r="O290" s="59"/>
      <c r="P290" s="257"/>
      <c r="Q290" s="257"/>
      <c r="R290" s="257"/>
      <c r="S290" s="257"/>
      <c r="T290" s="257"/>
      <c r="U290" s="257"/>
      <c r="V290" s="733"/>
      <c r="W290" s="732"/>
      <c r="X290" s="727"/>
      <c r="Y290" s="727"/>
      <c r="Z290" s="727"/>
    </row>
    <row r="291" spans="1:26" s="724" customFormat="1" ht="12" customHeight="1" outlineLevel="1" x14ac:dyDescent="0.25">
      <c r="A291" s="728"/>
      <c r="B291" s="725"/>
      <c r="C291" s="737"/>
      <c r="D291" s="737"/>
      <c r="E291" s="737"/>
      <c r="F291" s="741"/>
      <c r="G291" s="926" t="s">
        <v>1070</v>
      </c>
      <c r="H291" s="209"/>
      <c r="I291" s="209"/>
      <c r="J291" s="211"/>
      <c r="K291" s="59"/>
      <c r="L291" s="59"/>
      <c r="O291" s="59"/>
      <c r="P291" s="257"/>
      <c r="Q291" s="257"/>
      <c r="R291" s="257"/>
      <c r="S291" s="257"/>
      <c r="T291" s="257"/>
      <c r="U291" s="257"/>
      <c r="V291" s="733"/>
      <c r="W291" s="732"/>
      <c r="X291" s="727"/>
      <c r="Y291" s="727"/>
      <c r="Z291" s="727"/>
    </row>
    <row r="292" spans="1:26" s="724" customFormat="1" ht="12" customHeight="1" outlineLevel="1" x14ac:dyDescent="0.25">
      <c r="A292" s="728"/>
      <c r="B292" s="725"/>
      <c r="C292" s="737"/>
      <c r="D292" s="737"/>
      <c r="E292" s="737"/>
      <c r="F292" s="741"/>
      <c r="G292" s="209"/>
      <c r="H292" s="209" t="s">
        <v>1083</v>
      </c>
      <c r="I292" s="209"/>
      <c r="J292" s="933">
        <v>3.4</v>
      </c>
      <c r="K292" s="59"/>
      <c r="L292" s="59"/>
      <c r="O292" s="59"/>
      <c r="P292" s="257"/>
      <c r="Q292" s="257"/>
      <c r="R292" s="257"/>
      <c r="S292" s="257"/>
      <c r="T292" s="257"/>
      <c r="U292" s="257"/>
      <c r="V292" s="733"/>
      <c r="W292" s="732"/>
      <c r="X292" s="727"/>
      <c r="Y292" s="727"/>
      <c r="Z292" s="727"/>
    </row>
    <row r="293" spans="1:26" s="724" customFormat="1" ht="12" customHeight="1" outlineLevel="1" x14ac:dyDescent="0.25">
      <c r="A293" s="728"/>
      <c r="B293" s="725"/>
      <c r="C293" s="737"/>
      <c r="D293" s="737"/>
      <c r="E293" s="737"/>
      <c r="F293" s="741"/>
      <c r="G293" s="209"/>
      <c r="H293" s="209" t="s">
        <v>1071</v>
      </c>
      <c r="I293" s="209"/>
      <c r="J293" s="933">
        <v>15.4</v>
      </c>
      <c r="K293" s="59"/>
      <c r="L293" s="59"/>
      <c r="O293" s="59"/>
      <c r="P293" s="257"/>
      <c r="Q293" s="257"/>
      <c r="R293" s="257"/>
      <c r="S293" s="257"/>
      <c r="T293" s="257"/>
      <c r="U293" s="257"/>
      <c r="V293" s="733"/>
      <c r="W293" s="732"/>
      <c r="X293" s="727"/>
      <c r="Y293" s="727"/>
      <c r="Z293" s="727"/>
    </row>
    <row r="294" spans="1:26" s="724" customFormat="1" ht="12" customHeight="1" outlineLevel="1" x14ac:dyDescent="0.25">
      <c r="A294" s="728"/>
      <c r="B294" s="725"/>
      <c r="C294" s="737"/>
      <c r="D294" s="737"/>
      <c r="E294" s="737"/>
      <c r="F294" s="741"/>
      <c r="G294" s="209"/>
      <c r="H294" s="209" t="s">
        <v>1072</v>
      </c>
      <c r="I294" s="209"/>
      <c r="J294" s="933">
        <v>29.4</v>
      </c>
      <c r="K294" s="882"/>
      <c r="L294" s="882"/>
      <c r="M294" s="882"/>
      <c r="N294" s="882"/>
      <c r="O294" s="882"/>
      <c r="P294" s="257"/>
      <c r="Q294" s="257"/>
      <c r="R294" s="257"/>
      <c r="S294" s="257"/>
      <c r="T294" s="257"/>
      <c r="U294" s="257"/>
      <c r="V294" s="733"/>
      <c r="W294" s="732"/>
      <c r="X294" s="727"/>
      <c r="Y294" s="727"/>
      <c r="Z294" s="727"/>
    </row>
    <row r="295" spans="1:26" s="724" customFormat="1" ht="12" customHeight="1" outlineLevel="1" x14ac:dyDescent="0.25">
      <c r="A295" s="728"/>
      <c r="B295" s="725"/>
      <c r="C295" s="737"/>
      <c r="D295" s="737"/>
      <c r="E295" s="737"/>
      <c r="F295" s="741"/>
      <c r="G295" s="209"/>
      <c r="H295" s="209" t="s">
        <v>1073</v>
      </c>
      <c r="I295" s="209"/>
      <c r="J295" s="933">
        <v>13.1</v>
      </c>
      <c r="K295" s="882"/>
      <c r="L295" s="756"/>
      <c r="O295" s="756"/>
      <c r="P295" s="257"/>
      <c r="Q295" s="257"/>
      <c r="R295" s="257"/>
      <c r="S295" s="257"/>
      <c r="T295" s="257"/>
      <c r="U295" s="257"/>
      <c r="V295" s="733"/>
      <c r="W295" s="732"/>
      <c r="X295" s="727"/>
      <c r="Y295" s="727"/>
      <c r="Z295" s="727"/>
    </row>
    <row r="296" spans="1:26" s="724" customFormat="1" ht="12" customHeight="1" outlineLevel="1" x14ac:dyDescent="0.25">
      <c r="A296" s="728"/>
      <c r="B296" s="725"/>
      <c r="C296" s="737"/>
      <c r="D296" s="737"/>
      <c r="E296" s="737"/>
      <c r="F296" s="741"/>
      <c r="G296" s="209"/>
      <c r="H296" s="209" t="s">
        <v>1074</v>
      </c>
      <c r="I296" s="209"/>
      <c r="J296" s="933">
        <v>21.25</v>
      </c>
      <c r="K296" s="59"/>
      <c r="L296" s="59"/>
      <c r="O296" s="59"/>
      <c r="P296" s="257"/>
      <c r="Q296" s="257"/>
      <c r="R296" s="257"/>
      <c r="S296" s="257"/>
      <c r="T296" s="257"/>
      <c r="U296" s="257"/>
      <c r="V296" s="733"/>
      <c r="W296" s="732"/>
      <c r="X296" s="727"/>
      <c r="Y296" s="727"/>
      <c r="Z296" s="727"/>
    </row>
    <row r="297" spans="1:26" s="724" customFormat="1" ht="12" customHeight="1" outlineLevel="1" x14ac:dyDescent="0.25">
      <c r="A297" s="728"/>
      <c r="B297" s="725"/>
      <c r="C297" s="737"/>
      <c r="D297" s="737"/>
      <c r="E297" s="737"/>
      <c r="F297" s="741"/>
      <c r="G297" s="209"/>
      <c r="H297" s="209"/>
      <c r="I297" s="209"/>
      <c r="J297" s="211"/>
      <c r="K297" s="59"/>
      <c r="L297" s="59"/>
      <c r="O297" s="59"/>
      <c r="P297" s="257"/>
      <c r="Q297" s="257"/>
      <c r="R297" s="257"/>
      <c r="S297" s="257"/>
      <c r="T297" s="257"/>
      <c r="U297" s="257"/>
      <c r="V297" s="733"/>
      <c r="W297" s="732"/>
      <c r="X297" s="727"/>
      <c r="Y297" s="727"/>
      <c r="Z297" s="727"/>
    </row>
    <row r="298" spans="1:26" s="724" customFormat="1" ht="12" customHeight="1" outlineLevel="1" x14ac:dyDescent="0.25">
      <c r="A298" s="728"/>
      <c r="B298" s="725"/>
      <c r="C298" s="737"/>
      <c r="D298" s="737"/>
      <c r="E298" s="737"/>
      <c r="F298" s="741"/>
      <c r="G298" s="231"/>
      <c r="H298" s="208"/>
      <c r="I298" s="209"/>
      <c r="J298" s="211"/>
      <c r="K298" s="59"/>
      <c r="L298" s="59"/>
      <c r="O298" s="59"/>
      <c r="P298" s="257"/>
      <c r="Q298" s="257"/>
      <c r="R298" s="257"/>
      <c r="S298" s="257"/>
      <c r="T298" s="257"/>
      <c r="U298" s="257"/>
      <c r="V298" s="733"/>
      <c r="W298" s="732"/>
      <c r="X298" s="727"/>
      <c r="Y298" s="727"/>
      <c r="Z298" s="727"/>
    </row>
    <row r="299" spans="1:26" s="724" customFormat="1" ht="12" customHeight="1" outlineLevel="1" x14ac:dyDescent="0.25">
      <c r="A299" s="728"/>
      <c r="B299" s="725"/>
      <c r="C299" s="737"/>
      <c r="D299" s="737"/>
      <c r="E299" s="737"/>
      <c r="F299" s="741"/>
      <c r="G299" s="927" t="s">
        <v>1081</v>
      </c>
      <c r="H299" s="208"/>
      <c r="I299" s="932"/>
      <c r="J299" s="921"/>
      <c r="K299" s="666"/>
      <c r="L299" s="59"/>
      <c r="O299" s="59"/>
      <c r="P299" s="257"/>
      <c r="Q299" s="257"/>
      <c r="R299" s="257"/>
      <c r="S299" s="257"/>
      <c r="T299" s="257"/>
      <c r="U299" s="257"/>
      <c r="V299" s="733"/>
      <c r="W299" s="732"/>
      <c r="X299" s="727"/>
      <c r="Y299" s="727"/>
      <c r="Z299" s="727"/>
    </row>
    <row r="300" spans="1:26" s="724" customFormat="1" ht="12" customHeight="1" outlineLevel="1" x14ac:dyDescent="0.25">
      <c r="A300" s="728"/>
      <c r="B300" s="725"/>
      <c r="C300" s="737"/>
      <c r="D300" s="737"/>
      <c r="E300" s="737"/>
      <c r="F300" s="741"/>
      <c r="G300" s="231"/>
      <c r="H300" s="208" t="s">
        <v>489</v>
      </c>
      <c r="I300" s="932"/>
      <c r="J300" s="369">
        <v>1000</v>
      </c>
      <c r="K300" s="666"/>
      <c r="L300" s="59"/>
      <c r="O300" s="59"/>
      <c r="P300" s="257"/>
      <c r="Q300" s="257"/>
      <c r="R300" s="257"/>
      <c r="S300" s="257"/>
      <c r="T300" s="257"/>
      <c r="U300" s="257"/>
      <c r="V300" s="733"/>
      <c r="W300" s="732"/>
      <c r="X300" s="727"/>
      <c r="Y300" s="727"/>
      <c r="Z300" s="727"/>
    </row>
    <row r="301" spans="1:26" s="724" customFormat="1" ht="12" customHeight="1" outlineLevel="1" x14ac:dyDescent="0.25">
      <c r="A301" s="728"/>
      <c r="B301" s="725"/>
      <c r="C301" s="737"/>
      <c r="D301" s="737"/>
      <c r="E301" s="737"/>
      <c r="F301" s="741"/>
      <c r="G301" s="231"/>
      <c r="H301" s="208" t="s">
        <v>1082</v>
      </c>
      <c r="I301" s="932"/>
      <c r="J301" s="369">
        <v>0</v>
      </c>
      <c r="K301" s="666"/>
      <c r="L301" s="59"/>
      <c r="O301" s="59"/>
      <c r="P301" s="257"/>
      <c r="Q301" s="257"/>
      <c r="R301" s="257"/>
      <c r="S301" s="257"/>
      <c r="T301" s="257"/>
      <c r="U301" s="257"/>
      <c r="V301" s="733"/>
      <c r="W301" s="732"/>
      <c r="X301" s="727"/>
      <c r="Y301" s="727"/>
      <c r="Z301" s="727"/>
    </row>
    <row r="302" spans="1:26" s="724" customFormat="1" ht="12" customHeight="1" outlineLevel="1" x14ac:dyDescent="0.25">
      <c r="A302" s="728"/>
      <c r="B302" s="725"/>
      <c r="C302" s="737"/>
      <c r="D302" s="737"/>
      <c r="E302" s="737"/>
      <c r="F302" s="741"/>
      <c r="G302" s="231"/>
      <c r="H302" s="208"/>
      <c r="I302" s="932"/>
      <c r="J302" s="921"/>
      <c r="K302" s="666"/>
      <c r="L302" s="59"/>
      <c r="O302" s="59"/>
      <c r="P302" s="257"/>
      <c r="Q302" s="257"/>
      <c r="R302" s="257"/>
      <c r="S302" s="257"/>
      <c r="T302" s="257"/>
      <c r="U302" s="257"/>
      <c r="V302" s="733"/>
      <c r="W302" s="732"/>
      <c r="X302" s="727"/>
      <c r="Y302" s="727"/>
      <c r="Z302" s="727"/>
    </row>
    <row r="303" spans="1:26" s="724" customFormat="1" ht="12" customHeight="1" outlineLevel="1" x14ac:dyDescent="0.25">
      <c r="A303" s="728"/>
      <c r="B303" s="725"/>
      <c r="C303" s="737"/>
      <c r="D303" s="737"/>
      <c r="E303" s="737"/>
      <c r="F303" s="741"/>
      <c r="G303" s="231"/>
      <c r="H303" s="208"/>
      <c r="I303" s="932"/>
      <c r="J303" s="921"/>
      <c r="K303" s="666"/>
      <c r="L303" s="59"/>
      <c r="O303" s="59"/>
      <c r="P303" s="257"/>
      <c r="Q303" s="257"/>
      <c r="R303" s="257"/>
      <c r="S303" s="257"/>
      <c r="T303" s="257"/>
      <c r="U303" s="257"/>
      <c r="V303" s="733"/>
      <c r="W303" s="732"/>
      <c r="X303" s="727"/>
      <c r="Y303" s="727"/>
      <c r="Z303" s="727"/>
    </row>
    <row r="304" spans="1:26" s="724" customFormat="1" ht="12" customHeight="1" outlineLevel="1" x14ac:dyDescent="0.25">
      <c r="A304" s="728"/>
      <c r="B304" s="725"/>
      <c r="C304" s="737"/>
      <c r="D304" s="737"/>
      <c r="E304" s="737"/>
      <c r="F304" s="741"/>
      <c r="G304" s="231"/>
      <c r="H304" s="208"/>
      <c r="I304" s="932"/>
      <c r="J304" s="921"/>
      <c r="K304" s="666"/>
      <c r="L304" s="59"/>
      <c r="O304" s="59"/>
      <c r="P304" s="257"/>
      <c r="Q304" s="257"/>
      <c r="R304" s="257"/>
      <c r="S304" s="257"/>
      <c r="T304" s="257"/>
      <c r="U304" s="257"/>
      <c r="V304" s="733"/>
      <c r="W304" s="732"/>
      <c r="X304" s="727"/>
      <c r="Y304" s="727"/>
      <c r="Z304" s="727"/>
    </row>
    <row r="305" spans="1:26" s="724" customFormat="1" ht="12" customHeight="1" outlineLevel="1" x14ac:dyDescent="0.25">
      <c r="A305" s="728"/>
      <c r="B305" s="725"/>
      <c r="C305" s="737"/>
      <c r="D305" s="737"/>
      <c r="E305" s="737"/>
      <c r="F305" s="741"/>
      <c r="G305" s="927" t="s">
        <v>1075</v>
      </c>
      <c r="H305" s="208"/>
      <c r="I305" s="1115" t="s">
        <v>1076</v>
      </c>
      <c r="J305" s="1116"/>
      <c r="K305" s="1116"/>
      <c r="L305" s="1116"/>
      <c r="M305" s="1116"/>
      <c r="N305" s="1116"/>
      <c r="O305" s="1116"/>
      <c r="P305" s="1116"/>
      <c r="Q305" s="1117"/>
      <c r="R305" s="59"/>
      <c r="S305" s="257"/>
      <c r="T305" s="257"/>
      <c r="U305" s="59"/>
      <c r="V305" s="257"/>
      <c r="W305" s="732"/>
      <c r="X305" s="727"/>
      <c r="Y305" s="727"/>
      <c r="Z305" s="727"/>
    </row>
    <row r="306" spans="1:26" s="724" customFormat="1" ht="12" customHeight="1" outlineLevel="1" x14ac:dyDescent="0.25">
      <c r="A306" s="728"/>
      <c r="B306" s="725"/>
      <c r="C306" s="737"/>
      <c r="D306" s="737"/>
      <c r="E306" s="737"/>
      <c r="F306" s="741"/>
      <c r="G306" s="927"/>
      <c r="H306" s="208"/>
      <c r="I306" s="1118" t="s">
        <v>75</v>
      </c>
      <c r="J306" s="1119"/>
      <c r="K306" s="1120"/>
      <c r="L306" s="1121" t="s">
        <v>72</v>
      </c>
      <c r="M306" s="1122"/>
      <c r="N306" s="1123"/>
      <c r="O306" s="1124" t="s">
        <v>346</v>
      </c>
      <c r="P306" s="1125"/>
      <c r="Q306" s="1126"/>
      <c r="R306" s="59"/>
      <c r="S306" s="1111" t="s">
        <v>1106</v>
      </c>
      <c r="T306" s="1113" t="s">
        <v>1105</v>
      </c>
      <c r="U306" s="59"/>
      <c r="V306" s="257"/>
      <c r="W306" s="732"/>
      <c r="X306" s="727"/>
      <c r="Y306" s="727"/>
      <c r="Z306" s="727"/>
    </row>
    <row r="307" spans="1:26" s="724" customFormat="1" ht="12" customHeight="1" outlineLevel="1" x14ac:dyDescent="0.25">
      <c r="A307" s="728"/>
      <c r="B307" s="725"/>
      <c r="C307" s="737"/>
      <c r="D307" s="737"/>
      <c r="E307" s="737"/>
      <c r="F307" s="741"/>
      <c r="G307" s="231"/>
      <c r="H307" s="208"/>
      <c r="I307" s="1010" t="str">
        <f>H130</f>
        <v>Harv</v>
      </c>
      <c r="J307" s="1010" t="str">
        <f>I130</f>
        <v>Graz</v>
      </c>
      <c r="K307" s="1010" t="str">
        <f>J130</f>
        <v>Bale</v>
      </c>
      <c r="L307" s="1011" t="str">
        <f>H130</f>
        <v>Harv</v>
      </c>
      <c r="M307" s="1011" t="str">
        <f>I130</f>
        <v>Graz</v>
      </c>
      <c r="N307" s="1011" t="str">
        <f>J130</f>
        <v>Bale</v>
      </c>
      <c r="O307" s="1012" t="str">
        <f>H130</f>
        <v>Harv</v>
      </c>
      <c r="P307" s="1012" t="str">
        <f t="shared" ref="P307:Q307" si="4">I130</f>
        <v>Graz</v>
      </c>
      <c r="Q307" s="1012" t="str">
        <f t="shared" si="4"/>
        <v>Bale</v>
      </c>
      <c r="R307" s="59"/>
      <c r="S307" s="1112"/>
      <c r="T307" s="1114"/>
      <c r="U307" s="59"/>
      <c r="V307" s="257"/>
      <c r="W307" s="732"/>
      <c r="X307" s="727"/>
      <c r="Y307" s="727"/>
      <c r="Z307" s="727"/>
    </row>
    <row r="308" spans="1:26" s="724" customFormat="1" ht="12" customHeight="1" outlineLevel="1" x14ac:dyDescent="0.25">
      <c r="A308" s="728"/>
      <c r="B308" s="725"/>
      <c r="C308" s="737"/>
      <c r="D308" s="737"/>
      <c r="E308" s="737"/>
      <c r="F308" s="741"/>
      <c r="G308" s="231"/>
      <c r="H308" s="958" t="str">
        <f>General!H17</f>
        <v>b</v>
      </c>
      <c r="I308" s="931">
        <v>0.27922143700582119</v>
      </c>
      <c r="J308" s="1013">
        <f t="shared" ref="J308:K308" si="5">I308</f>
        <v>0.27922143700582119</v>
      </c>
      <c r="K308" s="1013">
        <f t="shared" si="5"/>
        <v>0.27922143700582119</v>
      </c>
      <c r="L308" s="942">
        <v>-7.357256925019099E-3</v>
      </c>
      <c r="M308" s="1014">
        <f t="shared" ref="M308:N308" si="6">L308</f>
        <v>-7.357256925019099E-3</v>
      </c>
      <c r="N308" s="1014">
        <f t="shared" si="6"/>
        <v>-7.357256925019099E-3</v>
      </c>
      <c r="O308" s="923">
        <v>59.634599807135977</v>
      </c>
      <c r="P308" s="1013">
        <f>O308</f>
        <v>59.634599807135977</v>
      </c>
      <c r="Q308" s="1013">
        <f>P308</f>
        <v>59.634599807135977</v>
      </c>
      <c r="R308" s="59"/>
      <c r="S308" s="387">
        <v>2850</v>
      </c>
      <c r="T308" s="955">
        <f t="shared" ref="T308:T316" si="7">S308/H173</f>
        <v>3031.9148936170213</v>
      </c>
      <c r="U308" s="59"/>
      <c r="V308" s="257"/>
      <c r="W308" s="732"/>
      <c r="X308" s="727"/>
      <c r="Y308" s="727"/>
      <c r="Z308" s="727"/>
    </row>
    <row r="309" spans="1:26" s="724" customFormat="1" ht="12" customHeight="1" outlineLevel="1" x14ac:dyDescent="0.25">
      <c r="A309" s="728"/>
      <c r="B309" s="725"/>
      <c r="C309" s="737"/>
      <c r="D309" s="737"/>
      <c r="E309" s="737"/>
      <c r="F309" s="741"/>
      <c r="G309" s="231"/>
      <c r="H309" s="958" t="str">
        <f>General!H18</f>
        <v>bd</v>
      </c>
      <c r="I309" s="931">
        <v>0.27922143700582119</v>
      </c>
      <c r="J309" s="1013">
        <f t="shared" ref="J309:K309" si="8">I309</f>
        <v>0.27922143700582119</v>
      </c>
      <c r="K309" s="1013">
        <f t="shared" si="8"/>
        <v>0.27922143700582119</v>
      </c>
      <c r="L309" s="942">
        <v>-7.357256925019099E-3</v>
      </c>
      <c r="M309" s="1014">
        <f t="shared" ref="M309:N309" si="9">L309</f>
        <v>-7.357256925019099E-3</v>
      </c>
      <c r="N309" s="1014">
        <f t="shared" si="9"/>
        <v>-7.357256925019099E-3</v>
      </c>
      <c r="O309" s="923">
        <v>59.634599807135977</v>
      </c>
      <c r="P309" s="1013">
        <f t="shared" ref="P309:Q309" si="10">O309</f>
        <v>59.634599807135977</v>
      </c>
      <c r="Q309" s="1013">
        <f t="shared" si="10"/>
        <v>59.634599807135977</v>
      </c>
      <c r="R309" s="59"/>
      <c r="S309" s="387">
        <v>2850</v>
      </c>
      <c r="T309" s="955">
        <f t="shared" si="7"/>
        <v>3031.9148936170213</v>
      </c>
      <c r="U309" s="59"/>
      <c r="V309" s="257"/>
      <c r="W309" s="732"/>
      <c r="X309" s="727"/>
      <c r="Y309" s="727"/>
      <c r="Z309" s="727"/>
    </row>
    <row r="310" spans="1:26" s="724" customFormat="1" ht="12" customHeight="1" outlineLevel="1" x14ac:dyDescent="0.25">
      <c r="A310" s="728"/>
      <c r="B310" s="725"/>
      <c r="C310" s="737"/>
      <c r="D310" s="737"/>
      <c r="E310" s="737"/>
      <c r="F310" s="741"/>
      <c r="G310" s="231"/>
      <c r="H310" s="958" t="str">
        <f>General!H19</f>
        <v>f</v>
      </c>
      <c r="I310" s="931">
        <v>0.21988823630969012</v>
      </c>
      <c r="J310" s="1013">
        <f t="shared" ref="J310:K310" si="11">I310</f>
        <v>0.21988823630969012</v>
      </c>
      <c r="K310" s="1013">
        <f t="shared" si="11"/>
        <v>0.21988823630969012</v>
      </c>
      <c r="L310" s="942">
        <v>-4.6010728402032814E-3</v>
      </c>
      <c r="M310" s="1014">
        <f t="shared" ref="M310:N310" si="12">L310</f>
        <v>-4.6010728402032814E-3</v>
      </c>
      <c r="N310" s="1014">
        <f t="shared" si="12"/>
        <v>-4.6010728402032814E-3</v>
      </c>
      <c r="O310" s="923">
        <v>57.445790754257906</v>
      </c>
      <c r="P310" s="1013">
        <f t="shared" ref="P310:Q310" si="13">O310</f>
        <v>57.445790754257906</v>
      </c>
      <c r="Q310" s="1013">
        <f t="shared" si="13"/>
        <v>57.445790754257906</v>
      </c>
      <c r="R310" s="59"/>
      <c r="S310" s="387">
        <v>2000</v>
      </c>
      <c r="T310" s="955">
        <f t="shared" si="7"/>
        <v>2222.2222222222222</v>
      </c>
      <c r="U310" s="59"/>
      <c r="V310" s="257"/>
      <c r="W310" s="732"/>
      <c r="X310" s="727"/>
      <c r="Y310" s="727"/>
      <c r="Z310" s="727"/>
    </row>
    <row r="311" spans="1:26" s="724" customFormat="1" ht="12" customHeight="1" outlineLevel="1" x14ac:dyDescent="0.25">
      <c r="A311" s="728"/>
      <c r="B311" s="725"/>
      <c r="C311" s="737"/>
      <c r="D311" s="737"/>
      <c r="E311" s="737"/>
      <c r="F311" s="741"/>
      <c r="G311" s="231"/>
      <c r="H311" s="958" t="str">
        <f>General!H20</f>
        <v>h</v>
      </c>
      <c r="I311" s="931">
        <v>0.27922143700582119</v>
      </c>
      <c r="J311" s="1013">
        <f t="shared" ref="J311:K311" si="14">I311</f>
        <v>0.27922143700582119</v>
      </c>
      <c r="K311" s="1013">
        <f t="shared" si="14"/>
        <v>0.27922143700582119</v>
      </c>
      <c r="L311" s="942">
        <v>-7.357256925019099E-3</v>
      </c>
      <c r="M311" s="1014">
        <f t="shared" ref="M311:N311" si="15">L311</f>
        <v>-7.357256925019099E-3</v>
      </c>
      <c r="N311" s="1014">
        <f t="shared" si="15"/>
        <v>-7.357256925019099E-3</v>
      </c>
      <c r="O311" s="923">
        <v>59.634599807135977</v>
      </c>
      <c r="P311" s="1013">
        <f t="shared" ref="P311:Q311" si="16">O311</f>
        <v>59.634599807135977</v>
      </c>
      <c r="Q311" s="1013">
        <f t="shared" si="16"/>
        <v>59.634599807135977</v>
      </c>
      <c r="R311" s="59"/>
      <c r="S311" s="387">
        <v>10387</v>
      </c>
      <c r="T311" s="955">
        <f t="shared" si="7"/>
        <v>11050</v>
      </c>
      <c r="U311" s="59"/>
      <c r="V311" s="257"/>
      <c r="W311" s="732"/>
      <c r="X311" s="727"/>
      <c r="Y311" s="727"/>
      <c r="Z311" s="727"/>
    </row>
    <row r="312" spans="1:26" s="724" customFormat="1" ht="12" customHeight="1" outlineLevel="1" x14ac:dyDescent="0.25">
      <c r="A312" s="728"/>
      <c r="B312" s="725"/>
      <c r="C312" s="737"/>
      <c r="D312" s="737"/>
      <c r="E312" s="737"/>
      <c r="F312" s="741"/>
      <c r="G312" s="231"/>
      <c r="H312" s="958" t="str">
        <f>General!H21</f>
        <v>i</v>
      </c>
      <c r="I312" s="931">
        <v>0.21988823630969012</v>
      </c>
      <c r="J312" s="1013">
        <f t="shared" ref="J312:K312" si="17">I312</f>
        <v>0.21988823630969012</v>
      </c>
      <c r="K312" s="1013">
        <f t="shared" si="17"/>
        <v>0.21988823630969012</v>
      </c>
      <c r="L312" s="942">
        <v>-4.6010728402032814E-3</v>
      </c>
      <c r="M312" s="1014">
        <f t="shared" ref="M312:N312" si="18">L312</f>
        <v>-4.6010728402032814E-3</v>
      </c>
      <c r="N312" s="1014">
        <f t="shared" si="18"/>
        <v>-4.6010728402032814E-3</v>
      </c>
      <c r="O312" s="923">
        <v>57.445790754257906</v>
      </c>
      <c r="P312" s="1013">
        <f t="shared" ref="P312:Q312" si="19">O312</f>
        <v>57.445790754257906</v>
      </c>
      <c r="Q312" s="1013">
        <f t="shared" si="19"/>
        <v>57.445790754257906</v>
      </c>
      <c r="R312" s="59"/>
      <c r="S312" s="387">
        <v>2000</v>
      </c>
      <c r="T312" s="955">
        <f t="shared" si="7"/>
        <v>2222.2222222222222</v>
      </c>
      <c r="U312" s="59"/>
      <c r="V312" s="257"/>
      <c r="W312" s="732"/>
      <c r="X312" s="727"/>
      <c r="Y312" s="727"/>
      <c r="Z312" s="727"/>
    </row>
    <row r="313" spans="1:26" s="724" customFormat="1" ht="12" customHeight="1" outlineLevel="1" x14ac:dyDescent="0.25">
      <c r="A313" s="728"/>
      <c r="B313" s="725"/>
      <c r="C313" s="737"/>
      <c r="D313" s="737"/>
      <c r="E313" s="737"/>
      <c r="F313" s="741"/>
      <c r="G313" s="231"/>
      <c r="H313" s="958" t="str">
        <f>General!H22</f>
        <v>k</v>
      </c>
      <c r="I313" s="931">
        <v>0.21988823630969012</v>
      </c>
      <c r="J313" s="1013">
        <f t="shared" ref="J313:K313" si="20">I313</f>
        <v>0.21988823630969012</v>
      </c>
      <c r="K313" s="1013">
        <f t="shared" si="20"/>
        <v>0.21988823630969012</v>
      </c>
      <c r="L313" s="942">
        <v>-4.6010728402032814E-3</v>
      </c>
      <c r="M313" s="1014">
        <f t="shared" ref="M313:N313" si="21">L313</f>
        <v>-4.6010728402032814E-3</v>
      </c>
      <c r="N313" s="1014">
        <f t="shared" si="21"/>
        <v>-4.6010728402032814E-3</v>
      </c>
      <c r="O313" s="923">
        <v>57.445790754257906</v>
      </c>
      <c r="P313" s="1013">
        <f t="shared" ref="P313:Q313" si="22">O313</f>
        <v>57.445790754257906</v>
      </c>
      <c r="Q313" s="1013">
        <f t="shared" si="22"/>
        <v>57.445790754257906</v>
      </c>
      <c r="R313" s="59"/>
      <c r="S313" s="387">
        <v>2000</v>
      </c>
      <c r="T313" s="955">
        <f t="shared" si="7"/>
        <v>2222.2222222222222</v>
      </c>
      <c r="U313" s="59"/>
      <c r="V313" s="257"/>
      <c r="W313" s="732"/>
      <c r="X313" s="727"/>
      <c r="Y313" s="727"/>
      <c r="Z313" s="727"/>
    </row>
    <row r="314" spans="1:26" s="724" customFormat="1" ht="12" customHeight="1" outlineLevel="1" x14ac:dyDescent="0.25">
      <c r="A314" s="728"/>
      <c r="B314" s="725"/>
      <c r="C314" s="737"/>
      <c r="D314" s="737"/>
      <c r="E314" s="737"/>
      <c r="F314" s="741"/>
      <c r="G314" s="231"/>
      <c r="H314" s="958" t="str">
        <f>General!H23</f>
        <v>l</v>
      </c>
      <c r="I314" s="931">
        <v>0.21988823630969012</v>
      </c>
      <c r="J314" s="1013">
        <f t="shared" ref="J314:K314" si="23">I314</f>
        <v>0.21988823630969012</v>
      </c>
      <c r="K314" s="1013">
        <f t="shared" si="23"/>
        <v>0.21988823630969012</v>
      </c>
      <c r="L314" s="942">
        <v>-4.6010728402032814E-3</v>
      </c>
      <c r="M314" s="1014">
        <f t="shared" ref="M314:N314" si="24">L314</f>
        <v>-4.6010728402032814E-3</v>
      </c>
      <c r="N314" s="1014">
        <f t="shared" si="24"/>
        <v>-4.6010728402032814E-3</v>
      </c>
      <c r="O314" s="923">
        <v>57.445790754257906</v>
      </c>
      <c r="P314" s="1013">
        <f t="shared" ref="P314:Q314" si="25">O314</f>
        <v>57.445790754257906</v>
      </c>
      <c r="Q314" s="1013">
        <f t="shared" si="25"/>
        <v>57.445790754257906</v>
      </c>
      <c r="R314" s="59"/>
      <c r="S314" s="387">
        <v>2000</v>
      </c>
      <c r="T314" s="955">
        <f t="shared" si="7"/>
        <v>2222.2222222222222</v>
      </c>
      <c r="U314" s="59"/>
      <c r="V314" s="257"/>
      <c r="W314" s="732"/>
      <c r="X314" s="727"/>
      <c r="Y314" s="727"/>
      <c r="Z314" s="727"/>
    </row>
    <row r="315" spans="1:26" s="724" customFormat="1" ht="12" customHeight="1" outlineLevel="1" x14ac:dyDescent="0.25">
      <c r="A315" s="728"/>
      <c r="B315" s="725"/>
      <c r="C315" s="737"/>
      <c r="D315" s="737"/>
      <c r="E315" s="737"/>
      <c r="F315" s="741"/>
      <c r="G315" s="231"/>
      <c r="H315" s="958" t="str">
        <f>General!H24</f>
        <v>o</v>
      </c>
      <c r="I315" s="931">
        <v>0.27922143700582119</v>
      </c>
      <c r="J315" s="1013">
        <f t="shared" ref="J315:K315" si="26">I315</f>
        <v>0.27922143700582119</v>
      </c>
      <c r="K315" s="1013">
        <f t="shared" si="26"/>
        <v>0.27922143700582119</v>
      </c>
      <c r="L315" s="942">
        <v>-7.357256925019099E-3</v>
      </c>
      <c r="M315" s="1014">
        <f t="shared" ref="M315:N315" si="27">L315</f>
        <v>-7.357256925019099E-3</v>
      </c>
      <c r="N315" s="1014">
        <f t="shared" si="27"/>
        <v>-7.357256925019099E-3</v>
      </c>
      <c r="O315" s="923">
        <v>59.634599807135977</v>
      </c>
      <c r="P315" s="1013">
        <f t="shared" ref="P315:Q315" si="28">O315</f>
        <v>59.634599807135977</v>
      </c>
      <c r="Q315" s="1013">
        <f t="shared" si="28"/>
        <v>59.634599807135977</v>
      </c>
      <c r="R315" s="59"/>
      <c r="S315" s="387">
        <v>2850</v>
      </c>
      <c r="T315" s="955">
        <f t="shared" si="7"/>
        <v>3031.9148936170213</v>
      </c>
      <c r="U315" s="59"/>
      <c r="V315" s="257"/>
      <c r="W315" s="732"/>
      <c r="X315" s="727"/>
      <c r="Y315" s="727"/>
      <c r="Z315" s="727"/>
    </row>
    <row r="316" spans="1:26" s="724" customFormat="1" ht="12" customHeight="1" outlineLevel="1" x14ac:dyDescent="0.25">
      <c r="A316" s="728"/>
      <c r="B316" s="725"/>
      <c r="C316" s="737"/>
      <c r="D316" s="737"/>
      <c r="E316" s="737"/>
      <c r="F316" s="741"/>
      <c r="G316" s="231"/>
      <c r="H316" s="958" t="str">
        <f>General!H25</f>
        <v>od</v>
      </c>
      <c r="I316" s="931">
        <v>0.27922143700582119</v>
      </c>
      <c r="J316" s="1013">
        <f t="shared" ref="J316:K316" si="29">I316</f>
        <v>0.27922143700582119</v>
      </c>
      <c r="K316" s="1013">
        <f t="shared" si="29"/>
        <v>0.27922143700582119</v>
      </c>
      <c r="L316" s="942">
        <v>-7.357256925019099E-3</v>
      </c>
      <c r="M316" s="1014">
        <f t="shared" ref="M316:N316" si="30">L316</f>
        <v>-7.357256925019099E-3</v>
      </c>
      <c r="N316" s="1014">
        <f t="shared" si="30"/>
        <v>-7.357256925019099E-3</v>
      </c>
      <c r="O316" s="923">
        <v>59.634599807135977</v>
      </c>
      <c r="P316" s="1013">
        <f t="shared" ref="P316:Q316" si="31">O316</f>
        <v>59.634599807135977</v>
      </c>
      <c r="Q316" s="1013">
        <f t="shared" si="31"/>
        <v>59.634599807135977</v>
      </c>
      <c r="R316" s="59"/>
      <c r="S316" s="387">
        <v>2850</v>
      </c>
      <c r="T316" s="955">
        <f t="shared" si="7"/>
        <v>3031.9148936170213</v>
      </c>
      <c r="U316" s="59"/>
      <c r="V316" s="257"/>
      <c r="W316" s="732"/>
      <c r="X316" s="727"/>
      <c r="Y316" s="727"/>
      <c r="Z316" s="727"/>
    </row>
    <row r="317" spans="1:26" s="724" customFormat="1" ht="12" customHeight="1" outlineLevel="1" x14ac:dyDescent="0.25">
      <c r="A317" s="728"/>
      <c r="B317" s="725"/>
      <c r="C317" s="737"/>
      <c r="D317" s="737"/>
      <c r="E317" s="737"/>
      <c r="F317" s="741"/>
      <c r="G317" s="231"/>
      <c r="H317" s="958" t="str">
        <f>General!H26</f>
        <v>of</v>
      </c>
      <c r="I317" s="931">
        <v>0.27922143700582119</v>
      </c>
      <c r="J317" s="1013">
        <f t="shared" ref="J317:K317" si="32">I317</f>
        <v>0.27922143700582119</v>
      </c>
      <c r="K317" s="1013">
        <f t="shared" si="32"/>
        <v>0.27922143700582119</v>
      </c>
      <c r="L317" s="942">
        <v>-7.357256925019099E-3</v>
      </c>
      <c r="M317" s="1014">
        <f t="shared" ref="M317:N317" si="33">L317</f>
        <v>-7.357256925019099E-3</v>
      </c>
      <c r="N317" s="1014">
        <f t="shared" si="33"/>
        <v>-7.357256925019099E-3</v>
      </c>
      <c r="O317" s="923">
        <v>59.634599807135977</v>
      </c>
      <c r="P317" s="1013">
        <f t="shared" ref="P317:Q317" si="34">O317</f>
        <v>59.634599807135977</v>
      </c>
      <c r="Q317" s="1013">
        <f t="shared" si="34"/>
        <v>59.634599807135977</v>
      </c>
      <c r="R317" s="59"/>
      <c r="S317" s="387"/>
      <c r="T317" s="387">
        <v>3032</v>
      </c>
      <c r="U317" s="59"/>
      <c r="V317" s="257"/>
      <c r="W317" s="732"/>
      <c r="X317" s="727"/>
      <c r="Y317" s="727"/>
      <c r="Z317" s="727"/>
    </row>
    <row r="318" spans="1:26" s="724" customFormat="1" ht="12" customHeight="1" outlineLevel="1" x14ac:dyDescent="0.25">
      <c r="A318" s="728"/>
      <c r="B318" s="725"/>
      <c r="C318" s="737"/>
      <c r="D318" s="737"/>
      <c r="E318" s="737"/>
      <c r="F318" s="741"/>
      <c r="G318" s="231"/>
      <c r="H318" s="958" t="str">
        <f>General!H27</f>
        <v>r</v>
      </c>
      <c r="I318" s="931">
        <v>0.21988823630969012</v>
      </c>
      <c r="J318" s="1013">
        <f t="shared" ref="J318:K318" si="35">I318</f>
        <v>0.21988823630969012</v>
      </c>
      <c r="K318" s="1013">
        <f t="shared" si="35"/>
        <v>0.21988823630969012</v>
      </c>
      <c r="L318" s="942">
        <v>-4.6010728402032814E-3</v>
      </c>
      <c r="M318" s="1014">
        <f t="shared" ref="M318:N318" si="36">L318</f>
        <v>-4.6010728402032814E-3</v>
      </c>
      <c r="N318" s="1014">
        <f t="shared" si="36"/>
        <v>-4.6010728402032814E-3</v>
      </c>
      <c r="O318" s="923">
        <v>57.445790754257906</v>
      </c>
      <c r="P318" s="1013">
        <f t="shared" ref="P318:Q318" si="37">O318</f>
        <v>57.445790754257906</v>
      </c>
      <c r="Q318" s="1013">
        <f t="shared" si="37"/>
        <v>57.445790754257906</v>
      </c>
      <c r="R318" s="59"/>
      <c r="S318" s="387">
        <v>1600</v>
      </c>
      <c r="T318" s="955">
        <f t="shared" ref="T318:T324" si="38">S318/H183</f>
        <v>1649.4845360824743</v>
      </c>
      <c r="U318" s="59"/>
      <c r="V318" s="257"/>
      <c r="W318" s="732"/>
      <c r="X318" s="727"/>
      <c r="Y318" s="727"/>
      <c r="Z318" s="727"/>
    </row>
    <row r="319" spans="1:26" s="724" customFormat="1" ht="12" customHeight="1" outlineLevel="1" x14ac:dyDescent="0.25">
      <c r="A319" s="728"/>
      <c r="B319" s="725"/>
      <c r="C319" s="737"/>
      <c r="D319" s="737"/>
      <c r="E319" s="737"/>
      <c r="F319" s="741"/>
      <c r="G319" s="231"/>
      <c r="H319" s="958" t="str">
        <f>General!H28</f>
        <v>rd</v>
      </c>
      <c r="I319" s="931">
        <v>0.21988823630969012</v>
      </c>
      <c r="J319" s="1013">
        <f t="shared" ref="J319:K319" si="39">I319</f>
        <v>0.21988823630969012</v>
      </c>
      <c r="K319" s="1013">
        <f t="shared" si="39"/>
        <v>0.21988823630969012</v>
      </c>
      <c r="L319" s="942">
        <v>-4.6010728402032814E-3</v>
      </c>
      <c r="M319" s="1014">
        <f t="shared" ref="M319:N319" si="40">L319</f>
        <v>-4.6010728402032814E-3</v>
      </c>
      <c r="N319" s="1014">
        <f t="shared" si="40"/>
        <v>-4.6010728402032814E-3</v>
      </c>
      <c r="O319" s="923">
        <v>57.445790754257906</v>
      </c>
      <c r="P319" s="1013">
        <f t="shared" ref="P319:Q319" si="41">O319</f>
        <v>57.445790754257906</v>
      </c>
      <c r="Q319" s="1013">
        <f t="shared" si="41"/>
        <v>57.445790754257906</v>
      </c>
      <c r="R319" s="59"/>
      <c r="S319" s="387">
        <v>1600</v>
      </c>
      <c r="T319" s="955">
        <f t="shared" si="38"/>
        <v>1649.4845360824743</v>
      </c>
      <c r="U319" s="59"/>
      <c r="V319" s="257"/>
      <c r="W319" s="732"/>
      <c r="X319" s="727"/>
      <c r="Y319" s="727"/>
      <c r="Z319" s="727"/>
    </row>
    <row r="320" spans="1:26" s="724" customFormat="1" ht="12" customHeight="1" outlineLevel="1" x14ac:dyDescent="0.25">
      <c r="A320" s="728"/>
      <c r="B320" s="725"/>
      <c r="C320" s="737"/>
      <c r="D320" s="737"/>
      <c r="E320" s="737"/>
      <c r="F320" s="741"/>
      <c r="G320" s="231"/>
      <c r="H320" s="958" t="str">
        <f>General!H29</f>
        <v>v</v>
      </c>
      <c r="I320" s="931">
        <v>0.21988823630969012</v>
      </c>
      <c r="J320" s="1013">
        <f t="shared" ref="J320:K320" si="42">I320</f>
        <v>0.21988823630969012</v>
      </c>
      <c r="K320" s="1013">
        <f t="shared" si="42"/>
        <v>0.21988823630969012</v>
      </c>
      <c r="L320" s="942">
        <v>-4.6010728402032814E-3</v>
      </c>
      <c r="M320" s="1014">
        <f t="shared" ref="M320:N320" si="43">L320</f>
        <v>-4.6010728402032814E-3</v>
      </c>
      <c r="N320" s="1014">
        <f t="shared" si="43"/>
        <v>-4.6010728402032814E-3</v>
      </c>
      <c r="O320" s="923">
        <v>57.445790754257906</v>
      </c>
      <c r="P320" s="1013">
        <f t="shared" ref="P320:Q320" si="44">O320</f>
        <v>57.445790754257906</v>
      </c>
      <c r="Q320" s="1013">
        <f t="shared" si="44"/>
        <v>57.445790754257906</v>
      </c>
      <c r="R320" s="59"/>
      <c r="S320" s="387">
        <v>2000</v>
      </c>
      <c r="T320" s="955">
        <f t="shared" si="38"/>
        <v>2222.2222222222222</v>
      </c>
      <c r="U320" s="59"/>
      <c r="V320" s="257"/>
      <c r="W320" s="732"/>
      <c r="X320" s="727"/>
      <c r="Y320" s="727"/>
      <c r="Z320" s="727"/>
    </row>
    <row r="321" spans="1:26" s="724" customFormat="1" ht="12" customHeight="1" outlineLevel="1" x14ac:dyDescent="0.25">
      <c r="A321" s="728"/>
      <c r="B321" s="725"/>
      <c r="C321" s="737"/>
      <c r="D321" s="737"/>
      <c r="E321" s="737"/>
      <c r="F321" s="741"/>
      <c r="G321" s="231"/>
      <c r="H321" s="958" t="str">
        <f>General!H30</f>
        <v>w</v>
      </c>
      <c r="I321" s="931">
        <v>0.27922143700582119</v>
      </c>
      <c r="J321" s="1013">
        <f t="shared" ref="J321:K321" si="45">I321</f>
        <v>0.27922143700582119</v>
      </c>
      <c r="K321" s="1013">
        <f t="shared" si="45"/>
        <v>0.27922143700582119</v>
      </c>
      <c r="L321" s="942">
        <v>-7.357256925019099E-3</v>
      </c>
      <c r="M321" s="1014">
        <f t="shared" ref="M321:N321" si="46">L321</f>
        <v>-7.357256925019099E-3</v>
      </c>
      <c r="N321" s="1014">
        <f t="shared" si="46"/>
        <v>-7.357256925019099E-3</v>
      </c>
      <c r="O321" s="923">
        <v>59.634599807135977</v>
      </c>
      <c r="P321" s="1013">
        <f t="shared" ref="P321:Q321" si="47">O321</f>
        <v>59.634599807135977</v>
      </c>
      <c r="Q321" s="1013">
        <f t="shared" si="47"/>
        <v>59.634599807135977</v>
      </c>
      <c r="R321" s="59"/>
      <c r="S321" s="387">
        <v>2850</v>
      </c>
      <c r="T321" s="955">
        <f t="shared" si="38"/>
        <v>3031.9148936170213</v>
      </c>
      <c r="U321" s="59"/>
      <c r="V321" s="257"/>
      <c r="W321" s="732"/>
      <c r="X321" s="727"/>
      <c r="Y321" s="727"/>
      <c r="Z321" s="727"/>
    </row>
    <row r="322" spans="1:26" s="724" customFormat="1" outlineLevel="1" x14ac:dyDescent="0.25">
      <c r="A322" s="728"/>
      <c r="B322" s="725"/>
      <c r="C322" s="737"/>
      <c r="D322" s="737"/>
      <c r="E322" s="737"/>
      <c r="F322" s="741"/>
      <c r="G322" s="231"/>
      <c r="H322" s="958" t="str">
        <f>General!H31</f>
        <v>wd</v>
      </c>
      <c r="I322" s="931">
        <v>0.27922143700582119</v>
      </c>
      <c r="J322" s="1013">
        <f t="shared" ref="J322:K322" si="48">I322</f>
        <v>0.27922143700582119</v>
      </c>
      <c r="K322" s="1013">
        <f t="shared" si="48"/>
        <v>0.27922143700582119</v>
      </c>
      <c r="L322" s="942">
        <v>-7.357256925019099E-3</v>
      </c>
      <c r="M322" s="1014">
        <f t="shared" ref="M322:N322" si="49">L322</f>
        <v>-7.357256925019099E-3</v>
      </c>
      <c r="N322" s="1014">
        <f t="shared" si="49"/>
        <v>-7.357256925019099E-3</v>
      </c>
      <c r="O322" s="923">
        <v>59.634599807135977</v>
      </c>
      <c r="P322" s="1013">
        <f t="shared" ref="P322:Q322" si="50">O322</f>
        <v>59.634599807135977</v>
      </c>
      <c r="Q322" s="1013">
        <f t="shared" si="50"/>
        <v>59.634599807135977</v>
      </c>
      <c r="R322" s="59"/>
      <c r="S322" s="387">
        <v>2850</v>
      </c>
      <c r="T322" s="955">
        <f t="shared" si="38"/>
        <v>3031.9148936170213</v>
      </c>
      <c r="U322" s="59"/>
      <c r="V322" s="257"/>
      <c r="W322" s="732"/>
      <c r="X322" s="727"/>
      <c r="Y322" s="727"/>
      <c r="Z322" s="727"/>
    </row>
    <row r="323" spans="1:26" s="724" customFormat="1" outlineLevel="1" x14ac:dyDescent="0.25">
      <c r="A323" s="728"/>
      <c r="B323" s="725"/>
      <c r="C323" s="737"/>
      <c r="D323" s="737"/>
      <c r="E323" s="737"/>
      <c r="F323" s="741"/>
      <c r="G323" s="312"/>
      <c r="H323" s="958" t="str">
        <f>General!H32</f>
        <v>z</v>
      </c>
      <c r="I323" s="931">
        <v>0.21988823630969012</v>
      </c>
      <c r="J323" s="1013">
        <f t="shared" ref="J323:K323" si="51">I323</f>
        <v>0.21988823630969012</v>
      </c>
      <c r="K323" s="1013">
        <f t="shared" si="51"/>
        <v>0.21988823630969012</v>
      </c>
      <c r="L323" s="942">
        <v>-4.6010728402032814E-3</v>
      </c>
      <c r="M323" s="1014">
        <f t="shared" ref="M323:N323" si="52">L323</f>
        <v>-4.6010728402032814E-3</v>
      </c>
      <c r="N323" s="1014">
        <f t="shared" si="52"/>
        <v>-4.6010728402032814E-3</v>
      </c>
      <c r="O323" s="923">
        <v>57.445790754257906</v>
      </c>
      <c r="P323" s="1013">
        <f t="shared" ref="P323:Q323" si="53">O323</f>
        <v>57.445790754257906</v>
      </c>
      <c r="Q323" s="1013">
        <f t="shared" si="53"/>
        <v>57.445790754257906</v>
      </c>
      <c r="R323" s="930"/>
      <c r="S323" s="387">
        <v>1600</v>
      </c>
      <c r="T323" s="955">
        <f t="shared" si="38"/>
        <v>1649.4845360824743</v>
      </c>
      <c r="U323" s="930"/>
      <c r="V323" s="734"/>
      <c r="W323" s="732"/>
      <c r="X323" s="727"/>
      <c r="Y323" s="727"/>
      <c r="Z323" s="727"/>
    </row>
    <row r="324" spans="1:26" s="724" customFormat="1" outlineLevel="1" x14ac:dyDescent="0.25">
      <c r="A324" s="728"/>
      <c r="B324" s="725"/>
      <c r="C324" s="737"/>
      <c r="D324" s="737"/>
      <c r="E324" s="737"/>
      <c r="F324" s="741"/>
      <c r="G324" s="312"/>
      <c r="H324" s="958" t="str">
        <f>General!H33</f>
        <v>zd</v>
      </c>
      <c r="I324" s="931">
        <v>0.21988823630969012</v>
      </c>
      <c r="J324" s="1013">
        <f t="shared" ref="J324:K324" si="54">I324</f>
        <v>0.21988823630969012</v>
      </c>
      <c r="K324" s="1013">
        <f t="shared" si="54"/>
        <v>0.21988823630969012</v>
      </c>
      <c r="L324" s="942">
        <v>-4.6010728402032814E-3</v>
      </c>
      <c r="M324" s="1014">
        <f t="shared" ref="M324:N324" si="55">L324</f>
        <v>-4.6010728402032814E-3</v>
      </c>
      <c r="N324" s="1014">
        <f t="shared" si="55"/>
        <v>-4.6010728402032814E-3</v>
      </c>
      <c r="O324" s="923">
        <v>57.445790754257906</v>
      </c>
      <c r="P324" s="1013">
        <f t="shared" ref="P324:Q324" si="56">O324</f>
        <v>57.445790754257906</v>
      </c>
      <c r="Q324" s="1013">
        <f t="shared" si="56"/>
        <v>57.445790754257906</v>
      </c>
      <c r="R324" s="734"/>
      <c r="S324" s="387">
        <v>1600</v>
      </c>
      <c r="T324" s="955">
        <f t="shared" si="38"/>
        <v>1649.4845360824743</v>
      </c>
      <c r="U324" s="734"/>
      <c r="V324" s="733"/>
      <c r="W324" s="732"/>
      <c r="X324" s="727"/>
      <c r="Y324" s="727"/>
      <c r="Z324" s="727"/>
    </row>
    <row r="325" spans="1:26" s="724" customFormat="1" outlineLevel="1" x14ac:dyDescent="0.25">
      <c r="A325" s="728"/>
      <c r="B325" s="725"/>
      <c r="C325" s="737"/>
      <c r="D325" s="737"/>
      <c r="E325" s="737"/>
      <c r="F325" s="741"/>
      <c r="G325" s="312"/>
      <c r="H325" s="208"/>
      <c r="I325" s="928"/>
      <c r="J325" s="929"/>
      <c r="K325" s="930"/>
      <c r="L325" s="930"/>
      <c r="O325" s="930"/>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2"/>
      <c r="H326" s="928"/>
      <c r="I326" s="928"/>
      <c r="J326" s="929"/>
      <c r="K326" s="930"/>
      <c r="L326" s="930"/>
      <c r="O326" s="930"/>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outlineLevel="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2022-04-11T11:52:27Z</dcterms:modified>
</cp:coreProperties>
</file>