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5665A47C-E013-4AB1-A202-D5F42B1ED93C}" xr6:coauthVersionLast="45" xr6:coauthVersionMax="47" xr10:uidLastSave="{00000000-0000-0000-0000-000000000000}"/>
  <bookViews>
    <workbookView xWindow="-12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Experiment!$A$4:$HI$48</definedName>
    <definedName name="_xlnm._FilterDatabase" localSheetId="3" hidden="1">'Run Report'!$A$2:$H$67</definedName>
    <definedName name="_xlnm._FilterDatabase" localSheetId="4" hidden="1">'SA variables'!$A$4:$M$130</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Experiment!$A$5:$HI$47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E9" i="1" l="1"/>
  <c r="AF9" i="1"/>
  <c r="EV9" i="1"/>
  <c r="EV5" i="1" l="1"/>
  <c r="EV47" i="1" s="1"/>
  <c r="AF5" i="1"/>
  <c r="AF47" i="1" s="1"/>
  <c r="AG5" i="1"/>
  <c r="AG47" i="1" s="1"/>
  <c r="AE5" i="1"/>
  <c r="AE47" i="1" s="1"/>
  <c r="EV6" i="1" l="1"/>
  <c r="AF6" i="1"/>
  <c r="AG6" i="1"/>
  <c r="AE6" i="1"/>
  <c r="GZ47" i="1"/>
  <c r="GL47" i="1"/>
  <c r="ES47" i="1"/>
  <c r="DH47" i="1"/>
  <c r="BQ47" i="1"/>
  <c r="AU47" i="1"/>
  <c r="AH47" i="1"/>
  <c r="X47" i="1"/>
  <c r="Q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HG5" i="1"/>
  <c r="HG47" i="1" s="1"/>
  <c r="Z5" i="1"/>
  <c r="Z9" i="1" s="1"/>
  <c r="B117" i="4"/>
  <c r="AK18" i="1"/>
  <c r="AO24" i="1"/>
  <c r="C20" i="1"/>
  <c r="C19" i="1"/>
  <c r="C18" i="1"/>
  <c r="AB5" i="1"/>
  <c r="AA5" i="1"/>
  <c r="EV7" i="1" l="1"/>
  <c r="AF7" i="1"/>
  <c r="AG9" i="1"/>
  <c r="AG7" i="1"/>
  <c r="AE7" i="1"/>
  <c r="HG6" i="1"/>
  <c r="HG9" i="1" s="1"/>
  <c r="Z47" i="1"/>
  <c r="Z6" i="1"/>
  <c r="AA9" i="1"/>
  <c r="AA47" i="1"/>
  <c r="AB9" i="1"/>
  <c r="AB47" i="1"/>
  <c r="AA6" i="1"/>
  <c r="AB6" i="1"/>
  <c r="EV24" i="1" l="1"/>
  <c r="EV34" i="1" s="1"/>
  <c r="EV18" i="1"/>
  <c r="EV12" i="1"/>
  <c r="EV13" i="1" s="1"/>
  <c r="EV11" i="1"/>
  <c r="EV10" i="1"/>
  <c r="AF24" i="1"/>
  <c r="AF34" i="1" s="1"/>
  <c r="AF18" i="1"/>
  <c r="AF12" i="1"/>
  <c r="AF13" i="1" s="1"/>
  <c r="AF11" i="1"/>
  <c r="AF10" i="1"/>
  <c r="AG24" i="1"/>
  <c r="AG34" i="1" s="1"/>
  <c r="AG18" i="1"/>
  <c r="AG12" i="1"/>
  <c r="AG13" i="1" s="1"/>
  <c r="AG11" i="1"/>
  <c r="AG10" i="1"/>
  <c r="AE18" i="1"/>
  <c r="AE24" i="1"/>
  <c r="AE34" i="1" s="1"/>
  <c r="AE12" i="1"/>
  <c r="AE13" i="1" s="1"/>
  <c r="AE11" i="1"/>
  <c r="AE10" i="1"/>
  <c r="W5" i="1"/>
  <c r="W47" i="1" s="1"/>
  <c r="F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L30" i="1"/>
  <c r="CK30" i="1"/>
  <c r="CC31" i="1"/>
  <c r="CK31" i="1" s="1"/>
  <c r="CD31" i="1"/>
  <c r="CL31" i="1" s="1"/>
  <c r="EV20" i="1" l="1"/>
  <c r="EV19" i="1"/>
  <c r="AF20" i="1"/>
  <c r="AF19" i="1"/>
  <c r="AG19" i="1"/>
  <c r="AG20" i="1"/>
  <c r="AE19" i="1"/>
  <c r="AE20" i="1"/>
  <c r="W6" i="1"/>
  <c r="CC32" i="1"/>
  <c r="CK32" i="1" s="1"/>
  <c r="CD32" i="1"/>
  <c r="CC33" i="1" l="1"/>
  <c r="CK33" i="1" s="1"/>
  <c r="CL32" i="1"/>
  <c r="CD33" i="1"/>
  <c r="CL33" i="1" s="1"/>
  <c r="B132" i="4" l="1"/>
  <c r="F44" i="4"/>
  <c r="F45" i="4" s="1"/>
  <c r="CR15" i="1"/>
  <c r="CR5" i="1"/>
  <c r="CR47" i="1" s="1"/>
  <c r="CQ5" i="1"/>
  <c r="CQ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CQ6" i="1" l="1"/>
  <c r="CQ9" i="1" s="1"/>
  <c r="CR6" i="1"/>
  <c r="CR9" i="1" s="1"/>
  <c r="A43" i="1"/>
  <c r="A42" i="1"/>
  <c r="A41" i="1"/>
  <c r="A40" i="1"/>
  <c r="A39" i="1"/>
  <c r="A38" i="1"/>
  <c r="A37" i="1"/>
  <c r="A36" i="1"/>
  <c r="FM25" i="1"/>
  <c r="FM26" i="1" s="1"/>
  <c r="FM27" i="1" s="1"/>
  <c r="FM28" i="1" s="1"/>
  <c r="FM29" i="1" s="1"/>
  <c r="FM30" i="1" s="1"/>
  <c r="FM31" i="1" s="1"/>
  <c r="FM32" i="1" s="1"/>
  <c r="FM33" i="1" s="1"/>
  <c r="FN5" i="1"/>
  <c r="FN47" i="1" s="1"/>
  <c r="A13" i="1"/>
  <c r="U26" i="1"/>
  <c r="U27" i="1" s="1"/>
  <c r="U28" i="1" s="1"/>
  <c r="U29" i="1" s="1"/>
  <c r="U30" i="1" s="1"/>
  <c r="U31" i="1" s="1"/>
  <c r="U32" i="1" s="1"/>
  <c r="U33" i="1" s="1"/>
  <c r="T26" i="1"/>
  <c r="T27" i="1" s="1"/>
  <c r="T28" i="1" s="1"/>
  <c r="T29" i="1" s="1"/>
  <c r="T30" i="1" s="1"/>
  <c r="T31" i="1" s="1"/>
  <c r="T32" i="1" s="1"/>
  <c r="T33" i="1" s="1"/>
  <c r="R26" i="1"/>
  <c r="R27" i="1" s="1"/>
  <c r="R28" i="1" s="1"/>
  <c r="R29" i="1" s="1"/>
  <c r="R30" i="1" s="1"/>
  <c r="R31" i="1" s="1"/>
  <c r="R32" i="1" s="1"/>
  <c r="R33" i="1" s="1"/>
  <c r="AL26" i="1"/>
  <c r="AL27" i="1" s="1"/>
  <c r="AL28" i="1" s="1"/>
  <c r="AL29" i="1" s="1"/>
  <c r="AL30" i="1" s="1"/>
  <c r="AL31" i="1" s="1"/>
  <c r="AL32" i="1" s="1"/>
  <c r="AL33" i="1" s="1"/>
  <c r="AJ26" i="1"/>
  <c r="AJ27" i="1" s="1"/>
  <c r="AJ28" i="1" s="1"/>
  <c r="AJ29" i="1" s="1"/>
  <c r="AJ30" i="1" s="1"/>
  <c r="AJ31" i="1" s="1"/>
  <c r="AJ32" i="1" s="1"/>
  <c r="AJ33" i="1" s="1"/>
  <c r="AI26" i="1"/>
  <c r="AI27" i="1" s="1"/>
  <c r="AI28" i="1" s="1"/>
  <c r="AI29" i="1" s="1"/>
  <c r="AI30" i="1" s="1"/>
  <c r="AI31" i="1" s="1"/>
  <c r="AI32" i="1" s="1"/>
  <c r="AI33" i="1" s="1"/>
  <c r="CA26" i="1"/>
  <c r="CA27" i="1" s="1"/>
  <c r="CA28" i="1" s="1"/>
  <c r="CA29" i="1" s="1"/>
  <c r="CA30" i="1" s="1"/>
  <c r="CA31" i="1" s="1"/>
  <c r="CA32" i="1" s="1"/>
  <c r="CA33" i="1" s="1"/>
  <c r="BZ26" i="1"/>
  <c r="BZ27" i="1" s="1"/>
  <c r="BZ28" i="1" s="1"/>
  <c r="BZ29" i="1" s="1"/>
  <c r="BZ30" i="1" s="1"/>
  <c r="BZ31" i="1" s="1"/>
  <c r="BZ32" i="1" s="1"/>
  <c r="BZ33" i="1" s="1"/>
  <c r="BS28" i="1"/>
  <c r="BS31" i="1" s="1"/>
  <c r="BR28" i="1"/>
  <c r="BR31" i="1" s="1"/>
  <c r="AM5" i="1"/>
  <c r="AM6" i="1" s="1"/>
  <c r="AM9" i="1" s="1"/>
  <c r="AL5" i="1"/>
  <c r="AL47" i="1" s="1"/>
  <c r="FN6" i="1" l="1"/>
  <c r="FN9" i="1" s="1"/>
  <c r="BS33" i="1"/>
  <c r="BR33" i="1"/>
  <c r="AM47" i="1"/>
  <c r="AL6" i="1"/>
  <c r="AP5" i="1"/>
  <c r="AP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5" i="1"/>
  <c r="M26" i="1" s="1"/>
  <c r="M27" i="1" s="1"/>
  <c r="M28" i="1" s="1"/>
  <c r="M29" i="1" s="1"/>
  <c r="M30" i="1" s="1"/>
  <c r="M31" i="1" s="1"/>
  <c r="M32" i="1" s="1"/>
  <c r="M33" i="1" s="1"/>
  <c r="L25" i="1"/>
  <c r="L26" i="1" s="1"/>
  <c r="L27" i="1" s="1"/>
  <c r="L28" i="1" s="1"/>
  <c r="L29" i="1" s="1"/>
  <c r="L30" i="1" s="1"/>
  <c r="L31" i="1" s="1"/>
  <c r="L32" i="1" s="1"/>
  <c r="L33" i="1" s="1"/>
  <c r="K25" i="1"/>
  <c r="K26" i="1" s="1"/>
  <c r="K27" i="1" s="1"/>
  <c r="K28" i="1" s="1"/>
  <c r="K29" i="1" s="1"/>
  <c r="K30" i="1" s="1"/>
  <c r="K31" i="1" s="1"/>
  <c r="K32" i="1" s="1"/>
  <c r="K33" i="1" s="1"/>
  <c r="J25" i="1"/>
  <c r="I25" i="1"/>
  <c r="I26" i="1" s="1"/>
  <c r="I27" i="1" s="1"/>
  <c r="I28" i="1" s="1"/>
  <c r="I29" i="1" s="1"/>
  <c r="I30" i="1" s="1"/>
  <c r="I31" i="1" s="1"/>
  <c r="I32" i="1" s="1"/>
  <c r="I33" i="1" s="1"/>
  <c r="H25" i="1"/>
  <c r="H26" i="1" s="1"/>
  <c r="H27" i="1" s="1"/>
  <c r="H28" i="1" s="1"/>
  <c r="H29" i="1" s="1"/>
  <c r="H30" i="1" s="1"/>
  <c r="H31" i="1" s="1"/>
  <c r="H32" i="1" s="1"/>
  <c r="H33" i="1" s="1"/>
  <c r="G25" i="1"/>
  <c r="AO5" i="1"/>
  <c r="AO47" i="1" s="1"/>
  <c r="A33" i="1"/>
  <c r="A32" i="1"/>
  <c r="A31" i="1"/>
  <c r="A30" i="1"/>
  <c r="A29" i="1"/>
  <c r="A28" i="1"/>
  <c r="A27" i="1"/>
  <c r="A26" i="1"/>
  <c r="A25" i="1"/>
  <c r="O44" i="1"/>
  <c r="A44" i="1"/>
  <c r="A35" i="1"/>
  <c r="A34" i="1"/>
  <c r="GX24" i="1"/>
  <c r="GW24" i="1"/>
  <c r="GV24" i="1"/>
  <c r="GI24" i="1"/>
  <c r="GH24" i="1"/>
  <c r="FY24" i="1"/>
  <c r="FX24" i="1"/>
  <c r="FW24" i="1"/>
  <c r="FV24" i="1"/>
  <c r="FJ24" i="1"/>
  <c r="FA24" i="1"/>
  <c r="EZ24" i="1"/>
  <c r="EY24" i="1"/>
  <c r="A24" i="1"/>
  <c r="O23" i="1" a="1"/>
  <c r="O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GI18" i="1"/>
  <c r="GI5" i="1"/>
  <c r="GI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17" i="1" a="1"/>
  <c r="O17" i="1" s="1"/>
  <c r="O21" i="1"/>
  <c r="A21" i="1"/>
  <c r="G34" i="3"/>
  <c r="G33" i="3"/>
  <c r="G32" i="3"/>
  <c r="G31" i="3"/>
  <c r="G30" i="3"/>
  <c r="G29" i="3"/>
  <c r="EP5" i="1"/>
  <c r="EP47" i="1" s="1"/>
  <c r="P8" i="1"/>
  <c r="P7" i="1"/>
  <c r="P6" i="1"/>
  <c r="R63" i="4" l="1"/>
  <c r="B34" i="1"/>
  <c r="J104" i="4"/>
  <c r="I108" i="4"/>
  <c r="J108" i="4"/>
  <c r="G102" i="4"/>
  <c r="H102" i="4"/>
  <c r="J103" i="4"/>
  <c r="E104" i="4"/>
  <c r="G104" i="4"/>
  <c r="H104" i="4"/>
  <c r="H105" i="4"/>
  <c r="H108" i="4"/>
  <c r="B25" i="1"/>
  <c r="AK25" i="1"/>
  <c r="I103" i="4"/>
  <c r="J99" i="4"/>
  <c r="E100" i="4"/>
  <c r="G100" i="4"/>
  <c r="H100" i="4"/>
  <c r="J102" i="4"/>
  <c r="AP6" i="1"/>
  <c r="AP9"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GI6" i="1"/>
  <c r="GI9" i="1" s="1"/>
  <c r="G101" i="4"/>
  <c r="I106" i="4"/>
  <c r="H101" i="4"/>
  <c r="I101" i="4"/>
  <c r="E107" i="4"/>
  <c r="E102" i="4"/>
  <c r="G107" i="4"/>
  <c r="H107" i="4"/>
  <c r="I107" i="4"/>
  <c r="E108" i="4"/>
  <c r="E103" i="4"/>
  <c r="G103" i="4"/>
  <c r="L102" i="4"/>
  <c r="L105" i="4"/>
  <c r="EP6" i="1"/>
  <c r="EP9" i="1" s="1"/>
  <c r="H43" i="4"/>
  <c r="H45" i="4"/>
  <c r="H44" i="4"/>
  <c r="AF25" i="1" l="1"/>
  <c r="EV25" i="1"/>
  <c r="AE25" i="1"/>
  <c r="AG25" i="1"/>
  <c r="M19" i="1" a="1"/>
  <c r="M19" i="1" s="1"/>
  <c r="L19" i="1" s="1" a="1"/>
  <c r="L19" i="1" s="1"/>
  <c r="K19" i="1" s="1" a="1"/>
  <c r="K19" i="1" s="1"/>
  <c r="J19" i="1" s="1" a="1"/>
  <c r="J19" i="1" s="1"/>
  <c r="I19" i="1" s="1" a="1"/>
  <c r="I19" i="1" s="1"/>
  <c r="H19" i="1" s="1" a="1"/>
  <c r="H19" i="1" s="1"/>
  <c r="GI19" i="1" s="1"/>
  <c r="J26" i="1"/>
  <c r="GA25" i="1"/>
  <c r="GG25" i="1"/>
  <c r="GF25" i="1"/>
  <c r="GE25" i="1"/>
  <c r="GD25" i="1"/>
  <c r="GC25" i="1"/>
  <c r="GB25" i="1"/>
  <c r="AO25" i="1"/>
  <c r="G26" i="1"/>
  <c r="FJ25" i="1"/>
  <c r="GV27" i="1"/>
  <c r="GX27" i="1"/>
  <c r="GW27" i="1"/>
  <c r="GX26" i="1"/>
  <c r="GV26" i="1"/>
  <c r="GW26" i="1"/>
  <c r="GX29" i="1"/>
  <c r="GV29" i="1"/>
  <c r="GW29" i="1"/>
  <c r="GX28" i="1"/>
  <c r="GW28" i="1"/>
  <c r="GV28" i="1"/>
  <c r="GX31" i="1"/>
  <c r="GV31" i="1"/>
  <c r="GW31" i="1"/>
  <c r="GX33" i="1"/>
  <c r="GW33" i="1"/>
  <c r="GV33" i="1"/>
  <c r="GX30" i="1"/>
  <c r="GW30" i="1"/>
  <c r="GV30" i="1"/>
  <c r="GW32" i="1"/>
  <c r="GV32" i="1"/>
  <c r="GX32" i="1"/>
  <c r="A17" i="1"/>
  <c r="A20" i="1"/>
  <c r="M20" i="1" l="1" a="1"/>
  <c r="M20" i="1" s="1"/>
  <c r="L20" i="1" s="1" a="1"/>
  <c r="L20" i="1" s="1"/>
  <c r="K20" i="1" s="1" a="1"/>
  <c r="K20" i="1" s="1"/>
  <c r="J20" i="1" s="1" a="1"/>
  <c r="J20" i="1" s="1"/>
  <c r="I20" i="1" s="1" a="1"/>
  <c r="I20" i="1" s="1"/>
  <c r="H20" i="1" s="1" a="1"/>
  <c r="H20" i="1" s="1"/>
  <c r="GG20" i="1" s="1"/>
  <c r="J27" i="1"/>
  <c r="AK26" i="1"/>
  <c r="G27" i="1"/>
  <c r="B26" i="1"/>
  <c r="GV25" i="1"/>
  <c r="GW25" i="1"/>
  <c r="GX25" i="1"/>
  <c r="FV28" i="1"/>
  <c r="GI28" i="1"/>
  <c r="GH28" i="1"/>
  <c r="FY28" i="1"/>
  <c r="FX28" i="1"/>
  <c r="FW28" i="1"/>
  <c r="GI32" i="1"/>
  <c r="FY32" i="1"/>
  <c r="FX32" i="1"/>
  <c r="FW32" i="1"/>
  <c r="FV32" i="1"/>
  <c r="GH32" i="1"/>
  <c r="FX27" i="1"/>
  <c r="FW27" i="1"/>
  <c r="GI27" i="1"/>
  <c r="GH27" i="1"/>
  <c r="FY27" i="1"/>
  <c r="FV27" i="1"/>
  <c r="FX33" i="1"/>
  <c r="FW33" i="1"/>
  <c r="FV33" i="1"/>
  <c r="GI33" i="1"/>
  <c r="GH33" i="1"/>
  <c r="FY33" i="1"/>
  <c r="FY31" i="1"/>
  <c r="FX31" i="1"/>
  <c r="FW31" i="1"/>
  <c r="FV31" i="1"/>
  <c r="GI31" i="1"/>
  <c r="GH31" i="1"/>
  <c r="FA25" i="1"/>
  <c r="EZ25" i="1"/>
  <c r="EY25" i="1"/>
  <c r="FW25" i="1"/>
  <c r="FV25" i="1"/>
  <c r="GI25" i="1"/>
  <c r="GH25" i="1"/>
  <c r="FY25" i="1"/>
  <c r="FX25" i="1"/>
  <c r="FA26" i="1"/>
  <c r="EZ26" i="1"/>
  <c r="EY26" i="1"/>
  <c r="FW26" i="1"/>
  <c r="GI26" i="1"/>
  <c r="GH26" i="1"/>
  <c r="FY26" i="1"/>
  <c r="FX26" i="1"/>
  <c r="FV26" i="1"/>
  <c r="FW29" i="1"/>
  <c r="FY29" i="1"/>
  <c r="FX29" i="1"/>
  <c r="FV29" i="1"/>
  <c r="GI29" i="1"/>
  <c r="GH29" i="1"/>
  <c r="GI30" i="1"/>
  <c r="GH30" i="1"/>
  <c r="FY30" i="1"/>
  <c r="FX30" i="1"/>
  <c r="FW30" i="1"/>
  <c r="FV30" i="1"/>
  <c r="G19" i="1" a="1"/>
  <c r="G19" i="1" s="1"/>
  <c r="AK19" i="1" s="1"/>
  <c r="F61" i="4"/>
  <c r="AF26" i="1" l="1"/>
  <c r="EV26" i="1"/>
  <c r="AE26" i="1"/>
  <c r="AG26" i="1"/>
  <c r="G20" i="1" a="1"/>
  <c r="G20" i="1" s="1"/>
  <c r="AK20" i="1" s="1"/>
  <c r="GI20" i="1"/>
  <c r="GD20" i="1"/>
  <c r="GH20" i="1"/>
  <c r="GF20" i="1"/>
  <c r="GE20" i="1"/>
  <c r="FY20" i="1"/>
  <c r="FX20" i="1"/>
  <c r="FW20" i="1"/>
  <c r="FV20" i="1"/>
  <c r="J28" i="1"/>
  <c r="GG26" i="1"/>
  <c r="GF26" i="1"/>
  <c r="GE26" i="1"/>
  <c r="GD26" i="1"/>
  <c r="GC26" i="1"/>
  <c r="GB26" i="1"/>
  <c r="GA26" i="1"/>
  <c r="FJ26" i="1"/>
  <c r="EY27" i="1"/>
  <c r="EZ27" i="1"/>
  <c r="AO26" i="1"/>
  <c r="AK27" i="1" s="1"/>
  <c r="FA27" i="1"/>
  <c r="G28" i="1"/>
  <c r="B27" i="1"/>
  <c r="FY19" i="1"/>
  <c r="FX19" i="1"/>
  <c r="FW19" i="1"/>
  <c r="FV19" i="1"/>
  <c r="FY18" i="1"/>
  <c r="FX18" i="1"/>
  <c r="FW18" i="1"/>
  <c r="FV18" i="1"/>
  <c r="AF27" i="1" l="1"/>
  <c r="EV27" i="1"/>
  <c r="AE27" i="1"/>
  <c r="AG27" i="1"/>
  <c r="J29" i="1"/>
  <c r="GG27" i="1"/>
  <c r="GF27" i="1"/>
  <c r="GE27" i="1"/>
  <c r="GD27" i="1"/>
  <c r="GC27" i="1"/>
  <c r="GB27" i="1"/>
  <c r="GA27" i="1"/>
  <c r="B28" i="1"/>
  <c r="AO27" i="1"/>
  <c r="AK28" i="1" s="1"/>
  <c r="G29" i="1"/>
  <c r="EY28" i="1"/>
  <c r="FA28" i="1"/>
  <c r="EZ28" i="1"/>
  <c r="FJ27" i="1"/>
  <c r="FY5" i="1"/>
  <c r="FY47" i="1" s="1"/>
  <c r="FX5" i="1"/>
  <c r="FX47" i="1" s="1"/>
  <c r="FW5" i="1"/>
  <c r="FW47" i="1" s="1"/>
  <c r="D6" i="4"/>
  <c r="AF28" i="1" l="1"/>
  <c r="EV28" i="1"/>
  <c r="AE28" i="1"/>
  <c r="AG28" i="1"/>
  <c r="C114" i="4"/>
  <c r="J30" i="1"/>
  <c r="B29" i="1"/>
  <c r="GB28" i="1"/>
  <c r="GE28" i="1"/>
  <c r="GA28" i="1"/>
  <c r="GD28" i="1"/>
  <c r="GC28" i="1"/>
  <c r="GG28" i="1"/>
  <c r="GF28" i="1"/>
  <c r="FJ28" i="1"/>
  <c r="AO28" i="1"/>
  <c r="AK29" i="1" s="1"/>
  <c r="G30" i="1"/>
  <c r="FA29" i="1"/>
  <c r="EZ29" i="1"/>
  <c r="EY29" i="1"/>
  <c r="FW6" i="1"/>
  <c r="FW9" i="1" s="1"/>
  <c r="FX6" i="1"/>
  <c r="FX9" i="1" s="1"/>
  <c r="FY6" i="1"/>
  <c r="FY9" i="1" s="1"/>
  <c r="O29" i="4"/>
  <c r="N29" i="4"/>
  <c r="M29" i="4"/>
  <c r="L29" i="4"/>
  <c r="FH5" i="1"/>
  <c r="FH47" i="1" s="1"/>
  <c r="FG5" i="1"/>
  <c r="FG47" i="1" s="1"/>
  <c r="G45" i="4"/>
  <c r="G44" i="4"/>
  <c r="G43" i="4"/>
  <c r="D4" i="4"/>
  <c r="AF29" i="1" l="1"/>
  <c r="EV29" i="1"/>
  <c r="AE29" i="1"/>
  <c r="AG29" i="1"/>
  <c r="AR56" i="4"/>
  <c r="W56" i="4"/>
  <c r="J31" i="1"/>
  <c r="J32" i="1" s="1"/>
  <c r="J33" i="1" s="1"/>
  <c r="B30" i="1"/>
  <c r="FJ29" i="1"/>
  <c r="GG29" i="1"/>
  <c r="GF29" i="1"/>
  <c r="GE29" i="1"/>
  <c r="GD29" i="1"/>
  <c r="GC29" i="1"/>
  <c r="GB29" i="1"/>
  <c r="GA29" i="1"/>
  <c r="AO29" i="1"/>
  <c r="AK30" i="1" s="1"/>
  <c r="G31" i="1"/>
  <c r="EZ30" i="1"/>
  <c r="EY30" i="1"/>
  <c r="FA30" i="1"/>
  <c r="FO56" i="4"/>
  <c r="ET56" i="4"/>
  <c r="DY56" i="4"/>
  <c r="DD56" i="4"/>
  <c r="CI56" i="4"/>
  <c r="BN56" i="4"/>
  <c r="FH6" i="1"/>
  <c r="FH9" i="1" s="1"/>
  <c r="FG6" i="1"/>
  <c r="FG9" i="1" s="1"/>
  <c r="GC5" i="1"/>
  <c r="GC6" i="1" s="1"/>
  <c r="GC9" i="1" s="1"/>
  <c r="FI5" i="1"/>
  <c r="FI6" i="1" s="1"/>
  <c r="AF30" i="1" l="1"/>
  <c r="EV30" i="1"/>
  <c r="AE30" i="1"/>
  <c r="AG30" i="1"/>
  <c r="GG30" i="1"/>
  <c r="FJ30" i="1"/>
  <c r="B31" i="1"/>
  <c r="GA30" i="1"/>
  <c r="GB30" i="1"/>
  <c r="GC30" i="1"/>
  <c r="GD30" i="1"/>
  <c r="GE30" i="1"/>
  <c r="GF30" i="1"/>
  <c r="AO30" i="1"/>
  <c r="AK31" i="1" s="1"/>
  <c r="G32" i="1"/>
  <c r="EZ31" i="1"/>
  <c r="FA31" i="1"/>
  <c r="EY31" i="1"/>
  <c r="GC47" i="1"/>
  <c r="FI47" i="1"/>
  <c r="AF31" i="1" l="1"/>
  <c r="EV31" i="1"/>
  <c r="AE31" i="1"/>
  <c r="AG31" i="1"/>
  <c r="GG31" i="1"/>
  <c r="GC31" i="1"/>
  <c r="GD31" i="1"/>
  <c r="GE31" i="1"/>
  <c r="GF31" i="1"/>
  <c r="FJ31" i="1"/>
  <c r="B32" i="1"/>
  <c r="GA31" i="1"/>
  <c r="GB31" i="1"/>
  <c r="AO31" i="1"/>
  <c r="AK32" i="1" s="1"/>
  <c r="G33" i="1"/>
  <c r="FA32" i="1"/>
  <c r="EZ32" i="1"/>
  <c r="EY32" i="1"/>
  <c r="FB5" i="1"/>
  <c r="FB47" i="1" s="1"/>
  <c r="GJ5" i="1"/>
  <c r="GJ47" i="1" s="1"/>
  <c r="X64" i="4"/>
  <c r="AS64" i="4" s="1"/>
  <c r="X65" i="4"/>
  <c r="AS65" i="4" s="1"/>
  <c r="GK5" i="1"/>
  <c r="GK6" i="1" s="1"/>
  <c r="GK9" i="1" s="1"/>
  <c r="AF32" i="1" l="1"/>
  <c r="EV32" i="1"/>
  <c r="AE32" i="1"/>
  <c r="AG32" i="1"/>
  <c r="B33" i="1"/>
  <c r="GC32" i="1"/>
  <c r="GD32" i="1"/>
  <c r="GE32" i="1"/>
  <c r="GG32" i="1"/>
  <c r="GF32" i="1"/>
  <c r="GA32" i="1"/>
  <c r="GB32" i="1"/>
  <c r="FJ32" i="1"/>
  <c r="AO32" i="1"/>
  <c r="AK33" i="1" s="1"/>
  <c r="EY33" i="1"/>
  <c r="EZ33" i="1"/>
  <c r="FA33" i="1"/>
  <c r="Y65" i="4"/>
  <c r="AT65" i="4" s="1"/>
  <c r="Y64" i="4"/>
  <c r="AT64" i="4" s="1"/>
  <c r="FB6" i="1"/>
  <c r="FB9" i="1" s="1"/>
  <c r="GJ6" i="1"/>
  <c r="GJ9" i="1" s="1"/>
  <c r="GK47" i="1"/>
  <c r="AF33" i="1" l="1"/>
  <c r="EV33" i="1"/>
  <c r="AE33" i="1"/>
  <c r="AG33" i="1"/>
  <c r="FJ33" i="1"/>
  <c r="GG33" i="1"/>
  <c r="GB33" i="1"/>
  <c r="GC33" i="1"/>
  <c r="GA33" i="1"/>
  <c r="GF33" i="1"/>
  <c r="GD33" i="1"/>
  <c r="GE33" i="1"/>
  <c r="AO33" i="1"/>
  <c r="Z64" i="4"/>
  <c r="AU64" i="4" s="1"/>
  <c r="Z65" i="4"/>
  <c r="AU65" i="4" s="1"/>
  <c r="FU9" i="1"/>
  <c r="FU5" i="1"/>
  <c r="FU47" i="1" s="1"/>
  <c r="B70" i="4"/>
  <c r="B69" i="4"/>
  <c r="B68" i="4"/>
  <c r="B67" i="4"/>
  <c r="D70" i="4"/>
  <c r="C70" i="4"/>
  <c r="D69" i="4"/>
  <c r="C69" i="4"/>
  <c r="D68" i="4"/>
  <c r="C68" i="4"/>
  <c r="D67" i="4"/>
  <c r="C67" i="4"/>
  <c r="DI24" i="1" l="1"/>
  <c r="DI27" i="1"/>
  <c r="DI31" i="1"/>
  <c r="DI29" i="1"/>
  <c r="DI30" i="1"/>
  <c r="DI26" i="1"/>
  <c r="DI32" i="1"/>
  <c r="DI33" i="1"/>
  <c r="DI28" i="1"/>
  <c r="DI25" i="1"/>
  <c r="DN24" i="1"/>
  <c r="D24" i="1" s="1"/>
  <c r="DN32" i="1"/>
  <c r="DN27" i="1"/>
  <c r="DN31" i="1"/>
  <c r="DN29" i="1"/>
  <c r="DN26" i="1"/>
  <c r="DN28" i="1"/>
  <c r="DN33" i="1"/>
  <c r="DN25" i="1"/>
  <c r="DN30" i="1"/>
  <c r="DN20" i="1"/>
  <c r="D20" i="1" s="1"/>
  <c r="DI20" i="1"/>
  <c r="AA65" i="4"/>
  <c r="AV65" i="4" s="1"/>
  <c r="AA64" i="4"/>
  <c r="AV64" i="4" s="1"/>
  <c r="AR60" i="4"/>
  <c r="AS62" i="4"/>
  <c r="AT62" i="4" s="1"/>
  <c r="AS59" i="4"/>
  <c r="AT59" i="4" s="1"/>
  <c r="AU59" i="4" s="1"/>
  <c r="AV59" i="4" s="1"/>
  <c r="AW59" i="4" s="1"/>
  <c r="AX59" i="4" s="1"/>
  <c r="X62" i="4"/>
  <c r="Y62" i="4" s="1"/>
  <c r="Z62" i="4" s="1"/>
  <c r="AA62" i="4" s="1"/>
  <c r="AB62" i="4" s="1"/>
  <c r="AC62" i="4" s="1"/>
  <c r="W61" i="4"/>
  <c r="W63" i="4" s="1"/>
  <c r="FN4" i="1" s="1"/>
  <c r="FQ4" i="1" s="1"/>
  <c r="X59" i="4"/>
  <c r="Y59" i="4" s="1"/>
  <c r="Z59" i="4" s="1"/>
  <c r="AA59" i="4" s="1"/>
  <c r="AB59" i="4" s="1"/>
  <c r="AC59" i="4" s="1"/>
  <c r="AC61" i="4" s="1"/>
  <c r="AX61" i="4" s="1"/>
  <c r="X60" i="4"/>
  <c r="Y60" i="4" s="1"/>
  <c r="Z60" i="4" s="1"/>
  <c r="AA60" i="4" s="1"/>
  <c r="AB60" i="4" s="1"/>
  <c r="AC60" i="4" s="1"/>
  <c r="AX60" i="4" s="1"/>
  <c r="D30" i="1" l="1"/>
  <c r="F30" i="1" s="1"/>
  <c r="D25" i="1"/>
  <c r="F25" i="1" s="1"/>
  <c r="D33" i="1"/>
  <c r="F33" i="1" s="1"/>
  <c r="D28" i="1"/>
  <c r="F28" i="1" s="1"/>
  <c r="D26" i="1"/>
  <c r="F26" i="1" s="1"/>
  <c r="D29" i="1"/>
  <c r="F29" i="1" s="1"/>
  <c r="D31" i="1"/>
  <c r="F31" i="1" s="1"/>
  <c r="D27" i="1"/>
  <c r="F27" i="1" s="1"/>
  <c r="D32" i="1"/>
  <c r="F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FQ5" i="1"/>
  <c r="FQ47" i="1" s="1"/>
  <c r="GX19" i="1"/>
  <c r="GW19" i="1"/>
  <c r="GV19" i="1"/>
  <c r="FA19" i="1"/>
  <c r="EZ19" i="1"/>
  <c r="EY19" i="1"/>
  <c r="A19" i="1"/>
  <c r="D49" i="3"/>
  <c r="D48" i="3"/>
  <c r="D47" i="3"/>
  <c r="D33" i="3"/>
  <c r="D32" i="3"/>
  <c r="D31" i="3"/>
  <c r="D29" i="3"/>
  <c r="A11" i="1"/>
  <c r="AC65" i="4" l="1"/>
  <c r="AX65" i="4" s="1"/>
  <c r="AC64" i="4"/>
  <c r="AX64" i="4" s="1"/>
  <c r="AT63" i="4"/>
  <c r="Y63" i="4"/>
  <c r="AB63" i="4"/>
  <c r="Z63" i="4"/>
  <c r="AS63" i="4"/>
  <c r="AA63" i="4"/>
  <c r="X63" i="4"/>
  <c r="FQ6" i="1"/>
  <c r="FQ9" i="1" s="1"/>
  <c r="AV63" i="4"/>
  <c r="AW63" i="4"/>
  <c r="AX62" i="4"/>
  <c r="AX63" i="4" s="1"/>
  <c r="AU63" i="4"/>
  <c r="CZ5" i="1"/>
  <c r="CZ6" i="1" s="1"/>
  <c r="CZ9" i="1" s="1"/>
  <c r="CY5" i="1"/>
  <c r="CY47" i="1" s="1"/>
  <c r="CZ47" i="1" l="1"/>
  <c r="CY6" i="1"/>
  <c r="CY9" i="1" s="1"/>
  <c r="F62" i="4" l="1"/>
  <c r="T63" i="4"/>
  <c r="S63" i="4"/>
  <c r="P63" i="4"/>
  <c r="F60" i="4"/>
  <c r="GX18" i="1"/>
  <c r="GW18" i="1"/>
  <c r="GV18" i="1"/>
  <c r="GU7" i="1"/>
  <c r="GT7" i="1"/>
  <c r="GS7" i="1"/>
  <c r="GR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GX5" i="1"/>
  <c r="GX6" i="1" s="1"/>
  <c r="GX9" i="1" s="1"/>
  <c r="GW5" i="1"/>
  <c r="GW6" i="1" s="1"/>
  <c r="GW9" i="1" s="1"/>
  <c r="GV5" i="1"/>
  <c r="GV6" i="1" s="1"/>
  <c r="GV9" i="1" s="1"/>
  <c r="EM5" i="1"/>
  <c r="EM6" i="1" s="1"/>
  <c r="EM9" i="1" s="1"/>
  <c r="FC9" i="1"/>
  <c r="FC5" i="1"/>
  <c r="FC47" i="1" s="1"/>
  <c r="FA18" i="1"/>
  <c r="EZ18" i="1"/>
  <c r="EY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D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D19" i="1"/>
  <c r="GX47" i="1"/>
  <c r="GV47" i="1"/>
  <c r="GW47" i="1"/>
  <c r="EM47" i="1"/>
  <c r="E85" i="4" l="1"/>
  <c r="J85" i="4"/>
  <c r="I85" i="4"/>
  <c r="H85" i="4"/>
  <c r="G85" i="4"/>
  <c r="D81" i="4"/>
  <c r="D109" i="4"/>
  <c r="O75" i="4"/>
  <c r="D98" i="4"/>
  <c r="D99" i="4"/>
  <c r="O87" i="4"/>
  <c r="O94" i="4"/>
  <c r="D74" i="4"/>
  <c r="O89" i="4"/>
  <c r="D82" i="4"/>
  <c r="D95" i="4"/>
  <c r="O76" i="4"/>
  <c r="DN18" i="1"/>
  <c r="D18" i="1" s="1"/>
  <c r="D96" i="4"/>
  <c r="O71" i="4"/>
  <c r="D73" i="4"/>
  <c r="O90" i="4"/>
  <c r="O78" i="4"/>
  <c r="Q86" i="4"/>
  <c r="D77" i="4"/>
  <c r="Q81" i="4"/>
  <c r="O72" i="4"/>
  <c r="Q95" i="4"/>
  <c r="O88" i="4"/>
  <c r="D97" i="4"/>
  <c r="O85" i="4"/>
  <c r="O80" i="4"/>
  <c r="DN19" i="1"/>
  <c r="D19" i="1" s="1"/>
  <c r="O79" i="4"/>
  <c r="Q79" i="4"/>
  <c r="F85" i="4"/>
  <c r="GF19" i="1"/>
  <c r="GE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I18" i="1"/>
  <c r="B86" i="4"/>
  <c r="B81" i="4"/>
  <c r="B82" i="4"/>
  <c r="B95" i="4"/>
  <c r="B72" i="4"/>
  <c r="B74" i="4"/>
  <c r="B75" i="4"/>
  <c r="B97" i="4"/>
  <c r="B80" i="4"/>
  <c r="B71" i="4"/>
  <c r="B79" i="4"/>
  <c r="B88" i="4"/>
  <c r="B98" i="4"/>
  <c r="B76" i="4"/>
  <c r="GH19" i="1"/>
  <c r="C85" i="4"/>
  <c r="B78" i="4"/>
  <c r="GG19" i="1"/>
  <c r="DI19" i="1"/>
  <c r="B19" i="1"/>
  <c r="C83" i="4"/>
  <c r="B83" i="4"/>
  <c r="GG18" i="1"/>
  <c r="B77" i="4"/>
  <c r="B89" i="4"/>
  <c r="B73" i="4"/>
  <c r="B94" i="4"/>
  <c r="B84" i="4"/>
  <c r="C91" i="4"/>
  <c r="B91" i="4"/>
  <c r="GH18" i="1"/>
  <c r="GF18" i="1"/>
  <c r="GE18" i="1"/>
  <c r="C92" i="4"/>
  <c r="B92" i="4"/>
  <c r="B90" i="4"/>
  <c r="B93" i="4"/>
  <c r="B87" i="4"/>
  <c r="FT9" i="1"/>
  <c r="FV5" i="1"/>
  <c r="FV47" i="1" s="1"/>
  <c r="FT5" i="1"/>
  <c r="FT47" i="1" s="1"/>
  <c r="FS5" i="1"/>
  <c r="FS6" i="1" s="1"/>
  <c r="FR5" i="1"/>
  <c r="FR6" i="1" s="1"/>
  <c r="FM5" i="1"/>
  <c r="FM47" i="1" s="1"/>
  <c r="FP5" i="1"/>
  <c r="FP47" i="1" s="1"/>
  <c r="FS9" i="1" l="1"/>
  <c r="FR9" i="1"/>
  <c r="FR47" i="1"/>
  <c r="FV6" i="1"/>
  <c r="FS47" i="1"/>
  <c r="FM6" i="1"/>
  <c r="FP6" i="1"/>
  <c r="B35" i="1" l="1"/>
  <c r="FV9" i="1"/>
  <c r="FM9" i="1"/>
  <c r="AI5" i="1"/>
  <c r="AI47" i="1" s="1"/>
  <c r="AF35" i="1" l="1"/>
  <c r="EV35" i="1"/>
  <c r="AE35" i="1"/>
  <c r="AG35" i="1"/>
  <c r="GG35" i="1"/>
  <c r="GF35" i="1"/>
  <c r="GE35" i="1"/>
  <c r="GD35" i="1"/>
  <c r="GC35" i="1"/>
  <c r="GB35" i="1"/>
  <c r="GA35" i="1"/>
  <c r="U35" i="1"/>
  <c r="T35" i="1"/>
  <c r="R35" i="1"/>
  <c r="AL35" i="1"/>
  <c r="AI35" i="1"/>
  <c r="FJ35" i="1"/>
  <c r="AI6" i="1"/>
  <c r="B36" i="1" l="1"/>
  <c r="AK5" i="1"/>
  <c r="AK47" i="1" s="1"/>
  <c r="AJ5" i="1"/>
  <c r="AJ47" i="1" s="1"/>
  <c r="AN5" i="1"/>
  <c r="AN6" i="1" s="1"/>
  <c r="AF36" i="1" l="1"/>
  <c r="EV36" i="1"/>
  <c r="AE36" i="1"/>
  <c r="AG36" i="1"/>
  <c r="B37" i="1"/>
  <c r="T36" i="1"/>
  <c r="U36" i="1"/>
  <c r="R36" i="1"/>
  <c r="AN47" i="1"/>
  <c r="AJ6" i="1"/>
  <c r="AK6" i="1"/>
  <c r="L17" i="4"/>
  <c r="L16" i="4"/>
  <c r="L15" i="4"/>
  <c r="L14" i="4"/>
  <c r="L13" i="4"/>
  <c r="L12" i="4"/>
  <c r="AD5" i="1"/>
  <c r="AD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D5" i="1"/>
  <c r="ED47" i="1" s="1"/>
  <c r="HF5" i="1"/>
  <c r="AF37" i="1" l="1"/>
  <c r="EV37" i="1"/>
  <c r="AE37" i="1"/>
  <c r="AG37" i="1"/>
  <c r="B38" i="1"/>
  <c r="U37" i="1"/>
  <c r="T37" i="1"/>
  <c r="R37" i="1"/>
  <c r="AL37" i="1"/>
  <c r="HF47" i="1"/>
  <c r="HF6" i="1"/>
  <c r="AD6" i="1"/>
  <c r="ED6" i="1"/>
  <c r="F17" i="4"/>
  <c r="F12" i="4"/>
  <c r="EC5" i="1"/>
  <c r="EC47" i="1" s="1"/>
  <c r="HD5" i="1"/>
  <c r="HD47" i="1" s="1"/>
  <c r="HC5" i="1"/>
  <c r="HC47" i="1" s="1"/>
  <c r="HB5" i="1"/>
  <c r="HB47" i="1" s="1"/>
  <c r="AF38" i="1" l="1"/>
  <c r="EV38" i="1"/>
  <c r="AE38" i="1"/>
  <c r="AG38" i="1"/>
  <c r="B39" i="1"/>
  <c r="AL38" i="1"/>
  <c r="ED9" i="1"/>
  <c r="HF9" i="1"/>
  <c r="AD9" i="1"/>
  <c r="EC6" i="1"/>
  <c r="HB6" i="1"/>
  <c r="HC6" i="1"/>
  <c r="HD6" i="1"/>
  <c r="AF39" i="1" l="1"/>
  <c r="EV39" i="1"/>
  <c r="AE39" i="1"/>
  <c r="AG39" i="1"/>
  <c r="B40" i="1"/>
  <c r="HB9" i="1"/>
  <c r="HC9" i="1"/>
  <c r="EC9" i="1"/>
  <c r="HD9" i="1"/>
  <c r="AF40" i="1" l="1"/>
  <c r="EV40" i="1"/>
  <c r="AE40" i="1"/>
  <c r="AG40" i="1"/>
  <c r="B41" i="1"/>
  <c r="A12" i="1"/>
  <c r="AF41" i="1" l="1"/>
  <c r="EV41" i="1"/>
  <c r="AE41" i="1"/>
  <c r="AG41" i="1"/>
  <c r="FM34" i="1"/>
  <c r="B42" i="1"/>
  <c r="B13" i="1"/>
  <c r="BE5" i="1"/>
  <c r="BE47" i="1" s="1"/>
  <c r="BA5" i="1"/>
  <c r="BA47" i="1" s="1"/>
  <c r="AY5" i="1"/>
  <c r="AY47" i="1" s="1"/>
  <c r="AV5" i="1"/>
  <c r="AV47" i="1" s="1"/>
  <c r="AF42" i="1" l="1"/>
  <c r="EV42" i="1"/>
  <c r="AE42" i="1"/>
  <c r="AG42" i="1"/>
  <c r="L34" i="1"/>
  <c r="I34" i="1"/>
  <c r="M34" i="1"/>
  <c r="K34" i="1"/>
  <c r="FM35" i="1"/>
  <c r="B43" i="1"/>
  <c r="AL42" i="1"/>
  <c r="AL13" i="1"/>
  <c r="AL39" i="1" s="1"/>
  <c r="CA13" i="1"/>
  <c r="AL40" i="1"/>
  <c r="AL41" i="1"/>
  <c r="BE6" i="1"/>
  <c r="BA6" i="1"/>
  <c r="AY6" i="1"/>
  <c r="AV6" i="1"/>
  <c r="AF43" i="1" l="1"/>
  <c r="EV43" i="1"/>
  <c r="AE43" i="1"/>
  <c r="AG43" i="1"/>
  <c r="K35" i="1"/>
  <c r="GV34" i="1"/>
  <c r="M35" i="1"/>
  <c r="GX34" i="1"/>
  <c r="I35" i="1"/>
  <c r="GW34" i="1"/>
  <c r="L35" i="1"/>
  <c r="AL43" i="1"/>
  <c r="BE9" i="1"/>
  <c r="BA9" i="1"/>
  <c r="AV9" i="1"/>
  <c r="AY9" i="1"/>
  <c r="L36" i="1" l="1"/>
  <c r="I36" i="1"/>
  <c r="M36" i="1"/>
  <c r="K36" i="1"/>
  <c r="FM36" i="1"/>
  <c r="FM37" i="1" l="1"/>
  <c r="GV36" i="1"/>
  <c r="K37" i="1"/>
  <c r="M37" i="1"/>
  <c r="GX36" i="1"/>
  <c r="I37" i="1"/>
  <c r="L37" i="1"/>
  <c r="GW36" i="1"/>
  <c r="GW37" i="1" l="1"/>
  <c r="L38" i="1"/>
  <c r="I38" i="1"/>
  <c r="GX37" i="1"/>
  <c r="M38" i="1"/>
  <c r="K38" i="1"/>
  <c r="GV37" i="1"/>
  <c r="FM38" i="1"/>
  <c r="CV5" i="1"/>
  <c r="CV47" i="1" s="1"/>
  <c r="CU5" i="1"/>
  <c r="CU47" i="1" s="1"/>
  <c r="AC5" i="1"/>
  <c r="AC47" i="1" s="1"/>
  <c r="FM39" i="1" l="1"/>
  <c r="GV38" i="1"/>
  <c r="K39" i="1"/>
  <c r="GX38" i="1"/>
  <c r="M39" i="1"/>
  <c r="I39" i="1"/>
  <c r="GW38" i="1"/>
  <c r="L39" i="1"/>
  <c r="CU6" i="1"/>
  <c r="CV6" i="1"/>
  <c r="AC6" i="1"/>
  <c r="L40" i="1" l="1"/>
  <c r="GW39" i="1"/>
  <c r="I40" i="1"/>
  <c r="GX39" i="1"/>
  <c r="M40" i="1"/>
  <c r="K40" i="1"/>
  <c r="GV39" i="1"/>
  <c r="FM40" i="1"/>
  <c r="CV9" i="1"/>
  <c r="CU9" i="1"/>
  <c r="O9" i="1"/>
  <c r="J34" i="1" l="1"/>
  <c r="FM41" i="1"/>
  <c r="K41" i="1"/>
  <c r="GV40" i="1"/>
  <c r="M41" i="1"/>
  <c r="GX40" i="1"/>
  <c r="I41" i="1"/>
  <c r="L41" i="1"/>
  <c r="GW40" i="1"/>
  <c r="P11" i="1"/>
  <c r="P10" i="1"/>
  <c r="P9" i="1"/>
  <c r="K17" i="4"/>
  <c r="I17" i="4"/>
  <c r="H17" i="4"/>
  <c r="E17" i="4"/>
  <c r="D17" i="4"/>
  <c r="C17" i="4"/>
  <c r="K12" i="4"/>
  <c r="I12" i="4"/>
  <c r="H12" i="4"/>
  <c r="E12" i="4"/>
  <c r="D12" i="4"/>
  <c r="C12" i="4"/>
  <c r="M42" i="1" l="1"/>
  <c r="GX41" i="1"/>
  <c r="K42" i="1"/>
  <c r="GV41" i="1"/>
  <c r="FM42" i="1"/>
  <c r="GW41" i="1"/>
  <c r="L42" i="1"/>
  <c r="I42" i="1"/>
  <c r="CX5" i="1"/>
  <c r="CX47" i="1" s="1"/>
  <c r="CW5" i="1"/>
  <c r="CW47" i="1" s="1"/>
  <c r="G25" i="4"/>
  <c r="DG5" i="1"/>
  <c r="DG47" i="1" s="1"/>
  <c r="DF5" i="1"/>
  <c r="DF47" i="1" s="1"/>
  <c r="BY5" i="1"/>
  <c r="BY47" i="1" s="1"/>
  <c r="I43" i="1" l="1"/>
  <c r="FM43" i="1"/>
  <c r="L43" i="1"/>
  <c r="GW42" i="1"/>
  <c r="GV42" i="1"/>
  <c r="K43" i="1"/>
  <c r="GX42" i="1"/>
  <c r="M43" i="1"/>
  <c r="G26" i="4"/>
  <c r="CW6" i="1"/>
  <c r="CX6" i="1"/>
  <c r="DF6" i="1"/>
  <c r="DG6" i="1"/>
  <c r="BY6" i="1"/>
  <c r="GW43" i="1" l="1"/>
  <c r="GX43" i="1"/>
  <c r="GV43" i="1"/>
  <c r="G27" i="4"/>
  <c r="CX9" i="1"/>
  <c r="CW9" i="1"/>
  <c r="DG9" i="1"/>
  <c r="DF9" i="1"/>
  <c r="BY9" i="1"/>
  <c r="I26" i="4"/>
  <c r="H26" i="4"/>
  <c r="G34" i="1" l="1"/>
  <c r="H34" i="1" s="1"/>
  <c r="AK34" i="1"/>
  <c r="K27" i="4"/>
  <c r="J26" i="4"/>
  <c r="J25" i="4"/>
  <c r="J24" i="4"/>
  <c r="GO5" i="1"/>
  <c r="GO47" i="1" s="1"/>
  <c r="AO34" i="1" l="1"/>
  <c r="K24" i="4"/>
  <c r="K25" i="4"/>
  <c r="K26" i="4"/>
  <c r="GO6" i="1"/>
  <c r="GO9" i="1" l="1"/>
  <c r="GB5" i="1" l="1"/>
  <c r="GB47" i="1" s="1"/>
  <c r="GB6" i="1" l="1"/>
  <c r="EN5" i="1"/>
  <c r="EN47" i="1" s="1"/>
  <c r="GB9" i="1" l="1"/>
  <c r="EN6" i="1"/>
  <c r="FL5" i="1"/>
  <c r="FL47" i="1" s="1"/>
  <c r="BS5" i="1"/>
  <c r="BS47" i="1" s="1"/>
  <c r="FL6" i="1" l="1"/>
  <c r="BS6" i="1"/>
  <c r="FL9" i="1" l="1"/>
  <c r="BS9" i="1"/>
  <c r="HH5" i="1" l="1"/>
  <c r="HH47" i="1" s="1"/>
  <c r="HH9" i="1" l="1"/>
  <c r="DE5" i="1"/>
  <c r="DE47" i="1" s="1"/>
  <c r="DC5" i="1"/>
  <c r="DC47" i="1" s="1"/>
  <c r="DB5" i="1"/>
  <c r="DB47" i="1" s="1"/>
  <c r="DE6" i="1" l="1"/>
  <c r="DB6" i="1"/>
  <c r="DC6" i="1"/>
  <c r="A10" i="1"/>
  <c r="ER5" i="1"/>
  <c r="ER47" i="1" s="1"/>
  <c r="EQ5" i="1"/>
  <c r="EQ47" i="1" s="1"/>
  <c r="EO5" i="1"/>
  <c r="DD5" i="1"/>
  <c r="DD47" i="1" s="1"/>
  <c r="GM5" i="1"/>
  <c r="GM47" i="1" s="1"/>
  <c r="GY5" i="1"/>
  <c r="GY6" i="1" s="1"/>
  <c r="GP5" i="1"/>
  <c r="GP47" i="1" s="1"/>
  <c r="EO47" i="1" l="1"/>
  <c r="EO6" i="1"/>
  <c r="DE9" i="1"/>
  <c r="DC9" i="1"/>
  <c r="DB9" i="1"/>
  <c r="ER6" i="1"/>
  <c r="EQ6" i="1"/>
  <c r="DD6" i="1"/>
  <c r="GY47" i="1"/>
  <c r="GY9" i="1"/>
  <c r="GM6" i="1"/>
  <c r="GP6" i="1"/>
  <c r="ER9" i="1" l="1"/>
  <c r="EQ9" i="1"/>
  <c r="DD9" i="1"/>
  <c r="GM9" i="1"/>
  <c r="GP9" i="1"/>
  <c r="GD5" i="1" l="1"/>
  <c r="GD47" i="1" s="1"/>
  <c r="FZ5" i="1"/>
  <c r="FZ47" i="1" s="1"/>
  <c r="CP5" i="1"/>
  <c r="CP47" i="1" s="1"/>
  <c r="DA5" i="1"/>
  <c r="DA47" i="1" s="1"/>
  <c r="GD6" i="1" l="1"/>
  <c r="FZ6" i="1"/>
  <c r="CP6" i="1"/>
  <c r="DA6" i="1"/>
  <c r="GD9" i="1" l="1"/>
  <c r="FZ9" i="1"/>
  <c r="CP9" i="1"/>
  <c r="DA9" i="1"/>
  <c r="AT5" i="1" l="1"/>
  <c r="AT47" i="1" s="1"/>
  <c r="AS5" i="1"/>
  <c r="AS47" i="1" s="1"/>
  <c r="AS6" i="1" l="1"/>
  <c r="AT6" i="1"/>
  <c r="AT9" i="1" l="1"/>
  <c r="AS9" i="1"/>
  <c r="BB5" i="1" l="1"/>
  <c r="BB47" i="1" s="1"/>
  <c r="AZ5" i="1"/>
  <c r="AZ47" i="1" s="1"/>
  <c r="BD5" i="1"/>
  <c r="BD47" i="1" s="1"/>
  <c r="AW5" i="1"/>
  <c r="AW47" i="1" s="1"/>
  <c r="A7" i="1"/>
  <c r="GF9" i="1"/>
  <c r="GE9" i="1"/>
  <c r="GA9" i="1"/>
  <c r="FD9" i="1"/>
  <c r="FA9" i="1"/>
  <c r="EZ9" i="1"/>
  <c r="EY9" i="1"/>
  <c r="A9" i="1"/>
  <c r="B24" i="1" l="1"/>
  <c r="AP25" i="1"/>
  <c r="AP26" i="1"/>
  <c r="AP27" i="1"/>
  <c r="AP28" i="1"/>
  <c r="AP29" i="1"/>
  <c r="AP30" i="1"/>
  <c r="AP31" i="1"/>
  <c r="AP32" i="1"/>
  <c r="AP33" i="1"/>
  <c r="B18" i="1"/>
  <c r="G9" i="1"/>
  <c r="B11" i="1"/>
  <c r="B10" i="1"/>
  <c r="B12" i="1"/>
  <c r="BB6" i="1"/>
  <c r="AZ6" i="1"/>
  <c r="BD6" i="1"/>
  <c r="AW6" i="1"/>
  <c r="Z10" i="1" l="1"/>
  <c r="HG10" i="1"/>
  <c r="Z12" i="1"/>
  <c r="Z13" i="1" s="1"/>
  <c r="HG12" i="1"/>
  <c r="HG13" i="1" s="1"/>
  <c r="Z11" i="1"/>
  <c r="HG11" i="1"/>
  <c r="FD18" i="1"/>
  <c r="FP18" i="1"/>
  <c r="FC18" i="1"/>
  <c r="AB12" i="1"/>
  <c r="AA12" i="1"/>
  <c r="AB10" i="1"/>
  <c r="AA10" i="1"/>
  <c r="AB11" i="1"/>
  <c r="AA11" i="1"/>
  <c r="W12" i="1"/>
  <c r="CA24" i="1"/>
  <c r="CA34" i="1" s="1"/>
  <c r="CA35" i="1" s="1"/>
  <c r="AC24" i="1"/>
  <c r="CR10" i="1"/>
  <c r="CQ10" i="1"/>
  <c r="CR11" i="1"/>
  <c r="CQ11" i="1"/>
  <c r="CR12" i="1"/>
  <c r="CQ12" i="1"/>
  <c r="GU24" i="1"/>
  <c r="BZ24" i="1"/>
  <c r="BZ34" i="1" s="1"/>
  <c r="BZ35" i="1" s="1"/>
  <c r="FN11" i="1"/>
  <c r="CJ24" i="1"/>
  <c r="FC24" i="1"/>
  <c r="FD24" i="1"/>
  <c r="GR24" i="1"/>
  <c r="GS24" i="1"/>
  <c r="Y24" i="1"/>
  <c r="GT24" i="1"/>
  <c r="AP34" i="1"/>
  <c r="AP35" i="1" s="1"/>
  <c r="AP36" i="1" s="1"/>
  <c r="AM12" i="1"/>
  <c r="FN12" i="1"/>
  <c r="AM10" i="1"/>
  <c r="FN10" i="1"/>
  <c r="AN10" i="1"/>
  <c r="AM11" i="1"/>
  <c r="DN11" i="1"/>
  <c r="AP12" i="1"/>
  <c r="AP13" i="1" s="1"/>
  <c r="AL10" i="1"/>
  <c r="AL36" i="1" s="1"/>
  <c r="GI10" i="1"/>
  <c r="GI12" i="1"/>
  <c r="GI13" i="1" s="1"/>
  <c r="AO12" i="1"/>
  <c r="AO13" i="1" s="1"/>
  <c r="GI11" i="1"/>
  <c r="AO11" i="1"/>
  <c r="CJ18" i="1"/>
  <c r="CA18" i="1"/>
  <c r="BZ18" i="1"/>
  <c r="AC18" i="1"/>
  <c r="Y18" i="1"/>
  <c r="EP12" i="1"/>
  <c r="EP13" i="1" s="1"/>
  <c r="EP10" i="1"/>
  <c r="EP11" i="1"/>
  <c r="GB10" i="1"/>
  <c r="GB36" i="1" s="1"/>
  <c r="DE10" i="1"/>
  <c r="CA10" i="1"/>
  <c r="AT10" i="1"/>
  <c r="DG10" i="1"/>
  <c r="GA10" i="1"/>
  <c r="GA36" i="1" s="1"/>
  <c r="EM10" i="1"/>
  <c r="DD10" i="1"/>
  <c r="BZ10" i="1"/>
  <c r="AS10" i="1"/>
  <c r="ER10" i="1"/>
  <c r="EQ10" i="1"/>
  <c r="FZ10" i="1"/>
  <c r="DC10" i="1"/>
  <c r="BY10" i="1"/>
  <c r="Y10" i="1"/>
  <c r="FY10" i="1"/>
  <c r="DB10" i="1"/>
  <c r="FX10" i="1"/>
  <c r="DA10" i="1"/>
  <c r="GK10" i="1"/>
  <c r="FW10" i="1"/>
  <c r="CZ10" i="1"/>
  <c r="GJ10" i="1"/>
  <c r="FV10" i="1"/>
  <c r="CY10" i="1"/>
  <c r="DF10" i="1"/>
  <c r="HF10" i="1"/>
  <c r="FU10" i="1"/>
  <c r="CX10" i="1"/>
  <c r="FT10" i="1"/>
  <c r="FM10" i="1"/>
  <c r="ED10" i="1"/>
  <c r="CW10" i="1"/>
  <c r="BS10" i="1"/>
  <c r="HD10" i="1"/>
  <c r="FS10" i="1"/>
  <c r="FL10" i="1"/>
  <c r="EC10" i="1"/>
  <c r="CV10" i="1"/>
  <c r="HC10" i="1"/>
  <c r="FR10" i="1"/>
  <c r="CU10" i="1"/>
  <c r="AD10" i="1"/>
  <c r="AK10" i="1"/>
  <c r="GE10" i="1"/>
  <c r="GE36" i="1" s="1"/>
  <c r="HB10" i="1"/>
  <c r="AJ10" i="1"/>
  <c r="AV10" i="1"/>
  <c r="FI10" i="1"/>
  <c r="HH10" i="1"/>
  <c r="GY10" i="1"/>
  <c r="FH10" i="1"/>
  <c r="AI10" i="1"/>
  <c r="AI36" i="1" s="1"/>
  <c r="GV10" i="1"/>
  <c r="GD10" i="1"/>
  <c r="GD36" i="1" s="1"/>
  <c r="GX10" i="1"/>
  <c r="FG10" i="1"/>
  <c r="AC10" i="1"/>
  <c r="GW10" i="1"/>
  <c r="FD10" i="1"/>
  <c r="CP10" i="1"/>
  <c r="FC10" i="1"/>
  <c r="FB10" i="1"/>
  <c r="FA10" i="1"/>
  <c r="EZ10" i="1"/>
  <c r="GP10" i="1"/>
  <c r="EY10" i="1"/>
  <c r="BE10" i="1"/>
  <c r="GO10" i="1"/>
  <c r="FQ10" i="1"/>
  <c r="DN10" i="1"/>
  <c r="GM10" i="1"/>
  <c r="FP10" i="1"/>
  <c r="BA10" i="1"/>
  <c r="GC10" i="1"/>
  <c r="GC36" i="1" s="1"/>
  <c r="GF10" i="1"/>
  <c r="GF36" i="1" s="1"/>
  <c r="AY10" i="1"/>
  <c r="FS11" i="1"/>
  <c r="AY11" i="1"/>
  <c r="HD11" i="1"/>
  <c r="EZ11" i="1"/>
  <c r="GF11" i="1"/>
  <c r="GF37" i="1" s="1"/>
  <c r="EC11" i="1"/>
  <c r="BA11" i="1"/>
  <c r="GE11" i="1"/>
  <c r="GE37" i="1" s="1"/>
  <c r="ER11" i="1"/>
  <c r="DG11" i="1"/>
  <c r="FL11" i="1"/>
  <c r="GD11" i="1"/>
  <c r="GD37" i="1" s="1"/>
  <c r="EQ11" i="1"/>
  <c r="DF11" i="1"/>
  <c r="AV11" i="1"/>
  <c r="CU11" i="1"/>
  <c r="GC11" i="1"/>
  <c r="GC37" i="1" s="1"/>
  <c r="DE11" i="1"/>
  <c r="CA11" i="1"/>
  <c r="AT11" i="1"/>
  <c r="GB11" i="1"/>
  <c r="GB37" i="1" s="1"/>
  <c r="DD11" i="1"/>
  <c r="BZ11" i="1"/>
  <c r="AS11" i="1"/>
  <c r="AN11" i="1"/>
  <c r="BE11" i="1"/>
  <c r="GA11" i="1"/>
  <c r="GA37" i="1" s="1"/>
  <c r="EM11" i="1"/>
  <c r="DC11" i="1"/>
  <c r="BY11" i="1"/>
  <c r="AI11" i="1"/>
  <c r="AI37" i="1" s="1"/>
  <c r="FZ11" i="1"/>
  <c r="DB11" i="1"/>
  <c r="AC11" i="1"/>
  <c r="FQ11" i="1"/>
  <c r="FY11" i="1"/>
  <c r="DA11" i="1"/>
  <c r="Y11" i="1"/>
  <c r="GO11" i="1"/>
  <c r="FX11" i="1"/>
  <c r="CZ11" i="1"/>
  <c r="GK11" i="1"/>
  <c r="FW11" i="1"/>
  <c r="CY11" i="1"/>
  <c r="GJ11" i="1"/>
  <c r="FV11" i="1"/>
  <c r="CX11" i="1"/>
  <c r="GM11" i="1"/>
  <c r="HF11" i="1"/>
  <c r="FU11" i="1"/>
  <c r="CW11" i="1"/>
  <c r="BS11" i="1"/>
  <c r="FT11" i="1"/>
  <c r="FM11" i="1"/>
  <c r="ED11" i="1"/>
  <c r="CV11" i="1"/>
  <c r="AD11" i="1"/>
  <c r="HC11" i="1"/>
  <c r="FR11" i="1"/>
  <c r="HB11" i="1"/>
  <c r="FI11" i="1"/>
  <c r="HH11" i="1"/>
  <c r="GY11" i="1"/>
  <c r="FH11" i="1"/>
  <c r="GX11" i="1"/>
  <c r="FG11" i="1"/>
  <c r="GW11" i="1"/>
  <c r="GV11" i="1"/>
  <c r="CP11" i="1"/>
  <c r="FD11" i="1"/>
  <c r="FC11" i="1"/>
  <c r="FB11" i="1"/>
  <c r="FA11" i="1"/>
  <c r="FP11" i="1"/>
  <c r="GP11" i="1"/>
  <c r="EY11" i="1"/>
  <c r="FY12" i="1"/>
  <c r="FY13" i="1" s="1"/>
  <c r="FX12" i="1"/>
  <c r="FX13" i="1" s="1"/>
  <c r="FW12" i="1"/>
  <c r="FW13" i="1" s="1"/>
  <c r="FG12" i="1"/>
  <c r="FG13" i="1" s="1"/>
  <c r="FH12" i="1"/>
  <c r="FH13" i="1" s="1"/>
  <c r="FI12" i="1"/>
  <c r="FI13" i="1" s="1"/>
  <c r="GC12" i="1"/>
  <c r="FB12" i="1"/>
  <c r="FB13" i="1" s="1"/>
  <c r="GJ12" i="1"/>
  <c r="GJ13" i="1" s="1"/>
  <c r="FU12" i="1"/>
  <c r="FU13" i="1" s="1"/>
  <c r="GK12" i="1"/>
  <c r="GK13" i="1" s="1"/>
  <c r="FQ12" i="1"/>
  <c r="FQ13" i="1" s="1"/>
  <c r="CY12" i="1"/>
  <c r="CY13" i="1" s="1"/>
  <c r="CZ12" i="1"/>
  <c r="CZ13" i="1" s="1"/>
  <c r="GW12" i="1"/>
  <c r="GW13" i="1" s="1"/>
  <c r="GV12" i="1"/>
  <c r="GV13" i="1" s="1"/>
  <c r="GX12" i="1"/>
  <c r="FC12" i="1"/>
  <c r="FC13" i="1" s="1"/>
  <c r="EM12" i="1"/>
  <c r="EM13" i="1" s="1"/>
  <c r="AI12" i="1"/>
  <c r="FR12" i="1"/>
  <c r="FR13" i="1" s="1"/>
  <c r="FS12" i="1"/>
  <c r="FS13" i="1" s="1"/>
  <c r="FT12" i="1"/>
  <c r="FT13" i="1" s="1"/>
  <c r="FV12" i="1"/>
  <c r="FM12" i="1"/>
  <c r="FM13" i="1" s="1"/>
  <c r="FP12" i="1"/>
  <c r="FP13" i="1" s="1"/>
  <c r="AK12" i="1"/>
  <c r="AK13" i="1" s="1"/>
  <c r="AJ12" i="1"/>
  <c r="AJ13" i="1" s="1"/>
  <c r="AN12" i="1"/>
  <c r="AN13" i="1" s="1"/>
  <c r="ED12" i="1"/>
  <c r="ED13" i="1" s="1"/>
  <c r="AD12" i="1"/>
  <c r="EC12" i="1"/>
  <c r="EC13" i="1" s="1"/>
  <c r="HF12" i="1"/>
  <c r="HF13" i="1" s="1"/>
  <c r="HD12" i="1"/>
  <c r="HD13" i="1" s="1"/>
  <c r="HC12" i="1"/>
  <c r="HC13" i="1" s="1"/>
  <c r="HB12" i="1"/>
  <c r="HB13" i="1" s="1"/>
  <c r="GP12" i="1"/>
  <c r="GP13" i="1" s="1"/>
  <c r="CV12" i="1"/>
  <c r="CV13" i="1" s="1"/>
  <c r="BS12" i="1"/>
  <c r="BS13" i="1" s="1"/>
  <c r="DF12" i="1"/>
  <c r="DF13" i="1" s="1"/>
  <c r="ER12" i="1"/>
  <c r="ER13" i="1" s="1"/>
  <c r="BA12" i="1"/>
  <c r="BA13" i="1" s="1"/>
  <c r="DB12" i="1"/>
  <c r="DB13" i="1" s="1"/>
  <c r="BY12" i="1"/>
  <c r="BY13" i="1" s="1"/>
  <c r="V12" i="1"/>
  <c r="V13" i="1" s="1"/>
  <c r="DD12" i="1"/>
  <c r="DD13" i="1" s="1"/>
  <c r="U12" i="1"/>
  <c r="FL12" i="1"/>
  <c r="FL13" i="1" s="1"/>
  <c r="T12" i="1"/>
  <c r="FD12" i="1"/>
  <c r="FD13" i="1" s="1"/>
  <c r="AY12" i="1"/>
  <c r="AY13" i="1" s="1"/>
  <c r="S12" i="1"/>
  <c r="S13" i="1" s="1"/>
  <c r="FA12" i="1"/>
  <c r="FA13" i="1" s="1"/>
  <c r="R12" i="1"/>
  <c r="EZ12" i="1"/>
  <c r="EZ13" i="1" s="1"/>
  <c r="DA12" i="1"/>
  <c r="DA13" i="1" s="1"/>
  <c r="CW12" i="1"/>
  <c r="CW13" i="1" s="1"/>
  <c r="EY12" i="1"/>
  <c r="EY13" i="1" s="1"/>
  <c r="GY12" i="1"/>
  <c r="GY13" i="1" s="1"/>
  <c r="DE12" i="1"/>
  <c r="DE13" i="1" s="1"/>
  <c r="DC12" i="1"/>
  <c r="DN12" i="1"/>
  <c r="DN13" i="1" s="1"/>
  <c r="DG12" i="1"/>
  <c r="DG13" i="1" s="1"/>
  <c r="AT12" i="1"/>
  <c r="AT13" i="1" s="1"/>
  <c r="GD12" i="1"/>
  <c r="EQ12" i="1"/>
  <c r="EQ13" i="1" s="1"/>
  <c r="GM12" i="1"/>
  <c r="AV12" i="1"/>
  <c r="AV13" i="1" s="1"/>
  <c r="CX12" i="1"/>
  <c r="CX13" i="1" s="1"/>
  <c r="HH12" i="1"/>
  <c r="HH13" i="1" s="1"/>
  <c r="CP12" i="1"/>
  <c r="CP13" i="1" s="1"/>
  <c r="BE12" i="1"/>
  <c r="BE13" i="1" s="1"/>
  <c r="GO12" i="1"/>
  <c r="GO13" i="1" s="1"/>
  <c r="CU12" i="1"/>
  <c r="CU13" i="1" s="1"/>
  <c r="AC12" i="1"/>
  <c r="AC13" i="1" s="1"/>
  <c r="FZ12" i="1"/>
  <c r="FZ13" i="1" s="1"/>
  <c r="GA12" i="1"/>
  <c r="GF12" i="1"/>
  <c r="GB12" i="1"/>
  <c r="GE12" i="1"/>
  <c r="AS12" i="1"/>
  <c r="AS13" i="1" s="1"/>
  <c r="AZ9" i="1"/>
  <c r="AZ11" i="1" s="1"/>
  <c r="BB9" i="1"/>
  <c r="BB10" i="1" s="1"/>
  <c r="BD9" i="1"/>
  <c r="BD10" i="1" s="1"/>
  <c r="AW9" i="1"/>
  <c r="AW10" i="1" s="1"/>
  <c r="EH5" i="1"/>
  <c r="EG5" i="1"/>
  <c r="AR5" i="1"/>
  <c r="AQ5" i="1"/>
  <c r="CI5" i="1"/>
  <c r="CH5" i="1"/>
  <c r="AP37" i="1" l="1"/>
  <c r="FC19" i="1"/>
  <c r="FC20" i="1"/>
  <c r="FP20" i="1"/>
  <c r="FP19" i="1"/>
  <c r="FD20" i="1"/>
  <c r="FD19" i="1"/>
  <c r="AA13" i="1"/>
  <c r="AB13" i="1"/>
  <c r="W13" i="1"/>
  <c r="AC33" i="1"/>
  <c r="AC29" i="1"/>
  <c r="AC26" i="1"/>
  <c r="AC32" i="1"/>
  <c r="AC30" i="1"/>
  <c r="AC31" i="1"/>
  <c r="AC28" i="1"/>
  <c r="AC27" i="1"/>
  <c r="AC25" i="1"/>
  <c r="GU25" i="1"/>
  <c r="GU29" i="1"/>
  <c r="GU30" i="1"/>
  <c r="GU33" i="1"/>
  <c r="GU32" i="1"/>
  <c r="GU31" i="1"/>
  <c r="GU28" i="1"/>
  <c r="GU26" i="1"/>
  <c r="GU27" i="1"/>
  <c r="CQ13" i="1"/>
  <c r="CR13" i="1"/>
  <c r="GT26" i="1"/>
  <c r="Y33" i="1"/>
  <c r="GS28" i="1"/>
  <c r="GR28" i="1"/>
  <c r="AD13" i="1"/>
  <c r="AI13" i="1"/>
  <c r="AI39" i="1" s="1"/>
  <c r="AI38" i="1"/>
  <c r="U13" i="1"/>
  <c r="U39" i="1" s="1"/>
  <c r="U38" i="1"/>
  <c r="GA13" i="1"/>
  <c r="GA39" i="1" s="1"/>
  <c r="GA38" i="1"/>
  <c r="GB13" i="1"/>
  <c r="GB39" i="1" s="1"/>
  <c r="GB38" i="1"/>
  <c r="T13" i="1"/>
  <c r="T39" i="1" s="1"/>
  <c r="T38" i="1"/>
  <c r="GE13" i="1"/>
  <c r="GE39" i="1" s="1"/>
  <c r="GE38" i="1"/>
  <c r="R13" i="1"/>
  <c r="R39" i="1" s="1"/>
  <c r="R38" i="1"/>
  <c r="GD43" i="1"/>
  <c r="GD38" i="1"/>
  <c r="GF13" i="1"/>
  <c r="GF39" i="1" s="1"/>
  <c r="GF38" i="1"/>
  <c r="GC13" i="1"/>
  <c r="GC39" i="1" s="1"/>
  <c r="GC38" i="1"/>
  <c r="FP25" i="1"/>
  <c r="FP33" i="1"/>
  <c r="FP32" i="1"/>
  <c r="FP29" i="1"/>
  <c r="FP28" i="1"/>
  <c r="FD32" i="1"/>
  <c r="FD33" i="1"/>
  <c r="FD25" i="1"/>
  <c r="FD28" i="1"/>
  <c r="FD26" i="1"/>
  <c r="FC31" i="1"/>
  <c r="FP30" i="1"/>
  <c r="FP26" i="1"/>
  <c r="FP27" i="1"/>
  <c r="FP31" i="1"/>
  <c r="FD29" i="1"/>
  <c r="GT31" i="1"/>
  <c r="Y30" i="1"/>
  <c r="Y28" i="1"/>
  <c r="Y31" i="1"/>
  <c r="Y27" i="1"/>
  <c r="Y25" i="1"/>
  <c r="Y29" i="1"/>
  <c r="Y32" i="1"/>
  <c r="Y26" i="1"/>
  <c r="GS31" i="1"/>
  <c r="GS25" i="1"/>
  <c r="GS29" i="1"/>
  <c r="GS33" i="1"/>
  <c r="GS32" i="1"/>
  <c r="GS30" i="1"/>
  <c r="GT30" i="1"/>
  <c r="GS27" i="1"/>
  <c r="GS26" i="1"/>
  <c r="GT28" i="1"/>
  <c r="GT25" i="1"/>
  <c r="GT29" i="1"/>
  <c r="GT33" i="1"/>
  <c r="GT32" i="1"/>
  <c r="GT27" i="1"/>
  <c r="GR30" i="1"/>
  <c r="GR25" i="1"/>
  <c r="GR29" i="1"/>
  <c r="GR33" i="1"/>
  <c r="GR27" i="1"/>
  <c r="GR26" i="1"/>
  <c r="FD30" i="1"/>
  <c r="FD27" i="1"/>
  <c r="FD31" i="1"/>
  <c r="FC33" i="1"/>
  <c r="FC30" i="1"/>
  <c r="CJ25" i="1"/>
  <c r="CJ34" i="1" s="1"/>
  <c r="FC26" i="1"/>
  <c r="FC25" i="1"/>
  <c r="FC28" i="1"/>
  <c r="FC27" i="1"/>
  <c r="GR32" i="1"/>
  <c r="FC32" i="1"/>
  <c r="GR31" i="1"/>
  <c r="FC29" i="1"/>
  <c r="FP34" i="1"/>
  <c r="AM13" i="1"/>
  <c r="FN13" i="1"/>
  <c r="GC41" i="1"/>
  <c r="GD40" i="1"/>
  <c r="GF42" i="1"/>
  <c r="R42" i="1"/>
  <c r="GA40" i="1"/>
  <c r="T41" i="1"/>
  <c r="R43" i="1"/>
  <c r="GX13" i="1"/>
  <c r="GM13" i="1"/>
  <c r="GC42" i="1"/>
  <c r="GC43" i="1"/>
  <c r="U43" i="1"/>
  <c r="R40" i="1"/>
  <c r="GE40" i="1"/>
  <c r="GA41" i="1"/>
  <c r="GD41" i="1"/>
  <c r="FV13" i="1"/>
  <c r="GB40" i="1"/>
  <c r="DC13" i="1"/>
  <c r="GA42" i="1"/>
  <c r="U41" i="1"/>
  <c r="GA43" i="1"/>
  <c r="AI40" i="1"/>
  <c r="GD13" i="1"/>
  <c r="GD39" i="1" s="1"/>
  <c r="GD42" i="1"/>
  <c r="U42" i="1"/>
  <c r="AI42" i="1"/>
  <c r="R41" i="1"/>
  <c r="GE41" i="1"/>
  <c r="GF40" i="1"/>
  <c r="GF43" i="1"/>
  <c r="GC40" i="1"/>
  <c r="GB41" i="1"/>
  <c r="AP40" i="1"/>
  <c r="U40" i="1"/>
  <c r="GE42" i="1"/>
  <c r="T42" i="1"/>
  <c r="AI41" i="1"/>
  <c r="GB43" i="1"/>
  <c r="GB42" i="1"/>
  <c r="AI43" i="1"/>
  <c r="GE43" i="1"/>
  <c r="T43" i="1"/>
  <c r="T40" i="1"/>
  <c r="GF41" i="1"/>
  <c r="AC34" i="1"/>
  <c r="Y19" i="1"/>
  <c r="Y20" i="1"/>
  <c r="AC19" i="1"/>
  <c r="AC20" i="1"/>
  <c r="BZ19" i="1"/>
  <c r="BZ20" i="1"/>
  <c r="CA19" i="1"/>
  <c r="CA20" i="1"/>
  <c r="CJ19" i="1"/>
  <c r="CJ20" i="1"/>
  <c r="AZ10" i="1"/>
  <c r="BD11" i="1"/>
  <c r="AW11" i="1"/>
  <c r="BB11" i="1"/>
  <c r="BB12" i="1"/>
  <c r="BB13" i="1" s="1"/>
  <c r="BD12" i="1"/>
  <c r="AZ12" i="1"/>
  <c r="AZ13" i="1" s="1"/>
  <c r="AW12" i="1"/>
  <c r="AW13" i="1" s="1"/>
  <c r="AQ47" i="1"/>
  <c r="AR47" i="1"/>
  <c r="CH47" i="1"/>
  <c r="CI47" i="1"/>
  <c r="EG47" i="1"/>
  <c r="EH47" i="1"/>
  <c r="EH6" i="1"/>
  <c r="EG6" i="1"/>
  <c r="AQ6" i="1"/>
  <c r="AR6" i="1"/>
  <c r="CH6" i="1"/>
  <c r="CH9" i="1" s="1"/>
  <c r="CI6" i="1"/>
  <c r="CI9" i="1" s="1"/>
  <c r="AP38" i="1" l="1"/>
  <c r="AC35" i="1"/>
  <c r="AC36" i="1" s="1"/>
  <c r="AC37" i="1" s="1"/>
  <c r="AC38" i="1" s="1"/>
  <c r="AC39" i="1" s="1"/>
  <c r="AC40" i="1" s="1"/>
  <c r="AC41" i="1"/>
  <c r="AC42" i="1" s="1"/>
  <c r="AC43" i="1" s="1"/>
  <c r="CH12" i="1"/>
  <c r="CH10" i="1"/>
  <c r="CH11" i="1"/>
  <c r="CI10" i="1"/>
  <c r="CI12" i="1"/>
  <c r="CI11" i="1"/>
  <c r="AP41" i="1"/>
  <c r="CJ35" i="1"/>
  <c r="BZ36" i="1"/>
  <c r="CA36" i="1"/>
  <c r="FP35" i="1"/>
  <c r="Y34" i="1"/>
  <c r="BD13" i="1"/>
  <c r="EH9" i="1"/>
  <c r="EG9" i="1"/>
  <c r="AQ9" i="1"/>
  <c r="AR9" i="1"/>
  <c r="AP39" i="1" l="1"/>
  <c r="AP42" i="1"/>
  <c r="Y35" i="1"/>
  <c r="FP36" i="1"/>
  <c r="FP37" i="1"/>
  <c r="CA37" i="1"/>
  <c r="BZ37" i="1"/>
  <c r="AR11" i="1"/>
  <c r="AQ11" i="1"/>
  <c r="EH11" i="1"/>
  <c r="EH10" i="1"/>
  <c r="EG11" i="1"/>
  <c r="EG10" i="1"/>
  <c r="AQ12" i="1"/>
  <c r="AR12" i="1"/>
  <c r="AR13" i="1" s="1"/>
  <c r="EH12" i="1"/>
  <c r="EG12" i="1"/>
  <c r="CH13" i="1"/>
  <c r="CI13" i="1"/>
  <c r="AP43" i="1" l="1"/>
  <c r="Y36" i="1"/>
  <c r="CA38" i="1"/>
  <c r="FP38" i="1"/>
  <c r="BZ38" i="1"/>
  <c r="EH13" i="1"/>
  <c r="EG13" i="1"/>
  <c r="GU5" i="1"/>
  <c r="FP39" i="1" l="1"/>
  <c r="BZ39" i="1"/>
  <c r="CA39" i="1"/>
  <c r="Y37" i="1"/>
  <c r="GU47" i="1"/>
  <c r="GU6" i="1"/>
  <c r="HA5" i="1"/>
  <c r="FO5" i="1"/>
  <c r="FP40" i="1" l="1"/>
  <c r="CA40" i="1"/>
  <c r="BZ40" i="1"/>
  <c r="GU9" i="1"/>
  <c r="HA47" i="1"/>
  <c r="FO47" i="1"/>
  <c r="HA6" i="1"/>
  <c r="FK5" i="1"/>
  <c r="FJ5" i="1"/>
  <c r="FP41" i="1" l="1"/>
  <c r="CA41" i="1"/>
  <c r="BZ41" i="1"/>
  <c r="GU11" i="1"/>
  <c r="GU10" i="1"/>
  <c r="GU12" i="1"/>
  <c r="GU13" i="1" s="1"/>
  <c r="HA9" i="1"/>
  <c r="FJ47" i="1"/>
  <c r="FK47" i="1"/>
  <c r="FO9" i="1"/>
  <c r="FJ6" i="1"/>
  <c r="FK6" i="1"/>
  <c r="FP42" i="1" l="1"/>
  <c r="BZ42" i="1"/>
  <c r="CA42" i="1"/>
  <c r="FO11" i="1"/>
  <c r="FO10" i="1"/>
  <c r="HA11" i="1"/>
  <c r="HA10" i="1"/>
  <c r="HA12" i="1"/>
  <c r="HA13" i="1" s="1"/>
  <c r="FO12" i="1"/>
  <c r="FO13" i="1" s="1"/>
  <c r="FK9" i="1"/>
  <c r="FJ9" i="1"/>
  <c r="FP43" i="1" l="1"/>
  <c r="CA43" i="1"/>
  <c r="BZ43" i="1"/>
  <c r="FK10" i="1"/>
  <c r="FK11" i="1"/>
  <c r="FJ11" i="1"/>
  <c r="FJ37" i="1" s="1"/>
  <c r="FJ10" i="1"/>
  <c r="FJ36" i="1" s="1"/>
  <c r="FJ12" i="1"/>
  <c r="FK12" i="1"/>
  <c r="FK13" i="1" s="1"/>
  <c r="FJ13" i="1" l="1"/>
  <c r="FJ39" i="1" s="1"/>
  <c r="FJ38" i="1"/>
  <c r="FJ40" i="1"/>
  <c r="FJ41" i="1"/>
  <c r="FJ42" i="1"/>
  <c r="FJ43" i="1"/>
  <c r="EL5" i="1"/>
  <c r="EK5" i="1"/>
  <c r="EK47" i="1" l="1"/>
  <c r="EL47" i="1"/>
  <c r="EL6" i="1"/>
  <c r="EL9" i="1" s="1"/>
  <c r="EK6" i="1"/>
  <c r="EL10" i="1" l="1"/>
  <c r="EL11" i="1"/>
  <c r="EK9" i="1"/>
  <c r="GE5" i="1"/>
  <c r="GE47" i="1" s="1"/>
  <c r="DO5" i="1"/>
  <c r="EK10" i="1" l="1"/>
  <c r="EK11" i="1"/>
  <c r="EL12" i="1"/>
  <c r="EK12" i="1"/>
  <c r="EK13" i="1" s="1"/>
  <c r="DO47" i="1"/>
  <c r="DO6" i="1"/>
  <c r="CA5" i="1"/>
  <c r="BZ5" i="1"/>
  <c r="EL13" i="1" l="1"/>
  <c r="DO9" i="1"/>
  <c r="DO11" i="1" l="1"/>
  <c r="DO10" i="1"/>
  <c r="DO12" i="1"/>
  <c r="DO13" i="1" s="1"/>
  <c r="EZ5" i="1"/>
  <c r="EZ47" i="1" s="1"/>
  <c r="BX5" i="1" l="1"/>
  <c r="BW5" i="1"/>
  <c r="CG5" i="1"/>
  <c r="BW47" i="1" l="1"/>
  <c r="BX47" i="1"/>
  <c r="CG47" i="1"/>
  <c r="BW6" i="1"/>
  <c r="BX6" i="1"/>
  <c r="CG6" i="1"/>
  <c r="CG9" i="1" s="1"/>
  <c r="GA5" i="1"/>
  <c r="CT5" i="1"/>
  <c r="F31" i="3"/>
  <c r="E31" i="3"/>
  <c r="C31" i="3"/>
  <c r="B31" i="3"/>
  <c r="CG12" i="1" l="1"/>
  <c r="CG10" i="1"/>
  <c r="CG11" i="1"/>
  <c r="BX9" i="1"/>
  <c r="BW9" i="1"/>
  <c r="CT47" i="1"/>
  <c r="GA47" i="1"/>
  <c r="CT6" i="1"/>
  <c r="GF5" i="1"/>
  <c r="BW11" i="1" l="1"/>
  <c r="BW10" i="1"/>
  <c r="BX10" i="1"/>
  <c r="BX11" i="1"/>
  <c r="BW12" i="1"/>
  <c r="BX12" i="1"/>
  <c r="BX13" i="1" s="1"/>
  <c r="CG13" i="1"/>
  <c r="CT9" i="1"/>
  <c r="GF47" i="1"/>
  <c r="GG5" i="1"/>
  <c r="GH5" i="1"/>
  <c r="EW5" i="1"/>
  <c r="BW13" i="1" l="1"/>
  <c r="CT11" i="1"/>
  <c r="CT10" i="1"/>
  <c r="CT12" i="1"/>
  <c r="CT13" i="1" s="1"/>
  <c r="GG47" i="1"/>
  <c r="EW47" i="1"/>
  <c r="GH47" i="1"/>
  <c r="GG6" i="1"/>
  <c r="GH6" i="1"/>
  <c r="EW6" i="1"/>
  <c r="EX5" i="1"/>
  <c r="GH9" i="1" l="1"/>
  <c r="GG9" i="1"/>
  <c r="EW9" i="1"/>
  <c r="EX47" i="1"/>
  <c r="EX6" i="1"/>
  <c r="BP5" i="1"/>
  <c r="HE5" i="1"/>
  <c r="F49" i="3"/>
  <c r="F48" i="3"/>
  <c r="F47" i="3"/>
  <c r="F34" i="3"/>
  <c r="F33" i="3"/>
  <c r="F32" i="3"/>
  <c r="F30" i="3"/>
  <c r="F29" i="3"/>
  <c r="E49" i="3"/>
  <c r="E48" i="3"/>
  <c r="E47" i="3"/>
  <c r="E34" i="3"/>
  <c r="E33" i="3"/>
  <c r="E32" i="3"/>
  <c r="E30" i="3"/>
  <c r="E29" i="3"/>
  <c r="EW11" i="1" l="1"/>
  <c r="EW10" i="1"/>
  <c r="GG11" i="1"/>
  <c r="GG37" i="1" s="1"/>
  <c r="GG10" i="1"/>
  <c r="GG36" i="1" s="1"/>
  <c r="GH11" i="1"/>
  <c r="GH10" i="1"/>
  <c r="EW12" i="1"/>
  <c r="GG12" i="1"/>
  <c r="GH12" i="1"/>
  <c r="GH13" i="1" s="1"/>
  <c r="EX9" i="1"/>
  <c r="BP47" i="1"/>
  <c r="HE47" i="1"/>
  <c r="BP6" i="1"/>
  <c r="HE6" i="1"/>
  <c r="A47" i="1"/>
  <c r="A6" i="1"/>
  <c r="B7" i="1" s="1"/>
  <c r="A5" i="1"/>
  <c r="CO5" i="1"/>
  <c r="CN5" i="1"/>
  <c r="HG7" i="1" l="1"/>
  <c r="HG24" i="1" s="1"/>
  <c r="AD7" i="1"/>
  <c r="AR7" i="1"/>
  <c r="AR24" i="1" s="1"/>
  <c r="AQ7" i="1"/>
  <c r="AQ24" i="1" s="1"/>
  <c r="Z7" i="1"/>
  <c r="AP7" i="1"/>
  <c r="AP18" i="1" s="1"/>
  <c r="AA7" i="1"/>
  <c r="AB7" i="1"/>
  <c r="W7" i="1"/>
  <c r="CR7" i="1"/>
  <c r="CQ7" i="1"/>
  <c r="GG13" i="1"/>
  <c r="GG39" i="1" s="1"/>
  <c r="GG38" i="1"/>
  <c r="FN7" i="1"/>
  <c r="FN18" i="1" s="1"/>
  <c r="EW13" i="1"/>
  <c r="GG40" i="1"/>
  <c r="GG42" i="1"/>
  <c r="GG43" i="1"/>
  <c r="GG41" i="1"/>
  <c r="AL7" i="1"/>
  <c r="AM7" i="1"/>
  <c r="GI7" i="1"/>
  <c r="AO7" i="1"/>
  <c r="EP7" i="1"/>
  <c r="EX10" i="1"/>
  <c r="EX11" i="1"/>
  <c r="FY7" i="1"/>
  <c r="FX7" i="1"/>
  <c r="FW7" i="1"/>
  <c r="CZ7" i="1"/>
  <c r="CY7" i="1"/>
  <c r="FG7" i="1"/>
  <c r="FH7" i="1"/>
  <c r="FI7" i="1"/>
  <c r="GC7" i="1"/>
  <c r="FB7" i="1"/>
  <c r="GJ7" i="1"/>
  <c r="GJ18" i="1" s="1"/>
  <c r="FU7" i="1"/>
  <c r="GK7" i="1"/>
  <c r="FQ7" i="1"/>
  <c r="FQ18" i="1" s="1"/>
  <c r="GX7" i="1"/>
  <c r="GW7" i="1"/>
  <c r="GV7" i="1"/>
  <c r="EM7" i="1"/>
  <c r="AI7" i="1"/>
  <c r="FV7" i="1"/>
  <c r="FS7" i="1"/>
  <c r="FT7" i="1"/>
  <c r="FR7" i="1"/>
  <c r="FM7" i="1"/>
  <c r="FM18" i="1" s="1"/>
  <c r="AN7" i="1"/>
  <c r="AK7" i="1"/>
  <c r="ED7" i="1"/>
  <c r="EC7" i="1"/>
  <c r="HF7" i="1"/>
  <c r="HD7" i="1"/>
  <c r="HC7" i="1"/>
  <c r="HB7" i="1"/>
  <c r="EX12" i="1"/>
  <c r="EX13" i="1" s="1"/>
  <c r="BA7" i="1"/>
  <c r="BE7" i="1"/>
  <c r="AV7" i="1"/>
  <c r="AY7" i="1"/>
  <c r="CV7" i="1"/>
  <c r="CU7" i="1"/>
  <c r="CX7" i="1"/>
  <c r="CW7" i="1"/>
  <c r="BY7" i="1"/>
  <c r="DG7" i="1"/>
  <c r="DF7" i="1"/>
  <c r="GO7" i="1"/>
  <c r="GB7" i="1"/>
  <c r="GB18" i="1" s="1"/>
  <c r="FL7" i="1"/>
  <c r="FL18" i="1" s="1"/>
  <c r="HH7" i="1"/>
  <c r="BS7" i="1"/>
  <c r="DE7" i="1"/>
  <c r="CI7" i="1"/>
  <c r="CG7" i="1"/>
  <c r="CH7" i="1"/>
  <c r="DC7" i="1"/>
  <c r="DB7" i="1"/>
  <c r="BP9" i="1"/>
  <c r="HE9" i="1"/>
  <c r="EQ7" i="1"/>
  <c r="ER7" i="1"/>
  <c r="DD7" i="1"/>
  <c r="GM7" i="1"/>
  <c r="GY7" i="1"/>
  <c r="GP7" i="1"/>
  <c r="FZ7" i="1"/>
  <c r="GD7" i="1"/>
  <c r="GD34" i="1" s="1"/>
  <c r="DA7" i="1"/>
  <c r="CP7" i="1"/>
  <c r="CP18" i="1" s="1"/>
  <c r="AT7" i="1"/>
  <c r="AS7" i="1"/>
  <c r="BB7" i="1"/>
  <c r="AZ7" i="1"/>
  <c r="AW7" i="1"/>
  <c r="BD7" i="1"/>
  <c r="FK7" i="1"/>
  <c r="BP7" i="1"/>
  <c r="DN7" i="1"/>
  <c r="FJ7" i="1"/>
  <c r="EK7" i="1"/>
  <c r="EH7" i="1"/>
  <c r="DI7" i="1"/>
  <c r="GF7" i="1"/>
  <c r="GF34" i="1" s="1"/>
  <c r="FA7" i="1"/>
  <c r="CT7" i="1"/>
  <c r="GA7" i="1"/>
  <c r="BW7" i="1"/>
  <c r="GE7" i="1"/>
  <c r="GE34" i="1" s="1"/>
  <c r="EG7" i="1"/>
  <c r="BX7" i="1"/>
  <c r="HA7" i="1"/>
  <c r="GU18" i="1"/>
  <c r="FO7" i="1"/>
  <c r="FO18" i="1" s="1"/>
  <c r="DO7" i="1"/>
  <c r="GG7" i="1"/>
  <c r="GG34" i="1" s="1"/>
  <c r="EY7" i="1"/>
  <c r="EZ7" i="1"/>
  <c r="EL7" i="1"/>
  <c r="HE7" i="1"/>
  <c r="EW7" i="1"/>
  <c r="GH7" i="1"/>
  <c r="EX7" i="1"/>
  <c r="CN6" i="1"/>
  <c r="CO6" i="1"/>
  <c r="HG18" i="1" l="1"/>
  <c r="HG20" i="1" s="1"/>
  <c r="HG25" i="1"/>
  <c r="HG35" i="1" s="1"/>
  <c r="HG34" i="1"/>
  <c r="HG26" i="1"/>
  <c r="HG36" i="1" s="1"/>
  <c r="HG27" i="1"/>
  <c r="HG37" i="1" s="1"/>
  <c r="HG28" i="1"/>
  <c r="HG38" i="1" s="1"/>
  <c r="HG29" i="1"/>
  <c r="HG39" i="1" s="1"/>
  <c r="HG30" i="1"/>
  <c r="HG40" i="1" s="1"/>
  <c r="HG31" i="1"/>
  <c r="HG41" i="1" s="1"/>
  <c r="HG32" i="1"/>
  <c r="HG42" i="1" s="1"/>
  <c r="HG33" i="1"/>
  <c r="HG43" i="1" s="1"/>
  <c r="AP20" i="1"/>
  <c r="AP19" i="1"/>
  <c r="Z18" i="1"/>
  <c r="Z24" i="1"/>
  <c r="AD18" i="1"/>
  <c r="AD24" i="1"/>
  <c r="EM18" i="1"/>
  <c r="EM24" i="1"/>
  <c r="CY24" i="1"/>
  <c r="CY18" i="1"/>
  <c r="CZ24" i="1"/>
  <c r="CZ18" i="1"/>
  <c r="CQ18" i="1"/>
  <c r="CQ20" i="1" s="1"/>
  <c r="CQ24" i="1"/>
  <c r="CR18" i="1"/>
  <c r="CR20" i="1" s="1"/>
  <c r="CR24" i="1"/>
  <c r="FH18" i="1"/>
  <c r="FH19" i="1" s="1"/>
  <c r="FH24" i="1"/>
  <c r="FG18" i="1"/>
  <c r="FG19" i="1" s="1"/>
  <c r="FG24" i="1"/>
  <c r="FI18" i="1"/>
  <c r="FI19" i="1" s="1"/>
  <c r="FI24" i="1"/>
  <c r="CP20" i="1"/>
  <c r="CP19" i="1"/>
  <c r="FB18" i="1"/>
  <c r="FB20" i="1" s="1"/>
  <c r="FB24" i="1"/>
  <c r="EQ24" i="1"/>
  <c r="EQ18" i="1"/>
  <c r="EP18" i="1"/>
  <c r="EP24" i="1"/>
  <c r="ER24" i="1"/>
  <c r="ER18" i="1"/>
  <c r="FO20" i="1"/>
  <c r="FO19" i="1"/>
  <c r="FM20" i="1"/>
  <c r="FM19" i="1"/>
  <c r="FL19" i="1"/>
  <c r="FL20" i="1"/>
  <c r="FN20" i="1"/>
  <c r="FN19" i="1"/>
  <c r="FQ20" i="1"/>
  <c r="FQ19" i="1"/>
  <c r="FJ34" i="1"/>
  <c r="FJ18" i="1"/>
  <c r="GC34" i="1"/>
  <c r="GC18" i="1"/>
  <c r="GA34" i="1"/>
  <c r="GA18" i="1"/>
  <c r="GB20" i="1"/>
  <c r="GB19" i="1"/>
  <c r="GK24" i="1"/>
  <c r="GK18" i="1"/>
  <c r="GJ20" i="1"/>
  <c r="GJ19" i="1"/>
  <c r="AB18" i="1"/>
  <c r="AB24" i="1"/>
  <c r="AA18" i="1"/>
  <c r="AA24" i="1"/>
  <c r="W18" i="1"/>
  <c r="W24" i="1"/>
  <c r="FN24" i="1"/>
  <c r="FQ24" i="1"/>
  <c r="GB34" i="1"/>
  <c r="AI34" i="1"/>
  <c r="HE24" i="1"/>
  <c r="BP24" i="1"/>
  <c r="AL18" i="1"/>
  <c r="AM24" i="1"/>
  <c r="AM18" i="1"/>
  <c r="AK24" i="1"/>
  <c r="AO18" i="1"/>
  <c r="EW24" i="1"/>
  <c r="BY24" i="1"/>
  <c r="CP24" i="1"/>
  <c r="CW24" i="1"/>
  <c r="EL24" i="1"/>
  <c r="DA24" i="1"/>
  <c r="CX24" i="1"/>
  <c r="FZ24" i="1"/>
  <c r="CV24" i="1"/>
  <c r="CU24" i="1"/>
  <c r="AY24" i="1"/>
  <c r="AV24" i="1"/>
  <c r="DD24" i="1"/>
  <c r="BE24" i="1"/>
  <c r="EG24" i="1"/>
  <c r="HC24" i="1"/>
  <c r="HD24" i="1"/>
  <c r="HF24" i="1"/>
  <c r="BW24" i="1"/>
  <c r="EC24" i="1"/>
  <c r="GM24" i="1"/>
  <c r="BX24" i="1"/>
  <c r="CG24" i="1"/>
  <c r="GY24" i="1"/>
  <c r="CT24" i="1"/>
  <c r="BS24" i="1"/>
  <c r="DB24" i="1"/>
  <c r="HH24" i="1"/>
  <c r="ED24" i="1"/>
  <c r="CH24" i="1"/>
  <c r="CI24" i="1"/>
  <c r="EH24" i="1"/>
  <c r="EK24" i="1"/>
  <c r="DE24" i="1"/>
  <c r="FT24" i="1"/>
  <c r="GP24" i="1"/>
  <c r="GU34" i="1"/>
  <c r="GU35" i="1" s="1"/>
  <c r="FK24" i="1"/>
  <c r="DO24" i="1"/>
  <c r="BA24" i="1"/>
  <c r="AW24" i="1"/>
  <c r="HA24" i="1"/>
  <c r="DC24" i="1"/>
  <c r="GO24" i="1"/>
  <c r="FD34" i="1"/>
  <c r="FD35" i="1" s="1"/>
  <c r="FC34" i="1"/>
  <c r="FC35" i="1" s="1"/>
  <c r="EX24" i="1"/>
  <c r="DF24" i="1"/>
  <c r="AZ24" i="1"/>
  <c r="BB24" i="1"/>
  <c r="AS24" i="1"/>
  <c r="DG24" i="1"/>
  <c r="HB24" i="1"/>
  <c r="BD24" i="1"/>
  <c r="AT24" i="1"/>
  <c r="BA18" i="1"/>
  <c r="HD18" i="1"/>
  <c r="HH18" i="1"/>
  <c r="GM18" i="1"/>
  <c r="HF18" i="1"/>
  <c r="CH18" i="1"/>
  <c r="DE18" i="1"/>
  <c r="BS18" i="1"/>
  <c r="FU18" i="1"/>
  <c r="DB18" i="1"/>
  <c r="AJ18" i="1"/>
  <c r="FK18" i="1"/>
  <c r="AW18" i="1"/>
  <c r="AN18" i="1"/>
  <c r="EK18" i="1"/>
  <c r="FS18" i="1"/>
  <c r="EX18" i="1"/>
  <c r="GO18" i="1"/>
  <c r="EC18" i="1"/>
  <c r="CG18" i="1"/>
  <c r="CI18" i="1"/>
  <c r="AI18" i="1"/>
  <c r="BD18" i="1"/>
  <c r="AZ18" i="1"/>
  <c r="BB18" i="1"/>
  <c r="DF18" i="1"/>
  <c r="DD18" i="1"/>
  <c r="BW18" i="1"/>
  <c r="CT18" i="1"/>
  <c r="AR18" i="1"/>
  <c r="AS18" i="1"/>
  <c r="DG18" i="1"/>
  <c r="AQ18" i="1"/>
  <c r="BY18" i="1"/>
  <c r="EG18" i="1"/>
  <c r="CW18" i="1"/>
  <c r="BX18" i="1"/>
  <c r="DC18" i="1"/>
  <c r="FR18" i="1"/>
  <c r="FT18" i="1"/>
  <c r="EL18" i="1"/>
  <c r="DA18" i="1"/>
  <c r="CX18" i="1"/>
  <c r="HA18" i="1"/>
  <c r="ED18" i="1"/>
  <c r="EH18" i="1"/>
  <c r="HB18" i="1"/>
  <c r="HC18" i="1"/>
  <c r="AT18" i="1"/>
  <c r="FZ18" i="1"/>
  <c r="CV18" i="1"/>
  <c r="EW18" i="1"/>
  <c r="AY18" i="1"/>
  <c r="CU18" i="1"/>
  <c r="DO18" i="1"/>
  <c r="GP18" i="1"/>
  <c r="AV18" i="1"/>
  <c r="GY18" i="1"/>
  <c r="BE18" i="1"/>
  <c r="HE10" i="1"/>
  <c r="HE11" i="1"/>
  <c r="BP10" i="1"/>
  <c r="BP11" i="1"/>
  <c r="GU20" i="1"/>
  <c r="GU19" i="1"/>
  <c r="HE18" i="1"/>
  <c r="BP18" i="1"/>
  <c r="HE12" i="1"/>
  <c r="HE13" i="1" s="1"/>
  <c r="BP12" i="1"/>
  <c r="BP13" i="1" s="1"/>
  <c r="CO9" i="1"/>
  <c r="CN9" i="1"/>
  <c r="CN7" i="1"/>
  <c r="CO7" i="1"/>
  <c r="B29" i="3"/>
  <c r="BO5" i="1"/>
  <c r="HG19" i="1" l="1"/>
  <c r="CR19" i="1"/>
  <c r="FB19" i="1"/>
  <c r="AD32" i="1"/>
  <c r="AD42" i="1" s="1"/>
  <c r="AD34" i="1"/>
  <c r="AD25" i="1"/>
  <c r="AD35" i="1" s="1"/>
  <c r="AD26" i="1"/>
  <c r="AD36" i="1" s="1"/>
  <c r="AD27" i="1"/>
  <c r="AD37" i="1" s="1"/>
  <c r="AD28" i="1"/>
  <c r="AD38" i="1" s="1"/>
  <c r="AD29" i="1"/>
  <c r="AD39" i="1" s="1"/>
  <c r="AD30" i="1"/>
  <c r="AD40" i="1" s="1"/>
  <c r="AD31" i="1"/>
  <c r="AD41" i="1" s="1"/>
  <c r="AD33" i="1"/>
  <c r="AD43" i="1" s="1"/>
  <c r="AD19" i="1"/>
  <c r="AD20" i="1"/>
  <c r="Z25" i="1"/>
  <c r="Z35" i="1" s="1"/>
  <c r="Z34" i="1"/>
  <c r="Z26" i="1"/>
  <c r="Z36" i="1" s="1"/>
  <c r="Z27" i="1"/>
  <c r="Z37" i="1" s="1"/>
  <c r="Z28" i="1"/>
  <c r="Z38" i="1" s="1"/>
  <c r="Z29" i="1"/>
  <c r="Z39" i="1" s="1"/>
  <c r="Z30" i="1"/>
  <c r="Z40" i="1" s="1"/>
  <c r="Z31" i="1"/>
  <c r="Z41" i="1" s="1"/>
  <c r="Z32" i="1"/>
  <c r="Z42" i="1" s="1"/>
  <c r="Z33" i="1"/>
  <c r="Z43" i="1" s="1"/>
  <c r="Z19" i="1"/>
  <c r="Z20" i="1"/>
  <c r="EM34" i="1"/>
  <c r="EM25" i="1"/>
  <c r="EM35" i="1" s="1"/>
  <c r="EM26" i="1"/>
  <c r="EM36" i="1" s="1"/>
  <c r="EM27" i="1"/>
  <c r="EM37" i="1" s="1"/>
  <c r="EM28" i="1"/>
  <c r="EM38" i="1" s="1"/>
  <c r="EM29" i="1"/>
  <c r="EM39" i="1" s="1"/>
  <c r="EM30" i="1"/>
  <c r="EM40" i="1" s="1"/>
  <c r="EM31" i="1"/>
  <c r="EM41" i="1" s="1"/>
  <c r="EM32" i="1"/>
  <c r="EM42" i="1" s="1"/>
  <c r="EM33" i="1"/>
  <c r="EM43" i="1" s="1"/>
  <c r="EM19" i="1"/>
  <c r="EM20" i="1"/>
  <c r="CZ20" i="1"/>
  <c r="CZ19" i="1"/>
  <c r="CZ34" i="1"/>
  <c r="CZ25" i="1"/>
  <c r="CZ35" i="1" s="1"/>
  <c r="CZ26" i="1"/>
  <c r="CZ36" i="1" s="1"/>
  <c r="CZ27" i="1"/>
  <c r="CZ37" i="1" s="1"/>
  <c r="CZ28" i="1"/>
  <c r="CZ38" i="1" s="1"/>
  <c r="CZ29" i="1"/>
  <c r="CZ39" i="1" s="1"/>
  <c r="CZ30" i="1"/>
  <c r="CZ40" i="1" s="1"/>
  <c r="CZ31" i="1"/>
  <c r="CZ41" i="1" s="1"/>
  <c r="CZ32" i="1"/>
  <c r="CZ42" i="1" s="1"/>
  <c r="CZ33" i="1"/>
  <c r="CZ43" i="1" s="1"/>
  <c r="CY19" i="1"/>
  <c r="CY20" i="1"/>
  <c r="CY34" i="1"/>
  <c r="CY25" i="1"/>
  <c r="CY35" i="1" s="1"/>
  <c r="CY26" i="1"/>
  <c r="CY36" i="1" s="1"/>
  <c r="CY27" i="1"/>
  <c r="CY37" i="1" s="1"/>
  <c r="CY28" i="1"/>
  <c r="CY38" i="1" s="1"/>
  <c r="CY29" i="1"/>
  <c r="CY39" i="1" s="1"/>
  <c r="CY30" i="1"/>
  <c r="CY40" i="1" s="1"/>
  <c r="CY31" i="1"/>
  <c r="CY41" i="1" s="1"/>
  <c r="CY32" i="1"/>
  <c r="CY42" i="1" s="1"/>
  <c r="CY33" i="1"/>
  <c r="CY43" i="1" s="1"/>
  <c r="CQ19" i="1"/>
  <c r="FG20" i="1"/>
  <c r="GJ24" i="1"/>
  <c r="FH20" i="1"/>
  <c r="CR34" i="1"/>
  <c r="CR25" i="1"/>
  <c r="CR35" i="1" s="1"/>
  <c r="CR26" i="1"/>
  <c r="CR36" i="1" s="1"/>
  <c r="CR27" i="1"/>
  <c r="CR37" i="1" s="1"/>
  <c r="CR28" i="1"/>
  <c r="CR38" i="1" s="1"/>
  <c r="CR29" i="1"/>
  <c r="CR39" i="1" s="1"/>
  <c r="CR30" i="1"/>
  <c r="CR40" i="1" s="1"/>
  <c r="CR31" i="1"/>
  <c r="CR41" i="1" s="1"/>
  <c r="CR32" i="1"/>
  <c r="CR42" i="1" s="1"/>
  <c r="CR33" i="1"/>
  <c r="CR43" i="1" s="1"/>
  <c r="FI20" i="1"/>
  <c r="CQ34" i="1"/>
  <c r="CQ25" i="1"/>
  <c r="CQ35" i="1" s="1"/>
  <c r="CQ26" i="1"/>
  <c r="CQ36" i="1" s="1"/>
  <c r="CQ27" i="1"/>
  <c r="CQ37" i="1" s="1"/>
  <c r="CQ28" i="1"/>
  <c r="CQ38" i="1" s="1"/>
  <c r="CQ29" i="1"/>
  <c r="CQ39" i="1" s="1"/>
  <c r="CQ30" i="1"/>
  <c r="CQ40" i="1" s="1"/>
  <c r="CQ31" i="1"/>
  <c r="CQ41" i="1" s="1"/>
  <c r="CQ32" i="1"/>
  <c r="CQ42" i="1" s="1"/>
  <c r="CQ33" i="1"/>
  <c r="CQ43" i="1" s="1"/>
  <c r="FI34" i="1"/>
  <c r="FI25" i="1"/>
  <c r="FI35" i="1" s="1"/>
  <c r="FI26" i="1"/>
  <c r="FI36" i="1" s="1"/>
  <c r="FI27" i="1"/>
  <c r="FI37" i="1" s="1"/>
  <c r="FI28" i="1"/>
  <c r="FI38" i="1" s="1"/>
  <c r="FI29" i="1"/>
  <c r="FI39" i="1" s="1"/>
  <c r="FI30" i="1"/>
  <c r="FI40" i="1" s="1"/>
  <c r="FI31" i="1"/>
  <c r="FI41" i="1" s="1"/>
  <c r="FI32" i="1"/>
  <c r="FI42" i="1" s="1"/>
  <c r="FI33" i="1"/>
  <c r="FI43" i="1" s="1"/>
  <c r="FG34" i="1"/>
  <c r="FG25" i="1"/>
  <c r="FG35" i="1" s="1"/>
  <c r="FG26" i="1"/>
  <c r="FG36" i="1" s="1"/>
  <c r="FG27" i="1"/>
  <c r="FG37" i="1" s="1"/>
  <c r="FG28" i="1"/>
  <c r="FG38" i="1" s="1"/>
  <c r="FG29" i="1"/>
  <c r="FG39" i="1" s="1"/>
  <c r="FG30" i="1"/>
  <c r="FG40" i="1" s="1"/>
  <c r="FG31" i="1"/>
  <c r="FG41" i="1" s="1"/>
  <c r="FG32" i="1"/>
  <c r="FG42" i="1" s="1"/>
  <c r="FG33" i="1"/>
  <c r="FG43" i="1" s="1"/>
  <c r="FH34" i="1"/>
  <c r="FH25" i="1"/>
  <c r="FH35" i="1" s="1"/>
  <c r="FH26" i="1"/>
  <c r="FH36" i="1" s="1"/>
  <c r="FH27" i="1"/>
  <c r="FH37" i="1" s="1"/>
  <c r="FH28" i="1"/>
  <c r="FH38" i="1" s="1"/>
  <c r="FH29" i="1"/>
  <c r="FH39" i="1" s="1"/>
  <c r="FH30" i="1"/>
  <c r="FH40" i="1" s="1"/>
  <c r="FH31" i="1"/>
  <c r="FH41" i="1" s="1"/>
  <c r="FH32" i="1"/>
  <c r="FH42" i="1" s="1"/>
  <c r="FH33" i="1"/>
  <c r="FH43" i="1" s="1"/>
  <c r="FB34" i="1"/>
  <c r="FB25" i="1"/>
  <c r="FB35" i="1" s="1"/>
  <c r="FB26" i="1"/>
  <c r="FB36" i="1" s="1"/>
  <c r="FB27" i="1"/>
  <c r="FB37" i="1" s="1"/>
  <c r="FB28" i="1"/>
  <c r="FB38" i="1" s="1"/>
  <c r="FB29" i="1"/>
  <c r="FB39" i="1" s="1"/>
  <c r="FB30" i="1"/>
  <c r="FB40" i="1" s="1"/>
  <c r="FB31" i="1"/>
  <c r="FB41" i="1" s="1"/>
  <c r="FB32" i="1"/>
  <c r="FB42" i="1" s="1"/>
  <c r="FB33" i="1"/>
  <c r="FB43" i="1" s="1"/>
  <c r="ER20" i="1"/>
  <c r="ER19" i="1"/>
  <c r="ER34" i="1"/>
  <c r="ER25" i="1"/>
  <c r="ER35" i="1" s="1"/>
  <c r="ER26" i="1"/>
  <c r="ER36" i="1" s="1"/>
  <c r="ER27" i="1"/>
  <c r="ER37" i="1" s="1"/>
  <c r="ER28" i="1"/>
  <c r="ER38" i="1" s="1"/>
  <c r="ER29" i="1"/>
  <c r="ER39" i="1" s="1"/>
  <c r="ER30" i="1"/>
  <c r="ER40" i="1" s="1"/>
  <c r="ER31" i="1"/>
  <c r="ER41" i="1" s="1"/>
  <c r="ER32" i="1"/>
  <c r="ER42" i="1" s="1"/>
  <c r="ER33" i="1"/>
  <c r="ER43" i="1" s="1"/>
  <c r="EP34" i="1"/>
  <c r="EP25" i="1"/>
  <c r="EP35" i="1" s="1"/>
  <c r="EP26" i="1"/>
  <c r="EP36" i="1" s="1"/>
  <c r="EP27" i="1"/>
  <c r="EP37" i="1" s="1"/>
  <c r="EP28" i="1"/>
  <c r="EP38" i="1" s="1"/>
  <c r="EP29" i="1"/>
  <c r="EP39" i="1" s="1"/>
  <c r="EP30" i="1"/>
  <c r="EP40" i="1" s="1"/>
  <c r="EP31" i="1"/>
  <c r="EP41" i="1" s="1"/>
  <c r="EP32" i="1"/>
  <c r="EP42" i="1" s="1"/>
  <c r="EP33" i="1"/>
  <c r="EP43" i="1" s="1"/>
  <c r="EP20" i="1"/>
  <c r="EP19" i="1"/>
  <c r="EQ20" i="1"/>
  <c r="EQ19" i="1"/>
  <c r="EQ34" i="1"/>
  <c r="EQ25" i="1"/>
  <c r="EQ35" i="1" s="1"/>
  <c r="EQ26" i="1"/>
  <c r="EQ36" i="1" s="1"/>
  <c r="EQ27" i="1"/>
  <c r="EQ37" i="1" s="1"/>
  <c r="EQ28" i="1"/>
  <c r="EQ38" i="1" s="1"/>
  <c r="EQ29" i="1"/>
  <c r="EQ39" i="1" s="1"/>
  <c r="EQ30" i="1"/>
  <c r="EQ40" i="1" s="1"/>
  <c r="EQ31" i="1"/>
  <c r="EQ41" i="1" s="1"/>
  <c r="EQ32" i="1"/>
  <c r="EQ42" i="1" s="1"/>
  <c r="EQ33" i="1"/>
  <c r="EQ43" i="1" s="1"/>
  <c r="GK29" i="1"/>
  <c r="GJ29" i="1" s="1"/>
  <c r="FJ19" i="1"/>
  <c r="FJ20" i="1"/>
  <c r="GK28" i="1"/>
  <c r="GJ28" i="1" s="1"/>
  <c r="GK32" i="1"/>
  <c r="GJ32" i="1" s="1"/>
  <c r="GK30" i="1"/>
  <c r="GJ30" i="1" s="1"/>
  <c r="GK31" i="1"/>
  <c r="GJ31" i="1" s="1"/>
  <c r="GK27" i="1"/>
  <c r="GJ27" i="1" s="1"/>
  <c r="GK33" i="1"/>
  <c r="GJ33" i="1" s="1"/>
  <c r="GK25" i="1"/>
  <c r="GJ25" i="1" s="1"/>
  <c r="GK26" i="1"/>
  <c r="GJ26" i="1" s="1"/>
  <c r="GA20" i="1"/>
  <c r="GA19" i="1"/>
  <c r="GC20" i="1"/>
  <c r="GC19" i="1"/>
  <c r="GK20" i="1"/>
  <c r="GK19" i="1"/>
  <c r="AA34" i="1"/>
  <c r="AA25" i="1"/>
  <c r="AA26" i="1"/>
  <c r="AA27" i="1"/>
  <c r="AA28" i="1"/>
  <c r="AA29" i="1"/>
  <c r="AA30" i="1"/>
  <c r="AA31" i="1"/>
  <c r="AA32" i="1"/>
  <c r="AA33" i="1"/>
  <c r="AA19" i="1"/>
  <c r="AA20" i="1"/>
  <c r="AB34" i="1"/>
  <c r="AB25" i="1"/>
  <c r="AB26" i="1"/>
  <c r="AB27" i="1"/>
  <c r="AB28" i="1"/>
  <c r="AB29" i="1"/>
  <c r="AB30" i="1"/>
  <c r="AB31" i="1"/>
  <c r="AB32" i="1"/>
  <c r="AB33" i="1"/>
  <c r="AB20" i="1"/>
  <c r="AB19" i="1"/>
  <c r="W25" i="1"/>
  <c r="W34" i="1"/>
  <c r="W26" i="1"/>
  <c r="W27" i="1"/>
  <c r="W28" i="1"/>
  <c r="W29" i="1"/>
  <c r="W30" i="1"/>
  <c r="W31" i="1"/>
  <c r="W32" i="1"/>
  <c r="W33" i="1"/>
  <c r="W20" i="1"/>
  <c r="W19" i="1"/>
  <c r="FQ33" i="1"/>
  <c r="FQ32" i="1"/>
  <c r="FQ31" i="1"/>
  <c r="FQ41" i="1" s="1"/>
  <c r="FQ30" i="1"/>
  <c r="FQ40" i="1" s="1"/>
  <c r="FQ29" i="1"/>
  <c r="FQ39" i="1" s="1"/>
  <c r="FQ28" i="1"/>
  <c r="FQ38" i="1" s="1"/>
  <c r="FQ27" i="1"/>
  <c r="FQ26" i="1"/>
  <c r="FQ36" i="1" s="1"/>
  <c r="FQ25" i="1"/>
  <c r="FQ35" i="1" s="1"/>
  <c r="FQ34" i="1"/>
  <c r="FN29" i="1"/>
  <c r="FN39" i="1" s="1"/>
  <c r="FN31" i="1"/>
  <c r="FN28" i="1"/>
  <c r="FN27" i="1"/>
  <c r="FN37" i="1" s="1"/>
  <c r="FN26" i="1"/>
  <c r="FN36" i="1" s="1"/>
  <c r="FN25" i="1"/>
  <c r="FN33" i="1"/>
  <c r="FN32" i="1"/>
  <c r="FN42" i="1" s="1"/>
  <c r="FN30" i="1"/>
  <c r="FO24" i="1" a="1"/>
  <c r="FO24" i="1" s="1"/>
  <c r="FL24" i="1" a="1"/>
  <c r="FL24" i="1" s="1"/>
  <c r="FN34" i="1"/>
  <c r="HE28" i="1"/>
  <c r="HE29" i="1"/>
  <c r="BP28" i="1"/>
  <c r="BP26" i="1"/>
  <c r="BP25" i="1"/>
  <c r="BP35" i="1" s="1"/>
  <c r="BP31" i="1"/>
  <c r="BP29" i="1"/>
  <c r="BP30" i="1"/>
  <c r="BP33" i="1"/>
  <c r="BP32" i="1"/>
  <c r="BP27" i="1"/>
  <c r="HE25" i="1"/>
  <c r="HE33" i="1"/>
  <c r="HE32" i="1"/>
  <c r="HE26" i="1"/>
  <c r="HE31" i="1"/>
  <c r="HE30" i="1"/>
  <c r="HE27" i="1"/>
  <c r="CN24" i="1"/>
  <c r="AL19" i="1"/>
  <c r="CO24" i="1"/>
  <c r="FC36" i="1"/>
  <c r="FD36" i="1"/>
  <c r="GU36" i="1"/>
  <c r="AJ35" i="1"/>
  <c r="GK34" i="1"/>
  <c r="BP34" i="1"/>
  <c r="BX32" i="1"/>
  <c r="BX33" i="1"/>
  <c r="BW32" i="1"/>
  <c r="BW33" i="1"/>
  <c r="BY32" i="1"/>
  <c r="BY33" i="1"/>
  <c r="BX27" i="1"/>
  <c r="BX26" i="1"/>
  <c r="BX28" i="1"/>
  <c r="BX29" i="1"/>
  <c r="BX30" i="1"/>
  <c r="BX31" i="1"/>
  <c r="BW27" i="1"/>
  <c r="BW26" i="1"/>
  <c r="BW28" i="1"/>
  <c r="BW29" i="1"/>
  <c r="BW30" i="1"/>
  <c r="BW31" i="1"/>
  <c r="BY27" i="1"/>
  <c r="BY26" i="1"/>
  <c r="BY28" i="1"/>
  <c r="BY29" i="1"/>
  <c r="BY30" i="1"/>
  <c r="BY31" i="1"/>
  <c r="AL20" i="1"/>
  <c r="AM19" i="1"/>
  <c r="AM20" i="1"/>
  <c r="AM25" i="1"/>
  <c r="AM26" i="1"/>
  <c r="AM27" i="1"/>
  <c r="AM28" i="1"/>
  <c r="AM29" i="1"/>
  <c r="AM30" i="1"/>
  <c r="AM31" i="1"/>
  <c r="AM32" i="1"/>
  <c r="AM33" i="1"/>
  <c r="AO20" i="1"/>
  <c r="AO19" i="1"/>
  <c r="BB29" i="1"/>
  <c r="BB28" i="1"/>
  <c r="BB25" i="1"/>
  <c r="BB27" i="1"/>
  <c r="BB33" i="1"/>
  <c r="BB26" i="1"/>
  <c r="BB30" i="1"/>
  <c r="BB31" i="1"/>
  <c r="BB32" i="1"/>
  <c r="AQ31" i="1"/>
  <c r="AQ27" i="1"/>
  <c r="AQ26" i="1"/>
  <c r="AQ29" i="1"/>
  <c r="AQ25" i="1"/>
  <c r="AQ28" i="1"/>
  <c r="AQ33" i="1"/>
  <c r="AQ30" i="1"/>
  <c r="AQ32" i="1"/>
  <c r="AY33" i="1"/>
  <c r="AY26" i="1"/>
  <c r="AY31" i="1"/>
  <c r="AY32" i="1"/>
  <c r="AY28" i="1"/>
  <c r="AY29" i="1"/>
  <c r="AY25" i="1"/>
  <c r="AY27" i="1"/>
  <c r="AY30" i="1"/>
  <c r="AZ31" i="1"/>
  <c r="AZ32" i="1"/>
  <c r="AZ29" i="1"/>
  <c r="AZ28" i="1"/>
  <c r="AZ25" i="1"/>
  <c r="AZ27" i="1"/>
  <c r="AZ26" i="1"/>
  <c r="AZ33" i="1"/>
  <c r="AZ30" i="1"/>
  <c r="CT33" i="1"/>
  <c r="CT32" i="1"/>
  <c r="CT25" i="1"/>
  <c r="CT29" i="1"/>
  <c r="CT27" i="1"/>
  <c r="CT26" i="1"/>
  <c r="CT28" i="1"/>
  <c r="CT31" i="1"/>
  <c r="CT30" i="1"/>
  <c r="CU32" i="1"/>
  <c r="CU30" i="1"/>
  <c r="CU27" i="1"/>
  <c r="CU28" i="1"/>
  <c r="CU25" i="1"/>
  <c r="CU33" i="1"/>
  <c r="CU31" i="1"/>
  <c r="CU29" i="1"/>
  <c r="CU26" i="1"/>
  <c r="DF31" i="1"/>
  <c r="DF25" i="1"/>
  <c r="DF28" i="1"/>
  <c r="DF29" i="1"/>
  <c r="DF33" i="1"/>
  <c r="DF27" i="1"/>
  <c r="DF26" i="1"/>
  <c r="DF32" i="1"/>
  <c r="DF30" i="1"/>
  <c r="FT31" i="1"/>
  <c r="FT25" i="1"/>
  <c r="FT32" i="1"/>
  <c r="FT28" i="1"/>
  <c r="FT26" i="1"/>
  <c r="FT29" i="1"/>
  <c r="FT27" i="1"/>
  <c r="FT33" i="1"/>
  <c r="FT30" i="1"/>
  <c r="GY29" i="1"/>
  <c r="GY30" i="1"/>
  <c r="GY25" i="1"/>
  <c r="GY33" i="1"/>
  <c r="GY28" i="1"/>
  <c r="GY31" i="1"/>
  <c r="GY27" i="1"/>
  <c r="GY26" i="1"/>
  <c r="GY32" i="1"/>
  <c r="EX32" i="1"/>
  <c r="EX29" i="1"/>
  <c r="EX25" i="1"/>
  <c r="EX26" i="1"/>
  <c r="EX33" i="1"/>
  <c r="EX27" i="1"/>
  <c r="EX28" i="1"/>
  <c r="EX31" i="1"/>
  <c r="EX30" i="1"/>
  <c r="DE31" i="1"/>
  <c r="DE25" i="1"/>
  <c r="DE32" i="1"/>
  <c r="DE26" i="1"/>
  <c r="DE28" i="1"/>
  <c r="DE30" i="1"/>
  <c r="DE29" i="1"/>
  <c r="DE33" i="1"/>
  <c r="DE27" i="1"/>
  <c r="AN33" i="1"/>
  <c r="AN27" i="1"/>
  <c r="AN25" i="1"/>
  <c r="AN31" i="1"/>
  <c r="AN29" i="1"/>
  <c r="AN28" i="1"/>
  <c r="AN26" i="1"/>
  <c r="AN32" i="1"/>
  <c r="AN30" i="1"/>
  <c r="CV32" i="1"/>
  <c r="CV25" i="1"/>
  <c r="CV27" i="1"/>
  <c r="CV29" i="1"/>
  <c r="CV30" i="1"/>
  <c r="CV28" i="1"/>
  <c r="CV26" i="1"/>
  <c r="CV33" i="1"/>
  <c r="CV31" i="1"/>
  <c r="CG30" i="1"/>
  <c r="CG32" i="1"/>
  <c r="CG33" i="1"/>
  <c r="CG28" i="1"/>
  <c r="CG27" i="1"/>
  <c r="CG29" i="1"/>
  <c r="CG26" i="1"/>
  <c r="CG31" i="1"/>
  <c r="CG25" i="1"/>
  <c r="FZ28" i="1"/>
  <c r="FZ30" i="1"/>
  <c r="FZ27" i="1"/>
  <c r="FZ25" i="1"/>
  <c r="FZ33" i="1"/>
  <c r="FZ26" i="1"/>
  <c r="FZ29" i="1"/>
  <c r="FZ31" i="1"/>
  <c r="FZ32" i="1"/>
  <c r="FS27" i="1"/>
  <c r="FS31" i="1"/>
  <c r="FS33" i="1"/>
  <c r="FS29" i="1"/>
  <c r="FS32" i="1"/>
  <c r="FS26" i="1"/>
  <c r="FS25" i="1"/>
  <c r="FS28" i="1"/>
  <c r="FS30" i="1"/>
  <c r="BX25" i="1"/>
  <c r="CX30" i="1"/>
  <c r="CX27" i="1"/>
  <c r="CX31" i="1"/>
  <c r="CX26" i="1"/>
  <c r="CX29" i="1"/>
  <c r="CX28" i="1"/>
  <c r="CX33" i="1"/>
  <c r="CX25" i="1"/>
  <c r="CX32" i="1"/>
  <c r="GO29" i="1"/>
  <c r="GO31" i="1"/>
  <c r="GO25" i="1"/>
  <c r="GO28" i="1"/>
  <c r="GO27" i="1"/>
  <c r="GO26" i="1"/>
  <c r="GO33" i="1"/>
  <c r="GO30" i="1"/>
  <c r="GO32" i="1"/>
  <c r="EK33" i="1"/>
  <c r="EK28" i="1"/>
  <c r="EK29" i="1"/>
  <c r="EK27" i="1"/>
  <c r="EK26" i="1"/>
  <c r="EK25" i="1"/>
  <c r="EK32" i="1"/>
  <c r="EK31" i="1"/>
  <c r="EK30" i="1"/>
  <c r="GM33" i="1"/>
  <c r="GM26" i="1"/>
  <c r="GM32" i="1"/>
  <c r="GM29" i="1"/>
  <c r="GM31" i="1"/>
  <c r="GM25" i="1"/>
  <c r="GM28" i="1"/>
  <c r="GM27" i="1"/>
  <c r="GM30" i="1"/>
  <c r="DA32" i="1"/>
  <c r="DA31" i="1"/>
  <c r="DA26" i="1"/>
  <c r="DA25" i="1"/>
  <c r="DA29" i="1"/>
  <c r="DA33" i="1"/>
  <c r="DA27" i="1"/>
  <c r="DA28" i="1"/>
  <c r="DA30" i="1"/>
  <c r="DC27" i="1"/>
  <c r="DC30" i="1"/>
  <c r="DC31" i="1"/>
  <c r="DC32" i="1"/>
  <c r="DC26" i="1"/>
  <c r="DC25" i="1"/>
  <c r="DC29" i="1"/>
  <c r="DC33" i="1"/>
  <c r="DC28" i="1"/>
  <c r="EH28" i="1"/>
  <c r="EH26" i="1"/>
  <c r="EH33" i="1"/>
  <c r="EH29" i="1"/>
  <c r="EH27" i="1"/>
  <c r="EH30" i="1"/>
  <c r="EH25" i="1"/>
  <c r="EH31" i="1"/>
  <c r="EH32" i="1"/>
  <c r="EC26" i="1"/>
  <c r="EC29" i="1"/>
  <c r="EC27" i="1"/>
  <c r="EC25" i="1"/>
  <c r="EC28" i="1"/>
  <c r="EC31" i="1"/>
  <c r="EC30" i="1"/>
  <c r="EC32" i="1"/>
  <c r="EC33" i="1"/>
  <c r="EL28" i="1"/>
  <c r="EL29" i="1"/>
  <c r="EL26" i="1"/>
  <c r="EL31" i="1"/>
  <c r="EL25" i="1"/>
  <c r="EL32" i="1"/>
  <c r="EL33" i="1"/>
  <c r="EL27" i="1"/>
  <c r="EL30" i="1"/>
  <c r="HA31" i="1"/>
  <c r="HA29" i="1"/>
  <c r="HA33" i="1"/>
  <c r="HA25" i="1"/>
  <c r="HA28" i="1"/>
  <c r="HA30" i="1"/>
  <c r="HA26" i="1"/>
  <c r="HA27" i="1"/>
  <c r="HA32" i="1"/>
  <c r="CI27" i="1"/>
  <c r="CI26" i="1"/>
  <c r="CI29" i="1"/>
  <c r="CI31" i="1"/>
  <c r="CI25" i="1"/>
  <c r="CI28" i="1"/>
  <c r="CI32" i="1"/>
  <c r="CI33" i="1"/>
  <c r="CI30" i="1"/>
  <c r="BW25" i="1"/>
  <c r="CW25" i="1"/>
  <c r="CW27" i="1"/>
  <c r="CW30" i="1"/>
  <c r="CW26" i="1"/>
  <c r="CW29" i="1"/>
  <c r="CW28" i="1"/>
  <c r="CW33" i="1"/>
  <c r="CW31" i="1"/>
  <c r="CW32" i="1"/>
  <c r="AW33" i="1"/>
  <c r="AW31" i="1"/>
  <c r="AW30" i="1"/>
  <c r="AW26" i="1"/>
  <c r="AW32" i="1"/>
  <c r="AW29" i="1"/>
  <c r="AW28" i="1"/>
  <c r="AW27" i="1"/>
  <c r="AW25" i="1"/>
  <c r="CH28" i="1"/>
  <c r="CH27" i="1"/>
  <c r="CH29" i="1"/>
  <c r="CH26" i="1"/>
  <c r="CH33" i="1"/>
  <c r="CH31" i="1"/>
  <c r="CH25" i="1"/>
  <c r="CH32" i="1"/>
  <c r="CH30" i="1"/>
  <c r="HF26" i="1"/>
  <c r="HF33" i="1"/>
  <c r="HF32" i="1"/>
  <c r="HF25" i="1"/>
  <c r="HF27" i="1"/>
  <c r="HF31" i="1"/>
  <c r="HF29" i="1"/>
  <c r="HF28" i="1"/>
  <c r="HF30" i="1"/>
  <c r="CP28" i="1"/>
  <c r="CP26" i="1"/>
  <c r="CP31" i="1"/>
  <c r="CP27" i="1"/>
  <c r="CP32" i="1"/>
  <c r="CP25" i="1"/>
  <c r="CP29" i="1"/>
  <c r="CP33" i="1"/>
  <c r="CP30" i="1"/>
  <c r="AT25" i="1"/>
  <c r="AT29" i="1"/>
  <c r="AT31" i="1"/>
  <c r="AT32" i="1"/>
  <c r="AT26" i="1"/>
  <c r="AT28" i="1"/>
  <c r="AT27" i="1"/>
  <c r="AT33" i="1"/>
  <c r="AT30" i="1"/>
  <c r="BA29" i="1"/>
  <c r="BA25" i="1"/>
  <c r="BA27" i="1"/>
  <c r="BA33" i="1"/>
  <c r="BA28" i="1"/>
  <c r="BA26" i="1"/>
  <c r="BA31" i="1"/>
  <c r="BA30" i="1"/>
  <c r="BA32" i="1"/>
  <c r="ED31" i="1"/>
  <c r="ED27" i="1"/>
  <c r="ED25" i="1"/>
  <c r="ED29" i="1"/>
  <c r="ED26" i="1"/>
  <c r="ED28" i="1"/>
  <c r="ED33" i="1"/>
  <c r="ED32" i="1"/>
  <c r="ED30" i="1"/>
  <c r="HD30" i="1"/>
  <c r="HD28" i="1"/>
  <c r="HD32" i="1"/>
  <c r="HD27" i="1"/>
  <c r="HD26" i="1"/>
  <c r="HD33" i="1"/>
  <c r="HD25" i="1"/>
  <c r="HD29" i="1"/>
  <c r="HD31" i="1"/>
  <c r="BY25" i="1"/>
  <c r="BD29" i="1"/>
  <c r="BD27" i="1"/>
  <c r="BD30" i="1"/>
  <c r="BD26" i="1"/>
  <c r="BD28" i="1"/>
  <c r="BD31" i="1"/>
  <c r="BD33" i="1"/>
  <c r="BD32" i="1"/>
  <c r="BD25" i="1"/>
  <c r="DO31" i="1"/>
  <c r="DO25" i="1"/>
  <c r="DO29" i="1"/>
  <c r="DO26" i="1"/>
  <c r="DO30" i="1"/>
  <c r="DO27" i="1"/>
  <c r="DO28" i="1"/>
  <c r="DO33" i="1"/>
  <c r="DO32" i="1"/>
  <c r="HH30" i="1"/>
  <c r="HH28" i="1"/>
  <c r="HH32" i="1"/>
  <c r="HH29" i="1"/>
  <c r="HH25" i="1"/>
  <c r="HH33" i="1"/>
  <c r="HH26" i="1"/>
  <c r="HH31" i="1"/>
  <c r="HH27" i="1"/>
  <c r="HC32" i="1"/>
  <c r="HC28" i="1"/>
  <c r="HC30" i="1"/>
  <c r="HC26" i="1"/>
  <c r="HC27" i="1"/>
  <c r="HC31" i="1"/>
  <c r="HC25" i="1"/>
  <c r="HC29" i="1"/>
  <c r="HC33" i="1"/>
  <c r="EW28" i="1"/>
  <c r="EW29" i="1"/>
  <c r="EW32" i="1"/>
  <c r="EW30" i="1"/>
  <c r="EW25" i="1"/>
  <c r="EW31" i="1"/>
  <c r="EW26" i="1"/>
  <c r="EW27" i="1"/>
  <c r="EW33" i="1"/>
  <c r="HB25" i="1"/>
  <c r="HB28" i="1"/>
  <c r="HB32" i="1"/>
  <c r="HB30" i="1"/>
  <c r="HB31" i="1"/>
  <c r="HB26" i="1"/>
  <c r="HB27" i="1"/>
  <c r="HB33" i="1"/>
  <c r="HB29" i="1"/>
  <c r="FU31" i="1"/>
  <c r="FU25" i="1"/>
  <c r="FU32" i="1"/>
  <c r="FU26" i="1"/>
  <c r="FU29" i="1"/>
  <c r="FU28" i="1"/>
  <c r="FU27" i="1"/>
  <c r="FU33" i="1"/>
  <c r="FU30" i="1"/>
  <c r="EG25" i="1"/>
  <c r="EG28" i="1"/>
  <c r="EG26" i="1"/>
  <c r="EG29" i="1"/>
  <c r="EG33" i="1"/>
  <c r="EG27" i="1"/>
  <c r="EG31" i="1"/>
  <c r="EG30" i="1"/>
  <c r="EG32" i="1"/>
  <c r="DG32" i="1"/>
  <c r="DG25" i="1"/>
  <c r="DG26" i="1"/>
  <c r="DG28" i="1"/>
  <c r="DG29" i="1"/>
  <c r="DG33" i="1"/>
  <c r="DG27" i="1"/>
  <c r="DG31" i="1"/>
  <c r="DG30" i="1"/>
  <c r="FK33" i="1"/>
  <c r="FK29" i="1"/>
  <c r="FK31" i="1"/>
  <c r="FK26" i="1"/>
  <c r="FK27" i="1"/>
  <c r="FK28" i="1"/>
  <c r="FK25" i="1"/>
  <c r="FK32" i="1"/>
  <c r="FK30" i="1"/>
  <c r="DB32" i="1"/>
  <c r="DB27" i="1"/>
  <c r="DB31" i="1"/>
  <c r="DB26" i="1"/>
  <c r="DB25" i="1"/>
  <c r="DB29" i="1"/>
  <c r="DB28" i="1"/>
  <c r="DB30" i="1"/>
  <c r="DB33" i="1"/>
  <c r="BE26" i="1"/>
  <c r="BE28" i="1"/>
  <c r="BE30" i="1"/>
  <c r="BE31" i="1"/>
  <c r="BE25" i="1"/>
  <c r="BE27" i="1"/>
  <c r="BE33" i="1"/>
  <c r="BE32" i="1"/>
  <c r="BE29" i="1"/>
  <c r="AS33" i="1"/>
  <c r="AS25" i="1"/>
  <c r="AS29" i="1"/>
  <c r="AS31" i="1"/>
  <c r="AS26" i="1"/>
  <c r="AS28" i="1"/>
  <c r="AS27" i="1"/>
  <c r="AS30" i="1"/>
  <c r="AS32" i="1"/>
  <c r="FR31" i="1"/>
  <c r="FR27" i="1"/>
  <c r="FR30" i="1"/>
  <c r="FR32" i="1"/>
  <c r="FR25" i="1"/>
  <c r="FR26" i="1"/>
  <c r="FR28" i="1"/>
  <c r="FR33" i="1"/>
  <c r="FR29" i="1"/>
  <c r="DD30" i="1"/>
  <c r="DD31" i="1"/>
  <c r="DD32" i="1"/>
  <c r="DD25" i="1"/>
  <c r="DD26" i="1"/>
  <c r="DD28" i="1"/>
  <c r="DD29" i="1"/>
  <c r="DD27" i="1"/>
  <c r="DD33" i="1"/>
  <c r="AR26" i="1"/>
  <c r="AR29" i="1"/>
  <c r="AR32" i="1"/>
  <c r="AR25" i="1"/>
  <c r="AR28" i="1"/>
  <c r="AR27" i="1"/>
  <c r="AR31" i="1"/>
  <c r="AR30" i="1"/>
  <c r="AR33" i="1"/>
  <c r="GP30" i="1"/>
  <c r="GP25" i="1"/>
  <c r="GP31" i="1"/>
  <c r="GP32" i="1"/>
  <c r="GP28" i="1"/>
  <c r="GP27" i="1"/>
  <c r="GP26" i="1"/>
  <c r="GP33" i="1"/>
  <c r="GP29" i="1"/>
  <c r="AV25" i="1"/>
  <c r="AV29" i="1"/>
  <c r="AV31" i="1"/>
  <c r="AV32" i="1"/>
  <c r="AV28" i="1"/>
  <c r="AV30" i="1"/>
  <c r="AV27" i="1"/>
  <c r="AV26" i="1"/>
  <c r="AV33" i="1"/>
  <c r="HD19" i="1"/>
  <c r="HA19" i="1"/>
  <c r="EK19" i="1"/>
  <c r="HE34" i="1"/>
  <c r="CX19" i="1"/>
  <c r="AR19" i="1"/>
  <c r="GP19" i="1"/>
  <c r="AQ20" i="1"/>
  <c r="AV19" i="1"/>
  <c r="CX20" i="1"/>
  <c r="AR20" i="1"/>
  <c r="AN20" i="1"/>
  <c r="BA19" i="1"/>
  <c r="HH19" i="1"/>
  <c r="FS20" i="1"/>
  <c r="GM19" i="1"/>
  <c r="DB20" i="1"/>
  <c r="BE20" i="1"/>
  <c r="GY19" i="1"/>
  <c r="HD20" i="1"/>
  <c r="HA20" i="1"/>
  <c r="GP20" i="1"/>
  <c r="GO20" i="1"/>
  <c r="EC20" i="1"/>
  <c r="EX20" i="1"/>
  <c r="DG20" i="1"/>
  <c r="EK20" i="1"/>
  <c r="ED19" i="1"/>
  <c r="FZ20" i="1"/>
  <c r="FS19" i="1"/>
  <c r="BA20" i="1"/>
  <c r="AI20" i="1"/>
  <c r="HH20" i="1"/>
  <c r="EX19" i="1"/>
  <c r="AT19" i="1"/>
  <c r="DE20" i="1"/>
  <c r="AS20" i="1"/>
  <c r="EG20" i="1"/>
  <c r="AQ19" i="1"/>
  <c r="AN19" i="1"/>
  <c r="GO19" i="1"/>
  <c r="AS19" i="1"/>
  <c r="CG19" i="1"/>
  <c r="HF19" i="1"/>
  <c r="AV20" i="1"/>
  <c r="DG19" i="1"/>
  <c r="DC19" i="1"/>
  <c r="EC19" i="1"/>
  <c r="CG20" i="1"/>
  <c r="AZ19" i="1"/>
  <c r="CV20" i="1"/>
  <c r="BX20" i="1"/>
  <c r="CW19" i="1"/>
  <c r="CI19" i="1"/>
  <c r="BY19" i="1"/>
  <c r="AJ20" i="1"/>
  <c r="FU20" i="1"/>
  <c r="BD19" i="1"/>
  <c r="CH19" i="1"/>
  <c r="AY19" i="1"/>
  <c r="BX19" i="1"/>
  <c r="GY20" i="1"/>
  <c r="AZ20" i="1"/>
  <c r="BY20" i="1"/>
  <c r="EH20" i="1"/>
  <c r="CW20" i="1"/>
  <c r="AT20" i="1"/>
  <c r="BE19" i="1"/>
  <c r="CT20" i="1"/>
  <c r="AW19" i="1"/>
  <c r="DF20" i="1"/>
  <c r="AI19" i="1"/>
  <c r="HC19" i="1"/>
  <c r="EH19" i="1"/>
  <c r="BD20" i="1"/>
  <c r="GM20" i="1"/>
  <c r="CI20" i="1"/>
  <c r="FT20" i="1"/>
  <c r="FT19" i="1"/>
  <c r="EG19" i="1"/>
  <c r="FK20" i="1"/>
  <c r="DB19" i="1"/>
  <c r="DO19" i="1"/>
  <c r="FR19" i="1"/>
  <c r="DE19" i="1"/>
  <c r="CV19" i="1"/>
  <c r="EW19" i="1"/>
  <c r="AY20" i="1"/>
  <c r="AW20" i="1"/>
  <c r="BB20" i="1"/>
  <c r="DD19" i="1"/>
  <c r="FK19" i="1"/>
  <c r="DA20" i="1"/>
  <c r="DA19" i="1"/>
  <c r="FZ19" i="1"/>
  <c r="HF20" i="1"/>
  <c r="EL19" i="1"/>
  <c r="FU19" i="1"/>
  <c r="BS20" i="1"/>
  <c r="BW19" i="1"/>
  <c r="DD20" i="1"/>
  <c r="DF19" i="1"/>
  <c r="FR20" i="1"/>
  <c r="HC20" i="1"/>
  <c r="AJ19" i="1"/>
  <c r="BS19" i="1"/>
  <c r="HB20" i="1"/>
  <c r="BW20" i="1"/>
  <c r="DO20" i="1"/>
  <c r="BB19" i="1"/>
  <c r="EW20" i="1"/>
  <c r="CT19" i="1"/>
  <c r="CU19" i="1"/>
  <c r="EL20" i="1"/>
  <c r="ED20" i="1"/>
  <c r="CH20" i="1"/>
  <c r="CU20" i="1"/>
  <c r="HB19" i="1"/>
  <c r="DC20" i="1"/>
  <c r="CN10" i="1"/>
  <c r="CN11" i="1"/>
  <c r="CO11" i="1"/>
  <c r="CO10" i="1"/>
  <c r="BP20" i="1"/>
  <c r="HE20" i="1"/>
  <c r="BP19" i="1"/>
  <c r="HE19" i="1"/>
  <c r="CN18" i="1"/>
  <c r="CO18" i="1"/>
  <c r="CO12" i="1"/>
  <c r="CO13" i="1" s="1"/>
  <c r="CN12" i="1"/>
  <c r="CN13" i="1" s="1"/>
  <c r="BO47" i="1"/>
  <c r="BO6" i="1"/>
  <c r="GK35" i="1" l="1"/>
  <c r="GK36" i="1" s="1"/>
  <c r="GK37" i="1" s="1"/>
  <c r="FQ37" i="1"/>
  <c r="AB43" i="1"/>
  <c r="AA43" i="1"/>
  <c r="AB42" i="1"/>
  <c r="AA42" i="1"/>
  <c r="AB41" i="1"/>
  <c r="AA41" i="1"/>
  <c r="AB40" i="1"/>
  <c r="AA40" i="1"/>
  <c r="AB39" i="1"/>
  <c r="AA39" i="1"/>
  <c r="AB38" i="1"/>
  <c r="AA38" i="1"/>
  <c r="AB37" i="1"/>
  <c r="AA37" i="1"/>
  <c r="AB36" i="1"/>
  <c r="AA36" i="1"/>
  <c r="AB35" i="1"/>
  <c r="AA35" i="1"/>
  <c r="W43" i="1"/>
  <c r="W42" i="1"/>
  <c r="W41" i="1"/>
  <c r="W40" i="1"/>
  <c r="W39" i="1"/>
  <c r="W38" i="1"/>
  <c r="W37" i="1"/>
  <c r="W36" i="1"/>
  <c r="W35" i="1"/>
  <c r="FQ42" i="1"/>
  <c r="FN38" i="1"/>
  <c r="FN43" i="1"/>
  <c r="FO32" i="1" a="1"/>
  <c r="FO32" i="1" s="1"/>
  <c r="FL29" i="1" a="1"/>
  <c r="FL29" i="1" s="1"/>
  <c r="FL25" i="1" a="1"/>
  <c r="FL25" i="1" s="1"/>
  <c r="FN35" i="1"/>
  <c r="FO30" i="1" a="1"/>
  <c r="FO30" i="1" s="1"/>
  <c r="FL32" i="1" a="1"/>
  <c r="FL32" i="1" s="1"/>
  <c r="FL28" i="1" a="1"/>
  <c r="FL28" i="1" s="1"/>
  <c r="FN41" i="1"/>
  <c r="FQ43" i="1"/>
  <c r="FO33" i="1" a="1"/>
  <c r="FO33" i="1" s="1"/>
  <c r="FO27" i="1" a="1"/>
  <c r="FO27" i="1" s="1"/>
  <c r="FL26" i="1" a="1"/>
  <c r="FL26" i="1" s="1"/>
  <c r="FO31" i="1" a="1"/>
  <c r="FO31" i="1" s="1"/>
  <c r="FO34" i="1" a="1"/>
  <c r="FO34" i="1" s="1"/>
  <c r="FL31" i="1" a="1"/>
  <c r="FL31" i="1" s="1"/>
  <c r="FL27" i="1" a="1"/>
  <c r="FL27" i="1" s="1"/>
  <c r="FO26" i="1" a="1"/>
  <c r="FO26" i="1" s="1"/>
  <c r="FN40" i="1"/>
  <c r="FO25" i="1" a="1"/>
  <c r="FO25" i="1" s="1"/>
  <c r="FO29" i="1" a="1"/>
  <c r="FO29" i="1" s="1"/>
  <c r="FL33" i="1" a="1"/>
  <c r="FL33" i="1" s="1"/>
  <c r="FL34" i="1" a="1"/>
  <c r="FL34" i="1" s="1"/>
  <c r="FO28" i="1" a="1"/>
  <c r="FO28" i="1" s="1"/>
  <c r="FL30" i="1" a="1"/>
  <c r="FL30" i="1" s="1"/>
  <c r="HE35" i="1"/>
  <c r="CO30" i="1"/>
  <c r="HE36" i="1"/>
  <c r="HE37" i="1" s="1"/>
  <c r="HE38" i="1" s="1"/>
  <c r="HE39" i="1" s="1"/>
  <c r="HE40" i="1" s="1"/>
  <c r="CN33" i="1"/>
  <c r="CN30" i="1"/>
  <c r="CN28" i="1"/>
  <c r="CN31" i="1"/>
  <c r="CN29" i="1"/>
  <c r="CN25" i="1"/>
  <c r="CN27" i="1"/>
  <c r="CN32" i="1"/>
  <c r="CN26" i="1"/>
  <c r="BP36" i="1"/>
  <c r="BP37" i="1" s="1"/>
  <c r="BP38" i="1" s="1"/>
  <c r="BP39" i="1"/>
  <c r="HE41" i="1"/>
  <c r="HE42" i="1" s="1"/>
  <c r="HE43" i="1" s="1"/>
  <c r="CO33" i="1"/>
  <c r="CO32" i="1"/>
  <c r="CO29" i="1"/>
  <c r="CO25" i="1"/>
  <c r="CO31" i="1"/>
  <c r="CO27" i="1"/>
  <c r="CO26" i="1"/>
  <c r="CO28" i="1"/>
  <c r="BP40" i="1"/>
  <c r="BP41" i="1" s="1"/>
  <c r="BP42" i="1" s="1"/>
  <c r="BP43" i="1" s="1"/>
  <c r="GU37" i="1"/>
  <c r="FD37" i="1"/>
  <c r="FC37" i="1"/>
  <c r="HD34" i="1"/>
  <c r="DC34" i="1"/>
  <c r="HB34" i="1"/>
  <c r="CP34" i="1"/>
  <c r="CP35" i="1" s="1"/>
  <c r="CP36" i="1" s="1"/>
  <c r="CP37" i="1" s="1"/>
  <c r="CP38" i="1" s="1"/>
  <c r="CP39" i="1" s="1"/>
  <c r="CP40" i="1" s="1"/>
  <c r="CP41" i="1" s="1"/>
  <c r="CP42" i="1" s="1"/>
  <c r="CP43" i="1" s="1"/>
  <c r="EX34" i="1"/>
  <c r="EH34" i="1"/>
  <c r="EH35" i="1" s="1"/>
  <c r="EH36" i="1" s="1"/>
  <c r="EH37" i="1" s="1"/>
  <c r="EH38" i="1" s="1"/>
  <c r="EH39" i="1" s="1"/>
  <c r="EH40" i="1" s="1"/>
  <c r="EH41" i="1" s="1"/>
  <c r="EH42" i="1" s="1"/>
  <c r="EH43" i="1" s="1"/>
  <c r="DD34" i="1"/>
  <c r="EC34" i="1"/>
  <c r="FS34" i="1"/>
  <c r="FS35" i="1" s="1"/>
  <c r="FS36" i="1" s="1"/>
  <c r="HF34" i="1"/>
  <c r="GO34" i="1"/>
  <c r="GO35" i="1" s="1"/>
  <c r="GO36" i="1" s="1"/>
  <c r="GO37" i="1" s="1"/>
  <c r="GO38" i="1" s="1"/>
  <c r="GO39" i="1" s="1"/>
  <c r="GO40" i="1" s="1"/>
  <c r="GO41" i="1" s="1"/>
  <c r="GO42" i="1" s="1"/>
  <c r="GO43" i="1" s="1"/>
  <c r="GP34" i="1"/>
  <c r="GM34" i="1"/>
  <c r="GM35" i="1" s="1"/>
  <c r="GM36" i="1" s="1"/>
  <c r="GM37" i="1" s="1"/>
  <c r="GM38" i="1" s="1"/>
  <c r="GM39" i="1" s="1"/>
  <c r="GM40" i="1" s="1"/>
  <c r="GM41" i="1" s="1"/>
  <c r="GM42" i="1" s="1"/>
  <c r="GM43" i="1" s="1"/>
  <c r="DO34" i="1"/>
  <c r="BW34" i="1"/>
  <c r="EL34" i="1"/>
  <c r="EL35" i="1" s="1"/>
  <c r="EL36" i="1" s="1"/>
  <c r="EL37" i="1" s="1"/>
  <c r="EL38" i="1" s="1"/>
  <c r="EL39" i="1" s="1"/>
  <c r="EL40" i="1" s="1"/>
  <c r="EL41" i="1" s="1"/>
  <c r="EL42" i="1" s="1"/>
  <c r="EL43" i="1" s="1"/>
  <c r="CT34" i="1"/>
  <c r="AY34" i="1"/>
  <c r="AY35" i="1" s="1"/>
  <c r="AY36" i="1" s="1"/>
  <c r="AY37" i="1" s="1"/>
  <c r="AY38" i="1" s="1"/>
  <c r="AY39" i="1" s="1"/>
  <c r="AY40" i="1" s="1"/>
  <c r="AY41" i="1" s="1"/>
  <c r="AY42" i="1" s="1"/>
  <c r="AY43" i="1" s="1"/>
  <c r="DG34" i="1"/>
  <c r="DG35" i="1" s="1"/>
  <c r="DG36" i="1" s="1"/>
  <c r="DG37" i="1" s="1"/>
  <c r="DG38" i="1" s="1"/>
  <c r="DG39" i="1" s="1"/>
  <c r="DG40" i="1" s="1"/>
  <c r="DG41" i="1" s="1"/>
  <c r="DG42" i="1" s="1"/>
  <c r="DG43" i="1" s="1"/>
  <c r="DB35" i="1"/>
  <c r="DB36" i="1" s="1"/>
  <c r="DB37" i="1" s="1"/>
  <c r="DB38" i="1" s="1"/>
  <c r="DB39" i="1" s="1"/>
  <c r="DB40" i="1" s="1"/>
  <c r="DB41" i="1" s="1"/>
  <c r="DB42" i="1" s="1"/>
  <c r="DB43" i="1" s="1"/>
  <c r="HH34" i="1"/>
  <c r="HH35" i="1" s="1"/>
  <c r="HH36" i="1" s="1"/>
  <c r="HH37" i="1" s="1"/>
  <c r="HH38" i="1" s="1"/>
  <c r="HH39" i="1" s="1"/>
  <c r="HH40" i="1" s="1"/>
  <c r="HH41" i="1" s="1"/>
  <c r="HH42" i="1" s="1"/>
  <c r="HH43" i="1" s="1"/>
  <c r="ED34" i="1"/>
  <c r="ED35" i="1" s="1"/>
  <c r="ED36" i="1" s="1"/>
  <c r="ED37" i="1" s="1"/>
  <c r="ED38" i="1" s="1"/>
  <c r="ED39" i="1" s="1"/>
  <c r="ED40" i="1" s="1"/>
  <c r="ED41" i="1" s="1"/>
  <c r="ED42" i="1" s="1"/>
  <c r="ED43" i="1" s="1"/>
  <c r="EK34" i="1"/>
  <c r="DC35" i="1"/>
  <c r="DC36" i="1" s="1"/>
  <c r="DC37" i="1" s="1"/>
  <c r="DC38" i="1" s="1"/>
  <c r="DC39" i="1" s="1"/>
  <c r="DC40" i="1" s="1"/>
  <c r="DC41" i="1" s="1"/>
  <c r="DC42" i="1" s="1"/>
  <c r="DC43" i="1" s="1"/>
  <c r="DF35" i="1"/>
  <c r="DF36" i="1" s="1"/>
  <c r="DF37" i="1" s="1"/>
  <c r="DF38" i="1" s="1"/>
  <c r="DF39" i="1" s="1"/>
  <c r="DF40" i="1" s="1"/>
  <c r="DF41" i="1" s="1"/>
  <c r="DF42" i="1" s="1"/>
  <c r="DF43" i="1" s="1"/>
  <c r="FT34" i="1"/>
  <c r="FT35" i="1" s="1"/>
  <c r="FT36" i="1" s="1"/>
  <c r="FT37" i="1" s="1"/>
  <c r="FT38" i="1" s="1"/>
  <c r="FT39" i="1" s="1"/>
  <c r="FT40" i="1" s="1"/>
  <c r="FT41" i="1" s="1"/>
  <c r="FT42" i="1" s="1"/>
  <c r="FT43" i="1" s="1"/>
  <c r="BW35" i="1"/>
  <c r="BW36" i="1" s="1"/>
  <c r="BW37" i="1" s="1"/>
  <c r="BW38" i="1" s="1"/>
  <c r="BW39" i="1" s="1"/>
  <c r="BW40" i="1" s="1"/>
  <c r="BW41" i="1" s="1"/>
  <c r="BW42" i="1" s="1"/>
  <c r="BW43" i="1" s="1"/>
  <c r="CH34" i="1"/>
  <c r="CH35" i="1" s="1"/>
  <c r="CH36" i="1" s="1"/>
  <c r="CH37" i="1" s="1"/>
  <c r="CH38" i="1" s="1"/>
  <c r="CH39" i="1" s="1"/>
  <c r="CH40" i="1" s="1"/>
  <c r="CH41" i="1" s="1"/>
  <c r="CH42" i="1" s="1"/>
  <c r="CH43" i="1" s="1"/>
  <c r="CG34" i="1"/>
  <c r="CG35" i="1" s="1"/>
  <c r="CG36" i="1" s="1"/>
  <c r="CG37" i="1" s="1"/>
  <c r="CG38" i="1" s="1"/>
  <c r="CG39" i="1" s="1"/>
  <c r="CG40" i="1" s="1"/>
  <c r="CG41" i="1" s="1"/>
  <c r="CG42" i="1" s="1"/>
  <c r="CG43" i="1" s="1"/>
  <c r="CU35" i="1"/>
  <c r="BX34" i="1"/>
  <c r="BX35" i="1" s="1"/>
  <c r="BX36" i="1" s="1"/>
  <c r="BX37" i="1" s="1"/>
  <c r="BX38" i="1" s="1"/>
  <c r="BX39" i="1" s="1"/>
  <c r="BX40" i="1" s="1"/>
  <c r="BX41" i="1" s="1"/>
  <c r="BX42" i="1" s="1"/>
  <c r="BX43" i="1" s="1"/>
  <c r="DB34" i="1"/>
  <c r="DE35" i="1"/>
  <c r="DE36" i="1" s="1"/>
  <c r="DE37" i="1" s="1"/>
  <c r="DE38" i="1" s="1"/>
  <c r="DE39" i="1" s="1"/>
  <c r="DE40" i="1" s="1"/>
  <c r="DE41" i="1" s="1"/>
  <c r="DE42" i="1" s="1"/>
  <c r="DE43" i="1" s="1"/>
  <c r="EX35" i="1"/>
  <c r="EX36" i="1" s="1"/>
  <c r="EX37" i="1" s="1"/>
  <c r="EX38" i="1" s="1"/>
  <c r="EX39" i="1" s="1"/>
  <c r="EX40" i="1" s="1"/>
  <c r="EX41" i="1" s="1"/>
  <c r="EX42" i="1" s="1"/>
  <c r="DF34" i="1"/>
  <c r="CI34" i="1"/>
  <c r="CI35" i="1" s="1"/>
  <c r="CI36" i="1" s="1"/>
  <c r="CI37" i="1" s="1"/>
  <c r="CI38" i="1" s="1"/>
  <c r="CI39" i="1" s="1"/>
  <c r="CI40" i="1" s="1"/>
  <c r="CI41" i="1" s="1"/>
  <c r="CI42" i="1" s="1"/>
  <c r="CI43" i="1" s="1"/>
  <c r="FK35" i="1"/>
  <c r="FK36" i="1" s="1"/>
  <c r="FK37" i="1" s="1"/>
  <c r="FK38" i="1" s="1"/>
  <c r="FK39" i="1" s="1"/>
  <c r="FK40" i="1" s="1"/>
  <c r="FK41" i="1" s="1"/>
  <c r="FK42" i="1" s="1"/>
  <c r="FK43" i="1" s="1"/>
  <c r="DO35" i="1"/>
  <c r="HD35" i="1"/>
  <c r="AZ35" i="1"/>
  <c r="AZ36" i="1" s="1"/>
  <c r="AZ37" i="1" s="1"/>
  <c r="AZ38" i="1" s="1"/>
  <c r="AZ39" i="1" s="1"/>
  <c r="AZ40" i="1" s="1"/>
  <c r="AZ41" i="1" s="1"/>
  <c r="AZ42" i="1" s="1"/>
  <c r="AZ43" i="1" s="1"/>
  <c r="BY34" i="1"/>
  <c r="BY35" i="1" s="1"/>
  <c r="BY36" i="1" s="1"/>
  <c r="BY37" i="1" s="1"/>
  <c r="BY38" i="1" s="1"/>
  <c r="BY39" i="1" s="1"/>
  <c r="BY40" i="1" s="1"/>
  <c r="BY41" i="1" s="1"/>
  <c r="BY42" i="1" s="1"/>
  <c r="BY43" i="1" s="1"/>
  <c r="BB35" i="1"/>
  <c r="BB36" i="1" s="1"/>
  <c r="BB37" i="1" s="1"/>
  <c r="BB38" i="1" s="1"/>
  <c r="BB39" i="1" s="1"/>
  <c r="BB40" i="1" s="1"/>
  <c r="BB41" i="1" s="1"/>
  <c r="BB42" i="1" s="1"/>
  <c r="BB43" i="1" s="1"/>
  <c r="DA34" i="1"/>
  <c r="DA35" i="1" s="1"/>
  <c r="DA36" i="1" s="1"/>
  <c r="DA37" i="1" s="1"/>
  <c r="DA38" i="1" s="1"/>
  <c r="DA39" i="1" s="1"/>
  <c r="DA40" i="1" s="1"/>
  <c r="DA41" i="1" s="1"/>
  <c r="DA42" i="1" s="1"/>
  <c r="DA43" i="1" s="1"/>
  <c r="CU34" i="1"/>
  <c r="CX34" i="1"/>
  <c r="CX35" i="1" s="1"/>
  <c r="CX36" i="1" s="1"/>
  <c r="CX37" i="1" s="1"/>
  <c r="CX38" i="1" s="1"/>
  <c r="CX39" i="1" s="1"/>
  <c r="CX40" i="1" s="1"/>
  <c r="CX41" i="1" s="1"/>
  <c r="CX42" i="1" s="1"/>
  <c r="CX43" i="1" s="1"/>
  <c r="CV34" i="1"/>
  <c r="CV35" i="1" s="1"/>
  <c r="CV36" i="1" s="1"/>
  <c r="CV37" i="1" s="1"/>
  <c r="CV38" i="1" s="1"/>
  <c r="CV39" i="1" s="1"/>
  <c r="CV40" i="1" s="1"/>
  <c r="CV41" i="1" s="1"/>
  <c r="CV42" i="1" s="1"/>
  <c r="CV43" i="1" s="1"/>
  <c r="EW34" i="1"/>
  <c r="EW35" i="1" s="1"/>
  <c r="EW36" i="1" s="1"/>
  <c r="EW37" i="1" s="1"/>
  <c r="EW38" i="1" s="1"/>
  <c r="EW39" i="1" s="1"/>
  <c r="EW40" i="1" s="1"/>
  <c r="EW41" i="1" s="1"/>
  <c r="EW42" i="1" s="1"/>
  <c r="EW43" i="1" s="1"/>
  <c r="AQ34" i="1"/>
  <c r="AQ35" i="1" s="1"/>
  <c r="AQ36" i="1" s="1"/>
  <c r="HF35" i="1"/>
  <c r="GP35" i="1"/>
  <c r="GP36" i="1" s="1"/>
  <c r="GP37" i="1" s="1"/>
  <c r="GP38" i="1" s="1"/>
  <c r="GP39" i="1" s="1"/>
  <c r="GP40" i="1" s="1"/>
  <c r="GP41" i="1" s="1"/>
  <c r="GP42" i="1" s="1"/>
  <c r="GP43" i="1" s="1"/>
  <c r="AZ34" i="1"/>
  <c r="AS34" i="1"/>
  <c r="AS35" i="1" s="1"/>
  <c r="DE34" i="1"/>
  <c r="HC34" i="1"/>
  <c r="HC35" i="1" s="1"/>
  <c r="AR34" i="1"/>
  <c r="AR35" i="1" s="1"/>
  <c r="AR36" i="1" s="1"/>
  <c r="AN34" i="1"/>
  <c r="AN35" i="1" s="1"/>
  <c r="AV34" i="1"/>
  <c r="AV35" i="1" s="1"/>
  <c r="AV36" i="1" s="1"/>
  <c r="AV37" i="1" s="1"/>
  <c r="AV38" i="1" s="1"/>
  <c r="AV39" i="1" s="1"/>
  <c r="AV40" i="1" s="1"/>
  <c r="AV41" i="1" s="1"/>
  <c r="AV42" i="1" s="1"/>
  <c r="AV43" i="1" s="1"/>
  <c r="HA34" i="1"/>
  <c r="HA35" i="1" s="1"/>
  <c r="HA36" i="1" s="1"/>
  <c r="HA37" i="1" s="1"/>
  <c r="HA38" i="1" s="1"/>
  <c r="HA39" i="1" s="1"/>
  <c r="HA40" i="1" s="1"/>
  <c r="HA41" i="1" s="1"/>
  <c r="HA42" i="1" s="1"/>
  <c r="HA43" i="1" s="1"/>
  <c r="CT35" i="1"/>
  <c r="BD34" i="1"/>
  <c r="BD35" i="1" s="1"/>
  <c r="BD36" i="1" s="1"/>
  <c r="GY34" i="1"/>
  <c r="GY35" i="1" s="1"/>
  <c r="FZ34" i="1"/>
  <c r="FZ35" i="1" s="1"/>
  <c r="FZ36" i="1" s="1"/>
  <c r="FZ37" i="1" s="1"/>
  <c r="FZ38" i="1" s="1"/>
  <c r="FZ39" i="1" s="1"/>
  <c r="FZ40" i="1" s="1"/>
  <c r="FZ41" i="1" s="1"/>
  <c r="FZ42" i="1" s="1"/>
  <c r="FZ43" i="1" s="1"/>
  <c r="AT34" i="1"/>
  <c r="AT35" i="1" s="1"/>
  <c r="AT36" i="1" s="1"/>
  <c r="AT37" i="1" s="1"/>
  <c r="AT38" i="1" s="1"/>
  <c r="AT39" i="1" s="1"/>
  <c r="AT40" i="1" s="1"/>
  <c r="AT41" i="1" s="1"/>
  <c r="AT42" i="1" s="1"/>
  <c r="AT43" i="1" s="1"/>
  <c r="CW34" i="1"/>
  <c r="CW35" i="1" s="1"/>
  <c r="CW36" i="1" s="1"/>
  <c r="CW37" i="1" s="1"/>
  <c r="CW38" i="1" s="1"/>
  <c r="CW39" i="1" s="1"/>
  <c r="CW40" i="1" s="1"/>
  <c r="CW41" i="1" s="1"/>
  <c r="CW42" i="1" s="1"/>
  <c r="CW43" i="1" s="1"/>
  <c r="BE34" i="1"/>
  <c r="BE35" i="1" s="1"/>
  <c r="BE36" i="1" s="1"/>
  <c r="BE37" i="1" s="1"/>
  <c r="BE38" i="1" s="1"/>
  <c r="BE39" i="1" s="1"/>
  <c r="BE40" i="1" s="1"/>
  <c r="BE41" i="1" s="1"/>
  <c r="BE42" i="1" s="1"/>
  <c r="BE43" i="1" s="1"/>
  <c r="FR34" i="1"/>
  <c r="FR35" i="1" s="1"/>
  <c r="FR36" i="1" s="1"/>
  <c r="HB35" i="1"/>
  <c r="HB36" i="1" s="1"/>
  <c r="HB37" i="1" s="1"/>
  <c r="HB38" i="1" s="1"/>
  <c r="HB39" i="1" s="1"/>
  <c r="HB40" i="1" s="1"/>
  <c r="HB41" i="1" s="1"/>
  <c r="HB42" i="1" s="1"/>
  <c r="HB43" i="1" s="1"/>
  <c r="EK35" i="1"/>
  <c r="EK36" i="1" s="1"/>
  <c r="EK37" i="1" s="1"/>
  <c r="EK38" i="1" s="1"/>
  <c r="EK39" i="1" s="1"/>
  <c r="EK40" i="1" s="1"/>
  <c r="EK41" i="1" s="1"/>
  <c r="EK42" i="1" s="1"/>
  <c r="EK43" i="1" s="1"/>
  <c r="AM34" i="1"/>
  <c r="AM35" i="1" s="1"/>
  <c r="AM36" i="1" s="1"/>
  <c r="BA34" i="1"/>
  <c r="BA35" i="1" s="1"/>
  <c r="BA36" i="1" s="1"/>
  <c r="BA37" i="1" s="1"/>
  <c r="BA38" i="1" s="1"/>
  <c r="BA39" i="1" s="1"/>
  <c r="BA40" i="1" s="1"/>
  <c r="BA41" i="1" s="1"/>
  <c r="BA42" i="1" s="1"/>
  <c r="BA43" i="1" s="1"/>
  <c r="FK34" i="1"/>
  <c r="BB34" i="1"/>
  <c r="AW34" i="1"/>
  <c r="AW35" i="1" s="1"/>
  <c r="AW36" i="1" s="1"/>
  <c r="AW37" i="1" s="1"/>
  <c r="AW38" i="1" s="1"/>
  <c r="AW39" i="1" s="1"/>
  <c r="AW40" i="1" s="1"/>
  <c r="AW41" i="1" s="1"/>
  <c r="AW42" i="1" s="1"/>
  <c r="AW43" i="1" s="1"/>
  <c r="DD35" i="1"/>
  <c r="DD36" i="1" s="1"/>
  <c r="DD37" i="1" s="1"/>
  <c r="DD38" i="1" s="1"/>
  <c r="DD39" i="1" s="1"/>
  <c r="DD40" i="1" s="1"/>
  <c r="DD41" i="1" s="1"/>
  <c r="DD42" i="1" s="1"/>
  <c r="DD43" i="1" s="1"/>
  <c r="FU34" i="1"/>
  <c r="FU35" i="1" s="1"/>
  <c r="FU36" i="1" s="1"/>
  <c r="EC35" i="1"/>
  <c r="EC36" i="1" s="1"/>
  <c r="EC37" i="1" s="1"/>
  <c r="EC38" i="1" s="1"/>
  <c r="EC39" i="1" s="1"/>
  <c r="EC40" i="1" s="1"/>
  <c r="EC41" i="1" s="1"/>
  <c r="EC42" i="1" s="1"/>
  <c r="EC43" i="1" s="1"/>
  <c r="EG34" i="1"/>
  <c r="EG35" i="1" s="1"/>
  <c r="BS34" i="1"/>
  <c r="AS36" i="1"/>
  <c r="AS37" i="1" s="1"/>
  <c r="AS38" i="1" s="1"/>
  <c r="AS39" i="1" s="1"/>
  <c r="AS40" i="1" s="1"/>
  <c r="AS41" i="1" s="1"/>
  <c r="AS42" i="1" s="1"/>
  <c r="AS43" i="1" s="1"/>
  <c r="BD37" i="1"/>
  <c r="BD38" i="1" s="1"/>
  <c r="BD39" i="1" s="1"/>
  <c r="BD40" i="1" s="1"/>
  <c r="BD41" i="1" s="1"/>
  <c r="BD42" i="1" s="1"/>
  <c r="BD43" i="1" s="1"/>
  <c r="AN36" i="1"/>
  <c r="CU36" i="1"/>
  <c r="CU37" i="1" s="1"/>
  <c r="CU38" i="1" s="1"/>
  <c r="CU39" i="1" s="1"/>
  <c r="CU40" i="1" s="1"/>
  <c r="CU41" i="1" s="1"/>
  <c r="CU42" i="1" s="1"/>
  <c r="CU43" i="1" s="1"/>
  <c r="EX43" i="1"/>
  <c r="CT36" i="1"/>
  <c r="CT37" i="1" s="1"/>
  <c r="CT38" i="1" s="1"/>
  <c r="CT39" i="1" s="1"/>
  <c r="CT40" i="1" s="1"/>
  <c r="CT41" i="1" s="1"/>
  <c r="CT42" i="1" s="1"/>
  <c r="CT43" i="1" s="1"/>
  <c r="EG36" i="1"/>
  <c r="EG37" i="1" s="1"/>
  <c r="EG38" i="1" s="1"/>
  <c r="EG39" i="1" s="1"/>
  <c r="EG40" i="1" s="1"/>
  <c r="EG41" i="1" s="1"/>
  <c r="EG42" i="1" s="1"/>
  <c r="EG43" i="1" s="1"/>
  <c r="DO36" i="1"/>
  <c r="DO37" i="1" s="1"/>
  <c r="DO38" i="1" s="1"/>
  <c r="DO39" i="1" s="1"/>
  <c r="DO40" i="1" s="1"/>
  <c r="DO41" i="1" s="1"/>
  <c r="DO42" i="1" s="1"/>
  <c r="DO43" i="1" s="1"/>
  <c r="HF36" i="1"/>
  <c r="HF37" i="1" s="1"/>
  <c r="HF38" i="1" s="1"/>
  <c r="HF39" i="1" s="1"/>
  <c r="HF40" i="1" s="1"/>
  <c r="HF41" i="1" s="1"/>
  <c r="HF42" i="1" s="1"/>
  <c r="HF43" i="1" s="1"/>
  <c r="HD36" i="1"/>
  <c r="HD37" i="1" s="1"/>
  <c r="HD38" i="1" s="1"/>
  <c r="HD39" i="1" s="1"/>
  <c r="HD40" i="1" s="1"/>
  <c r="HD41" i="1" s="1"/>
  <c r="HD42" i="1" s="1"/>
  <c r="HD43" i="1" s="1"/>
  <c r="HC36" i="1"/>
  <c r="HC37" i="1" s="1"/>
  <c r="HC38" i="1" s="1"/>
  <c r="HC39" i="1" s="1"/>
  <c r="HC40" i="1" s="1"/>
  <c r="HC41" i="1" s="1"/>
  <c r="HC42" i="1" s="1"/>
  <c r="HC43" i="1" s="1"/>
  <c r="GY36" i="1"/>
  <c r="GY37" i="1" s="1"/>
  <c r="GY38" i="1" s="1"/>
  <c r="GY39" i="1" s="1"/>
  <c r="GY40" i="1" s="1"/>
  <c r="GY41" i="1" s="1"/>
  <c r="GY42" i="1" s="1"/>
  <c r="GY43" i="1" s="1"/>
  <c r="CO34" i="1"/>
  <c r="CN34" i="1"/>
  <c r="CO20" i="1"/>
  <c r="CN20" i="1"/>
  <c r="CO19" i="1"/>
  <c r="CN19" i="1"/>
  <c r="BO9" i="1"/>
  <c r="BO7" i="1"/>
  <c r="BN5" i="1"/>
  <c r="AM37" i="1" l="1"/>
  <c r="AR37" i="1"/>
  <c r="FR37" i="1"/>
  <c r="FU37" i="1"/>
  <c r="AN37" i="1"/>
  <c r="FS37" i="1"/>
  <c r="AQ37" i="1"/>
  <c r="GK38" i="1"/>
  <c r="FO39" i="1" a="1"/>
  <c r="FO39" i="1" s="1"/>
  <c r="FO35" i="1" a="1"/>
  <c r="FO35" i="1" s="1"/>
  <c r="FO42" i="1" a="1"/>
  <c r="FO42" i="1" s="1"/>
  <c r="FO41" i="1" a="1"/>
  <c r="FO41" i="1" s="1"/>
  <c r="FO43" i="1" a="1"/>
  <c r="FO43" i="1" s="1"/>
  <c r="FL38" i="1" a="1"/>
  <c r="FL38" i="1" s="1"/>
  <c r="FL37" i="1" a="1"/>
  <c r="FL37" i="1" s="1"/>
  <c r="FL39" i="1" a="1"/>
  <c r="FL39" i="1" s="1"/>
  <c r="FL35" i="1" a="1"/>
  <c r="FL35" i="1" s="1"/>
  <c r="FO40" i="1" a="1"/>
  <c r="FO40" i="1" s="1"/>
  <c r="FO37" i="1" a="1"/>
  <c r="FO37" i="1" s="1"/>
  <c r="FL42" i="1" a="1"/>
  <c r="FL42" i="1" s="1"/>
  <c r="FL36" i="1" a="1"/>
  <c r="FL36" i="1" s="1"/>
  <c r="FO36" i="1" a="1"/>
  <c r="FO36" i="1" s="1"/>
  <c r="FL40" i="1" a="1"/>
  <c r="FL40" i="1" s="1"/>
  <c r="FL43" i="1" a="1"/>
  <c r="FL43" i="1" s="1"/>
  <c r="FL41" i="1" a="1"/>
  <c r="FL41" i="1" s="1"/>
  <c r="FO38" i="1" a="1"/>
  <c r="FO38" i="1" s="1"/>
  <c r="CN35" i="1"/>
  <c r="CN36" i="1"/>
  <c r="CN37" i="1" s="1"/>
  <c r="CN38" i="1" s="1"/>
  <c r="CN39" i="1" s="1"/>
  <c r="CO35" i="1"/>
  <c r="CO36" i="1"/>
  <c r="CO37" i="1" s="1"/>
  <c r="CO38" i="1" s="1"/>
  <c r="CO39" i="1" s="1"/>
  <c r="BO24" i="1"/>
  <c r="CN40" i="1"/>
  <c r="CN41" i="1" s="1"/>
  <c r="CN42" i="1" s="1"/>
  <c r="CN43" i="1" s="1"/>
  <c r="CO40" i="1"/>
  <c r="CO41" i="1" s="1"/>
  <c r="CO42" i="1" s="1"/>
  <c r="CO43" i="1" s="1"/>
  <c r="BS35" i="1"/>
  <c r="FC38" i="1"/>
  <c r="GU38" i="1"/>
  <c r="FD38" i="1"/>
  <c r="AJ36" i="1"/>
  <c r="BO10" i="1"/>
  <c r="BO11" i="1"/>
  <c r="BO18" i="1"/>
  <c r="BO12" i="1"/>
  <c r="BO13" i="1" s="1"/>
  <c r="BN47" i="1"/>
  <c r="BN6" i="1"/>
  <c r="FS38" i="1" l="1"/>
  <c r="AQ38" i="1"/>
  <c r="AN38" i="1"/>
  <c r="AR38" i="1"/>
  <c r="AM38" i="1"/>
  <c r="FU38" i="1"/>
  <c r="FR38" i="1"/>
  <c r="GK39" i="1"/>
  <c r="BO25" i="1"/>
  <c r="BO31" i="1"/>
  <c r="BO29" i="1"/>
  <c r="BO26" i="1"/>
  <c r="BO30" i="1"/>
  <c r="BO33" i="1"/>
  <c r="BO28" i="1"/>
  <c r="BO32" i="1"/>
  <c r="BO27" i="1"/>
  <c r="GU39" i="1"/>
  <c r="AJ37" i="1"/>
  <c r="FD39" i="1"/>
  <c r="FC39" i="1"/>
  <c r="BO34" i="1"/>
  <c r="BO20" i="1"/>
  <c r="BO19" i="1"/>
  <c r="BN9" i="1"/>
  <c r="BN7" i="1"/>
  <c r="BM5" i="1"/>
  <c r="BL5" i="1"/>
  <c r="BK5" i="1"/>
  <c r="BJ5" i="1"/>
  <c r="AR39" i="1" l="1"/>
  <c r="BO35" i="1"/>
  <c r="FR39" i="1"/>
  <c r="AN39" i="1"/>
  <c r="GK40" i="1"/>
  <c r="FU39" i="1"/>
  <c r="AQ39" i="1"/>
  <c r="FS39" i="1"/>
  <c r="AM39" i="1"/>
  <c r="BO36" i="1"/>
  <c r="BO37" i="1"/>
  <c r="BO38" i="1" s="1"/>
  <c r="BO39" i="1"/>
  <c r="BO40" i="1" s="1"/>
  <c r="BN24" i="1"/>
  <c r="BO41" i="1"/>
  <c r="BO42" i="1" s="1"/>
  <c r="BS36" i="1"/>
  <c r="GU40" i="1"/>
  <c r="AJ38" i="1"/>
  <c r="FD40" i="1"/>
  <c r="FC40" i="1"/>
  <c r="BN10" i="1"/>
  <c r="BN11" i="1"/>
  <c r="BN18" i="1"/>
  <c r="BN12" i="1"/>
  <c r="BN13" i="1" s="1"/>
  <c r="BL47" i="1"/>
  <c r="BJ47" i="1"/>
  <c r="BM47" i="1"/>
  <c r="BK47" i="1"/>
  <c r="BK6" i="1"/>
  <c r="BJ6" i="1"/>
  <c r="BL6" i="1"/>
  <c r="BM6" i="1"/>
  <c r="CS5" i="1"/>
  <c r="GQ5" i="1"/>
  <c r="GN5" i="1"/>
  <c r="GT5" i="1"/>
  <c r="GS5" i="1"/>
  <c r="GR5" i="1"/>
  <c r="EJ5" i="1"/>
  <c r="EI5" i="1"/>
  <c r="EF5" i="1"/>
  <c r="EE5" i="1"/>
  <c r="DS5" i="1"/>
  <c r="DR5" i="1"/>
  <c r="EB5" i="1"/>
  <c r="EA5" i="1"/>
  <c r="DZ5" i="1"/>
  <c r="DY5" i="1"/>
  <c r="DX5" i="1"/>
  <c r="DW5" i="1"/>
  <c r="DU5" i="1"/>
  <c r="DT5" i="1"/>
  <c r="DQ5" i="1"/>
  <c r="DP5" i="1"/>
  <c r="FF5" i="1"/>
  <c r="FE5" i="1"/>
  <c r="EU5" i="1"/>
  <c r="ET5" i="1"/>
  <c r="CM5" i="1"/>
  <c r="CL5" i="1"/>
  <c r="CK5" i="1"/>
  <c r="CJ5" i="1"/>
  <c r="CF5" i="1"/>
  <c r="CE5" i="1"/>
  <c r="CD5" i="1"/>
  <c r="CC5" i="1"/>
  <c r="CB5" i="1"/>
  <c r="V5" i="1"/>
  <c r="U5" i="1"/>
  <c r="T5" i="1"/>
  <c r="S5" i="1"/>
  <c r="R5" i="1"/>
  <c r="BC5" i="1"/>
  <c r="AX5" i="1"/>
  <c r="BF5" i="1"/>
  <c r="FD5" i="1"/>
  <c r="DN5" i="1"/>
  <c r="DM5" i="1"/>
  <c r="DL5" i="1"/>
  <c r="DK5" i="1"/>
  <c r="DJ5" i="1"/>
  <c r="DI5" i="1"/>
  <c r="BV5" i="1"/>
  <c r="BU5" i="1"/>
  <c r="BT5" i="1"/>
  <c r="BR5" i="1"/>
  <c r="CA6" i="1"/>
  <c r="BZ6" i="1"/>
  <c r="BI5" i="1"/>
  <c r="BH5" i="1"/>
  <c r="BG5" i="1"/>
  <c r="FA5" i="1"/>
  <c r="EY5" i="1"/>
  <c r="Y5" i="1"/>
  <c r="FU40" i="1" l="1"/>
  <c r="AM40" i="1"/>
  <c r="GK41" i="1"/>
  <c r="AQ40" i="1"/>
  <c r="AN40" i="1"/>
  <c r="FR40" i="1"/>
  <c r="FS40" i="1"/>
  <c r="AR40" i="1"/>
  <c r="BN25" i="1"/>
  <c r="BN31" i="1"/>
  <c r="BN29" i="1"/>
  <c r="BN28" i="1"/>
  <c r="BN26" i="1"/>
  <c r="BN33" i="1"/>
  <c r="BN30" i="1"/>
  <c r="BN27" i="1"/>
  <c r="BN32" i="1"/>
  <c r="BO43" i="1"/>
  <c r="FD41" i="1"/>
  <c r="GU41" i="1"/>
  <c r="BS37" i="1"/>
  <c r="AJ39" i="1"/>
  <c r="FC41" i="1"/>
  <c r="BN34" i="1"/>
  <c r="BN20" i="1"/>
  <c r="BN19" i="1"/>
  <c r="BK9" i="1"/>
  <c r="BK7" i="1"/>
  <c r="BL9" i="1"/>
  <c r="BL7" i="1"/>
  <c r="BM9" i="1"/>
  <c r="BM7" i="1"/>
  <c r="BJ9" i="1"/>
  <c r="BJ7" i="1"/>
  <c r="BI6" i="1"/>
  <c r="BU47" i="1"/>
  <c r="BG6" i="1"/>
  <c r="BR47" i="1"/>
  <c r="BH6" i="1"/>
  <c r="DX47" i="1"/>
  <c r="DW6" i="1"/>
  <c r="DY47" i="1"/>
  <c r="CS47" i="1"/>
  <c r="DZ6" i="1"/>
  <c r="BT47" i="1"/>
  <c r="BV6" i="1"/>
  <c r="DX6" i="1"/>
  <c r="DY6" i="1"/>
  <c r="BT6" i="1"/>
  <c r="BU6" i="1"/>
  <c r="BU9" i="1" s="1"/>
  <c r="CS6" i="1"/>
  <c r="BR6" i="1"/>
  <c r="BV47" i="1"/>
  <c r="BI47" i="1"/>
  <c r="CA47" i="1"/>
  <c r="BZ47" i="1"/>
  <c r="AR41" i="1" l="1"/>
  <c r="AN41" i="1"/>
  <c r="AQ41" i="1"/>
  <c r="FS41" i="1"/>
  <c r="GK42" i="1"/>
  <c r="FR41" i="1"/>
  <c r="AM41" i="1"/>
  <c r="FU41" i="1"/>
  <c r="BN35" i="1"/>
  <c r="BN36" i="1"/>
  <c r="BN37" i="1" s="1"/>
  <c r="BN38" i="1" s="1"/>
  <c r="BN39" i="1" s="1"/>
  <c r="BN40" i="1" s="1"/>
  <c r="BN41" i="1"/>
  <c r="BJ24" i="1"/>
  <c r="BM24" i="1"/>
  <c r="BK24" i="1"/>
  <c r="BL24" i="1"/>
  <c r="BN42" i="1"/>
  <c r="BN43" i="1" s="1"/>
  <c r="FD42" i="1"/>
  <c r="GU42" i="1"/>
  <c r="BS38" i="1"/>
  <c r="FC42" i="1"/>
  <c r="AJ40" i="1"/>
  <c r="BJ11" i="1"/>
  <c r="BJ10" i="1"/>
  <c r="BL11" i="1"/>
  <c r="BL10" i="1"/>
  <c r="BM11" i="1"/>
  <c r="BM10" i="1"/>
  <c r="BK10" i="1"/>
  <c r="BK11" i="1"/>
  <c r="BM18" i="1"/>
  <c r="BJ18" i="1"/>
  <c r="BL18" i="1"/>
  <c r="BK18" i="1"/>
  <c r="BM12" i="1"/>
  <c r="BM13" i="1" s="1"/>
  <c r="BL12" i="1"/>
  <c r="BL13" i="1" s="1"/>
  <c r="BK12" i="1"/>
  <c r="BK13" i="1" s="1"/>
  <c r="BJ12" i="1"/>
  <c r="BJ13" i="1" s="1"/>
  <c r="BI9" i="1"/>
  <c r="BI7" i="1"/>
  <c r="BT9" i="1"/>
  <c r="BT7" i="1"/>
  <c r="DX9" i="1"/>
  <c r="DX7" i="1"/>
  <c r="DY9" i="1"/>
  <c r="DY7" i="1"/>
  <c r="BV9" i="1"/>
  <c r="BV7" i="1"/>
  <c r="BG9" i="1"/>
  <c r="BG7" i="1"/>
  <c r="BH9" i="1"/>
  <c r="BH7" i="1"/>
  <c r="CS9" i="1"/>
  <c r="CS7" i="1"/>
  <c r="CS24" i="1" s="1"/>
  <c r="BU7" i="1"/>
  <c r="BR9" i="1"/>
  <c r="BR7" i="1"/>
  <c r="DZ9" i="1"/>
  <c r="DZ7" i="1"/>
  <c r="DW9" i="1"/>
  <c r="DW7" i="1"/>
  <c r="BH47" i="1"/>
  <c r="BG47" i="1"/>
  <c r="FR42" i="1" l="1"/>
  <c r="FU42" i="1"/>
  <c r="GK43" i="1"/>
  <c r="FS42" i="1"/>
  <c r="AQ42" i="1"/>
  <c r="AM42" i="1"/>
  <c r="AN42" i="1"/>
  <c r="AR42" i="1"/>
  <c r="CS34" i="1"/>
  <c r="CS25" i="1"/>
  <c r="CS35" i="1" s="1"/>
  <c r="CS26" i="1"/>
  <c r="CS36" i="1" s="1"/>
  <c r="CS27" i="1"/>
  <c r="CS37" i="1" s="1"/>
  <c r="CS28" i="1"/>
  <c r="CS38" i="1" s="1"/>
  <c r="CS29" i="1"/>
  <c r="CS39" i="1" s="1"/>
  <c r="CS30" i="1"/>
  <c r="CS40" i="1" s="1"/>
  <c r="CS31" i="1"/>
  <c r="CS41" i="1" s="1"/>
  <c r="CS32" i="1"/>
  <c r="CS42" i="1" s="1"/>
  <c r="CS33" i="1"/>
  <c r="CS43" i="1" s="1"/>
  <c r="BL30" i="1"/>
  <c r="BL31" i="1"/>
  <c r="BL25" i="1"/>
  <c r="BL29" i="1"/>
  <c r="BL26" i="1"/>
  <c r="BL32" i="1"/>
  <c r="BL27" i="1"/>
  <c r="BL28" i="1"/>
  <c r="BL33" i="1"/>
  <c r="BK28" i="1"/>
  <c r="BK29" i="1"/>
  <c r="BK33" i="1"/>
  <c r="BK31" i="1"/>
  <c r="BK27" i="1"/>
  <c r="BK25" i="1"/>
  <c r="BK26" i="1"/>
  <c r="BK30" i="1"/>
  <c r="BK32" i="1"/>
  <c r="BJ28" i="1"/>
  <c r="BJ33" i="1"/>
  <c r="BJ31" i="1"/>
  <c r="BJ25" i="1"/>
  <c r="BJ29" i="1"/>
  <c r="BM31" i="1"/>
  <c r="BM25" i="1"/>
  <c r="BM29" i="1"/>
  <c r="BM28" i="1"/>
  <c r="BM26" i="1"/>
  <c r="BM30" i="1"/>
  <c r="BJ30" i="1"/>
  <c r="BM32" i="1"/>
  <c r="BJ26" i="1"/>
  <c r="BM27" i="1"/>
  <c r="BJ27" i="1"/>
  <c r="BM33" i="1"/>
  <c r="BJ32" i="1"/>
  <c r="BU24" i="1"/>
  <c r="DW24" i="1"/>
  <c r="DX24" i="1"/>
  <c r="BT24" i="1"/>
  <c r="BI24" i="1"/>
  <c r="BR24" i="1"/>
  <c r="BV24" i="1"/>
  <c r="BG24" i="1"/>
  <c r="BH24" i="1"/>
  <c r="DY24" i="1"/>
  <c r="DZ24" i="1"/>
  <c r="AJ41" i="1"/>
  <c r="BS39" i="1"/>
  <c r="FD43" i="1"/>
  <c r="FC43" i="1"/>
  <c r="GU43" i="1"/>
  <c r="BM34" i="1"/>
  <c r="BJ34" i="1"/>
  <c r="BL34" i="1"/>
  <c r="BK34" i="1"/>
  <c r="BH10" i="1"/>
  <c r="BH11" i="1"/>
  <c r="BG11" i="1"/>
  <c r="BG10" i="1"/>
  <c r="BV10" i="1"/>
  <c r="BV11" i="1"/>
  <c r="DW11" i="1"/>
  <c r="DW10" i="1"/>
  <c r="DY11" i="1"/>
  <c r="DY10" i="1"/>
  <c r="DZ10" i="1"/>
  <c r="DZ11" i="1"/>
  <c r="BT11" i="1"/>
  <c r="BT10" i="1"/>
  <c r="DX11" i="1"/>
  <c r="DX10" i="1"/>
  <c r="BR11" i="1"/>
  <c r="BR10" i="1"/>
  <c r="BU11" i="1"/>
  <c r="BU10" i="1"/>
  <c r="BI10" i="1"/>
  <c r="BI11" i="1"/>
  <c r="CS10" i="1"/>
  <c r="CS11" i="1"/>
  <c r="BJ20" i="1"/>
  <c r="BL20" i="1"/>
  <c r="BM20" i="1"/>
  <c r="BK20" i="1"/>
  <c r="BK19" i="1"/>
  <c r="BL19" i="1"/>
  <c r="BM19" i="1"/>
  <c r="BJ19" i="1"/>
  <c r="BV18" i="1"/>
  <c r="CS18" i="1"/>
  <c r="BH18" i="1"/>
  <c r="BU18" i="1"/>
  <c r="BR18" i="1"/>
  <c r="DX18" i="1"/>
  <c r="BI18" i="1"/>
  <c r="DZ18" i="1"/>
  <c r="BG18" i="1"/>
  <c r="DY18" i="1"/>
  <c r="BT18" i="1"/>
  <c r="DW18" i="1"/>
  <c r="BV12" i="1"/>
  <c r="BV13" i="1" s="1"/>
  <c r="BG12" i="1"/>
  <c r="BG13" i="1" s="1"/>
  <c r="BH12" i="1"/>
  <c r="BH13" i="1" s="1"/>
  <c r="DW12" i="1"/>
  <c r="DW13" i="1" s="1"/>
  <c r="DX12" i="1"/>
  <c r="DX13" i="1" s="1"/>
  <c r="DZ12" i="1"/>
  <c r="DZ13" i="1" s="1"/>
  <c r="DY12" i="1"/>
  <c r="DY13" i="1" s="1"/>
  <c r="BR12" i="1"/>
  <c r="BR13" i="1" s="1"/>
  <c r="BU12" i="1"/>
  <c r="CS12" i="1"/>
  <c r="CS13" i="1" s="1"/>
  <c r="BT12" i="1"/>
  <c r="BT13" i="1" s="1"/>
  <c r="BI12" i="1"/>
  <c r="BI13" i="1" s="1"/>
  <c r="O24" i="1" l="1"/>
  <c r="AM43" i="1"/>
  <c r="AR43" i="1"/>
  <c r="AN43" i="1"/>
  <c r="AQ43" i="1"/>
  <c r="FS43" i="1"/>
  <c r="FU43" i="1"/>
  <c r="FR43" i="1"/>
  <c r="BM35" i="1"/>
  <c r="BJ35" i="1"/>
  <c r="BT27" i="1"/>
  <c r="BK35" i="1"/>
  <c r="BK36" i="1" s="1"/>
  <c r="BK37" i="1" s="1"/>
  <c r="BK38" i="1" s="1"/>
  <c r="BL35" i="1"/>
  <c r="BL36" i="1" s="1"/>
  <c r="BL37" i="1" s="1"/>
  <c r="DX27" i="1"/>
  <c r="BG33" i="1"/>
  <c r="BG29" i="1"/>
  <c r="BG27" i="1"/>
  <c r="BG25" i="1"/>
  <c r="BG30" i="1"/>
  <c r="BG28" i="1"/>
  <c r="BL38" i="1"/>
  <c r="BL39" i="1"/>
  <c r="BL40" i="1" s="1"/>
  <c r="BL41" i="1" s="1"/>
  <c r="BL42" i="1" s="1"/>
  <c r="BL43" i="1" s="1"/>
  <c r="BM36" i="1"/>
  <c r="BM37" i="1" s="1"/>
  <c r="DX30" i="1"/>
  <c r="DX33" i="1"/>
  <c r="DX29" i="1"/>
  <c r="DX28" i="1"/>
  <c r="DY33" i="1"/>
  <c r="DY32" i="1"/>
  <c r="DY29" i="1"/>
  <c r="BG31" i="1"/>
  <c r="BK39" i="1"/>
  <c r="BG32" i="1"/>
  <c r="DX25" i="1"/>
  <c r="DX32" i="1"/>
  <c r="DX31" i="1"/>
  <c r="DX26" i="1"/>
  <c r="BV31" i="1"/>
  <c r="BV30" i="1"/>
  <c r="BV29" i="1"/>
  <c r="BV26" i="1"/>
  <c r="BV27" i="1"/>
  <c r="BV25" i="1"/>
  <c r="BV32" i="1"/>
  <c r="BG26" i="1"/>
  <c r="DY27" i="1"/>
  <c r="DY25" i="1"/>
  <c r="BH30" i="1"/>
  <c r="BH31" i="1"/>
  <c r="BH26" i="1"/>
  <c r="BH29" i="1"/>
  <c r="BH27" i="1"/>
  <c r="BH32" i="1"/>
  <c r="BH33" i="1"/>
  <c r="BH28" i="1"/>
  <c r="BH25" i="1"/>
  <c r="DY26" i="1"/>
  <c r="DY28" i="1"/>
  <c r="DY30" i="1"/>
  <c r="DY31" i="1"/>
  <c r="BM38" i="1"/>
  <c r="BM39" i="1" s="1"/>
  <c r="BM40" i="1" s="1"/>
  <c r="BT33" i="1"/>
  <c r="BT32" i="1"/>
  <c r="BI32" i="1"/>
  <c r="BI31" i="1"/>
  <c r="BI30" i="1"/>
  <c r="BI26" i="1"/>
  <c r="BT25" i="1"/>
  <c r="BI29" i="1"/>
  <c r="BI27" i="1"/>
  <c r="BI33" i="1"/>
  <c r="BI25" i="1"/>
  <c r="BI28" i="1"/>
  <c r="BT31" i="1"/>
  <c r="BT30" i="1"/>
  <c r="BT29" i="1"/>
  <c r="BT28" i="1"/>
  <c r="BT26" i="1"/>
  <c r="DZ30" i="1"/>
  <c r="DZ31" i="1"/>
  <c r="DZ33" i="1"/>
  <c r="DZ26" i="1"/>
  <c r="DZ27" i="1"/>
  <c r="DZ32" i="1"/>
  <c r="DZ28" i="1"/>
  <c r="DZ29" i="1"/>
  <c r="DZ25" i="1"/>
  <c r="BV28" i="1"/>
  <c r="BV33" i="1"/>
  <c r="BJ36" i="1"/>
  <c r="BJ37" i="1" s="1"/>
  <c r="BJ38" i="1" s="1"/>
  <c r="BJ39" i="1" s="1"/>
  <c r="BJ40" i="1" s="1"/>
  <c r="BJ41" i="1" s="1"/>
  <c r="BJ42" i="1" s="1"/>
  <c r="BJ43" i="1" s="1"/>
  <c r="DW28" i="1"/>
  <c r="DW25" i="1"/>
  <c r="DW32" i="1"/>
  <c r="DW33" i="1"/>
  <c r="BU31" i="1"/>
  <c r="BU30" i="1"/>
  <c r="BU29" i="1"/>
  <c r="BU28" i="1"/>
  <c r="BU26" i="1"/>
  <c r="BU27" i="1"/>
  <c r="BU25" i="1"/>
  <c r="DW30" i="1"/>
  <c r="DW27" i="1"/>
  <c r="BU33" i="1"/>
  <c r="DW29" i="1"/>
  <c r="BU32" i="1"/>
  <c r="DW31" i="1"/>
  <c r="DW26" i="1"/>
  <c r="BK40" i="1"/>
  <c r="BK41" i="1" s="1"/>
  <c r="BK42" i="1" s="1"/>
  <c r="BK43" i="1" s="1"/>
  <c r="BM41" i="1"/>
  <c r="BM42" i="1" s="1"/>
  <c r="BM43" i="1" s="1"/>
  <c r="AJ42" i="1"/>
  <c r="BS40" i="1"/>
  <c r="BI34" i="1"/>
  <c r="BH34" i="1"/>
  <c r="BG34" i="1"/>
  <c r="BU13" i="1"/>
  <c r="O13" i="1" s="1"/>
  <c r="O12" i="1"/>
  <c r="DW34" i="1"/>
  <c r="BT34" i="1"/>
  <c r="DZ34" i="1"/>
  <c r="DY34" i="1"/>
  <c r="DX34" i="1"/>
  <c r="BU34" i="1"/>
  <c r="BV34" i="1"/>
  <c r="DW20" i="1"/>
  <c r="DY20" i="1"/>
  <c r="DZ20" i="1"/>
  <c r="BI20" i="1"/>
  <c r="DX20" i="1"/>
  <c r="BT20" i="1"/>
  <c r="BR20" i="1"/>
  <c r="BG20" i="1"/>
  <c r="BU20" i="1"/>
  <c r="BH20" i="1"/>
  <c r="BV20" i="1"/>
  <c r="CS20" i="1"/>
  <c r="BG19" i="1"/>
  <c r="BU19" i="1"/>
  <c r="BI19" i="1"/>
  <c r="BH19" i="1"/>
  <c r="BT19" i="1"/>
  <c r="DY19" i="1"/>
  <c r="DX19" i="1"/>
  <c r="BR19" i="1"/>
  <c r="CS19" i="1"/>
  <c r="DW19" i="1"/>
  <c r="DZ19" i="1"/>
  <c r="BV19" i="1"/>
  <c r="DP47" i="1"/>
  <c r="EJ47" i="1"/>
  <c r="C49" i="3"/>
  <c r="C48" i="3"/>
  <c r="C47" i="3"/>
  <c r="C34" i="3"/>
  <c r="C33" i="3"/>
  <c r="C32" i="3"/>
  <c r="C30" i="3"/>
  <c r="C29" i="3"/>
  <c r="O25" i="1" l="1"/>
  <c r="O26" i="1" s="1"/>
  <c r="O27" i="1" s="1"/>
  <c r="O28" i="1" s="1"/>
  <c r="O29" i="1" s="1"/>
  <c r="O30" i="1" s="1"/>
  <c r="O31" i="1" s="1"/>
  <c r="O32" i="1" s="1"/>
  <c r="O33" i="1" s="1"/>
  <c r="BV35" i="1"/>
  <c r="BG35" i="1"/>
  <c r="BV36" i="1"/>
  <c r="BV37" i="1" s="1"/>
  <c r="BV38" i="1" s="1"/>
  <c r="BH35" i="1"/>
  <c r="DY35" i="1"/>
  <c r="DY36" i="1" s="1"/>
  <c r="DY37" i="1" s="1"/>
  <c r="BG36" i="1"/>
  <c r="BG37" i="1" s="1"/>
  <c r="BG38" i="1" s="1"/>
  <c r="DZ35" i="1"/>
  <c r="BH36" i="1"/>
  <c r="BG39" i="1"/>
  <c r="BG40" i="1" s="1"/>
  <c r="BG41" i="1" s="1"/>
  <c r="BV39" i="1"/>
  <c r="DX35" i="1"/>
  <c r="DX36" i="1" s="1"/>
  <c r="DX37" i="1" s="1"/>
  <c r="DX38" i="1" s="1"/>
  <c r="DX39" i="1" s="1"/>
  <c r="DX40" i="1" s="1"/>
  <c r="DX41" i="1" s="1"/>
  <c r="BI35" i="1"/>
  <c r="BU35" i="1"/>
  <c r="DY38" i="1"/>
  <c r="DY39" i="1" s="1"/>
  <c r="DY40" i="1" s="1"/>
  <c r="DW35" i="1"/>
  <c r="BT35" i="1"/>
  <c r="BG42" i="1"/>
  <c r="BG43" i="1" s="1"/>
  <c r="BH37" i="1"/>
  <c r="BH38" i="1" s="1"/>
  <c r="BH39" i="1" s="1"/>
  <c r="BH40" i="1" s="1"/>
  <c r="BH41" i="1" s="1"/>
  <c r="BH42" i="1" s="1"/>
  <c r="BH43" i="1" s="1"/>
  <c r="BU36" i="1"/>
  <c r="BT36" i="1"/>
  <c r="BT37" i="1" s="1"/>
  <c r="BI36" i="1"/>
  <c r="BI37" i="1" s="1"/>
  <c r="BI38" i="1" s="1"/>
  <c r="BI39" i="1" s="1"/>
  <c r="BI40" i="1" s="1"/>
  <c r="BI41" i="1" s="1"/>
  <c r="BU37" i="1"/>
  <c r="BU38" i="1" s="1"/>
  <c r="BU39" i="1" s="1"/>
  <c r="BU40" i="1" s="1"/>
  <c r="DZ36" i="1"/>
  <c r="DZ37" i="1" s="1"/>
  <c r="DZ38" i="1" s="1"/>
  <c r="DZ39" i="1" s="1"/>
  <c r="DZ40" i="1" s="1"/>
  <c r="DZ41" i="1" s="1"/>
  <c r="BT38" i="1"/>
  <c r="BT39" i="1" s="1"/>
  <c r="BR34" i="1"/>
  <c r="BR35" i="1" s="1"/>
  <c r="BU41" i="1"/>
  <c r="BU42" i="1" s="1"/>
  <c r="BU43" i="1"/>
  <c r="DW36" i="1"/>
  <c r="DW37" i="1" s="1"/>
  <c r="DW38" i="1" s="1"/>
  <c r="DW39" i="1"/>
  <c r="BI42" i="1"/>
  <c r="BI43" i="1" s="1"/>
  <c r="BV40" i="1"/>
  <c r="BV41" i="1" s="1"/>
  <c r="BV42" i="1" s="1"/>
  <c r="BV43" i="1" s="1"/>
  <c r="DX42" i="1"/>
  <c r="DX43" i="1" s="1"/>
  <c r="DY41" i="1"/>
  <c r="DY42" i="1" s="1"/>
  <c r="DY43" i="1" s="1"/>
  <c r="DZ42" i="1"/>
  <c r="DZ43" i="1" s="1"/>
  <c r="BT40" i="1"/>
  <c r="BT41" i="1" s="1"/>
  <c r="BT42" i="1" s="1"/>
  <c r="BT43" i="1" s="1"/>
  <c r="DW40" i="1"/>
  <c r="DW41" i="1" s="1"/>
  <c r="DW42" i="1" s="1"/>
  <c r="DW43" i="1" s="1"/>
  <c r="BS41" i="1"/>
  <c r="AJ43" i="1"/>
  <c r="P13" i="1"/>
  <c r="P12" i="1"/>
  <c r="DP6" i="1"/>
  <c r="EJ6" i="1"/>
  <c r="B30" i="3"/>
  <c r="B49" i="3"/>
  <c r="B48" i="3"/>
  <c r="B47" i="3"/>
  <c r="B34" i="3"/>
  <c r="B32" i="3"/>
  <c r="B33" i="3"/>
  <c r="V47" i="1"/>
  <c r="BS42" i="1" l="1"/>
  <c r="BR36" i="1"/>
  <c r="P16" i="1"/>
  <c r="P14" i="1"/>
  <c r="P15" i="1"/>
  <c r="P17" i="1"/>
  <c r="DP9" i="1"/>
  <c r="DP7" i="1"/>
  <c r="EJ9" i="1"/>
  <c r="EJ7" i="1"/>
  <c r="V6" i="1"/>
  <c r="EJ24" i="1" l="1"/>
  <c r="DP24" i="1"/>
  <c r="BR37" i="1"/>
  <c r="BS43" i="1"/>
  <c r="EJ10" i="1"/>
  <c r="EJ11" i="1"/>
  <c r="DP10" i="1"/>
  <c r="DP11" i="1"/>
  <c r="DP18" i="1"/>
  <c r="EJ18" i="1"/>
  <c r="DP12" i="1"/>
  <c r="DP13" i="1" s="1"/>
  <c r="EJ12" i="1"/>
  <c r="EJ13" i="1" s="1"/>
  <c r="V7" i="1"/>
  <c r="EJ30" i="1" l="1"/>
  <c r="EJ29" i="1"/>
  <c r="EJ31" i="1"/>
  <c r="EJ28" i="1"/>
  <c r="EJ33" i="1"/>
  <c r="EJ27" i="1"/>
  <c r="EJ26" i="1"/>
  <c r="EJ25" i="1"/>
  <c r="EJ32" i="1"/>
  <c r="DP25" i="1"/>
  <c r="DP31" i="1"/>
  <c r="DP32" i="1"/>
  <c r="DP28" i="1"/>
  <c r="DP27" i="1"/>
  <c r="DP30" i="1"/>
  <c r="DP26" i="1"/>
  <c r="DP33" i="1"/>
  <c r="DP29" i="1"/>
  <c r="BR38" i="1"/>
  <c r="V24" i="1"/>
  <c r="EJ34" i="1"/>
  <c r="DP34" i="1"/>
  <c r="V18" i="1"/>
  <c r="EJ20" i="1"/>
  <c r="DP20" i="1"/>
  <c r="EJ19" i="1"/>
  <c r="DP19" i="1"/>
  <c r="CF47" i="1"/>
  <c r="CE47" i="1"/>
  <c r="FE47" i="1"/>
  <c r="FF47" i="1"/>
  <c r="EJ35" i="1" l="1"/>
  <c r="EJ36" i="1" s="1"/>
  <c r="EJ37" i="1" s="1"/>
  <c r="DP35" i="1"/>
  <c r="EJ38" i="1"/>
  <c r="EJ39" i="1" s="1"/>
  <c r="DP36" i="1"/>
  <c r="DP37" i="1" s="1"/>
  <c r="DP38" i="1" s="1"/>
  <c r="DP39" i="1" s="1"/>
  <c r="DP40" i="1" s="1"/>
  <c r="DP41" i="1" s="1"/>
  <c r="DP42" i="1"/>
  <c r="DP43" i="1" s="1"/>
  <c r="EJ40" i="1"/>
  <c r="EJ41" i="1" s="1"/>
  <c r="EJ42" i="1" s="1"/>
  <c r="EJ43" i="1" s="1"/>
  <c r="BR39" i="1"/>
  <c r="V31" i="1"/>
  <c r="V26" i="1"/>
  <c r="V33" i="1"/>
  <c r="V29" i="1"/>
  <c r="V25" i="1"/>
  <c r="V27" i="1"/>
  <c r="V28" i="1"/>
  <c r="V30" i="1"/>
  <c r="V32" i="1"/>
  <c r="V19" i="1"/>
  <c r="V20" i="1"/>
  <c r="CE6" i="1"/>
  <c r="CE9" i="1" s="1"/>
  <c r="CF6" i="1"/>
  <c r="CF9" i="1" s="1"/>
  <c r="FE6" i="1"/>
  <c r="FF6" i="1"/>
  <c r="CE10" i="1" l="1"/>
  <c r="CE12" i="1"/>
  <c r="CE11" i="1"/>
  <c r="CF12" i="1"/>
  <c r="CF10" i="1"/>
  <c r="CF11" i="1"/>
  <c r="BR40" i="1"/>
  <c r="V34" i="1"/>
  <c r="V35" i="1" s="1"/>
  <c r="V36" i="1" s="1"/>
  <c r="V37" i="1" s="1"/>
  <c r="V38" i="1" s="1"/>
  <c r="V39" i="1" s="1"/>
  <c r="V40" i="1" s="1"/>
  <c r="V41" i="1" s="1"/>
  <c r="V42" i="1" s="1"/>
  <c r="V43" i="1" s="1"/>
  <c r="FF9" i="1"/>
  <c r="CF7" i="1"/>
  <c r="CE7" i="1"/>
  <c r="FE9" i="1"/>
  <c r="FE7" i="1"/>
  <c r="FF7" i="1"/>
  <c r="CM6" i="1"/>
  <c r="FF18" i="1" l="1"/>
  <c r="FF20" i="1" s="1"/>
  <c r="FF24" i="1"/>
  <c r="FE18" i="1"/>
  <c r="FE19" i="1" s="1"/>
  <c r="FE24" i="1"/>
  <c r="CE24" i="1"/>
  <c r="CF24" i="1"/>
  <c r="BR41" i="1"/>
  <c r="FF10" i="1"/>
  <c r="FF11" i="1"/>
  <c r="FE11" i="1"/>
  <c r="FE10" i="1"/>
  <c r="CF18" i="1"/>
  <c r="CE18" i="1"/>
  <c r="FF12" i="1"/>
  <c r="FF13" i="1" s="1"/>
  <c r="FE12" i="1"/>
  <c r="FE13" i="1" s="1"/>
  <c r="CE13" i="1"/>
  <c r="CF13" i="1"/>
  <c r="CM9" i="1"/>
  <c r="CM7" i="1"/>
  <c r="FF19" i="1" l="1"/>
  <c r="FE20" i="1"/>
  <c r="FE34" i="1"/>
  <c r="FE25" i="1"/>
  <c r="FE35" i="1" s="1"/>
  <c r="FE26" i="1"/>
  <c r="FE36" i="1" s="1"/>
  <c r="FE27" i="1"/>
  <c r="FE37" i="1" s="1"/>
  <c r="FE28" i="1"/>
  <c r="FE38" i="1" s="1"/>
  <c r="FE29" i="1"/>
  <c r="FE39" i="1" s="1"/>
  <c r="FE30" i="1"/>
  <c r="FE40" i="1" s="1"/>
  <c r="FE31" i="1"/>
  <c r="FE41" i="1" s="1"/>
  <c r="FE32" i="1"/>
  <c r="FE42" i="1" s="1"/>
  <c r="FE33" i="1"/>
  <c r="FE43" i="1" s="1"/>
  <c r="FF34" i="1"/>
  <c r="FF25" i="1"/>
  <c r="FF35" i="1" s="1"/>
  <c r="FF26" i="1"/>
  <c r="FF36" i="1" s="1"/>
  <c r="FF27" i="1"/>
  <c r="FF37" i="1" s="1"/>
  <c r="FF28" i="1"/>
  <c r="FF38" i="1" s="1"/>
  <c r="FF29" i="1"/>
  <c r="FF39" i="1" s="1"/>
  <c r="FF30" i="1"/>
  <c r="FF40" i="1" s="1"/>
  <c r="FF31" i="1"/>
  <c r="FF41" i="1" s="1"/>
  <c r="FF32" i="1"/>
  <c r="FF42" i="1" s="1"/>
  <c r="FF33" i="1"/>
  <c r="FF43" i="1" s="1"/>
  <c r="CF33" i="1"/>
  <c r="CE29" i="1"/>
  <c r="CE27" i="1"/>
  <c r="CE30" i="1"/>
  <c r="CE28" i="1"/>
  <c r="CE31" i="1"/>
  <c r="CE33" i="1"/>
  <c r="CE25" i="1"/>
  <c r="CE32" i="1"/>
  <c r="CE26" i="1"/>
  <c r="CF31" i="1"/>
  <c r="CF28" i="1"/>
  <c r="CF26" i="1"/>
  <c r="CF27" i="1"/>
  <c r="CF32" i="1"/>
  <c r="CF25" i="1"/>
  <c r="CF30" i="1"/>
  <c r="CF29" i="1"/>
  <c r="CM24" i="1"/>
  <c r="BR42" i="1"/>
  <c r="CE34" i="1"/>
  <c r="CF34" i="1"/>
  <c r="CM11" i="1"/>
  <c r="CM10" i="1"/>
  <c r="CF20" i="1"/>
  <c r="CE20" i="1"/>
  <c r="CE19" i="1"/>
  <c r="CF19" i="1"/>
  <c r="CM18" i="1"/>
  <c r="CM12" i="1"/>
  <c r="CM13" i="1" s="1"/>
  <c r="U47" i="1"/>
  <c r="CM26" i="1" l="1"/>
  <c r="CM28" i="1"/>
  <c r="CM30" i="1"/>
  <c r="CM33" i="1"/>
  <c r="CM29" i="1"/>
  <c r="CM27" i="1"/>
  <c r="CE35" i="1"/>
  <c r="CM25" i="1"/>
  <c r="CM32" i="1"/>
  <c r="CM31" i="1"/>
  <c r="CE36" i="1"/>
  <c r="CE37" i="1" s="1"/>
  <c r="CE38" i="1" s="1"/>
  <c r="CE39" i="1" s="1"/>
  <c r="CE40" i="1" s="1"/>
  <c r="CE41" i="1" s="1"/>
  <c r="CE42" i="1" s="1"/>
  <c r="CE43" i="1" s="1"/>
  <c r="CF35" i="1"/>
  <c r="CF36" i="1" s="1"/>
  <c r="CF37" i="1" s="1"/>
  <c r="CF38" i="1" s="1"/>
  <c r="CF39" i="1" s="1"/>
  <c r="CF40" i="1" s="1"/>
  <c r="CF41" i="1" s="1"/>
  <c r="CF42" i="1" s="1"/>
  <c r="CF43" i="1" s="1"/>
  <c r="BR43" i="1"/>
  <c r="CM34" i="1"/>
  <c r="CM20" i="1"/>
  <c r="CM19" i="1"/>
  <c r="U6" i="1"/>
  <c r="GS47" i="1"/>
  <c r="AX47" i="1"/>
  <c r="CM35" i="1" l="1"/>
  <c r="CM36" i="1"/>
  <c r="CM37" i="1" s="1"/>
  <c r="CM38" i="1" s="1"/>
  <c r="CM39" i="1" s="1"/>
  <c r="CM40" i="1" s="1"/>
  <c r="CM41" i="1" s="1"/>
  <c r="CM42" i="1" s="1"/>
  <c r="CM43" i="1" s="1"/>
  <c r="U7" i="1"/>
  <c r="GS6" i="1"/>
  <c r="AX6" i="1"/>
  <c r="U18" i="1" l="1"/>
  <c r="GS9" i="1"/>
  <c r="AX9" i="1"/>
  <c r="AX7" i="1"/>
  <c r="GT6" i="1"/>
  <c r="GR6" i="1"/>
  <c r="DV5" i="1"/>
  <c r="T47" i="1"/>
  <c r="S47" i="1"/>
  <c r="R47" i="1"/>
  <c r="BC6" i="1"/>
  <c r="AX24" i="1" l="1"/>
  <c r="U19" i="1"/>
  <c r="U20" i="1"/>
  <c r="AX11" i="1"/>
  <c r="AX10" i="1"/>
  <c r="GS10" i="1"/>
  <c r="GS11" i="1"/>
  <c r="AX18" i="1"/>
  <c r="GS18" i="1"/>
  <c r="AX12" i="1"/>
  <c r="AX13" i="1" s="1"/>
  <c r="GS12" i="1"/>
  <c r="GS13" i="1" s="1"/>
  <c r="GR9" i="1"/>
  <c r="GT9" i="1"/>
  <c r="BC9" i="1"/>
  <c r="BC7" i="1"/>
  <c r="DI9" i="1"/>
  <c r="AX25" i="1" l="1"/>
  <c r="AX27" i="1"/>
  <c r="AX29" i="1"/>
  <c r="AX28" i="1"/>
  <c r="AX32" i="1"/>
  <c r="AX26" i="1"/>
  <c r="AX30" i="1"/>
  <c r="AX31" i="1"/>
  <c r="AX33" i="1"/>
  <c r="BC24" i="1"/>
  <c r="AX34" i="1"/>
  <c r="GS34" i="1"/>
  <c r="GS35" i="1" s="1"/>
  <c r="GR11" i="1"/>
  <c r="GR10" i="1"/>
  <c r="DI11" i="1"/>
  <c r="DI10" i="1"/>
  <c r="BC10" i="1"/>
  <c r="BC11" i="1"/>
  <c r="GT11" i="1"/>
  <c r="GT10" i="1"/>
  <c r="GS20" i="1"/>
  <c r="AX20" i="1"/>
  <c r="GS19" i="1"/>
  <c r="AX19" i="1"/>
  <c r="BC18" i="1"/>
  <c r="GR18" i="1"/>
  <c r="GT18" i="1"/>
  <c r="DI12" i="1"/>
  <c r="DI13" i="1" s="1"/>
  <c r="BC12" i="1"/>
  <c r="BC13" i="1" s="1"/>
  <c r="GR12" i="1"/>
  <c r="GR13" i="1" s="1"/>
  <c r="GT12" i="1"/>
  <c r="GT13" i="1" s="1"/>
  <c r="EB6" i="1"/>
  <c r="EB47" i="1"/>
  <c r="EA47" i="1"/>
  <c r="EA6" i="1"/>
  <c r="BC33" i="1" l="1"/>
  <c r="BC28" i="1"/>
  <c r="BC26" i="1"/>
  <c r="BC31" i="1"/>
  <c r="BC32" i="1"/>
  <c r="BC30" i="1"/>
  <c r="AX35" i="1"/>
  <c r="AX36" i="1" s="1"/>
  <c r="AX37" i="1"/>
  <c r="AX38" i="1"/>
  <c r="BC27" i="1"/>
  <c r="BC25" i="1"/>
  <c r="BC29" i="1"/>
  <c r="AX39" i="1"/>
  <c r="AX40" i="1"/>
  <c r="AX41" i="1" s="1"/>
  <c r="AX42" i="1" s="1"/>
  <c r="AX43" i="1" s="1"/>
  <c r="GS36" i="1"/>
  <c r="BC34" i="1"/>
  <c r="GR34" i="1"/>
  <c r="GR35" i="1" s="1"/>
  <c r="GT34" i="1"/>
  <c r="GT35" i="1" s="1"/>
  <c r="BC20" i="1"/>
  <c r="GT20" i="1"/>
  <c r="GR20" i="1"/>
  <c r="BC19" i="1"/>
  <c r="GR19" i="1"/>
  <c r="GT19" i="1"/>
  <c r="EB9" i="1"/>
  <c r="EB7" i="1"/>
  <c r="EA9" i="1"/>
  <c r="EA7" i="1"/>
  <c r="CL6" i="1"/>
  <c r="CK6" i="1"/>
  <c r="CJ6" i="1"/>
  <c r="CJ9" i="1" s="1"/>
  <c r="CJ12" i="1" l="1"/>
  <c r="CJ10" i="1"/>
  <c r="CJ11" i="1"/>
  <c r="BC35" i="1"/>
  <c r="BC36" i="1" s="1"/>
  <c r="BC37" i="1" s="1"/>
  <c r="BC38" i="1" s="1"/>
  <c r="BC39" i="1" s="1"/>
  <c r="BC40" i="1" s="1"/>
  <c r="BC41" i="1" s="1"/>
  <c r="BC42" i="1" s="1"/>
  <c r="BC43" i="1" s="1"/>
  <c r="EA24" i="1"/>
  <c r="EB24" i="1"/>
  <c r="GT36" i="1"/>
  <c r="GR36" i="1"/>
  <c r="GS37" i="1"/>
  <c r="EA11" i="1"/>
  <c r="EA10" i="1"/>
  <c r="EB10" i="1"/>
  <c r="EB11" i="1"/>
  <c r="EB18" i="1"/>
  <c r="EA18" i="1"/>
  <c r="EA12" i="1"/>
  <c r="EA13" i="1" s="1"/>
  <c r="EB12" i="1"/>
  <c r="EB13" i="1" s="1"/>
  <c r="CL9" i="1"/>
  <c r="CL7" i="1"/>
  <c r="CK9" i="1"/>
  <c r="CK7" i="1"/>
  <c r="CC47" i="1"/>
  <c r="CJ13" i="1" l="1"/>
  <c r="EA29" i="1"/>
  <c r="EA30" i="1"/>
  <c r="EA25" i="1"/>
  <c r="EA31" i="1"/>
  <c r="EA33" i="1"/>
  <c r="EA26" i="1"/>
  <c r="EA27" i="1"/>
  <c r="EA32" i="1"/>
  <c r="EA28" i="1"/>
  <c r="EB31" i="1"/>
  <c r="EB28" i="1"/>
  <c r="EB30" i="1"/>
  <c r="EB29" i="1"/>
  <c r="EB25" i="1"/>
  <c r="EB26" i="1"/>
  <c r="EB27" i="1"/>
  <c r="EB33" i="1"/>
  <c r="EB32" i="1"/>
  <c r="CK24" i="1"/>
  <c r="CK25" i="1" s="1"/>
  <c r="CL24" i="1"/>
  <c r="GR37" i="1"/>
  <c r="GS38" i="1"/>
  <c r="GT37" i="1"/>
  <c r="EB34" i="1"/>
  <c r="EA34" i="1"/>
  <c r="CL10" i="1"/>
  <c r="CL11" i="1"/>
  <c r="CK10" i="1"/>
  <c r="CK11" i="1"/>
  <c r="EB20" i="1"/>
  <c r="EA20" i="1"/>
  <c r="EA19" i="1"/>
  <c r="EB19" i="1"/>
  <c r="CL18" i="1"/>
  <c r="CK18" i="1"/>
  <c r="CK12" i="1"/>
  <c r="CK13" i="1" s="1"/>
  <c r="CL12" i="1"/>
  <c r="CL13" i="1" s="1"/>
  <c r="CB47" i="1"/>
  <c r="CB6" i="1"/>
  <c r="CB9" i="1" s="1"/>
  <c r="CD47" i="1"/>
  <c r="CD6" i="1"/>
  <c r="CD9" i="1" s="1"/>
  <c r="CC6" i="1"/>
  <c r="DK6" i="1"/>
  <c r="CB12" i="1" l="1"/>
  <c r="CB10" i="1"/>
  <c r="CB11" i="1"/>
  <c r="CD11" i="1"/>
  <c r="CD12" i="1"/>
  <c r="CD10" i="1"/>
  <c r="EA35" i="1"/>
  <c r="EA36" i="1"/>
  <c r="EA37" i="1" s="1"/>
  <c r="EA38" i="1" s="1"/>
  <c r="EA39" i="1" s="1"/>
  <c r="EB35" i="1"/>
  <c r="EB36" i="1" s="1"/>
  <c r="EB37" i="1" s="1"/>
  <c r="EB38" i="1" s="1"/>
  <c r="EB39" i="1" s="1"/>
  <c r="CL25" i="1"/>
  <c r="EA40" i="1"/>
  <c r="EA41" i="1" s="1"/>
  <c r="EA42" i="1" s="1"/>
  <c r="EA43" i="1" s="1"/>
  <c r="EB40" i="1"/>
  <c r="EB41" i="1" s="1"/>
  <c r="EB42" i="1" s="1"/>
  <c r="EB43" i="1" s="1"/>
  <c r="GT38" i="1"/>
  <c r="GR38" i="1"/>
  <c r="GS39" i="1"/>
  <c r="CK34" i="1"/>
  <c r="CK35" i="1" s="1"/>
  <c r="CL34" i="1"/>
  <c r="CK20" i="1"/>
  <c r="CL20" i="1"/>
  <c r="CK19" i="1"/>
  <c r="CL19" i="1"/>
  <c r="CC9" i="1"/>
  <c r="CC7" i="1"/>
  <c r="CD7" i="1"/>
  <c r="DK9" i="1"/>
  <c r="DK7" i="1"/>
  <c r="DJ6" i="1"/>
  <c r="DI47" i="1"/>
  <c r="DJ47" i="1"/>
  <c r="DK47" i="1"/>
  <c r="CL35" i="1" l="1"/>
  <c r="CK41" i="1"/>
  <c r="CK42" i="1" s="1"/>
  <c r="CK43" i="1" s="1"/>
  <c r="CD24" i="1"/>
  <c r="CC24" i="1"/>
  <c r="DK24" i="1"/>
  <c r="CL41" i="1"/>
  <c r="CL42" i="1" s="1"/>
  <c r="CL43" i="1" s="1"/>
  <c r="GS40" i="1"/>
  <c r="GT39" i="1"/>
  <c r="GR39" i="1"/>
  <c r="CB24" i="1"/>
  <c r="CB18" i="1"/>
  <c r="CB13" i="1"/>
  <c r="CC11" i="1"/>
  <c r="CC10" i="1"/>
  <c r="DK11" i="1"/>
  <c r="DK10" i="1"/>
  <c r="DK18" i="1"/>
  <c r="CD18" i="1"/>
  <c r="CC18" i="1"/>
  <c r="CC12" i="1"/>
  <c r="CC13" i="1" s="1"/>
  <c r="DK12" i="1"/>
  <c r="DK13" i="1" s="1"/>
  <c r="CD13" i="1"/>
  <c r="DJ9" i="1"/>
  <c r="DJ7" i="1"/>
  <c r="BC47" i="1"/>
  <c r="EI47" i="1"/>
  <c r="EI6" i="1"/>
  <c r="DV47" i="1"/>
  <c r="DV6" i="1"/>
  <c r="DS47" i="1"/>
  <c r="DS6" i="1"/>
  <c r="DR47" i="1"/>
  <c r="DR6" i="1"/>
  <c r="DT47" i="1"/>
  <c r="DT6" i="1"/>
  <c r="EF47" i="1"/>
  <c r="EF6" i="1"/>
  <c r="DQ47" i="1"/>
  <c r="DQ6" i="1"/>
  <c r="EE47" i="1"/>
  <c r="EE6" i="1"/>
  <c r="DU47" i="1"/>
  <c r="DU6" i="1"/>
  <c r="CB26" i="1" l="1"/>
  <c r="CB27" i="1"/>
  <c r="CB28" i="1"/>
  <c r="CB29" i="1"/>
  <c r="CB30" i="1"/>
  <c r="CB31" i="1"/>
  <c r="CB32" i="1"/>
  <c r="CB33" i="1"/>
  <c r="DK28" i="1"/>
  <c r="CC25" i="1"/>
  <c r="CC26" i="1" s="1"/>
  <c r="DK29" i="1"/>
  <c r="DK31" i="1"/>
  <c r="DK26" i="1"/>
  <c r="DK27" i="1"/>
  <c r="DK25" i="1"/>
  <c r="DK30" i="1"/>
  <c r="DK32" i="1"/>
  <c r="DK33" i="1"/>
  <c r="CD25" i="1"/>
  <c r="CD26" i="1" s="1"/>
  <c r="DJ24" i="1"/>
  <c r="GT40" i="1"/>
  <c r="GR40" i="1"/>
  <c r="GS41" i="1"/>
  <c r="CB19" i="1"/>
  <c r="CB20" i="1"/>
  <c r="CB25" i="1"/>
  <c r="CD34" i="1"/>
  <c r="DK34" i="1"/>
  <c r="DJ10" i="1"/>
  <c r="DJ11" i="1"/>
  <c r="DK20" i="1"/>
  <c r="CC20" i="1"/>
  <c r="CD20" i="1"/>
  <c r="CC19" i="1"/>
  <c r="CD19" i="1"/>
  <c r="DK19" i="1"/>
  <c r="DJ18" i="1"/>
  <c r="DJ12" i="1"/>
  <c r="DJ13" i="1" s="1"/>
  <c r="EF9" i="1"/>
  <c r="EF7" i="1"/>
  <c r="EI9" i="1"/>
  <c r="EI7" i="1"/>
  <c r="DT9" i="1"/>
  <c r="DT7" i="1"/>
  <c r="DR9" i="1"/>
  <c r="DR7" i="1"/>
  <c r="DQ9" i="1"/>
  <c r="DQ7" i="1"/>
  <c r="DS9" i="1"/>
  <c r="DS7" i="1"/>
  <c r="EE9" i="1"/>
  <c r="EE7" i="1"/>
  <c r="DU9" i="1"/>
  <c r="DU7" i="1"/>
  <c r="DV9" i="1"/>
  <c r="DV7" i="1"/>
  <c r="CD27" i="1" l="1"/>
  <c r="CL26" i="1"/>
  <c r="CK26" i="1"/>
  <c r="CC27" i="1"/>
  <c r="CJ33" i="1"/>
  <c r="CJ32" i="1"/>
  <c r="CJ31" i="1"/>
  <c r="CJ30" i="1"/>
  <c r="CJ29" i="1"/>
  <c r="CJ28" i="1"/>
  <c r="CJ27" i="1"/>
  <c r="CJ26" i="1"/>
  <c r="DK35" i="1"/>
  <c r="CC34" i="1"/>
  <c r="CC35" i="1"/>
  <c r="DJ30" i="1"/>
  <c r="DJ26" i="1"/>
  <c r="DJ25" i="1"/>
  <c r="DJ27" i="1"/>
  <c r="DJ32" i="1"/>
  <c r="DJ33" i="1"/>
  <c r="DJ31" i="1"/>
  <c r="DJ28" i="1"/>
  <c r="DJ29" i="1"/>
  <c r="DK36" i="1"/>
  <c r="DK37" i="1" s="1"/>
  <c r="DK38" i="1" s="1"/>
  <c r="DK39" i="1" s="1"/>
  <c r="DK40" i="1" s="1"/>
  <c r="DK41" i="1" s="1"/>
  <c r="DK42" i="1" s="1"/>
  <c r="DK43" i="1" s="1"/>
  <c r="CD35" i="1"/>
  <c r="CD36" i="1" s="1"/>
  <c r="EF24" i="1"/>
  <c r="DU24" i="1"/>
  <c r="EE24" i="1"/>
  <c r="DS24" i="1"/>
  <c r="DV24" i="1"/>
  <c r="DQ24" i="1"/>
  <c r="DR24" i="1"/>
  <c r="DT24" i="1"/>
  <c r="DT30" i="1" s="1"/>
  <c r="EI24" i="1"/>
  <c r="GR41" i="1"/>
  <c r="GT41" i="1"/>
  <c r="GS42" i="1"/>
  <c r="CC36" i="1"/>
  <c r="CB34" i="1"/>
  <c r="CB35" i="1" s="1"/>
  <c r="DJ34" i="1"/>
  <c r="DT11" i="1"/>
  <c r="DT10" i="1"/>
  <c r="EI11" i="1"/>
  <c r="EI10" i="1"/>
  <c r="EF10" i="1"/>
  <c r="EF11" i="1"/>
  <c r="DR11" i="1"/>
  <c r="DR10" i="1"/>
  <c r="DV11" i="1"/>
  <c r="DV10" i="1"/>
  <c r="DU11" i="1"/>
  <c r="DU10" i="1"/>
  <c r="EE11" i="1"/>
  <c r="EE10" i="1"/>
  <c r="DS10" i="1"/>
  <c r="DS11" i="1"/>
  <c r="DQ11" i="1"/>
  <c r="DQ10" i="1"/>
  <c r="DJ20" i="1"/>
  <c r="DJ19" i="1"/>
  <c r="DU18" i="1"/>
  <c r="DS18" i="1"/>
  <c r="EI18" i="1"/>
  <c r="DT18" i="1"/>
  <c r="DV18" i="1"/>
  <c r="EE18" i="1"/>
  <c r="DQ18" i="1"/>
  <c r="DR18" i="1"/>
  <c r="EF18" i="1"/>
  <c r="DS12" i="1"/>
  <c r="DS13" i="1" s="1"/>
  <c r="DR12" i="1"/>
  <c r="DR13" i="1" s="1"/>
  <c r="DU12" i="1"/>
  <c r="DU13" i="1" s="1"/>
  <c r="EE12" i="1"/>
  <c r="EE13" i="1" s="1"/>
  <c r="DQ12" i="1"/>
  <c r="DQ13" i="1" s="1"/>
  <c r="DT12" i="1"/>
  <c r="DT13" i="1" s="1"/>
  <c r="EI12" i="1"/>
  <c r="EI13" i="1" s="1"/>
  <c r="DV12" i="1"/>
  <c r="DV13" i="1" s="1"/>
  <c r="EF12" i="1"/>
  <c r="EF13" i="1" s="1"/>
  <c r="T6" i="1"/>
  <c r="S6" i="1"/>
  <c r="CD37" i="1" l="1"/>
  <c r="CC28" i="1"/>
  <c r="CK27" i="1"/>
  <c r="CK36" i="1"/>
  <c r="CL36" i="1"/>
  <c r="CD28" i="1"/>
  <c r="CL27" i="1"/>
  <c r="CJ36" i="1"/>
  <c r="CJ37" i="1"/>
  <c r="CJ38" i="1"/>
  <c r="CJ39" i="1"/>
  <c r="CJ40" i="1"/>
  <c r="CJ41" i="1"/>
  <c r="CJ42" i="1"/>
  <c r="CJ43" i="1"/>
  <c r="DT25" i="1"/>
  <c r="DT26" i="1"/>
  <c r="DT32" i="1"/>
  <c r="DT31" i="1"/>
  <c r="DT28" i="1"/>
  <c r="DT27" i="1"/>
  <c r="DT29" i="1"/>
  <c r="DJ35" i="1"/>
  <c r="DT33" i="1"/>
  <c r="EI30" i="1"/>
  <c r="DJ36" i="1"/>
  <c r="DJ37" i="1" s="1"/>
  <c r="DJ38" i="1" s="1"/>
  <c r="DJ39" i="1" s="1"/>
  <c r="DJ40" i="1" s="1"/>
  <c r="DJ41" i="1" s="1"/>
  <c r="DJ42" i="1" s="1"/>
  <c r="DJ43" i="1" s="1"/>
  <c r="EF31" i="1"/>
  <c r="EF29" i="1"/>
  <c r="EF28" i="1"/>
  <c r="EF26" i="1"/>
  <c r="EF33" i="1"/>
  <c r="DU30" i="1"/>
  <c r="DU33" i="1"/>
  <c r="DU29" i="1"/>
  <c r="DU25" i="1"/>
  <c r="DU28" i="1"/>
  <c r="DU26" i="1"/>
  <c r="DU32" i="1"/>
  <c r="DU31" i="1"/>
  <c r="DU27" i="1"/>
  <c r="EF25" i="1"/>
  <c r="EF32" i="1"/>
  <c r="EF30" i="1"/>
  <c r="EF27" i="1"/>
  <c r="DS32" i="1"/>
  <c r="DS30" i="1"/>
  <c r="DS28" i="1"/>
  <c r="DS25" i="1"/>
  <c r="DS26" i="1"/>
  <c r="DV28" i="1"/>
  <c r="DV31" i="1"/>
  <c r="DV32" i="1"/>
  <c r="DV29" i="1"/>
  <c r="DV33" i="1"/>
  <c r="DV25" i="1"/>
  <c r="DV26" i="1"/>
  <c r="DV30" i="1"/>
  <c r="DV27" i="1"/>
  <c r="DR31" i="1"/>
  <c r="DR32" i="1"/>
  <c r="DR30" i="1"/>
  <c r="DR28" i="1"/>
  <c r="DR25" i="1"/>
  <c r="DR26" i="1"/>
  <c r="DR29" i="1"/>
  <c r="DR27" i="1"/>
  <c r="DR33" i="1"/>
  <c r="DQ33" i="1"/>
  <c r="DQ32" i="1"/>
  <c r="DQ26" i="1"/>
  <c r="DQ29" i="1"/>
  <c r="DQ25" i="1"/>
  <c r="DQ28" i="1"/>
  <c r="DQ31" i="1"/>
  <c r="DQ27" i="1"/>
  <c r="DQ30" i="1"/>
  <c r="EE30" i="1"/>
  <c r="EE33" i="1"/>
  <c r="EE32" i="1"/>
  <c r="EE29" i="1"/>
  <c r="EE31" i="1"/>
  <c r="EE28" i="1"/>
  <c r="EE25" i="1"/>
  <c r="EE26" i="1"/>
  <c r="EE27" i="1"/>
  <c r="EI26" i="1"/>
  <c r="EI31" i="1"/>
  <c r="EI32" i="1"/>
  <c r="EI28" i="1"/>
  <c r="EI27" i="1"/>
  <c r="EI29" i="1"/>
  <c r="EI33" i="1"/>
  <c r="EI25" i="1"/>
  <c r="DS27" i="1"/>
  <c r="DS31" i="1"/>
  <c r="DS33" i="1"/>
  <c r="DS29" i="1"/>
  <c r="CB36" i="1"/>
  <c r="GT42" i="1"/>
  <c r="GR42" i="1"/>
  <c r="GS43" i="1"/>
  <c r="CC37" i="1"/>
  <c r="DU34" i="1"/>
  <c r="EF34" i="1"/>
  <c r="DR34" i="1"/>
  <c r="DQ34" i="1"/>
  <c r="EE34" i="1"/>
  <c r="DV34" i="1"/>
  <c r="DT34" i="1"/>
  <c r="EI34" i="1"/>
  <c r="DS34" i="1"/>
  <c r="DR20" i="1"/>
  <c r="EF20" i="1"/>
  <c r="DQ20" i="1"/>
  <c r="DS20" i="1"/>
  <c r="EE20" i="1"/>
  <c r="DV20" i="1"/>
  <c r="DT20" i="1"/>
  <c r="EI20" i="1"/>
  <c r="DU20" i="1"/>
  <c r="DU19" i="1"/>
  <c r="EE19" i="1"/>
  <c r="DV19" i="1"/>
  <c r="EF19" i="1"/>
  <c r="DT19" i="1"/>
  <c r="DS19" i="1"/>
  <c r="DQ19" i="1"/>
  <c r="EI19" i="1"/>
  <c r="DR19" i="1"/>
  <c r="S7" i="1"/>
  <c r="T7" i="1"/>
  <c r="EY47" i="1"/>
  <c r="DT35" i="1" l="1"/>
  <c r="DT36" i="1" s="1"/>
  <c r="DS35" i="1"/>
  <c r="CL28" i="1"/>
  <c r="CD29" i="1"/>
  <c r="CL37" i="1"/>
  <c r="CK37" i="1"/>
  <c r="CK28" i="1"/>
  <c r="CC29" i="1"/>
  <c r="CD38" i="1"/>
  <c r="DT37" i="1"/>
  <c r="EF35" i="1"/>
  <c r="DR35" i="1"/>
  <c r="DU35" i="1"/>
  <c r="DV35" i="1"/>
  <c r="DT38" i="1"/>
  <c r="DT39" i="1" s="1"/>
  <c r="DT40" i="1" s="1"/>
  <c r="DT41" i="1" s="1"/>
  <c r="DT42" i="1" s="1"/>
  <c r="DT43" i="1" s="1"/>
  <c r="EE35" i="1"/>
  <c r="EE36" i="1" s="1"/>
  <c r="EE37" i="1" s="1"/>
  <c r="EE38" i="1" s="1"/>
  <c r="DU36" i="1"/>
  <c r="EF36" i="1"/>
  <c r="EF37" i="1" s="1"/>
  <c r="EF38" i="1" s="1"/>
  <c r="EF39" i="1" s="1"/>
  <c r="EF40" i="1" s="1"/>
  <c r="EF41" i="1" s="1"/>
  <c r="DS36" i="1"/>
  <c r="DQ35" i="1"/>
  <c r="DU37" i="1"/>
  <c r="DU38" i="1" s="1"/>
  <c r="DU39" i="1" s="1"/>
  <c r="EF42" i="1"/>
  <c r="EF43" i="1" s="1"/>
  <c r="DQ36" i="1"/>
  <c r="EE39" i="1"/>
  <c r="EE40" i="1" s="1"/>
  <c r="DQ37" i="1"/>
  <c r="DQ38" i="1" s="1"/>
  <c r="DQ39" i="1" s="1"/>
  <c r="DQ40" i="1" s="1"/>
  <c r="DQ41" i="1" s="1"/>
  <c r="DQ42" i="1" s="1"/>
  <c r="DQ43" i="1" s="1"/>
  <c r="DS37" i="1"/>
  <c r="DS38" i="1" s="1"/>
  <c r="DV36" i="1"/>
  <c r="DV37" i="1" s="1"/>
  <c r="DV38" i="1" s="1"/>
  <c r="DV39" i="1" s="1"/>
  <c r="DV40" i="1" s="1"/>
  <c r="DV41" i="1" s="1"/>
  <c r="DV42" i="1" s="1"/>
  <c r="DV43" i="1" s="1"/>
  <c r="DR36" i="1"/>
  <c r="DR37" i="1" s="1"/>
  <c r="DR38" i="1" s="1"/>
  <c r="DR39" i="1" s="1"/>
  <c r="DR40" i="1" s="1"/>
  <c r="DR41" i="1" s="1"/>
  <c r="DR42" i="1" s="1"/>
  <c r="DR43" i="1" s="1"/>
  <c r="EI35" i="1"/>
  <c r="EI36" i="1" s="1"/>
  <c r="EI37" i="1" s="1"/>
  <c r="EI38" i="1" s="1"/>
  <c r="EI39" i="1" s="1"/>
  <c r="EI40" i="1" s="1"/>
  <c r="EI41" i="1" s="1"/>
  <c r="EI42" i="1" s="1"/>
  <c r="EI43" i="1" s="1"/>
  <c r="EE41" i="1"/>
  <c r="EE42" i="1" s="1"/>
  <c r="EE43" i="1" s="1"/>
  <c r="DS39" i="1"/>
  <c r="DS40" i="1" s="1"/>
  <c r="DS41" i="1" s="1"/>
  <c r="DS42" i="1" s="1"/>
  <c r="DS43" i="1"/>
  <c r="DU40" i="1"/>
  <c r="DU41" i="1" s="1"/>
  <c r="DU42" i="1" s="1"/>
  <c r="DU43" i="1" s="1"/>
  <c r="CC38" i="1"/>
  <c r="CB37" i="1"/>
  <c r="GT43" i="1"/>
  <c r="GR43" i="1"/>
  <c r="S24" i="1"/>
  <c r="T18" i="1"/>
  <c r="S18" i="1"/>
  <c r="R6" i="1"/>
  <c r="CD39" i="1" l="1"/>
  <c r="CK29" i="1"/>
  <c r="CK38" i="1"/>
  <c r="CL38" i="1"/>
  <c r="CL29" i="1"/>
  <c r="CC39" i="1"/>
  <c r="CB38" i="1"/>
  <c r="S26" i="1"/>
  <c r="S27" i="1"/>
  <c r="S28" i="1"/>
  <c r="S29" i="1"/>
  <c r="S30" i="1"/>
  <c r="S31" i="1"/>
  <c r="S32" i="1"/>
  <c r="S33" i="1"/>
  <c r="S25" i="1"/>
  <c r="S20" i="1"/>
  <c r="T19" i="1"/>
  <c r="S19" i="1"/>
  <c r="T20" i="1"/>
  <c r="R7" i="1"/>
  <c r="CL39" i="1" l="1"/>
  <c r="CK39" i="1"/>
  <c r="CD40" i="1"/>
  <c r="CB39" i="1"/>
  <c r="CC40" i="1"/>
  <c r="S34" i="1"/>
  <c r="S35" i="1" s="1"/>
  <c r="S36" i="1" s="1"/>
  <c r="S37" i="1" s="1"/>
  <c r="S38" i="1" s="1"/>
  <c r="S39" i="1" s="1"/>
  <c r="S40" i="1" s="1"/>
  <c r="S41" i="1" s="1"/>
  <c r="S42" i="1" s="1"/>
  <c r="S43" i="1" s="1"/>
  <c r="R18" i="1"/>
  <c r="FD47" i="1"/>
  <c r="EU6" i="1"/>
  <c r="ET6" i="1"/>
  <c r="CD41" i="1" l="1"/>
  <c r="CK40" i="1"/>
  <c r="CL40" i="1"/>
  <c r="CC41" i="1"/>
  <c r="CB40" i="1"/>
  <c r="R19" i="1"/>
  <c r="R20" i="1"/>
  <c r="ET9" i="1"/>
  <c r="ET7" i="1"/>
  <c r="EU9" i="1"/>
  <c r="EU7" i="1"/>
  <c r="EU47" i="1"/>
  <c r="ET47" i="1"/>
  <c r="CD42" i="1" l="1"/>
  <c r="ET24" i="1"/>
  <c r="EU24" i="1"/>
  <c r="CC42" i="1"/>
  <c r="CB41" i="1"/>
  <c r="EU10" i="1"/>
  <c r="EU11" i="1"/>
  <c r="ET11" i="1"/>
  <c r="ET10" i="1"/>
  <c r="ET18" i="1"/>
  <c r="EU18" i="1"/>
  <c r="ET12" i="1"/>
  <c r="ET13" i="1" s="1"/>
  <c r="EU12" i="1"/>
  <c r="EU13" i="1" s="1"/>
  <c r="GR47" i="1"/>
  <c r="CD43" i="1" l="1"/>
  <c r="EU28" i="1"/>
  <c r="ET32" i="1"/>
  <c r="ET31" i="1"/>
  <c r="ET25" i="1"/>
  <c r="ET27" i="1"/>
  <c r="ET29" i="1"/>
  <c r="ET28" i="1"/>
  <c r="ET26" i="1"/>
  <c r="ET30" i="1"/>
  <c r="EU30" i="1"/>
  <c r="EU26" i="1"/>
  <c r="EU33" i="1"/>
  <c r="EU31" i="1"/>
  <c r="EU32" i="1"/>
  <c r="EU29" i="1"/>
  <c r="EU27" i="1"/>
  <c r="EU25" i="1"/>
  <c r="ET33" i="1"/>
  <c r="CB42" i="1"/>
  <c r="CC43" i="1"/>
  <c r="EU34" i="1"/>
  <c r="ET34" i="1"/>
  <c r="EU20" i="1"/>
  <c r="ET20" i="1"/>
  <c r="EU19" i="1"/>
  <c r="ET19" i="1"/>
  <c r="BF6" i="1"/>
  <c r="ET35" i="1" l="1"/>
  <c r="ET36" i="1" s="1"/>
  <c r="ET37" i="1" s="1"/>
  <c r="ET38" i="1" s="1"/>
  <c r="ET39" i="1"/>
  <c r="ET40" i="1" s="1"/>
  <c r="EU35" i="1"/>
  <c r="EU36" i="1" s="1"/>
  <c r="EU37" i="1" s="1"/>
  <c r="EU38" i="1" s="1"/>
  <c r="EU39" i="1" s="1"/>
  <c r="EU40" i="1" s="1"/>
  <c r="EU41" i="1" s="1"/>
  <c r="EU42" i="1" s="1"/>
  <c r="EU43" i="1" s="1"/>
  <c r="ET41" i="1"/>
  <c r="ET42" i="1" s="1"/>
  <c r="ET43" i="1" s="1"/>
  <c r="CB43" i="1"/>
  <c r="BF9" i="1"/>
  <c r="BF7" i="1"/>
  <c r="BF47" i="1"/>
  <c r="DL6" i="1"/>
  <c r="DM6" i="1"/>
  <c r="GN6" i="1"/>
  <c r="GQ6" i="1"/>
  <c r="Y6" i="1"/>
  <c r="BF24" i="1" l="1"/>
  <c r="BF10" i="1"/>
  <c r="BF11" i="1"/>
  <c r="BF18" i="1"/>
  <c r="BF12" i="1"/>
  <c r="BF13" i="1" s="1"/>
  <c r="GQ9" i="1"/>
  <c r="GQ7" i="1"/>
  <c r="DL9" i="1"/>
  <c r="DL7" i="1"/>
  <c r="DM9" i="1"/>
  <c r="DM7" i="1"/>
  <c r="GN9" i="1"/>
  <c r="GN7" i="1"/>
  <c r="DL47" i="1"/>
  <c r="GQ47" i="1"/>
  <c r="DM47" i="1"/>
  <c r="GN47" i="1"/>
  <c r="GT47" i="1"/>
  <c r="DN47" i="1"/>
  <c r="FA47" i="1"/>
  <c r="Y47" i="1"/>
  <c r="BF30" i="1" l="1"/>
  <c r="BF28" i="1"/>
  <c r="BF27" i="1"/>
  <c r="BF26" i="1"/>
  <c r="BF29" i="1"/>
  <c r="BF32" i="1"/>
  <c r="BF25" i="1"/>
  <c r="BF31" i="1"/>
  <c r="BF33" i="1"/>
  <c r="GN24" i="1"/>
  <c r="DM24" i="1"/>
  <c r="DL24" i="1"/>
  <c r="GQ24" i="1"/>
  <c r="BF34" i="1"/>
  <c r="GN11" i="1"/>
  <c r="GN10" i="1"/>
  <c r="DL11" i="1"/>
  <c r="DL10" i="1"/>
  <c r="DM10" i="1"/>
  <c r="DM11" i="1"/>
  <c r="GQ11" i="1"/>
  <c r="GQ10" i="1"/>
  <c r="BF20" i="1"/>
  <c r="BF19" i="1"/>
  <c r="DL18" i="1"/>
  <c r="GN18" i="1"/>
  <c r="DM18" i="1"/>
  <c r="GQ18" i="1"/>
  <c r="Y12" i="1"/>
  <c r="Y38" i="1" s="1"/>
  <c r="DM12" i="1"/>
  <c r="DM13" i="1" s="1"/>
  <c r="DL12" i="1"/>
  <c r="DL13" i="1" s="1"/>
  <c r="GQ12" i="1"/>
  <c r="GQ13" i="1" s="1"/>
  <c r="GN12" i="1"/>
  <c r="GN13" i="1" s="1"/>
  <c r="GN30" i="1" l="1"/>
  <c r="DL33" i="1"/>
  <c r="DL27" i="1"/>
  <c r="GQ26" i="1"/>
  <c r="DL26" i="1"/>
  <c r="DL25" i="1"/>
  <c r="DL29" i="1"/>
  <c r="DL31" i="1"/>
  <c r="DL32" i="1"/>
  <c r="BF35" i="1"/>
  <c r="BF36" i="1" s="1"/>
  <c r="BF37" i="1" s="1"/>
  <c r="BF38" i="1" s="1"/>
  <c r="BF39" i="1" s="1"/>
  <c r="BF40" i="1" s="1"/>
  <c r="BF41" i="1" s="1"/>
  <c r="BF42" i="1" s="1"/>
  <c r="BF43" i="1" s="1"/>
  <c r="DL28" i="1"/>
  <c r="DL30" i="1"/>
  <c r="GQ30" i="1"/>
  <c r="GQ29" i="1"/>
  <c r="GQ33" i="1"/>
  <c r="GQ27" i="1"/>
  <c r="GQ28" i="1"/>
  <c r="GQ32" i="1"/>
  <c r="GQ31" i="1"/>
  <c r="GQ25" i="1"/>
  <c r="DM31" i="1"/>
  <c r="DM28" i="1"/>
  <c r="DM32" i="1"/>
  <c r="DM27" i="1"/>
  <c r="DM26" i="1"/>
  <c r="DM25" i="1"/>
  <c r="DM30" i="1"/>
  <c r="DM29" i="1"/>
  <c r="DM33" i="1"/>
  <c r="GN27" i="1"/>
  <c r="GN25" i="1"/>
  <c r="GN31" i="1"/>
  <c r="GN29" i="1"/>
  <c r="GN33" i="1"/>
  <c r="GN26" i="1"/>
  <c r="GN32" i="1"/>
  <c r="GN28" i="1"/>
  <c r="Y13" i="1"/>
  <c r="Y39" i="1" s="1"/>
  <c r="Y42" i="1"/>
  <c r="Y40" i="1"/>
  <c r="Y43" i="1"/>
  <c r="Y41" i="1"/>
  <c r="DM34" i="1"/>
  <c r="DL34" i="1"/>
  <c r="GQ34" i="1"/>
  <c r="GN34" i="1"/>
  <c r="DM20" i="1"/>
  <c r="DL20" i="1"/>
  <c r="GN20" i="1"/>
  <c r="GQ20" i="1"/>
  <c r="GQ19" i="1"/>
  <c r="DL19" i="1"/>
  <c r="DM19" i="1"/>
  <c r="GN19" i="1"/>
  <c r="A4" i="1"/>
  <c r="GQ35" i="1" l="1"/>
  <c r="GQ36" i="1"/>
  <c r="GQ37" i="1" s="1"/>
  <c r="GQ38" i="1" s="1"/>
  <c r="GQ39" i="1" s="1"/>
  <c r="GQ40" i="1"/>
  <c r="DM35" i="1"/>
  <c r="DL35" i="1"/>
  <c r="DL36" i="1" s="1"/>
  <c r="DL37" i="1" s="1"/>
  <c r="DL38" i="1" s="1"/>
  <c r="DL39" i="1" s="1"/>
  <c r="DL40" i="1" s="1"/>
  <c r="DM36" i="1"/>
  <c r="DM37" i="1"/>
  <c r="DM38" i="1" s="1"/>
  <c r="DM39" i="1" s="1"/>
  <c r="GN35" i="1"/>
  <c r="GN36" i="1"/>
  <c r="GN37" i="1" s="1"/>
  <c r="GN38" i="1" s="1"/>
  <c r="GN39" i="1" s="1"/>
  <c r="GN40" i="1" s="1"/>
  <c r="GN41" i="1" s="1"/>
  <c r="GN42" i="1" s="1"/>
  <c r="GN43" i="1" s="1"/>
  <c r="GQ41" i="1"/>
  <c r="GQ42" i="1" s="1"/>
  <c r="GQ43" i="1" s="1"/>
  <c r="DL41" i="1"/>
  <c r="DL42" i="1" s="1"/>
  <c r="DL43" i="1" s="1"/>
  <c r="DM40" i="1"/>
  <c r="DM41" i="1" s="1"/>
  <c r="DM42" i="1" s="1"/>
  <c r="DM43" i="1" s="1"/>
  <c r="EO9" i="1"/>
  <c r="EO7" i="1"/>
  <c r="EO24" i="1" l="1"/>
  <c r="EO18" i="1"/>
  <c r="EO11" i="1"/>
  <c r="EO10" i="1"/>
  <c r="EO12" i="1"/>
  <c r="EO13" i="1" s="1"/>
  <c r="EN7" i="1"/>
  <c r="EN9" i="1"/>
  <c r="EO19" i="1" l="1"/>
  <c r="EO20" i="1"/>
  <c r="O18" i="1"/>
  <c r="EN18" i="1"/>
  <c r="EN24" i="1"/>
  <c r="EO34" i="1"/>
  <c r="EO25" i="1"/>
  <c r="EO35" i="1" s="1"/>
  <c r="EO26" i="1"/>
  <c r="EO36" i="1" s="1"/>
  <c r="EO27" i="1"/>
  <c r="EO37" i="1" s="1"/>
  <c r="EO28" i="1"/>
  <c r="EO38" i="1" s="1"/>
  <c r="EO29" i="1"/>
  <c r="EO39" i="1" s="1"/>
  <c r="EO30" i="1"/>
  <c r="EO40" i="1" s="1"/>
  <c r="EO31" i="1"/>
  <c r="EO41" i="1" s="1"/>
  <c r="EO32" i="1"/>
  <c r="EO42" i="1" s="1"/>
  <c r="EO33" i="1"/>
  <c r="EO43" i="1" s="1"/>
  <c r="EN11" i="1"/>
  <c r="EN10" i="1"/>
  <c r="EN12" i="1"/>
  <c r="EN13" i="1" s="1"/>
  <c r="O19" i="1" l="1"/>
  <c r="P19" i="1" s="1"/>
  <c r="P18" i="1"/>
  <c r="EN34" i="1"/>
  <c r="EN25" i="1"/>
  <c r="EN35" i="1" s="1"/>
  <c r="EN26" i="1"/>
  <c r="EN36" i="1" s="1"/>
  <c r="EN27" i="1"/>
  <c r="EN37" i="1" s="1"/>
  <c r="EN28" i="1"/>
  <c r="EN38" i="1" s="1"/>
  <c r="EN29" i="1"/>
  <c r="EN39" i="1" s="1"/>
  <c r="EN30" i="1"/>
  <c r="EN40" i="1" s="1"/>
  <c r="EN31" i="1"/>
  <c r="EN41" i="1" s="1"/>
  <c r="EN32" i="1"/>
  <c r="EN42" i="1" s="1"/>
  <c r="EN33" i="1"/>
  <c r="EN43" i="1" s="1"/>
  <c r="EN20" i="1"/>
  <c r="EN19" i="1"/>
  <c r="GV35" i="1"/>
  <c r="GW35" i="1"/>
  <c r="GX35" i="1"/>
  <c r="J35" i="1" l="1"/>
  <c r="J36" i="1" l="1"/>
  <c r="J37" i="1" l="1"/>
  <c r="EY34" i="1"/>
  <c r="FA34" i="1"/>
  <c r="G35" i="1"/>
  <c r="EZ34" i="1"/>
  <c r="J38" i="1" l="1"/>
  <c r="GJ34" i="1"/>
  <c r="EY35" i="1"/>
  <c r="EZ35" i="1"/>
  <c r="FA35" i="1"/>
  <c r="J39" i="1" l="1"/>
  <c r="GJ35" i="1"/>
  <c r="G36" i="1"/>
  <c r="J40" i="1" l="1"/>
  <c r="EY36" i="1"/>
  <c r="EZ36" i="1"/>
  <c r="FA36" i="1"/>
  <c r="G37" i="1"/>
  <c r="J41" i="1" l="1"/>
  <c r="GJ36" i="1"/>
  <c r="EY37" i="1"/>
  <c r="EZ37" i="1"/>
  <c r="FA37" i="1"/>
  <c r="G38" i="1"/>
  <c r="J42" i="1" l="1"/>
  <c r="GJ37" i="1"/>
  <c r="G39" i="1"/>
  <c r="EY38" i="1"/>
  <c r="EZ38" i="1"/>
  <c r="FA38" i="1"/>
  <c r="J43" i="1" l="1"/>
  <c r="G40" i="1"/>
  <c r="EY39" i="1"/>
  <c r="EZ39" i="1"/>
  <c r="FA39" i="1"/>
  <c r="GJ38" i="1"/>
  <c r="GJ39" i="1" l="1"/>
  <c r="G41" i="1"/>
  <c r="FA40" i="1"/>
  <c r="EY40" i="1"/>
  <c r="EZ40" i="1"/>
  <c r="GJ40" i="1" l="1"/>
  <c r="G42" i="1"/>
  <c r="EY41" i="1"/>
  <c r="EZ41" i="1"/>
  <c r="FA41" i="1"/>
  <c r="EY42" i="1" l="1"/>
  <c r="EZ42" i="1"/>
  <c r="G43" i="1"/>
  <c r="FA42" i="1"/>
  <c r="GJ41" i="1"/>
  <c r="GJ42" i="1" l="1"/>
  <c r="EY43" i="1"/>
  <c r="EZ43" i="1"/>
  <c r="FA43" i="1"/>
  <c r="GJ43" i="1" l="1"/>
  <c r="GI34" i="1" l="1"/>
  <c r="GH34" i="1"/>
  <c r="FX34" i="1"/>
  <c r="H35" i="1"/>
  <c r="FY35" i="1" s="1"/>
  <c r="DN34" i="1"/>
  <c r="D34" i="1" s="1"/>
  <c r="FY34" i="1"/>
  <c r="FW34" i="1"/>
  <c r="FV34" i="1"/>
  <c r="DI34" i="1"/>
  <c r="O34" i="1" l="1"/>
  <c r="F34" i="1"/>
  <c r="AK35" i="1"/>
  <c r="GH35" i="1"/>
  <c r="DN35" i="1"/>
  <c r="D35" i="1" s="1"/>
  <c r="FW35" i="1"/>
  <c r="GI35" i="1"/>
  <c r="DI35" i="1"/>
  <c r="FV35" i="1"/>
  <c r="FX35" i="1"/>
  <c r="O35" i="1" l="1"/>
  <c r="F35" i="1"/>
  <c r="AO35" i="1"/>
  <c r="H36" i="1"/>
  <c r="FX36" i="1" s="1"/>
  <c r="AK36" i="1" l="1"/>
  <c r="GI36" i="1"/>
  <c r="FV36" i="1"/>
  <c r="FY36" i="1"/>
  <c r="DI36" i="1"/>
  <c r="FW36" i="1"/>
  <c r="GH36" i="1"/>
  <c r="DN36" i="1"/>
  <c r="D36" i="1" s="1"/>
  <c r="H37" i="1"/>
  <c r="O36" i="1" l="1"/>
  <c r="AO36" i="1"/>
  <c r="AK37" i="1" s="1"/>
  <c r="F36" i="1"/>
  <c r="H38" i="1"/>
  <c r="DI38" i="1" s="1"/>
  <c r="DI37" i="1"/>
  <c r="FY37" i="1"/>
  <c r="DN37" i="1"/>
  <c r="FV37" i="1"/>
  <c r="FW37" i="1"/>
  <c r="FX37" i="1"/>
  <c r="GI37" i="1"/>
  <c r="GH37" i="1"/>
  <c r="O37" i="1" l="1"/>
  <c r="D37" i="1"/>
  <c r="F37" i="1" s="1"/>
  <c r="AO37" i="1"/>
  <c r="AK38" i="1" s="1"/>
  <c r="FV38" i="1"/>
  <c r="DN38" i="1"/>
  <c r="H39" i="1"/>
  <c r="FV39" i="1" s="1"/>
  <c r="GI38" i="1"/>
  <c r="FY38" i="1"/>
  <c r="FW38" i="1"/>
  <c r="GH38" i="1"/>
  <c r="FX38" i="1"/>
  <c r="O38" i="1" l="1"/>
  <c r="AO38" i="1"/>
  <c r="AK39" i="1" s="1"/>
  <c r="D38" i="1"/>
  <c r="F38" i="1" s="1"/>
  <c r="FW39" i="1"/>
  <c r="FX39" i="1"/>
  <c r="GI39" i="1"/>
  <c r="FY39" i="1"/>
  <c r="GH39" i="1"/>
  <c r="DI39" i="1"/>
  <c r="DN39" i="1"/>
  <c r="D39" i="1" s="1"/>
  <c r="H40" i="1"/>
  <c r="FV40" i="1" s="1"/>
  <c r="O39" i="1" l="1"/>
  <c r="AO39" i="1"/>
  <c r="F39" i="1"/>
  <c r="FW40" i="1"/>
  <c r="FY40" i="1"/>
  <c r="DN40" i="1"/>
  <c r="GH40" i="1"/>
  <c r="GI40" i="1"/>
  <c r="FX40" i="1"/>
  <c r="DI40" i="1"/>
  <c r="H41" i="1"/>
  <c r="AO40" i="1" l="1"/>
  <c r="AK41" i="1" s="1"/>
  <c r="AK40" i="1"/>
  <c r="O40" i="1"/>
  <c r="D40" i="1"/>
  <c r="F40" i="1" s="1"/>
  <c r="FY41" i="1"/>
  <c r="DN41" i="1"/>
  <c r="FX41" i="1"/>
  <c r="GI41" i="1"/>
  <c r="DI41" i="1"/>
  <c r="FW41" i="1"/>
  <c r="FV41" i="1"/>
  <c r="GH41" i="1"/>
  <c r="H42" i="1"/>
  <c r="FV42" i="1" s="1"/>
  <c r="AO41" i="1" l="1"/>
  <c r="O41" i="1"/>
  <c r="D41" i="1"/>
  <c r="F41" i="1" s="1"/>
  <c r="FW42" i="1"/>
  <c r="FY42" i="1"/>
  <c r="GH42" i="1"/>
  <c r="DN42" i="1"/>
  <c r="H43" i="1"/>
  <c r="DI43" i="1" s="1"/>
  <c r="FX42" i="1"/>
  <c r="GI42" i="1"/>
  <c r="DI42" i="1"/>
  <c r="AK42" i="1" l="1"/>
  <c r="AO42" i="1"/>
  <c r="O42" i="1"/>
  <c r="D42" i="1"/>
  <c r="F42" i="1" s="1"/>
  <c r="DN43" i="1"/>
  <c r="FV43" i="1"/>
  <c r="FW43" i="1"/>
  <c r="GI43" i="1"/>
  <c r="FY43" i="1"/>
  <c r="GH43" i="1"/>
  <c r="FX43" i="1"/>
  <c r="AK43" i="1" l="1"/>
  <c r="AO43" i="1"/>
  <c r="O43" i="1"/>
  <c r="D43" i="1"/>
  <c r="F43" i="1" s="1"/>
  <c r="D4" i="1" l="1"/>
  <c r="E4" i="1"/>
  <c r="F4" i="1"/>
  <c r="GX20" i="1" l="1"/>
  <c r="GW20" i="1"/>
  <c r="B3" i="1"/>
  <c r="GV20" i="1"/>
  <c r="EZ20" i="1"/>
  <c r="FA20" i="1"/>
  <c r="EY20" i="1"/>
  <c r="O20" i="1" l="1"/>
  <c r="P26" i="1" l="1"/>
  <c r="P45" i="1"/>
  <c r="P30" i="1"/>
  <c r="P21" i="1"/>
  <c r="P22" i="1"/>
  <c r="P34" i="1"/>
  <c r="P33" i="1"/>
  <c r="P32" i="1"/>
  <c r="P40" i="1"/>
  <c r="P20" i="1"/>
  <c r="P24" i="1"/>
  <c r="P41" i="1"/>
  <c r="P36" i="1"/>
  <c r="P37" i="1"/>
  <c r="P39" i="1"/>
  <c r="P35" i="1"/>
  <c r="P31" i="1"/>
  <c r="P29" i="1"/>
  <c r="P27" i="1"/>
  <c r="P44" i="1"/>
  <c r="P47" i="1"/>
  <c r="P43" i="1"/>
  <c r="P38" i="1"/>
  <c r="P42" i="1"/>
  <c r="P46" i="1"/>
  <c r="P25" i="1"/>
  <c r="P28" i="1"/>
  <c r="P23"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CP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CQ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CS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CT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CU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CV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CW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CX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CY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CZ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A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B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C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D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E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F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G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DX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A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B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C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D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E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F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G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H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I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K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L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M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N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O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P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Q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R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W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EX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B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C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D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E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F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I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J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K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L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M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N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FO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FP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FR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FS2" authorId="0" shapeId="0" xr:uid="{CBD300F2-C140-49FF-A3D1-19531521668F}">
      <text>
        <r>
          <rPr>
            <b/>
            <sz val="9"/>
            <color indexed="81"/>
            <rFont val="Tahoma"/>
            <family val="2"/>
          </rPr>
          <t>Michael Young:</t>
        </r>
        <r>
          <rPr>
            <sz val="9"/>
            <color indexed="81"/>
            <rFont val="Tahoma"/>
            <family val="2"/>
          </rPr>
          <t xml:space="preserve">
min dams</t>
        </r>
      </text>
    </comment>
    <comment ref="FT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FU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FZ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A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D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E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GF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GG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GH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GI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GJ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K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M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GN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GO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GP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GQ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GV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W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X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Y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B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C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D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E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HF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HG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HH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B3" authorId="2" shapeId="0" xr:uid="{B954CDF6-1ABF-48D4-9FEA-F3C077148276}">
      <text>
        <r>
          <rPr>
            <b/>
            <sz val="9"/>
            <color indexed="81"/>
            <rFont val="Tahoma"/>
            <family val="2"/>
          </rPr>
          <t>John:</t>
        </r>
        <r>
          <rPr>
            <sz val="9"/>
            <color indexed="81"/>
            <rFont val="Tahoma"/>
            <family val="2"/>
          </rPr>
          <t xml:space="preserve">
Pasture type</t>
        </r>
      </text>
    </comment>
    <comment ref="HC3" authorId="2" shapeId="0" xr:uid="{3DA988A2-87E9-45A7-B00D-99AF0DC99125}">
      <text>
        <r>
          <rPr>
            <b/>
            <sz val="9"/>
            <color indexed="81"/>
            <rFont val="Tahoma"/>
            <family val="2"/>
          </rPr>
          <t>John:</t>
        </r>
        <r>
          <rPr>
            <sz val="9"/>
            <color indexed="81"/>
            <rFont val="Tahoma"/>
            <family val="2"/>
          </rPr>
          <t xml:space="preserve">
Pasture type</t>
        </r>
      </text>
    </comment>
    <comment ref="HD3" authorId="2" shapeId="0" xr:uid="{B1BA6188-A345-4BB4-9DCF-724ACC79178E}">
      <text>
        <r>
          <rPr>
            <b/>
            <sz val="9"/>
            <color indexed="81"/>
            <rFont val="Tahoma"/>
            <family val="2"/>
          </rPr>
          <t>John:</t>
        </r>
        <r>
          <rPr>
            <sz val="9"/>
            <color indexed="81"/>
            <rFont val="Tahoma"/>
            <family val="2"/>
          </rPr>
          <t xml:space="preserve">
Pasture type</t>
        </r>
      </text>
    </comment>
    <comment ref="HE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BZ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A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B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C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D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CS4" authorId="2" shapeId="0" xr:uid="{2264C0C6-E70D-43D3-B87A-30EDC2A40F34}">
      <text>
        <r>
          <rPr>
            <b/>
            <sz val="9"/>
            <color indexed="81"/>
            <rFont val="Tahoma"/>
            <family val="2"/>
          </rPr>
          <t>John:</t>
        </r>
        <r>
          <rPr>
            <sz val="9"/>
            <color indexed="81"/>
            <rFont val="Tahoma"/>
            <family val="2"/>
          </rPr>
          <t xml:space="preserve">
All dams</t>
        </r>
      </text>
    </comment>
    <comment ref="CT4" authorId="2" shapeId="0" xr:uid="{0C26DBE4-BD27-4C07-A035-AB2C76262933}">
      <text>
        <r>
          <rPr>
            <b/>
            <sz val="9"/>
            <color indexed="81"/>
            <rFont val="Tahoma"/>
            <family val="2"/>
          </rPr>
          <t>John:</t>
        </r>
        <r>
          <rPr>
            <sz val="9"/>
            <color indexed="81"/>
            <rFont val="Tahoma"/>
            <family val="2"/>
          </rPr>
          <t xml:space="preserve">
All offspring</t>
        </r>
      </text>
    </comment>
    <comment ref="CU4" authorId="2" shapeId="0" xr:uid="{ACD28C0C-AE68-4BD9-9EED-7DD6A7DC9B99}">
      <text>
        <r>
          <rPr>
            <b/>
            <sz val="9"/>
            <color indexed="81"/>
            <rFont val="Tahoma"/>
            <family val="2"/>
          </rPr>
          <t>John:</t>
        </r>
        <r>
          <rPr>
            <sz val="9"/>
            <color indexed="81"/>
            <rFont val="Tahoma"/>
            <family val="2"/>
          </rPr>
          <t xml:space="preserve">
All dams</t>
        </r>
      </text>
    </comment>
    <comment ref="CV4" authorId="2" shapeId="0" xr:uid="{92936E11-8E13-4370-BA01-5A7C64DCB7E6}">
      <text>
        <r>
          <rPr>
            <b/>
            <sz val="9"/>
            <color indexed="81"/>
            <rFont val="Tahoma"/>
            <family val="2"/>
          </rPr>
          <t>John:</t>
        </r>
        <r>
          <rPr>
            <sz val="9"/>
            <color indexed="81"/>
            <rFont val="Tahoma"/>
            <family val="2"/>
          </rPr>
          <t xml:space="preserve">
All offspring</t>
        </r>
      </text>
    </comment>
    <comment ref="CW4" authorId="2" shapeId="0" xr:uid="{47717A62-9B44-40A0-AE13-768647E9BB65}">
      <text>
        <r>
          <rPr>
            <b/>
            <sz val="9"/>
            <color indexed="81"/>
            <rFont val="Tahoma"/>
            <family val="2"/>
          </rPr>
          <t>John:</t>
        </r>
        <r>
          <rPr>
            <sz val="9"/>
            <color indexed="81"/>
            <rFont val="Tahoma"/>
            <family val="2"/>
          </rPr>
          <t xml:space="preserve">
All dams</t>
        </r>
      </text>
    </comment>
    <comment ref="CX4" authorId="2" shapeId="0" xr:uid="{824A4D46-16F9-434D-92A9-93CDBAFCFE8D}">
      <text>
        <r>
          <rPr>
            <b/>
            <sz val="9"/>
            <color indexed="81"/>
            <rFont val="Tahoma"/>
            <family val="2"/>
          </rPr>
          <t>John:</t>
        </r>
        <r>
          <rPr>
            <sz val="9"/>
            <color indexed="81"/>
            <rFont val="Tahoma"/>
            <family val="2"/>
          </rPr>
          <t xml:space="preserve">
All offspring</t>
        </r>
      </text>
    </comment>
    <comment ref="CY4" authorId="2" shapeId="0" xr:uid="{5F8D7599-9B1B-4CCD-8F76-B4A1DF99C4FD}">
      <text>
        <r>
          <rPr>
            <b/>
            <sz val="9"/>
            <color indexed="81"/>
            <rFont val="Tahoma"/>
            <family val="2"/>
          </rPr>
          <t>John:</t>
        </r>
        <r>
          <rPr>
            <sz val="9"/>
            <color indexed="81"/>
            <rFont val="Tahoma"/>
            <family val="2"/>
          </rPr>
          <t xml:space="preserve">
aStd - weanage
</t>
        </r>
      </text>
    </comment>
    <comment ref="CZ4" authorId="2" shapeId="0" xr:uid="{5A621710-7CA6-4398-BEAD-82F155DBF4A7}">
      <text>
        <r>
          <rPr>
            <b/>
            <sz val="9"/>
            <color indexed="81"/>
            <rFont val="Tahoma"/>
            <family val="2"/>
          </rPr>
          <t>John:</t>
        </r>
        <r>
          <rPr>
            <sz val="9"/>
            <color indexed="81"/>
            <rFont val="Tahoma"/>
            <family val="2"/>
          </rPr>
          <t xml:space="preserve">
aStd - weanage
</t>
        </r>
      </text>
    </comment>
    <comment ref="DA4" authorId="2" shapeId="0" xr:uid="{1FD324B5-731F-4818-8775-5AB906AD49E4}">
      <text>
        <r>
          <rPr>
            <b/>
            <sz val="9"/>
            <color indexed="81"/>
            <rFont val="Tahoma"/>
            <family val="2"/>
          </rPr>
          <t>John:</t>
        </r>
        <r>
          <rPr>
            <sz val="9"/>
            <color indexed="81"/>
            <rFont val="Tahoma"/>
            <family val="2"/>
          </rPr>
          <t xml:space="preserve">
Undifferentiated dams</t>
        </r>
      </text>
    </comment>
    <comment ref="DB4" authorId="2" shapeId="0" xr:uid="{2CCD5A21-A028-4D5C-859A-15011590E0D3}">
      <text>
        <r>
          <rPr>
            <b/>
            <sz val="9"/>
            <color indexed="81"/>
            <rFont val="Tahoma"/>
            <family val="2"/>
          </rPr>
          <t>John:</t>
        </r>
        <r>
          <rPr>
            <sz val="9"/>
            <color indexed="81"/>
            <rFont val="Tahoma"/>
            <family val="2"/>
          </rPr>
          <t xml:space="preserve">
Dry dams </t>
        </r>
      </text>
    </comment>
    <comment ref="DC4" authorId="2" shapeId="0" xr:uid="{CDF6E461-6EFD-4268-BC12-71BD89FEFDD2}">
      <text>
        <r>
          <rPr>
            <b/>
            <sz val="9"/>
            <color indexed="81"/>
            <rFont val="Tahoma"/>
            <family val="2"/>
          </rPr>
          <t>John:</t>
        </r>
        <r>
          <rPr>
            <sz val="9"/>
            <color indexed="81"/>
            <rFont val="Tahoma"/>
            <family val="2"/>
          </rPr>
          <t xml:space="preserve">
Pregnant dams</t>
        </r>
      </text>
    </comment>
    <comment ref="DD4" authorId="2" shapeId="0" xr:uid="{83A44181-CA52-4FE1-8F1C-722C4F31CE68}">
      <text>
        <r>
          <rPr>
            <b/>
            <sz val="9"/>
            <color indexed="81"/>
            <rFont val="Tahoma"/>
            <family val="2"/>
          </rPr>
          <t>John:</t>
        </r>
        <r>
          <rPr>
            <sz val="9"/>
            <color indexed="81"/>
            <rFont val="Tahoma"/>
            <family val="2"/>
          </rPr>
          <t xml:space="preserve">
Single dams</t>
        </r>
      </text>
    </comment>
    <comment ref="DE4" authorId="2" shapeId="0" xr:uid="{4B55BEE9-662E-40B1-815B-DE633A72AFC3}">
      <text>
        <r>
          <rPr>
            <b/>
            <sz val="9"/>
            <color indexed="81"/>
            <rFont val="Tahoma"/>
            <family val="2"/>
          </rPr>
          <t>John:</t>
        </r>
        <r>
          <rPr>
            <sz val="9"/>
            <color indexed="81"/>
            <rFont val="Tahoma"/>
            <family val="2"/>
          </rPr>
          <t xml:space="preserve">
Multiple dams</t>
        </r>
      </text>
    </comment>
    <comment ref="DF4" authorId="2" shapeId="0" xr:uid="{AEB5DD46-8F1F-4D43-AE86-2A2726BC7ED2}">
      <text>
        <r>
          <rPr>
            <b/>
            <sz val="9"/>
            <color indexed="81"/>
            <rFont val="Tahoma"/>
            <family val="2"/>
          </rPr>
          <t>John:</t>
        </r>
        <r>
          <rPr>
            <sz val="9"/>
            <color indexed="81"/>
            <rFont val="Tahoma"/>
            <family val="2"/>
          </rPr>
          <t xml:space="preserve">
Twin dams</t>
        </r>
      </text>
    </comment>
    <comment ref="DG4" authorId="2" shapeId="0" xr:uid="{070358F4-7D23-4E95-A2AB-E657991D714C}">
      <text>
        <r>
          <rPr>
            <b/>
            <sz val="9"/>
            <color indexed="81"/>
            <rFont val="Tahoma"/>
            <family val="2"/>
          </rPr>
          <t>John:</t>
        </r>
        <r>
          <rPr>
            <sz val="9"/>
            <color indexed="81"/>
            <rFont val="Tahoma"/>
            <family val="2"/>
          </rPr>
          <t xml:space="preserve">
Triplet dams</t>
        </r>
      </text>
    </comment>
    <comment ref="DL4" authorId="2" shapeId="0" xr:uid="{EDBA936A-EB3F-47A4-A727-C6F9EF60B6FA}">
      <text>
        <r>
          <rPr>
            <b/>
            <sz val="9"/>
            <color indexed="81"/>
            <rFont val="Tahoma"/>
            <family val="2"/>
          </rPr>
          <t>John:</t>
        </r>
        <r>
          <rPr>
            <sz val="9"/>
            <color indexed="81"/>
            <rFont val="Tahoma"/>
            <family val="2"/>
          </rPr>
          <t xml:space="preserve">
Include BBB</t>
        </r>
      </text>
    </comment>
    <comment ref="DM4" authorId="2" shapeId="0" xr:uid="{8D9B30BF-7807-4CA4-8B4F-461542872E18}">
      <text>
        <r>
          <rPr>
            <b/>
            <sz val="9"/>
            <color indexed="81"/>
            <rFont val="Tahoma"/>
            <family val="2"/>
          </rPr>
          <t>John:</t>
        </r>
        <r>
          <rPr>
            <sz val="9"/>
            <color indexed="81"/>
            <rFont val="Tahoma"/>
            <family val="2"/>
          </rPr>
          <t xml:space="preserve">
Include BBM</t>
        </r>
      </text>
    </comment>
    <comment ref="DN4" authorId="2" shapeId="0" xr:uid="{EA5FCC71-3412-4D05-9092-E3A7BA334AF5}">
      <text>
        <r>
          <rPr>
            <b/>
            <sz val="9"/>
            <color indexed="81"/>
            <rFont val="Tahoma"/>
            <family val="2"/>
          </rPr>
          <t>John:</t>
        </r>
        <r>
          <rPr>
            <sz val="9"/>
            <color indexed="81"/>
            <rFont val="Tahoma"/>
            <family val="2"/>
          </rPr>
          <t xml:space="preserve">
Include BBT</t>
        </r>
      </text>
    </comment>
    <comment ref="DO4" authorId="2" shapeId="0" xr:uid="{FBB5830A-BD65-4BB9-B2EA-685EBA0BC799}">
      <text>
        <r>
          <rPr>
            <b/>
            <sz val="9"/>
            <color indexed="81"/>
            <rFont val="Tahoma"/>
            <family val="2"/>
          </rPr>
          <t>John:</t>
        </r>
        <r>
          <rPr>
            <sz val="9"/>
            <color indexed="81"/>
            <rFont val="Tahoma"/>
            <family val="2"/>
          </rPr>
          <t xml:space="preserve">
Include BMT</t>
        </r>
      </text>
    </comment>
    <comment ref="DT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A4" authorId="2" shapeId="0" xr:uid="{FB130362-2347-4565-9BB7-6EAC49766174}">
      <text>
        <r>
          <rPr>
            <b/>
            <sz val="9"/>
            <color indexed="81"/>
            <rFont val="Tahoma"/>
            <family val="2"/>
          </rPr>
          <t>John:</t>
        </r>
        <r>
          <rPr>
            <sz val="9"/>
            <color indexed="81"/>
            <rFont val="Tahoma"/>
            <family val="2"/>
          </rPr>
          <t xml:space="preserve">
CSIRO lamb survival of multiples</t>
        </r>
      </text>
    </comment>
    <comment ref="EB4" authorId="2" shapeId="0" xr:uid="{2B3A8A1C-102C-4B66-A431-BD7DAEF939AB}">
      <text>
        <r>
          <rPr>
            <b/>
            <sz val="9"/>
            <color indexed="81"/>
            <rFont val="Tahoma"/>
            <family val="2"/>
          </rPr>
          <t>John:</t>
        </r>
        <r>
          <rPr>
            <sz val="9"/>
            <color indexed="81"/>
            <rFont val="Tahoma"/>
            <family val="2"/>
          </rPr>
          <t xml:space="preserve">
LTW lamb survival of multiples</t>
        </r>
      </text>
    </comment>
    <comment ref="EC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D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E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F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G4" authorId="2" shapeId="0" xr:uid="{6894B36D-9763-43B1-B7B3-D874B037C01A}">
      <text>
        <r>
          <rPr>
            <b/>
            <sz val="9"/>
            <color indexed="81"/>
            <rFont val="Tahoma"/>
            <family val="2"/>
          </rPr>
          <t>John:</t>
        </r>
        <r>
          <rPr>
            <sz val="9"/>
            <color indexed="81"/>
            <rFont val="Tahoma"/>
            <family val="2"/>
          </rPr>
          <t xml:space="preserve">
Singles</t>
        </r>
      </text>
    </comment>
    <comment ref="EH4" authorId="2" shapeId="0" xr:uid="{B8F6071A-7144-4766-AF63-2FB7A8DD7C68}">
      <text>
        <r>
          <rPr>
            <b/>
            <sz val="9"/>
            <color indexed="81"/>
            <rFont val="Tahoma"/>
            <family val="2"/>
          </rPr>
          <t>John:</t>
        </r>
        <r>
          <rPr>
            <sz val="9"/>
            <color indexed="81"/>
            <rFont val="Tahoma"/>
            <family val="2"/>
          </rPr>
          <t xml:space="preserve">
Multiples</t>
        </r>
      </text>
    </comment>
    <comment ref="EI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M4" authorId="2" shapeId="0" xr:uid="{32F4DA07-C1F5-49CA-A47F-89BD263E5FCE}">
      <text>
        <r>
          <rPr>
            <b/>
            <sz val="9"/>
            <color indexed="81"/>
            <rFont val="Tahoma"/>
            <family val="2"/>
          </rPr>
          <t>John:</t>
        </r>
        <r>
          <rPr>
            <sz val="9"/>
            <color indexed="81"/>
            <rFont val="Tahoma"/>
            <family val="2"/>
          </rPr>
          <t xml:space="preserve">
Adjust repro rate of ewe lambs</t>
        </r>
      </text>
    </comment>
    <comment ref="EN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EO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EP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EQ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ER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EX4" authorId="0" shapeId="0" xr:uid="{75BF48CE-723C-411B-9631-014B4D886458}">
      <text>
        <r>
          <rPr>
            <b/>
            <sz val="9"/>
            <color indexed="81"/>
            <rFont val="Tahoma"/>
            <family val="2"/>
          </rPr>
          <t>Michael Young:</t>
        </r>
        <r>
          <rPr>
            <sz val="9"/>
            <color indexed="81"/>
            <rFont val="Tahoma"/>
            <family val="2"/>
          </rPr>
          <t xml:space="preserve">
All pastures</t>
        </r>
      </text>
    </comment>
    <comment ref="EY4" authorId="2" shapeId="0" xr:uid="{90C07E8A-2A5C-4510-B26D-109EE346383F}">
      <text>
        <r>
          <rPr>
            <b/>
            <sz val="9"/>
            <color indexed="81"/>
            <rFont val="Tahoma"/>
            <family val="2"/>
          </rPr>
          <t>John:</t>
        </r>
        <r>
          <rPr>
            <sz val="9"/>
            <color indexed="81"/>
            <rFont val="Tahoma"/>
            <family val="2"/>
          </rPr>
          <t xml:space="preserve">
Autumn lambing included</t>
        </r>
      </text>
    </comment>
    <comment ref="EZ4" authorId="2" shapeId="0" xr:uid="{DDC4B732-0724-4618-967C-94830644C7C0}">
      <text>
        <r>
          <rPr>
            <b/>
            <sz val="9"/>
            <color indexed="81"/>
            <rFont val="Tahoma"/>
            <family val="2"/>
          </rPr>
          <t>John:</t>
        </r>
        <r>
          <rPr>
            <sz val="9"/>
            <color indexed="81"/>
            <rFont val="Tahoma"/>
            <family val="2"/>
          </rPr>
          <t xml:space="preserve">
Winter lambing included</t>
        </r>
      </text>
    </comment>
    <comment ref="FA4" authorId="2" shapeId="0" xr:uid="{E5BCC9AA-3746-43B7-A671-B947067682D5}">
      <text>
        <r>
          <rPr>
            <b/>
            <sz val="9"/>
            <color indexed="81"/>
            <rFont val="Tahoma"/>
            <family val="2"/>
          </rPr>
          <t>John:</t>
        </r>
        <r>
          <rPr>
            <sz val="9"/>
            <color indexed="81"/>
            <rFont val="Tahoma"/>
            <family val="2"/>
          </rPr>
          <t xml:space="preserve">
Spring lambing included</t>
        </r>
      </text>
    </comment>
    <comment ref="FB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C4" authorId="2" shapeId="0" xr:uid="{F6A63D6B-CC6D-44BF-9483-ED1A61E96B2D}">
      <text>
        <r>
          <rPr>
            <b/>
            <sz val="9"/>
            <color indexed="81"/>
            <rFont val="Tahoma"/>
            <family val="2"/>
          </rPr>
          <t>John:</t>
        </r>
        <r>
          <rPr>
            <sz val="9"/>
            <color indexed="81"/>
            <rFont val="Tahoma"/>
            <family val="2"/>
          </rPr>
          <t xml:space="preserve">
Ewe lambs for all genotypes</t>
        </r>
      </text>
    </comment>
    <comment ref="FD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E4" authorId="2" shapeId="0" xr:uid="{1009D4DF-56FA-4849-A964-B6F2A9D0CC8E}">
      <text>
        <r>
          <rPr>
            <b/>
            <sz val="9"/>
            <color indexed="81"/>
            <rFont val="Tahoma"/>
            <family val="2"/>
          </rPr>
          <t>John:</t>
        </r>
        <r>
          <rPr>
            <sz val="9"/>
            <color indexed="81"/>
            <rFont val="Tahoma"/>
            <family val="2"/>
          </rPr>
          <t xml:space="preserve">
0:1 is the yearlings
</t>
        </r>
      </text>
    </comment>
    <comment ref="FF4" authorId="2" shapeId="0" xr:uid="{FD1719A0-8CDF-47F4-8165-6A9FDAA90CEE}">
      <text>
        <r>
          <rPr>
            <b/>
            <sz val="9"/>
            <color indexed="81"/>
            <rFont val="Tahoma"/>
            <family val="2"/>
          </rPr>
          <t>John:</t>
        </r>
        <r>
          <rPr>
            <sz val="9"/>
            <color indexed="81"/>
            <rFont val="Tahoma"/>
            <family val="2"/>
          </rPr>
          <t xml:space="preserve">
0:1 is the yearlings
</t>
        </r>
      </text>
    </comment>
    <comment ref="FG4" authorId="2" shapeId="0" xr:uid="{C201F09B-FDE6-471C-AAE8-29AF72EADD72}">
      <text>
        <r>
          <rPr>
            <b/>
            <sz val="9"/>
            <color indexed="81"/>
            <rFont val="Tahoma"/>
            <family val="2"/>
          </rPr>
          <t>John:</t>
        </r>
        <r>
          <rPr>
            <sz val="9"/>
            <color indexed="81"/>
            <rFont val="Tahoma"/>
            <family val="2"/>
          </rPr>
          <t xml:space="preserve">
1: is maidens and older
</t>
        </r>
      </text>
    </comment>
    <comment ref="FH4" authorId="2" shapeId="0" xr:uid="{CE326799-14A2-4FBE-839D-DFEE07CFA0A6}">
      <text>
        <r>
          <rPr>
            <b/>
            <sz val="9"/>
            <color indexed="81"/>
            <rFont val="Tahoma"/>
            <family val="2"/>
          </rPr>
          <t>John:</t>
        </r>
        <r>
          <rPr>
            <sz val="9"/>
            <color indexed="81"/>
            <rFont val="Tahoma"/>
            <family val="2"/>
          </rPr>
          <t xml:space="preserve">
1: is maidens and older
</t>
        </r>
      </text>
    </comment>
    <comment ref="FI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K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M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FN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FP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FU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FV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FW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FX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FY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A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B4" authorId="0" shapeId="0" xr:uid="{45011FBE-C7D8-4383-8F68-AFF71A3E23F7}">
      <text>
        <r>
          <rPr>
            <b/>
            <sz val="9"/>
            <color indexed="81"/>
            <rFont val="Tahoma"/>
            <family val="2"/>
          </rPr>
          <t xml:space="preserve">John:
</t>
        </r>
        <r>
          <rPr>
            <sz val="9"/>
            <color indexed="81"/>
            <rFont val="Tahoma"/>
            <family val="2"/>
          </rPr>
          <t>1:2, : is maidens of all genotypes</t>
        </r>
      </text>
    </comment>
    <comment ref="GC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E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GF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GG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GH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I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M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GN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GO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GP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GQ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GY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B4" authorId="2" shapeId="0" xr:uid="{9FF18E70-2FD1-43CB-8641-ADCD53C9CB5A}">
      <text>
        <r>
          <rPr>
            <b/>
            <sz val="9"/>
            <color indexed="81"/>
            <rFont val="Tahoma"/>
            <family val="2"/>
          </rPr>
          <t>John:</t>
        </r>
        <r>
          <rPr>
            <sz val="9"/>
            <color indexed="81"/>
            <rFont val="Tahoma"/>
            <family val="2"/>
          </rPr>
          <t xml:space="preserve">
Feed period 1</t>
        </r>
      </text>
    </comment>
    <comment ref="HC4" authorId="2" shapeId="0" xr:uid="{6675EA85-5679-483A-BADA-32EA95612E0C}">
      <text>
        <r>
          <rPr>
            <b/>
            <sz val="9"/>
            <color indexed="81"/>
            <rFont val="Tahoma"/>
            <family val="2"/>
          </rPr>
          <t>John:</t>
        </r>
        <r>
          <rPr>
            <sz val="9"/>
            <color indexed="81"/>
            <rFont val="Tahoma"/>
            <family val="2"/>
          </rPr>
          <t xml:space="preserve">
Feed period 4</t>
        </r>
      </text>
    </comment>
    <comment ref="HD4" authorId="2" shapeId="0" xr:uid="{CFBA63DF-C67F-4815-B1B2-876471F6D252}">
      <text>
        <r>
          <rPr>
            <b/>
            <sz val="9"/>
            <color indexed="81"/>
            <rFont val="Tahoma"/>
            <family val="2"/>
          </rPr>
          <t>John:</t>
        </r>
        <r>
          <rPr>
            <sz val="9"/>
            <color indexed="81"/>
            <rFont val="Tahoma"/>
            <family val="2"/>
          </rPr>
          <t xml:space="preserve">
Feed period 5</t>
        </r>
      </text>
    </comment>
    <comment ref="HE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C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D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CY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EP15" authorId="2" shapeId="0" xr:uid="{3E6BD2DB-8FA8-4F7C-9F3A-DE9084E92180}">
      <text>
        <r>
          <rPr>
            <b/>
            <sz val="9"/>
            <color indexed="81"/>
            <rFont val="Tahoma"/>
            <family val="2"/>
          </rPr>
          <t>John:</t>
        </r>
        <r>
          <rPr>
            <sz val="9"/>
            <color indexed="81"/>
            <rFont val="Tahoma"/>
            <family val="2"/>
          </rPr>
          <t xml:space="preserve">
from i_dryman
</t>
        </r>
      </text>
    </comment>
    <comment ref="FI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8" authorId="2" shapeId="0" xr:uid="{2B75D0D1-5472-46F7-8C4B-BDDE55D05894}">
      <text>
        <r>
          <rPr>
            <b/>
            <sz val="9"/>
            <color indexed="81"/>
            <rFont val="Tahoma"/>
            <family val="2"/>
          </rPr>
          <t>John:</t>
        </r>
        <r>
          <rPr>
            <sz val="9"/>
            <color indexed="81"/>
            <rFont val="Tahoma"/>
            <family val="2"/>
          </rPr>
          <t xml:space="preserve">
Manually entered options</t>
        </r>
      </text>
    </comment>
    <comment ref="G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G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4" authorId="2" shapeId="0" xr:uid="{AFE42F36-CF64-4986-B8D3-4F45022A4F91}">
      <text>
        <r>
          <rPr>
            <b/>
            <sz val="9"/>
            <color indexed="81"/>
            <rFont val="Tahoma"/>
            <family val="2"/>
          </rPr>
          <t>John:</t>
        </r>
        <r>
          <rPr>
            <sz val="9"/>
            <color indexed="81"/>
            <rFont val="Tahoma"/>
            <family val="2"/>
          </rPr>
          <t xml:space="preserve">
Manually entered options</t>
        </r>
      </text>
    </comment>
    <comment ref="AL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J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M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A24" authorId="2" shapeId="0" xr:uid="{DA9B77E9-FE79-4CCD-ABD2-A1EAF35E74FF}">
      <text>
        <r>
          <rPr>
            <b/>
            <sz val="9"/>
            <color indexed="81"/>
            <rFont val="Tahoma"/>
            <family val="2"/>
          </rPr>
          <t>John:</t>
        </r>
        <r>
          <rPr>
            <sz val="9"/>
            <color indexed="81"/>
            <rFont val="Tahoma"/>
            <family val="2"/>
          </rPr>
          <t xml:space="preserve">
RC14+1  so that 0 is active (and it implies optimised)</t>
        </r>
      </text>
    </comment>
    <comment ref="GC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EY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<sst xmlns="http://schemas.openxmlformats.org/spreadsheetml/2006/main" count="6920" uniqueCount="1655">
  <si>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</si>
  <si>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</si>
  <si>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</si>
  <si>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</si>
  <si>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</si>
  <si>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</si>
  <si>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</si>
  <si>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</si>
  <si>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</si>
  <si>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</si>
  <si>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</si>
  <si>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</si>
  <si>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</si>
  <si>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</si>
  <si>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</si>
  <si>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</si>
  <si>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</si>
  <si>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</si>
  <si>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</si>
  <si>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</si>
  <si>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</si>
  <si>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</si>
  <si>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</si>
  <si>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</si>
  <si>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</si>
  <si>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</si>
  <si>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</si>
  <si>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</si>
  <si>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</si>
  <si>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</si>
  <si>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</si>
  <si>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</si>
  <si>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</si>
  <si>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</si>
  <si>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</si>
  <si>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</si>
  <si>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</si>
  <si>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</si>
  <si>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</si>
  <si>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</si>
  <si>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</si>
  <si>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</si>
  <si>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</si>
  <si>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</si>
  <si>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</si>
  <si>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</si>
  <si>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</si>
  <si>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</si>
  <si>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</si>
  <si>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</si>
  <si>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</si>
  <si>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</si>
  <si>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</si>
  <si>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</si>
  <si>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</si>
  <si>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</si>
  <si>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</si>
  <si>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</si>
  <si>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</si>
  <si>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</si>
  <si>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</si>
  <si>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</si>
  <si>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</si>
  <si>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</si>
  <si>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</si>
  <si>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</si>
  <si>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</si>
  <si>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</si>
  <si>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</si>
  <si>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</si>
  <si>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</si>
  <si>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</si>
  <si>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</si>
  <si>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</si>
  <si>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</si>
  <si>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</si>
  <si>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</si>
  <si>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</si>
  <si>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</si>
  <si>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</si>
  <si>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</si>
  <si>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</si>
  <si>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</si>
  <si>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</si>
  <si>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</si>
  <si>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</si>
  <si>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</si>
  <si>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</si>
  <si>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</si>
  <si>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</si>
  <si>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</si>
  <si>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</si>
  <si>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</si>
  <si>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</si>
  <si>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</si>
  <si>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</si>
  <si>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</si>
  <si>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</si>
  <si>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</si>
  <si>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</si>
  <si>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</si>
  <si>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</si>
  <si>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</si>
  <si>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</si>
  <si>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</si>
  <si>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</si>
  <si>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</si>
  <si>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</si>
  <si>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</si>
  <si>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</si>
  <si>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</si>
  <si>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</si>
  <si>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</si>
  <si>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</si>
  <si>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</si>
  <si>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</si>
  <si>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</si>
  <si>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</si>
  <si>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</si>
  <si>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</si>
  <si>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</si>
  <si>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</si>
  <si>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</si>
  <si>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</si>
  <si>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</si>
  <si>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</si>
  <si>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</si>
  <si>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</si>
  <si>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</si>
  <si>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</si>
  <si>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</si>
  <si>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</si>
  <si>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</si>
  <si>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</si>
  <si>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</si>
  <si>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</si>
  <si>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</si>
  <si>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</si>
  <si>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</si>
  <si>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</si>
  <si>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</si>
  <si>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</si>
  <si>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</si>
  <si>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</si>
  <si>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</si>
  <si>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</si>
  <si>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</si>
  <si>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</si>
  <si>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</si>
  <si>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</si>
  <si>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</si>
  <si>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</si>
  <si>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</si>
  <si>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</si>
  <si>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</si>
  <si>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</si>
  <si>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</si>
  <si>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</si>
  <si>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</si>
  <si>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</si>
  <si>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</si>
  <si>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</si>
  <si>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</si>
  <si>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</si>
  <si>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</si>
  <si>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</si>
  <si>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</si>
  <si>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</si>
  <si>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</si>
  <si>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</si>
  <si>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</si>
  <si>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</si>
  <si>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</si>
  <si>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</si>
  <si>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</si>
  <si>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</si>
  <si>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</si>
  <si>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</si>
  <si>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</si>
  <si>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</si>
  <si>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</si>
  <si>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</si>
  <si>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</si>
  <si>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</si>
  <si>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</si>
  <si>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</si>
  <si>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</si>
  <si>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</si>
  <si>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</si>
  <si>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</si>
  <si>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</si>
  <si>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</si>
  <si>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</si>
  <si>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</si>
  <si>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</si>
  <si>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</si>
  <si>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</si>
  <si>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</si>
  <si>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</si>
  <si>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</si>
  <si>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</si>
  <si>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</si>
  <si>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</si>
  <si>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</si>
  <si>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</si>
  <si>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</si>
  <si>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</si>
  <si>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</si>
  <si>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</si>
  <si>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</si>
  <si>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</si>
  <si>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</si>
  <si>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</si>
  <si>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</si>
  <si>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</si>
  <si>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</si>
  <si>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</si>
  <si>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</si>
  <si>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</si>
  <si>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</si>
  <si>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</si>
  <si>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</si>
  <si>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</si>
  <si>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</si>
  <si>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</si>
  <si>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</si>
  <si>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</si>
  <si>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</si>
  <si>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</si>
  <si>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</si>
  <si>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</si>
  <si>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</si>
  <si>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</si>
  <si>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</si>
  <si>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</si>
  <si>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</si>
  <si>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</si>
  <si>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</si>
  <si>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</si>
  <si>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</si>
  <si>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</si>
  <si>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</si>
  <si>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</si>
  <si>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</si>
  <si>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</si>
  <si>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</si>
  <si>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</si>
  <si>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</si>
  <si>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</si>
  <si>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</si>
  <si>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</si>
  <si>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</si>
  <si>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</si>
  <si>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</si>
  <si>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</si>
  <si>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</si>
  <si>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</si>
  <si>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</si>
  <si>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</si>
  <si>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</si>
  <si>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</si>
  <si>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</si>
  <si>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</si>
  <si>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</si>
  <si>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</si>
  <si>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</si>
  <si>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</si>
  <si>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</si>
  <si>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</si>
  <si>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</si>
  <si>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</si>
  <si>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</si>
  <si>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</si>
  <si>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</si>
  <si>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</si>
  <si>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</si>
  <si>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</si>
  <si>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</si>
  <si>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</si>
  <si>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</si>
  <si>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</si>
  <si>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</si>
  <si>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</si>
  <si>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</si>
  <si>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</si>
  <si>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</si>
  <si>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</si>
  <si>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</si>
  <si>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</si>
  <si>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</si>
  <si>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</si>
  <si>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</si>
  <si>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</si>
  <si>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</si>
  <si>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</si>
  <si>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</si>
  <si>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</si>
  <si>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</si>
  <si>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</si>
  <si>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</si>
  <si>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</si>
  <si>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</si>
  <si>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</si>
  <si>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</si>
  <si>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</si>
  <si>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</si>
  <si>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</si>
  <si>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</si>
  <si>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</si>
  <si>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</si>
  <si>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</si>
  <si>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</si>
  <si>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</si>
  <si>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</si>
  <si>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</si>
  <si>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</si>
  <si>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</si>
  <si>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</si>
  <si>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</si>
  <si>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</si>
  <si>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</si>
  <si>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</si>
  <si>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</si>
  <si>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</si>
  <si>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</si>
  <si>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</si>
  <si>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</si>
  <si>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</si>
  <si>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</si>
  <si>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</si>
  <si>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</si>
  <si>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</si>
  <si>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</si>
  <si>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</si>
  <si>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</si>
  <si>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</si>
  <si>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</si>
  <si>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</si>
  <si>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</si>
  <si>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</si>
  <si>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</si>
  <si>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</si>
  <si>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</si>
  <si>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</si>
  <si>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</si>
  <si>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</si>
  <si>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</si>
  <si>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</si>
  <si>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</si>
  <si>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</si>
  <si>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</si>
  <si>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</si>
  <si>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</si>
  <si>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</si>
  <si>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</si>
  <si>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</si>
  <si>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</si>
  <si>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</si>
  <si>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</si>
  <si>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</si>
  <si>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</si>
  <si>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</si>
  <si>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</si>
  <si>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</si>
  <si>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</si>
  <si>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</si>
  <si>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</si>
  <si>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</si>
  <si>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</si>
  <si>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</si>
  <si>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</si>
  <si>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</si>
  <si>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</si>
  <si>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</si>
  <si>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</si>
  <si>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</si>
  <si>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</si>
  <si>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</si>
  <si>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</si>
  <si>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</si>
  <si>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</si>
  <si>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</si>
  <si>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</si>
  <si>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</si>
  <si>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</si>
  <si>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</si>
  <si>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</si>
  <si>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</si>
  <si>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</si>
  <si>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</si>
  <si>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</si>
  <si>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</si>
  <si>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</si>
  <si>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</si>
  <si>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</si>
  <si>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</si>
  <si>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</si>
  <si>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</si>
  <si>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</si>
  <si>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</si>
  <si>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</si>
  <si>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</si>
  <si>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</si>
  <si>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</si>
  <si>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</si>
  <si>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</si>
  <si>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</si>
  <si>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</si>
  <si>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</si>
  <si>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</si>
  <si>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</si>
  <si>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</si>
  <si>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</si>
  <si>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</si>
  <si>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</si>
  <si>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</si>
  <si>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</si>
  <si>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</si>
  <si>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</si>
  <si>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</si>
  <si>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</si>
  <si>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</si>
  <si>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</si>
  <si>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</si>
  <si>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</si>
  <si>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</si>
  <si>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</si>
  <si>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</si>
  <si>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</si>
  <si>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</si>
  <si>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</si>
  <si>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</si>
  <si>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</si>
  <si>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</si>
  <si>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</si>
  <si>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</si>
  <si>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</si>
  <si>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</si>
  <si>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</si>
  <si>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</si>
  <si>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</si>
  <si>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</si>
  <si>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</si>
  <si>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</si>
  <si>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</si>
  <si>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</si>
  <si>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</si>
  <si>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</si>
  <si>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</si>
  <si>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</si>
  <si>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</si>
  <si>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</si>
  <si>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</si>
  <si>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</si>
  <si>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</si>
  <si>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</si>
  <si>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</si>
  <si>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</si>
  <si>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</si>
  <si>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</si>
  <si>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</si>
  <si>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</si>
  <si>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</si>
  <si>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</si>
  <si>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</si>
  <si>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</si>
  <si>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</si>
  <si>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</si>
  <si>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</si>
  <si>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</si>
  <si>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</si>
  <si>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</si>
  <si>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</si>
  <si>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</si>
  <si>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</si>
  <si>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</si>
  <si>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</si>
  <si>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</si>
  <si>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</si>
  <si>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</si>
  <si>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</si>
  <si>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</si>
  <si>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</si>
  <si>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</si>
  <si>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</si>
  <si>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</si>
  <si>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</si>
  <si>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</si>
  <si>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</si>
  <si>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</si>
  <si>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</si>
  <si>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</si>
  <si>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</si>
  <si>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</si>
  <si>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</si>
  <si>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</si>
  <si>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</si>
  <si>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</si>
  <si>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</si>
  <si>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</si>
  <si>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</si>
  <si>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</si>
  <si>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</si>
  <si>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</si>
  <si>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</si>
  <si>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</si>
  <si>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</si>
  <si>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</si>
  <si>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</si>
  <si>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</si>
  <si>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</si>
  <si>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</si>
  <si>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</si>
  <si>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</si>
  <si>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</si>
  <si>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</si>
  <si>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</si>
  <si>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</si>
  <si>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</si>
  <si>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</si>
  <si>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</si>
  <si>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</si>
  <si>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</si>
  <si>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</si>
  <si>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</si>
  <si>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</si>
  <si>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</si>
  <si>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</si>
  <si>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</si>
  <si>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</si>
  <si>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</si>
  <si>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</si>
  <si>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</si>
  <si>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</si>
  <si>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</si>
  <si>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</si>
  <si>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</si>
  <si>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</si>
  <si>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</si>
  <si>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</si>
  <si>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</si>
  <si>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</si>
  <si>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</si>
  <si>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</si>
  <si>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</si>
  <si>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</si>
  <si>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</si>
  <si>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</si>
  <si>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</si>
  <si>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</si>
  <si>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</si>
  <si>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</si>
  <si>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</si>
  <si>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</si>
  <si>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</si>
  <si>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</si>
  <si>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</si>
  <si>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</si>
  <si>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</si>
  <si>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</si>
  <si>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</si>
  <si>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</si>
  <si>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</si>
  <si>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</si>
  <si>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</si>
  <si>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</si>
  <si>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</si>
  <si>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</si>
  <si>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</si>
  <si>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</si>
  <si>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</si>
  <si>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</si>
  <si>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</si>
  <si>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</si>
  <si>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</si>
  <si>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</si>
  <si>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</si>
  <si>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</si>
  <si>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</si>
  <si>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</si>
  <si>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</si>
  <si>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</si>
  <si>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</si>
  <si>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</si>
  <si>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</si>
  <si>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</si>
  <si>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</si>
  <si>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</si>
  <si>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</si>
  <si>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</si>
  <si>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</si>
  <si>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</si>
  <si>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</si>
  <si>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</si>
  <si>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</si>
  <si>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</si>
  <si>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</si>
  <si>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</si>
  <si>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</si>
  <si>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</si>
  <si>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</si>
  <si>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</si>
  <si>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</si>
  <si>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</si>
  <si>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</si>
  <si>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</si>
  <si>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</si>
  <si>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</si>
  <si>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</si>
  <si>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</si>
  <si>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</si>
  <si>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</si>
  <si>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</si>
  <si>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</si>
  <si>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</si>
  <si>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</si>
  <si>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</si>
  <si>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</si>
  <si>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</si>
  <si>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</si>
  <si>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</si>
  <si>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</si>
  <si>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</si>
  <si>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</si>
  <si>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</si>
  <si>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</si>
  <si>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</si>
  <si>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</si>
  <si>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</si>
  <si>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</si>
  <si>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</si>
  <si>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</si>
  <si>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</si>
  <si>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</si>
  <si>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</si>
  <si>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</si>
  <si>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</si>
  <si>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</si>
  <si>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</si>
  <si>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</si>
  <si>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</si>
  <si>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</si>
  <si>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</si>
  <si>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</si>
  <si>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</si>
  <si>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</si>
  <si>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</si>
  <si>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</si>
  <si>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</si>
  <si>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</si>
  <si>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</si>
  <si>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</si>
  <si>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</si>
  <si>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</si>
  <si>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</si>
  <si>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</si>
  <si>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</si>
  <si>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</si>
  <si>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</si>
  <si>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</si>
  <si>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</si>
  <si>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</si>
  <si>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</si>
  <si>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</si>
  <si>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</si>
  <si>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</si>
  <si>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</si>
  <si>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</si>
  <si>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</si>
  <si>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</si>
  <si>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</si>
  <si>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</si>
  <si>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</si>
  <si>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</si>
  <si>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</si>
  <si>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</si>
  <si>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</si>
  <si>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</si>
  <si>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</si>
  <si>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</si>
  <si>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</si>
  <si>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</si>
  <si>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</si>
  <si>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</si>
  <si>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</si>
  <si>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</si>
  <si>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</si>
  <si>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</si>
  <si>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</si>
  <si>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</si>
  <si>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</si>
  <si>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</si>
  <si>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</si>
  <si>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</si>
  <si>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</si>
  <si>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</si>
  <si>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</si>
  <si>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</si>
  <si>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</si>
  <si>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</si>
  <si>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</si>
  <si>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</si>
  <si>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</si>
  <si>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</si>
  <si>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</si>
  <si>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</si>
  <si>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</si>
  <si>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</si>
  <si>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</si>
  <si>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</si>
  <si>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</si>
  <si>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</si>
  <si>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</si>
  <si>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</si>
  <si>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</si>
  <si>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</si>
  <si>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</si>
  <si>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</si>
  <si>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</si>
  <si>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</si>
  <si>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</si>
  <si>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</si>
  <si>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</si>
  <si>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</si>
  <si>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</si>
  <si>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</si>
  <si>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</si>
  <si>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</si>
  <si>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</si>
  <si>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</si>
  <si>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</si>
  <si>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</si>
  <si>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</si>
  <si>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</si>
  <si>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</si>
  <si>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</si>
  <si>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</si>
  <si>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</si>
  <si>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</si>
  <si>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</si>
  <si>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</si>
  <si>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</si>
  <si>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</si>
  <si>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</si>
  <si>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</si>
  <si>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</si>
  <si>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</si>
  <si>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</si>
  <si>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</si>
  <si>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</si>
  <si>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</si>
  <si>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</si>
  <si>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</si>
  <si>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</si>
  <si>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</si>
  <si>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</si>
  <si>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</si>
  <si>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</si>
  <si>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</si>
  <si>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</si>
  <si>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</si>
  <si>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</si>
  <si>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</si>
  <si>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</si>
  <si>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</si>
  <si>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</si>
  <si>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</si>
  <si>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</si>
  <si>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</si>
  <si>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</si>
  <si>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</si>
  <si>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</si>
  <si>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</si>
  <si>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</si>
  <si>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</si>
  <si>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</si>
  <si>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</si>
  <si>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</si>
  <si>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</si>
  <si>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</si>
  <si>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</si>
  <si>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</si>
  <si>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</si>
  <si>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</si>
  <si>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</si>
  <si>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</si>
  <si>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</si>
  <si>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</si>
  <si>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</si>
  <si>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</si>
  <si>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</si>
  <si>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</si>
  <si>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</si>
  <si>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</si>
  <si>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</si>
  <si>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</si>
  <si>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</si>
  <si>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</si>
  <si>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</si>
  <si>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</si>
  <si>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</si>
  <si>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</si>
  <si>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</si>
  <si>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</si>
  <si>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</si>
  <si>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</si>
  <si>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</si>
  <si>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</si>
  <si>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</si>
  <si>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</si>
  <si>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</si>
  <si>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</si>
  <si>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</si>
  <si>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</si>
  <si>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</si>
  <si>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</si>
  <si>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</si>
  <si>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</si>
  <si>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</si>
  <si>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</si>
  <si>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</si>
  <si>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</si>
  <si>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</si>
  <si>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</si>
  <si>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</si>
  <si>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</si>
  <si>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</si>
  <si>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</si>
  <si>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</si>
  <si>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</si>
  <si>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</si>
  <si>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</si>
  <si>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</si>
  <si>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</si>
  <si>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</si>
  <si>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</si>
  <si>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</si>
  <si>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</si>
  <si>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</si>
  <si>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</si>
  <si>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</si>
  <si>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</si>
  <si>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</si>
  <si>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</si>
  <si>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</si>
  <si>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</si>
  <si>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</si>
  <si>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</si>
  <si>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</si>
  <si>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</si>
  <si>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</si>
  <si>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</si>
  <si>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Model Standard for Analysis</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</si>
  <si>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</si>
  <si>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</si>
  <si>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</si>
  <si>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</si>
  <si>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</si>
  <si>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</si>
  <si>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</si>
  <si>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</si>
  <si>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</si>
  <si>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</si>
  <si>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</si>
  <si>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</si>
  <si>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</si>
  <si>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</si>
  <si>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</si>
  <si>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</si>
  <si>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</si>
  <si>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</si>
  <si>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</si>
  <si>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</si>
  <si>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</si>
  <si>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</si>
  <si>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</si>
  <si>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</si>
  <si>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</si>
  <si>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</si>
  <si>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</si>
  <si>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</si>
  <si>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</si>
  <si>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</si>
  <si>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</si>
  <si>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</si>
  <si>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</si>
  <si>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</si>
  <si>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</si>
  <si>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</si>
  <si>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</si>
  <si>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</si>
  <si>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</si>
  <si>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</si>
  <si>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</si>
  <si>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</si>
  <si>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</si>
  <si>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</si>
  <si>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</si>
  <si>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</si>
  <si>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</si>
  <si>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</si>
  <si>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</si>
  <si>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</si>
  <si>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</si>
  <si>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</si>
  <si>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</si>
  <si>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</si>
  <si>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</si>
  <si>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</si>
  <si>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</si>
  <si>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</si>
  <si>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</si>
  <si>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</si>
  <si>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</si>
  <si>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</si>
  <si>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</si>
  <si>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</si>
  <si>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</si>
  <si>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</si>
  <si>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</si>
  <si>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</si>
  <si>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</si>
  <si>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</si>
  <si>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</si>
  <si>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</si>
  <si>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</si>
  <si>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</si>
  <si>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</si>
  <si>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</si>
  <si>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</si>
  <si>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</si>
  <si>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</si>
  <si>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</si>
  <si>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</si>
  <si>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</si>
  <si>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</si>
  <si>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</si>
  <si>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</si>
  <si>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</si>
  <si>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</si>
  <si>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</si>
  <si>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</si>
  <si>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</si>
  <si>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</si>
  <si>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</si>
  <si>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</si>
  <si>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</si>
  <si>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</si>
  <si>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</si>
  <si>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</si>
  <si>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</si>
  <si>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</si>
  <si>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</si>
  <si>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</si>
  <si>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</si>
  <si>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</si>
  <si>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</si>
  <si>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</si>
  <si>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</si>
  <si>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</si>
  <si>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</si>
  <si>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</si>
  <si>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</si>
  <si>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</si>
  <si>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</si>
  <si>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</si>
  <si>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</si>
  <si>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</si>
  <si>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</si>
  <si>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</si>
  <si>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</si>
  <si>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</si>
  <si>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</si>
  <si>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</si>
  <si>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</si>
  <si>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</si>
  <si>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</si>
  <si>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</si>
  <si>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</si>
  <si>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</si>
  <si>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</si>
  <si>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</si>
  <si>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</si>
  <si>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</si>
  <si>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</si>
  <si>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</si>
  <si>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</si>
  <si>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</si>
  <si>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</si>
  <si>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</si>
  <si>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</si>
  <si>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</si>
  <si>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</si>
  <si>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</si>
  <si>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</si>
  <si>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</si>
  <si>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</si>
  <si>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</si>
  <si>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</si>
  <si>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</si>
  <si>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</si>
  <si>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</si>
  <si>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</si>
  <si>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</si>
  <si>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</si>
  <si>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</si>
  <si>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</si>
  <si>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</si>
  <si>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</si>
  <si>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</si>
  <si>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</si>
  <si>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</si>
  <si>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</si>
  <si>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</si>
  <si>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</si>
  <si>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</si>
  <si>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</si>
  <si>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</si>
  <si>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</si>
  <si>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</si>
  <si>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</si>
  <si>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</si>
  <si>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</si>
  <si>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</si>
  <si>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</si>
  <si>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</si>
  <si>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</si>
  <si>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</si>
  <si>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</si>
  <si>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</si>
  <si>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</si>
  <si>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</si>
  <si>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</si>
  <si>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</si>
  <si>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</si>
  <si>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</si>
  <si>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</si>
  <si>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</si>
  <si>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</si>
  <si>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</si>
  <si>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</si>
  <si>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</si>
  <si>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</si>
  <si>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</si>
  <si>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</si>
  <si>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</si>
  <si>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</si>
  <si>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</si>
  <si>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</si>
  <si>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</si>
  <si>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</si>
  <si>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</si>
  <si>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</si>
  <si>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</si>
  <si>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</si>
  <si>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</si>
  <si>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</si>
  <si>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</si>
  <si>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</si>
  <si>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</si>
  <si>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</si>
  <si>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</si>
  <si>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</si>
  <si>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</si>
  <si>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create FS (with 1 loop)</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</si>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</sst>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7">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295">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HI48"/>
  <sheetViews>
    <sheetView tabSelected="1" zoomScale="80" zoomScaleNormal="80" workbookViewId="0">
      <pane xSplit="16" ySplit="15" topLeftCell="Q16" activePane="bottomRight" state="frozen"/>
      <selection pane="topRight" activeCell="AP1" sqref="AP1"/>
      <selection pane="bottomLeft" activeCell="A20" sqref="A20"/>
      <selection pane="bottomRight" activeCell="AD9" sqref="AD9:AF9"/>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6" customWidth="1" collapsed="1"/>
    <col min="18" max="22" width="6.28515625" hidden="1" customWidth="1" outlineLevel="1"/>
    <col min="23" max="23" width="6.28515625" style="236" hidden="1" customWidth="1" outlineLevel="1"/>
    <col min="24" max="24" width="6.140625" style="236" customWidth="1"/>
    <col min="25" max="25" width="6.28515625" customWidth="1" outlineLevel="1"/>
    <col min="26" max="28" width="6.28515625" style="236" customWidth="1" outlineLevel="1"/>
    <col min="29" max="30" width="6.28515625" customWidth="1" outlineLevel="1"/>
    <col min="31" max="33" width="6.28515625" style="236" customWidth="1" outlineLevel="1"/>
    <col min="34" max="34" width="6.140625" style="236" customWidth="1" collapsed="1"/>
    <col min="35" max="36" width="6.28515625" hidden="1" customWidth="1" outlineLevel="1"/>
    <col min="37" max="37" width="8.42578125" hidden="1" customWidth="1" outlineLevel="1"/>
    <col min="38" max="38" width="6.28515625" style="209" hidden="1" customWidth="1" outlineLevel="1"/>
    <col min="39" max="39" width="6.28515625" style="236" hidden="1" customWidth="1" outlineLevel="1"/>
    <col min="40" max="40" width="6.28515625" hidden="1" customWidth="1" outlineLevel="1"/>
    <col min="41" max="41" width="8.28515625" style="209" hidden="1" customWidth="1" outlineLevel="1"/>
    <col min="42" max="42" width="6.85546875" style="209" hidden="1" customWidth="1" outlineLevel="1"/>
    <col min="43" max="46" width="6.28515625" hidden="1" customWidth="1" outlineLevel="1"/>
    <col min="47" max="47" width="6.140625" style="236" customWidth="1" collapsed="1"/>
    <col min="48" max="68" width="6.28515625" hidden="1" customWidth="1" outlineLevel="1"/>
    <col min="69" max="69" width="6.140625" style="236" customWidth="1" collapsed="1"/>
    <col min="70" max="94" width="6.28515625" hidden="1" customWidth="1" outlineLevel="1"/>
    <col min="95" max="96" width="6.28515625" style="236" hidden="1" customWidth="1" outlineLevel="1"/>
    <col min="97" max="111" width="6.28515625" hidden="1" customWidth="1" outlineLevel="1"/>
    <col min="112" max="112" width="6.140625" style="236" customWidth="1" collapsed="1"/>
    <col min="113" max="145" width="6.28515625" hidden="1" customWidth="1" outlineLevel="1"/>
    <col min="146" max="146" width="6.28515625" style="209" hidden="1" customWidth="1" outlineLevel="1"/>
    <col min="147" max="148" width="6.28515625" hidden="1" customWidth="1" outlineLevel="1"/>
    <col min="149" max="149" width="6.140625" style="236" customWidth="1"/>
    <col min="150" max="151" width="6.28515625" customWidth="1" outlineLevel="1"/>
    <col min="152" max="152" width="6.28515625" style="236" customWidth="1" outlineLevel="1"/>
    <col min="153" max="167" width="6.28515625" customWidth="1" outlineLevel="1"/>
    <col min="168" max="168" width="5.7109375" customWidth="1" outlineLevel="1"/>
    <col min="169" max="169" width="6.28515625" customWidth="1" outlineLevel="1"/>
    <col min="170" max="170" width="6.28515625" style="236" customWidth="1" outlineLevel="1"/>
    <col min="171" max="190" width="6.28515625" customWidth="1" outlineLevel="1"/>
    <col min="191" max="191" width="6.28515625" style="209" customWidth="1" outlineLevel="1"/>
    <col min="192" max="193" width="6.28515625" customWidth="1" outlineLevel="1"/>
    <col min="194" max="194" width="6.140625" style="236" customWidth="1"/>
    <col min="195" max="207" width="6.28515625" customWidth="1" outlineLevel="1"/>
    <col min="208" max="208" width="6.140625" style="236" customWidth="1"/>
    <col min="209" max="214" width="6.28515625" customWidth="1" outlineLevel="1"/>
    <col min="215" max="215" width="6.28515625" style="236" customWidth="1" outlineLevel="1"/>
    <col min="216" max="216" width="6.28515625" customWidth="1"/>
    <col min="217" max="217" width="2.85546875" customWidth="1"/>
  </cols>
  <sheetData>
    <row r="1" spans="1:217" s="1" customFormat="1" ht="41.25" customHeight="1">
      <c r="A1" s="4" t="s">
        <v>18</v>
      </c>
      <c r="B1" s="4" t="s">
        <v>18</v>
      </c>
      <c r="C1" s="4" t="s">
        <v>18</v>
      </c>
      <c r="D1" s="6" t="s">
        <v>12</v>
      </c>
      <c r="G1" s="4" t="s">
        <v>18</v>
      </c>
      <c r="H1" s="4" t="s">
        <v>18</v>
      </c>
      <c r="I1" s="4" t="s">
        <v>18</v>
      </c>
      <c r="J1" s="4" t="s">
        <v>18</v>
      </c>
      <c r="K1" s="4" t="s">
        <v>18</v>
      </c>
      <c r="L1" s="4" t="s">
        <v>18</v>
      </c>
      <c r="M1" s="4" t="s">
        <v>18</v>
      </c>
      <c r="N1" s="4" t="s">
        <v>18</v>
      </c>
      <c r="O1" s="222" t="s">
        <v>1</v>
      </c>
      <c r="P1" s="8" t="s">
        <v>18</v>
      </c>
      <c r="Q1" s="8" t="s">
        <v>18</v>
      </c>
      <c r="R1" s="4" t="s">
        <v>10</v>
      </c>
      <c r="S1" s="4" t="s">
        <v>10</v>
      </c>
      <c r="T1" s="4" t="s">
        <v>10</v>
      </c>
      <c r="U1" s="4" t="s">
        <v>10</v>
      </c>
      <c r="V1" s="4" t="s">
        <v>10</v>
      </c>
      <c r="W1" s="237" t="s">
        <v>10</v>
      </c>
      <c r="X1" s="8" t="s">
        <v>18</v>
      </c>
      <c r="Y1" s="4" t="s">
        <v>10</v>
      </c>
      <c r="Z1" s="237" t="s">
        <v>10</v>
      </c>
      <c r="AA1" s="237" t="s">
        <v>10</v>
      </c>
      <c r="AB1" s="237" t="s">
        <v>10</v>
      </c>
      <c r="AC1" s="4" t="s">
        <v>10</v>
      </c>
      <c r="AD1" s="4" t="s">
        <v>10</v>
      </c>
      <c r="AE1" s="237" t="s">
        <v>10</v>
      </c>
      <c r="AF1" s="237" t="s">
        <v>10</v>
      </c>
      <c r="AG1" s="237" t="s">
        <v>10</v>
      </c>
      <c r="AH1" s="8" t="s">
        <v>18</v>
      </c>
      <c r="AI1" s="4" t="s">
        <v>10</v>
      </c>
      <c r="AJ1" s="4" t="s">
        <v>10</v>
      </c>
      <c r="AK1" s="4" t="s">
        <v>10</v>
      </c>
      <c r="AL1" s="4" t="s">
        <v>10</v>
      </c>
      <c r="AM1" s="237"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4" t="s">
        <v>10</v>
      </c>
      <c r="CA1" s="4" t="s">
        <v>10</v>
      </c>
      <c r="CB1" s="4" t="s">
        <v>10</v>
      </c>
      <c r="CC1" s="4" t="s">
        <v>10</v>
      </c>
      <c r="CD1" s="4" t="s">
        <v>10</v>
      </c>
      <c r="CE1" s="4" t="s">
        <v>10</v>
      </c>
      <c r="CF1" s="4" t="s">
        <v>10</v>
      </c>
      <c r="CG1" s="4" t="s">
        <v>10</v>
      </c>
      <c r="CH1" s="4" t="s">
        <v>10</v>
      </c>
      <c r="CI1" s="4" t="s">
        <v>10</v>
      </c>
      <c r="CJ1" s="4" t="s">
        <v>10</v>
      </c>
      <c r="CK1" s="4" t="s">
        <v>10</v>
      </c>
      <c r="CL1" s="4" t="s">
        <v>10</v>
      </c>
      <c r="CM1" s="4" t="s">
        <v>10</v>
      </c>
      <c r="CN1" s="4" t="s">
        <v>10</v>
      </c>
      <c r="CO1" s="4" t="s">
        <v>10</v>
      </c>
      <c r="CP1" s="4" t="s">
        <v>9</v>
      </c>
      <c r="CQ1" s="237" t="s">
        <v>9</v>
      </c>
      <c r="CR1" s="237" t="s">
        <v>9</v>
      </c>
      <c r="CS1" s="4" t="s">
        <v>9</v>
      </c>
      <c r="CT1" s="4" t="s">
        <v>9</v>
      </c>
      <c r="CU1" s="4" t="s">
        <v>9</v>
      </c>
      <c r="CV1" s="4" t="s">
        <v>9</v>
      </c>
      <c r="CW1" s="4" t="s">
        <v>10</v>
      </c>
      <c r="CX1" s="4" t="s">
        <v>10</v>
      </c>
      <c r="CY1" s="4" t="s">
        <v>10</v>
      </c>
      <c r="CZ1" s="4" t="s">
        <v>10</v>
      </c>
      <c r="DA1" s="4" t="s">
        <v>10</v>
      </c>
      <c r="DB1" s="4" t="s">
        <v>10</v>
      </c>
      <c r="DC1" s="4" t="s">
        <v>10</v>
      </c>
      <c r="DD1" s="4" t="s">
        <v>10</v>
      </c>
      <c r="DE1" s="4" t="s">
        <v>10</v>
      </c>
      <c r="DF1" s="4" t="s">
        <v>10</v>
      </c>
      <c r="DG1" s="4" t="s">
        <v>10</v>
      </c>
      <c r="DH1" s="8" t="s">
        <v>18</v>
      </c>
      <c r="DI1" s="4" t="s">
        <v>10</v>
      </c>
      <c r="DJ1" s="4" t="s">
        <v>10</v>
      </c>
      <c r="DK1" s="4" t="s">
        <v>10</v>
      </c>
      <c r="DL1" s="4" t="s">
        <v>10</v>
      </c>
      <c r="DM1" s="4" t="s">
        <v>10</v>
      </c>
      <c r="DN1" s="4" t="s">
        <v>10</v>
      </c>
      <c r="DO1" s="4" t="s">
        <v>10</v>
      </c>
      <c r="DP1" s="4" t="s">
        <v>9</v>
      </c>
      <c r="DQ1" s="4" t="s">
        <v>10</v>
      </c>
      <c r="DR1" s="4" t="s">
        <v>0</v>
      </c>
      <c r="DS1" s="4" t="s">
        <v>9</v>
      </c>
      <c r="DT1" s="4" t="s">
        <v>0</v>
      </c>
      <c r="DU1" s="4" t="s">
        <v>11</v>
      </c>
      <c r="DV1" s="4" t="s">
        <v>0</v>
      </c>
      <c r="DW1" s="4" t="s">
        <v>0</v>
      </c>
      <c r="DX1" s="4" t="s">
        <v>0</v>
      </c>
      <c r="DY1" s="4" t="s">
        <v>11</v>
      </c>
      <c r="DZ1" s="4" t="s">
        <v>11</v>
      </c>
      <c r="EA1" s="4" t="s">
        <v>9</v>
      </c>
      <c r="EB1" s="4" t="s">
        <v>9</v>
      </c>
      <c r="EC1" s="4" t="s">
        <v>9</v>
      </c>
      <c r="ED1" s="4" t="s">
        <v>9</v>
      </c>
      <c r="EE1" s="4" t="s">
        <v>9</v>
      </c>
      <c r="EF1" s="4" t="s">
        <v>9</v>
      </c>
      <c r="EG1" s="1" t="s">
        <v>9</v>
      </c>
      <c r="EH1" s="1" t="s">
        <v>9</v>
      </c>
      <c r="EI1" s="4" t="s">
        <v>11</v>
      </c>
      <c r="EJ1" s="4" t="s">
        <v>11</v>
      </c>
      <c r="EK1" s="1" t="s">
        <v>0</v>
      </c>
      <c r="EL1" s="1" t="s">
        <v>9</v>
      </c>
      <c r="EM1" s="1" t="s">
        <v>9</v>
      </c>
      <c r="EN1" s="1" t="s">
        <v>9</v>
      </c>
      <c r="EO1" s="1" t="s">
        <v>9</v>
      </c>
      <c r="EP1" s="1" t="s">
        <v>9</v>
      </c>
      <c r="EQ1" s="1" t="s">
        <v>9</v>
      </c>
      <c r="ER1" s="1" t="s">
        <v>9</v>
      </c>
      <c r="ES1" s="8" t="s">
        <v>18</v>
      </c>
      <c r="ET1" s="4" t="s">
        <v>10</v>
      </c>
      <c r="EU1" s="4" t="s">
        <v>10</v>
      </c>
      <c r="EV1" s="237" t="s">
        <v>10</v>
      </c>
      <c r="EW1" s="4" t="s">
        <v>10</v>
      </c>
      <c r="EX1" s="4" t="s">
        <v>10</v>
      </c>
      <c r="EY1" s="4" t="s">
        <v>10</v>
      </c>
      <c r="EZ1" s="4" t="s">
        <v>10</v>
      </c>
      <c r="FA1" s="4" t="s">
        <v>10</v>
      </c>
      <c r="FB1" s="1" t="s">
        <v>9</v>
      </c>
      <c r="FC1" s="4" t="s">
        <v>10</v>
      </c>
      <c r="FD1" s="4" t="s">
        <v>10</v>
      </c>
      <c r="FE1" s="4" t="s">
        <v>10</v>
      </c>
      <c r="FF1" s="4" t="s">
        <v>10</v>
      </c>
      <c r="FG1" s="4" t="s">
        <v>10</v>
      </c>
      <c r="FH1" s="4" t="s">
        <v>10</v>
      </c>
      <c r="FI1" s="4" t="s">
        <v>10</v>
      </c>
      <c r="FJ1" s="4" t="s">
        <v>10</v>
      </c>
      <c r="FK1" s="4" t="s">
        <v>10</v>
      </c>
      <c r="FL1" s="4" t="s">
        <v>10</v>
      </c>
      <c r="FM1" s="4" t="s">
        <v>10</v>
      </c>
      <c r="FN1" s="237" t="s">
        <v>10</v>
      </c>
      <c r="FO1" s="4" t="s">
        <v>10</v>
      </c>
      <c r="FP1" s="4" t="s">
        <v>10</v>
      </c>
      <c r="FQ1" s="4" t="s">
        <v>10</v>
      </c>
      <c r="FR1" s="4" t="s">
        <v>10</v>
      </c>
      <c r="FS1" s="4" t="s">
        <v>10</v>
      </c>
      <c r="FT1" s="4" t="s">
        <v>10</v>
      </c>
      <c r="FU1" s="4" t="s">
        <v>10</v>
      </c>
      <c r="FV1" s="4" t="s">
        <v>10</v>
      </c>
      <c r="FW1" s="4" t="s">
        <v>10</v>
      </c>
      <c r="FX1" s="4" t="s">
        <v>10</v>
      </c>
      <c r="FY1" s="4" t="s">
        <v>10</v>
      </c>
      <c r="FZ1" s="4" t="s">
        <v>10</v>
      </c>
      <c r="GA1" s="4" t="s">
        <v>10</v>
      </c>
      <c r="GB1" s="4" t="s">
        <v>10</v>
      </c>
      <c r="GC1" s="4" t="s">
        <v>10</v>
      </c>
      <c r="GD1" s="4" t="s">
        <v>10</v>
      </c>
      <c r="GE1" s="4" t="s">
        <v>10</v>
      </c>
      <c r="GF1" s="4" t="s">
        <v>10</v>
      </c>
      <c r="GG1" s="4" t="s">
        <v>10</v>
      </c>
      <c r="GH1" s="4" t="s">
        <v>10</v>
      </c>
      <c r="GI1" s="4" t="s">
        <v>10</v>
      </c>
      <c r="GJ1" s="1" t="s">
        <v>10</v>
      </c>
      <c r="GK1" s="1" t="s">
        <v>10</v>
      </c>
      <c r="GL1" s="8" t="s">
        <v>18</v>
      </c>
      <c r="GM1" s="4" t="s">
        <v>0</v>
      </c>
      <c r="GN1" s="4" t="s">
        <v>9</v>
      </c>
      <c r="GO1" s="4" t="s">
        <v>0</v>
      </c>
      <c r="GP1" s="4" t="s">
        <v>0</v>
      </c>
      <c r="GQ1" s="4" t="s">
        <v>9</v>
      </c>
      <c r="GR1" s="4" t="s">
        <v>10</v>
      </c>
      <c r="GS1" s="4" t="s">
        <v>10</v>
      </c>
      <c r="GT1" s="4" t="s">
        <v>10</v>
      </c>
      <c r="GU1" s="4" t="s">
        <v>10</v>
      </c>
      <c r="GV1" s="4" t="s">
        <v>0</v>
      </c>
      <c r="GW1" s="4" t="s">
        <v>0</v>
      </c>
      <c r="GX1" s="4" t="s">
        <v>0</v>
      </c>
      <c r="GY1" s="4" t="s">
        <v>0</v>
      </c>
      <c r="GZ1" s="8" t="s">
        <v>18</v>
      </c>
      <c r="HA1" s="4" t="s">
        <v>0</v>
      </c>
      <c r="HB1" s="1" t="s">
        <v>0</v>
      </c>
      <c r="HC1" s="1" t="s">
        <v>0</v>
      </c>
      <c r="HD1" s="1" t="s">
        <v>0</v>
      </c>
      <c r="HE1" s="1" t="s">
        <v>0</v>
      </c>
      <c r="HF1" s="4" t="s">
        <v>0</v>
      </c>
      <c r="HG1" s="1" t="s">
        <v>10</v>
      </c>
      <c r="HH1" s="4" t="s">
        <v>0</v>
      </c>
      <c r="HI1" s="8" t="s">
        <v>18</v>
      </c>
    </row>
    <row r="2" spans="1:217" s="2" customFormat="1" ht="84.75" customHeight="1">
      <c r="A2" s="100"/>
      <c r="B2" s="100"/>
      <c r="C2" s="101" t="s">
        <v>69</v>
      </c>
      <c r="D2" s="100"/>
      <c r="E2" s="100"/>
      <c r="F2" s="100"/>
      <c r="G2" s="218" t="s">
        <v>571</v>
      </c>
      <c r="H2" s="218" t="s">
        <v>858</v>
      </c>
      <c r="I2" s="218" t="s">
        <v>848</v>
      </c>
      <c r="J2" s="218" t="s">
        <v>849</v>
      </c>
      <c r="K2" s="218" t="s">
        <v>875</v>
      </c>
      <c r="L2" s="218" t="s">
        <v>876</v>
      </c>
      <c r="M2" s="218" t="s">
        <v>877</v>
      </c>
      <c r="N2" s="34" t="s">
        <v>990</v>
      </c>
      <c r="O2" s="223" t="s">
        <v>2</v>
      </c>
      <c r="P2" s="40"/>
      <c r="Q2" s="293" t="s">
        <v>1638</v>
      </c>
      <c r="R2" s="140" t="s">
        <v>661</v>
      </c>
      <c r="S2" s="140" t="s">
        <v>24</v>
      </c>
      <c r="T2" s="140" t="s">
        <v>25</v>
      </c>
      <c r="U2" s="140" t="s">
        <v>490</v>
      </c>
      <c r="V2" s="140" t="s">
        <v>199</v>
      </c>
      <c r="W2" s="248" t="s">
        <v>1625</v>
      </c>
      <c r="X2" s="293" t="s">
        <v>1639</v>
      </c>
      <c r="Y2" s="140" t="s">
        <v>23</v>
      </c>
      <c r="Z2" s="248" t="s">
        <v>1636</v>
      </c>
      <c r="AA2" s="248" t="s">
        <v>1628</v>
      </c>
      <c r="AB2" s="248" t="s">
        <v>1628</v>
      </c>
      <c r="AC2" s="140" t="s">
        <v>698</v>
      </c>
      <c r="AD2" s="140" t="s">
        <v>820</v>
      </c>
      <c r="AE2" s="248" t="s">
        <v>1651</v>
      </c>
      <c r="AF2" s="248" t="s">
        <v>1653</v>
      </c>
      <c r="AG2" s="248" t="s">
        <v>1652</v>
      </c>
      <c r="AH2" s="293" t="s">
        <v>1640</v>
      </c>
      <c r="AI2" s="140" t="s">
        <v>836</v>
      </c>
      <c r="AJ2" s="140" t="s">
        <v>835</v>
      </c>
      <c r="AK2" s="140" t="s">
        <v>1057</v>
      </c>
      <c r="AL2" s="140" t="s">
        <v>1063</v>
      </c>
      <c r="AM2" s="248" t="s">
        <v>535</v>
      </c>
      <c r="AN2" s="140" t="s">
        <v>1059</v>
      </c>
      <c r="AO2" s="140" t="s">
        <v>1058</v>
      </c>
      <c r="AP2" s="140" t="s">
        <v>1633</v>
      </c>
      <c r="AQ2" s="140" t="s">
        <v>378</v>
      </c>
      <c r="AR2" s="140" t="s">
        <v>379</v>
      </c>
      <c r="AS2" s="140" t="s">
        <v>28</v>
      </c>
      <c r="AT2" s="140" t="s">
        <v>28</v>
      </c>
      <c r="AU2" s="293" t="s">
        <v>1641</v>
      </c>
      <c r="AV2" s="140" t="s">
        <v>769</v>
      </c>
      <c r="AW2" s="140" t="s">
        <v>22</v>
      </c>
      <c r="AX2" s="140" t="s">
        <v>22</v>
      </c>
      <c r="AY2" s="140" t="s">
        <v>22</v>
      </c>
      <c r="AZ2" s="140" t="s">
        <v>21</v>
      </c>
      <c r="BA2" s="140" t="s">
        <v>21</v>
      </c>
      <c r="BB2" s="140" t="s">
        <v>21</v>
      </c>
      <c r="BC2" s="140" t="s">
        <v>21</v>
      </c>
      <c r="BD2" s="140" t="s">
        <v>20</v>
      </c>
      <c r="BE2" s="140" t="s">
        <v>20</v>
      </c>
      <c r="BF2" s="140" t="s">
        <v>13</v>
      </c>
      <c r="BG2" s="140" t="s">
        <v>240</v>
      </c>
      <c r="BH2" s="140" t="s">
        <v>241</v>
      </c>
      <c r="BI2" s="140" t="s">
        <v>242</v>
      </c>
      <c r="BJ2" s="140" t="s">
        <v>242</v>
      </c>
      <c r="BK2" s="140" t="s">
        <v>242</v>
      </c>
      <c r="BL2" s="140" t="s">
        <v>242</v>
      </c>
      <c r="BM2" s="140" t="s">
        <v>242</v>
      </c>
      <c r="BN2" s="140" t="s">
        <v>242</v>
      </c>
      <c r="BO2" s="140" t="s">
        <v>242</v>
      </c>
      <c r="BP2" s="140" t="s">
        <v>242</v>
      </c>
      <c r="BQ2" s="293" t="s">
        <v>1642</v>
      </c>
      <c r="BR2" s="140" t="s">
        <v>243</v>
      </c>
      <c r="BS2" s="140" t="s">
        <v>243</v>
      </c>
      <c r="BT2" s="140" t="s">
        <v>244</v>
      </c>
      <c r="BU2" s="140" t="s">
        <v>245</v>
      </c>
      <c r="BV2" s="140" t="s">
        <v>246</v>
      </c>
      <c r="BW2" s="140" t="s">
        <v>345</v>
      </c>
      <c r="BX2" s="140" t="s">
        <v>346</v>
      </c>
      <c r="BY2" s="140" t="s">
        <v>1132</v>
      </c>
      <c r="BZ2" s="140" t="s">
        <v>238</v>
      </c>
      <c r="CA2" s="140" t="s">
        <v>239</v>
      </c>
      <c r="CB2" s="140" t="s">
        <v>35</v>
      </c>
      <c r="CC2" s="140" t="s">
        <v>35</v>
      </c>
      <c r="CD2" s="140" t="s">
        <v>35</v>
      </c>
      <c r="CE2" s="140" t="s">
        <v>35</v>
      </c>
      <c r="CF2" s="140" t="s">
        <v>35</v>
      </c>
      <c r="CG2" s="140" t="s">
        <v>35</v>
      </c>
      <c r="CH2" s="140" t="s">
        <v>35</v>
      </c>
      <c r="CI2" s="140" t="s">
        <v>35</v>
      </c>
      <c r="CJ2" s="140" t="s">
        <v>37</v>
      </c>
      <c r="CK2" s="140" t="s">
        <v>37</v>
      </c>
      <c r="CL2" s="140" t="s">
        <v>37</v>
      </c>
      <c r="CM2" s="140" t="s">
        <v>37</v>
      </c>
      <c r="CN2" s="140" t="s">
        <v>37</v>
      </c>
      <c r="CO2" s="140" t="s">
        <v>37</v>
      </c>
      <c r="CP2" s="140" t="s">
        <v>536</v>
      </c>
      <c r="CQ2" s="248" t="s">
        <v>535</v>
      </c>
      <c r="CR2" s="248" t="s">
        <v>535</v>
      </c>
      <c r="CS2" s="140" t="s">
        <v>252</v>
      </c>
      <c r="CT2" s="140" t="s">
        <v>314</v>
      </c>
      <c r="CU2" s="140" t="s">
        <v>513</v>
      </c>
      <c r="CV2" s="140" t="s">
        <v>706</v>
      </c>
      <c r="CW2" s="140" t="s">
        <v>252</v>
      </c>
      <c r="CX2" s="140" t="s">
        <v>314</v>
      </c>
      <c r="CY2" s="140" t="s">
        <v>893</v>
      </c>
      <c r="CZ2" s="140" t="s">
        <v>895</v>
      </c>
      <c r="DA2" s="140" t="s">
        <v>513</v>
      </c>
      <c r="DB2" s="140" t="s">
        <v>513</v>
      </c>
      <c r="DC2" s="140" t="s">
        <v>513</v>
      </c>
      <c r="DD2" s="140" t="s">
        <v>513</v>
      </c>
      <c r="DE2" s="140" t="s">
        <v>513</v>
      </c>
      <c r="DF2" s="140" t="s">
        <v>513</v>
      </c>
      <c r="DG2" s="140" t="s">
        <v>513</v>
      </c>
      <c r="DH2" s="293" t="s">
        <v>1643</v>
      </c>
      <c r="DI2" s="140" t="s">
        <v>34</v>
      </c>
      <c r="DJ2" s="140" t="s">
        <v>34</v>
      </c>
      <c r="DK2" s="140" t="s">
        <v>34</v>
      </c>
      <c r="DL2" s="140" t="s">
        <v>15</v>
      </c>
      <c r="DM2" s="140" t="s">
        <v>15</v>
      </c>
      <c r="DN2" s="140" t="s">
        <v>15</v>
      </c>
      <c r="DO2" s="140" t="s">
        <v>15</v>
      </c>
      <c r="DP2" s="140" t="s">
        <v>214</v>
      </c>
      <c r="DQ2" s="140" t="s">
        <v>27</v>
      </c>
      <c r="DR2" s="140" t="s">
        <v>29</v>
      </c>
      <c r="DS2" s="140" t="s">
        <v>30</v>
      </c>
      <c r="DT2" s="140" t="s">
        <v>169</v>
      </c>
      <c r="DU2" s="140" t="s">
        <v>76</v>
      </c>
      <c r="DV2" s="140" t="s">
        <v>31</v>
      </c>
      <c r="DW2" s="140" t="s">
        <v>166</v>
      </c>
      <c r="DX2" s="140" t="s">
        <v>247</v>
      </c>
      <c r="DY2" s="140" t="s">
        <v>248</v>
      </c>
      <c r="DZ2" s="140" t="s">
        <v>249</v>
      </c>
      <c r="EA2" s="140" t="s">
        <v>28</v>
      </c>
      <c r="EB2" s="140" t="s">
        <v>28</v>
      </c>
      <c r="EC2" s="140" t="s">
        <v>28</v>
      </c>
      <c r="ED2" s="140" t="s">
        <v>28</v>
      </c>
      <c r="EE2" s="140" t="s">
        <v>28</v>
      </c>
      <c r="EF2" s="140" t="s">
        <v>28</v>
      </c>
      <c r="EG2" s="140" t="s">
        <v>381</v>
      </c>
      <c r="EH2" s="140" t="s">
        <v>381</v>
      </c>
      <c r="EI2" s="140" t="s">
        <v>32</v>
      </c>
      <c r="EJ2" s="140" t="s">
        <v>206</v>
      </c>
      <c r="EK2" s="140" t="s">
        <v>386</v>
      </c>
      <c r="EL2" s="140" t="s">
        <v>386</v>
      </c>
      <c r="EM2" s="140" t="s">
        <v>416</v>
      </c>
      <c r="EN2" s="140" t="s">
        <v>416</v>
      </c>
      <c r="EO2" s="140" t="s">
        <v>416</v>
      </c>
      <c r="EP2" s="140" t="s">
        <v>416</v>
      </c>
      <c r="EQ2" s="140" t="s">
        <v>416</v>
      </c>
      <c r="ER2" s="140" t="s">
        <v>416</v>
      </c>
      <c r="ES2" s="293" t="s">
        <v>1644</v>
      </c>
      <c r="ET2" s="140" t="s">
        <v>17</v>
      </c>
      <c r="EU2" s="140" t="s">
        <v>16</v>
      </c>
      <c r="EV2" s="248" t="s">
        <v>1654</v>
      </c>
      <c r="EW2" s="140" t="s">
        <v>294</v>
      </c>
      <c r="EX2" s="140" t="s">
        <v>295</v>
      </c>
      <c r="EY2" s="140" t="s">
        <v>14</v>
      </c>
      <c r="EZ2" s="140" t="s">
        <v>14</v>
      </c>
      <c r="FA2" s="140" t="s">
        <v>14</v>
      </c>
      <c r="FB2" s="140" t="s">
        <v>937</v>
      </c>
      <c r="FC2" s="140" t="s">
        <v>19</v>
      </c>
      <c r="FD2" s="140" t="s">
        <v>19</v>
      </c>
      <c r="FE2" s="140" t="s">
        <v>727</v>
      </c>
      <c r="FF2" s="140" t="s">
        <v>839</v>
      </c>
      <c r="FG2" s="140" t="s">
        <v>727</v>
      </c>
      <c r="FH2" s="140" t="s">
        <v>839</v>
      </c>
      <c r="FI2" s="140" t="s">
        <v>949</v>
      </c>
      <c r="FJ2" s="140" t="s">
        <v>370</v>
      </c>
      <c r="FK2" s="140" t="s">
        <v>371</v>
      </c>
      <c r="FL2" s="140" t="s">
        <v>837</v>
      </c>
      <c r="FM2" s="140" t="s">
        <v>904</v>
      </c>
      <c r="FN2" s="248" t="s">
        <v>904</v>
      </c>
      <c r="FO2" s="140" t="s">
        <v>838</v>
      </c>
      <c r="FP2" s="140" t="s">
        <v>905</v>
      </c>
      <c r="FQ2" s="140" t="s">
        <v>905</v>
      </c>
      <c r="FR2" s="140" t="s">
        <v>840</v>
      </c>
      <c r="FS2" s="140" t="s">
        <v>844</v>
      </c>
      <c r="FT2" s="140" t="s">
        <v>841</v>
      </c>
      <c r="FU2" s="140" t="s">
        <v>843</v>
      </c>
      <c r="FV2" s="140" t="s">
        <v>843</v>
      </c>
      <c r="FW2" s="140" t="s">
        <v>843</v>
      </c>
      <c r="FX2" s="140" t="s">
        <v>843</v>
      </c>
      <c r="FY2" s="140" t="s">
        <v>843</v>
      </c>
      <c r="FZ2" s="140" t="s">
        <v>404</v>
      </c>
      <c r="GA2" s="140" t="s">
        <v>319</v>
      </c>
      <c r="GB2" s="140" t="s">
        <v>319</v>
      </c>
      <c r="GC2" s="140" t="s">
        <v>948</v>
      </c>
      <c r="GD2" s="140" t="s">
        <v>405</v>
      </c>
      <c r="GE2" s="140" t="s">
        <v>361</v>
      </c>
      <c r="GF2" s="140" t="s">
        <v>846</v>
      </c>
      <c r="GG2" s="140" t="s">
        <v>1048</v>
      </c>
      <c r="GH2" s="140" t="s">
        <v>296</v>
      </c>
      <c r="GI2" s="140" t="s">
        <v>297</v>
      </c>
      <c r="GJ2" s="140" t="s">
        <v>931</v>
      </c>
      <c r="GK2" s="140" t="s">
        <v>926</v>
      </c>
      <c r="GL2" s="293" t="s">
        <v>1645</v>
      </c>
      <c r="GM2" s="140" t="s">
        <v>216</v>
      </c>
      <c r="GN2" s="140" t="s">
        <v>216</v>
      </c>
      <c r="GO2" s="140" t="s">
        <v>589</v>
      </c>
      <c r="GP2" s="140" t="s">
        <v>215</v>
      </c>
      <c r="GQ2" s="140" t="s">
        <v>215</v>
      </c>
      <c r="GR2" s="140" t="s">
        <v>79</v>
      </c>
      <c r="GS2" s="140" t="s">
        <v>118</v>
      </c>
      <c r="GT2" s="140" t="s">
        <v>80</v>
      </c>
      <c r="GU2" s="140" t="s">
        <v>375</v>
      </c>
      <c r="GV2" s="140" t="s">
        <v>855</v>
      </c>
      <c r="GW2" s="140" t="s">
        <v>856</v>
      </c>
      <c r="GX2" s="140" t="s">
        <v>857</v>
      </c>
      <c r="GY2" s="140" t="s">
        <v>654</v>
      </c>
      <c r="GZ2" s="293" t="s">
        <v>1646</v>
      </c>
      <c r="HA2" s="140" t="s">
        <v>372</v>
      </c>
      <c r="HB2" s="140" t="s">
        <v>273</v>
      </c>
      <c r="HC2" s="140" t="s">
        <v>273</v>
      </c>
      <c r="HD2" s="140" t="s">
        <v>273</v>
      </c>
      <c r="HE2" s="140" t="s">
        <v>273</v>
      </c>
      <c r="HF2" s="140" t="s">
        <v>804</v>
      </c>
      <c r="HG2" s="248" t="s">
        <v>1637</v>
      </c>
      <c r="HH2" s="140" t="s">
        <v>499</v>
      </c>
      <c r="HI2" s="141" t="s">
        <v>195</v>
      </c>
    </row>
    <row r="3" spans="1:217" s="2" customFormat="1" ht="42" customHeight="1">
      <c r="A3" s="78">
        <v>201</v>
      </c>
      <c r="B3" s="77">
        <f>COUNTIFS($C$5:$C$47,$A3,$D$5:$D$47,TRUE)</f>
        <v>0</v>
      </c>
      <c r="C3" s="101" t="s">
        <v>69</v>
      </c>
      <c r="D3" s="100"/>
      <c r="E3" s="100"/>
      <c r="F3" s="100"/>
      <c r="G3" s="40"/>
      <c r="H3" s="40"/>
      <c r="I3" s="40"/>
      <c r="J3" s="40"/>
      <c r="K3" s="40"/>
      <c r="L3" s="40"/>
      <c r="M3" s="40"/>
      <c r="N3" s="40"/>
      <c r="O3" s="223" t="s">
        <v>3</v>
      </c>
      <c r="P3" s="34"/>
      <c r="Q3" s="34"/>
      <c r="R3" s="34"/>
      <c r="S3" s="34"/>
      <c r="T3" s="34"/>
      <c r="U3" s="34"/>
      <c r="V3" s="34"/>
      <c r="W3" s="34"/>
      <c r="X3" s="34"/>
      <c r="Y3" s="34"/>
      <c r="Z3" s="34"/>
      <c r="AA3" s="34"/>
      <c r="AB3" s="34"/>
      <c r="AC3" s="34"/>
      <c r="AD3" s="34"/>
      <c r="AE3" s="34"/>
      <c r="AF3" s="34"/>
      <c r="AG3" s="34"/>
      <c r="AH3" s="34"/>
      <c r="AI3" s="34"/>
      <c r="AJ3" s="34"/>
      <c r="AK3" s="34"/>
      <c r="AL3" s="34"/>
      <c r="AM3" s="246"/>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103"/>
      <c r="CQ3" s="246"/>
      <c r="CR3" s="246"/>
      <c r="CS3" s="103"/>
      <c r="CT3" s="103"/>
      <c r="CU3" s="103"/>
      <c r="CV3" s="103"/>
      <c r="CW3" s="103"/>
      <c r="CX3" s="103"/>
      <c r="CY3" s="103"/>
      <c r="CZ3" s="103"/>
      <c r="DA3" s="103"/>
      <c r="DB3" s="103"/>
      <c r="DC3" s="103"/>
      <c r="DD3" s="103"/>
      <c r="DE3" s="103"/>
      <c r="DF3" s="103"/>
      <c r="DG3" s="103"/>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103"/>
      <c r="EH3" s="103"/>
      <c r="EI3" s="34"/>
      <c r="EJ3" s="34"/>
      <c r="EK3" s="103"/>
      <c r="EL3" s="103"/>
      <c r="EM3" s="103"/>
      <c r="EN3" s="103"/>
      <c r="EO3" s="103"/>
      <c r="EP3" s="103"/>
      <c r="EQ3" s="103"/>
      <c r="ER3" s="103"/>
      <c r="ES3" s="34"/>
      <c r="ET3" s="34"/>
      <c r="EU3" s="34"/>
      <c r="EV3" s="34"/>
      <c r="EW3" s="103"/>
      <c r="EX3" s="103"/>
      <c r="EY3" s="34"/>
      <c r="EZ3" s="34"/>
      <c r="FA3" s="34"/>
      <c r="FB3" s="103"/>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103"/>
      <c r="GE3" s="103"/>
      <c r="GF3" s="103"/>
      <c r="GG3" s="103"/>
      <c r="GH3" s="103"/>
      <c r="GI3" s="103"/>
      <c r="GJ3" s="103"/>
      <c r="GK3" s="103"/>
      <c r="GL3" s="34"/>
      <c r="GM3" s="34"/>
      <c r="GN3" s="34"/>
      <c r="GO3" s="34"/>
      <c r="GP3" s="34"/>
      <c r="GQ3" s="34"/>
      <c r="GR3" s="34"/>
      <c r="GS3" s="34"/>
      <c r="GT3" s="34"/>
      <c r="GU3" s="34"/>
      <c r="GV3" s="103"/>
      <c r="GW3" s="103"/>
      <c r="GX3" s="103"/>
      <c r="GY3" s="34"/>
      <c r="GZ3" s="34"/>
      <c r="HA3" s="34"/>
      <c r="HB3" s="103" t="s">
        <v>276</v>
      </c>
      <c r="HC3" s="103" t="s">
        <v>276</v>
      </c>
      <c r="HD3" s="103" t="s">
        <v>276</v>
      </c>
      <c r="HE3" s="103" t="s">
        <v>276</v>
      </c>
      <c r="HF3" s="103" t="s">
        <v>276</v>
      </c>
      <c r="HG3" s="246"/>
      <c r="HH3" s="103"/>
      <c r="HI3" s="102" t="s">
        <v>195</v>
      </c>
    </row>
    <row r="4" spans="1:217" s="2" customFormat="1" ht="65.25" customHeight="1">
      <c r="A4" s="108" t="str">
        <f>"Trial Number
("&amp;COUNT(A$5:A$47)-1&amp;")"</f>
        <v>Trial Number
(41)</v>
      </c>
      <c r="B4" s="108" t="s">
        <v>72</v>
      </c>
      <c r="C4" s="108" t="s">
        <v>68</v>
      </c>
      <c r="D4" s="108" t="str">
        <f ca="1">"Run Trials
("&amp;COUNTIFS(D$5:D$47,TRUE)&amp;")
("&amp;TEXT(COUNTIFS(D$5:D$47,TRUE)/(COUNTA($A$5:$A$47)-1),"0.0%)")</f>
        <v>Run Trials
(18)
(43.9%)</v>
      </c>
      <c r="E4" s="109" t="str">
        <f ca="1">"Full output
("&amp;TEXT(COUNTIFS($D$5:$D$47,TRUE,E$5:E$47,TRUE)/COUNTIFS($D$5:$D$47,TRUE),"0%)")</f>
        <v>Full output
(28%)</v>
      </c>
      <c r="F4" s="108" t="str">
        <f ca="1">"Report
("&amp;TEXT(COUNTIFS(F$5:F$47,TRUE)/(COUNTA(F$5:F$47)-1),"0.0%)")&amp;"
("&amp;TEXT(COUNTIFS(F$5:F$47,TRUE,$D$5:$D$47,TRUE)/COUNTIFS($D$5:$D$47,TRUE),"0%)")</f>
        <v>Report
(47.2%)
(94%)</v>
      </c>
      <c r="G4" s="110" t="s">
        <v>853</v>
      </c>
      <c r="H4" s="110"/>
      <c r="I4" s="110"/>
      <c r="J4" s="110"/>
      <c r="K4" s="110"/>
      <c r="L4" s="110"/>
      <c r="M4" s="110"/>
      <c r="N4" s="110"/>
      <c r="O4" s="223" t="s">
        <v>4</v>
      </c>
      <c r="P4" s="104" t="str">
        <f ca="1">IF(COUNTIFS(P$5:P$47,"Dup")&gt;0,"Dup","")</f>
        <v/>
      </c>
      <c r="Q4" s="104"/>
      <c r="R4" s="105"/>
      <c r="S4" s="105"/>
      <c r="T4" s="105"/>
      <c r="U4" s="105"/>
      <c r="V4" s="247"/>
      <c r="W4" s="247"/>
      <c r="X4" s="104"/>
      <c r="Y4" s="105"/>
      <c r="Z4" s="247"/>
      <c r="AA4" s="247" t="s">
        <v>1629</v>
      </c>
      <c r="AB4" s="247" t="s">
        <v>1630</v>
      </c>
      <c r="AC4" s="105"/>
      <c r="AD4" s="105"/>
      <c r="AE4" s="247" t="s">
        <v>173</v>
      </c>
      <c r="AF4" s="247"/>
      <c r="AG4" s="247" t="s">
        <v>173</v>
      </c>
      <c r="AH4" s="104"/>
      <c r="AI4" s="105"/>
      <c r="AJ4" s="105"/>
      <c r="AK4" s="105"/>
      <c r="AL4" s="105"/>
      <c r="AM4" s="247" t="s">
        <v>1066</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7" t="s">
        <v>6</v>
      </c>
      <c r="BS4" s="247" t="s">
        <v>7</v>
      </c>
      <c r="BT4" s="105"/>
      <c r="BU4" s="105" t="s">
        <v>8</v>
      </c>
      <c r="BV4" s="105"/>
      <c r="BW4" s="105"/>
      <c r="BX4" s="105"/>
      <c r="BY4" s="105" t="s">
        <v>309</v>
      </c>
      <c r="BZ4" s="105"/>
      <c r="CA4" s="105"/>
      <c r="CB4" s="105" t="s">
        <v>6</v>
      </c>
      <c r="CC4" s="105" t="s">
        <v>7</v>
      </c>
      <c r="CD4" s="105" t="s">
        <v>8</v>
      </c>
      <c r="CE4" s="105" t="s">
        <v>173</v>
      </c>
      <c r="CF4" s="105" t="s">
        <v>188</v>
      </c>
      <c r="CG4" s="105" t="s">
        <v>254</v>
      </c>
      <c r="CH4" s="105" t="s">
        <v>256</v>
      </c>
      <c r="CI4" s="105" t="s">
        <v>291</v>
      </c>
      <c r="CJ4" s="105" t="s">
        <v>6</v>
      </c>
      <c r="CK4" s="105" t="s">
        <v>7</v>
      </c>
      <c r="CL4" s="105" t="s">
        <v>8</v>
      </c>
      <c r="CM4" s="105" t="s">
        <v>173</v>
      </c>
      <c r="CN4" s="105" t="s">
        <v>188</v>
      </c>
      <c r="CO4" s="105" t="s">
        <v>254</v>
      </c>
      <c r="CP4" s="106" t="s">
        <v>309</v>
      </c>
      <c r="CQ4" s="106" t="s">
        <v>1066</v>
      </c>
      <c r="CR4" s="106" t="s">
        <v>1066</v>
      </c>
      <c r="CS4" s="105" t="s">
        <v>309</v>
      </c>
      <c r="CT4" s="105" t="s">
        <v>309</v>
      </c>
      <c r="CU4" s="105" t="s">
        <v>707</v>
      </c>
      <c r="CV4" s="105" t="s">
        <v>309</v>
      </c>
      <c r="CW4" s="105" t="s">
        <v>309</v>
      </c>
      <c r="CX4" s="105" t="s">
        <v>309</v>
      </c>
      <c r="CY4" s="105" t="s">
        <v>894</v>
      </c>
      <c r="CZ4" s="105" t="s">
        <v>894</v>
      </c>
      <c r="DA4" s="105" t="s">
        <v>618</v>
      </c>
      <c r="DB4" s="105" t="s">
        <v>516</v>
      </c>
      <c r="DC4" s="105" t="s">
        <v>517</v>
      </c>
      <c r="DD4" s="105" t="s">
        <v>620</v>
      </c>
      <c r="DE4" s="105" t="s">
        <v>621</v>
      </c>
      <c r="DF4" s="105" t="s">
        <v>648</v>
      </c>
      <c r="DG4" s="105" t="s">
        <v>649</v>
      </c>
      <c r="DH4" s="104"/>
      <c r="DI4" s="105" t="s">
        <v>6</v>
      </c>
      <c r="DJ4" s="105" t="s">
        <v>7</v>
      </c>
      <c r="DK4" s="105" t="s">
        <v>8</v>
      </c>
      <c r="DL4" s="105" t="s">
        <v>6</v>
      </c>
      <c r="DM4" s="105" t="s">
        <v>7</v>
      </c>
      <c r="DN4" s="105" t="s">
        <v>8</v>
      </c>
      <c r="DO4" s="105" t="s">
        <v>173</v>
      </c>
      <c r="DP4" s="105"/>
      <c r="DQ4" s="105"/>
      <c r="DR4" s="105"/>
      <c r="DS4" s="105"/>
      <c r="DT4" s="105"/>
      <c r="DU4" s="105"/>
      <c r="DV4" s="105"/>
      <c r="DW4" s="105"/>
      <c r="DX4" s="105"/>
      <c r="DY4" s="105"/>
      <c r="DZ4" s="105"/>
      <c r="EA4" s="105" t="s">
        <v>668</v>
      </c>
      <c r="EB4" s="105" t="s">
        <v>667</v>
      </c>
      <c r="EC4" s="105" t="s">
        <v>808</v>
      </c>
      <c r="ED4" s="105" t="s">
        <v>809</v>
      </c>
      <c r="EE4" s="105" t="s">
        <v>33</v>
      </c>
      <c r="EF4" s="105" t="s">
        <v>96</v>
      </c>
      <c r="EG4" s="105" t="s">
        <v>7</v>
      </c>
      <c r="EH4" s="105" t="s">
        <v>577</v>
      </c>
      <c r="EI4" s="105"/>
      <c r="EJ4" s="105"/>
      <c r="EK4" s="105"/>
      <c r="EL4" s="105"/>
      <c r="EM4" s="105" t="s">
        <v>854</v>
      </c>
      <c r="EN4" s="105" t="s">
        <v>394</v>
      </c>
      <c r="EO4" s="105" t="s">
        <v>1005</v>
      </c>
      <c r="EP4" s="105" t="s">
        <v>392</v>
      </c>
      <c r="EQ4" s="105" t="s">
        <v>611</v>
      </c>
      <c r="ER4" s="105" t="s">
        <v>417</v>
      </c>
      <c r="ES4" s="104"/>
      <c r="ET4" s="105"/>
      <c r="EU4" s="105"/>
      <c r="EV4" s="247" t="s">
        <v>1629</v>
      </c>
      <c r="EW4" s="105"/>
      <c r="EX4" s="105"/>
      <c r="EY4" s="105" t="s">
        <v>6</v>
      </c>
      <c r="EZ4" s="105" t="s">
        <v>7</v>
      </c>
      <c r="FA4" s="105" t="s">
        <v>8</v>
      </c>
      <c r="FB4" s="105" t="s">
        <v>936</v>
      </c>
      <c r="FC4" s="105" t="s">
        <v>854</v>
      </c>
      <c r="FD4" s="105" t="s">
        <v>586</v>
      </c>
      <c r="FE4" s="105" t="s">
        <v>6</v>
      </c>
      <c r="FF4" s="105" t="s">
        <v>6</v>
      </c>
      <c r="FG4" s="105" t="s">
        <v>728</v>
      </c>
      <c r="FH4" s="105" t="s">
        <v>728</v>
      </c>
      <c r="FI4" s="105" t="s">
        <v>6</v>
      </c>
      <c r="FJ4" s="105"/>
      <c r="FK4" s="105"/>
      <c r="FL4" s="105"/>
      <c r="FM4" s="157" t="s">
        <v>309</v>
      </c>
      <c r="FN4" s="157" t="str">
        <f t="shared" ref="FN4" si="0">INDEX(EweNo_index,1,FN$15)</f>
        <v>2:3,1:2,0:1</v>
      </c>
      <c r="FO4" s="105"/>
      <c r="FP4" s="105" t="s">
        <v>906</v>
      </c>
      <c r="FQ4" s="257" t="str">
        <f>FN4</f>
        <v>2:3,1:2,0:1</v>
      </c>
      <c r="FR4" s="105"/>
      <c r="FS4" s="105" t="s">
        <v>845</v>
      </c>
      <c r="FT4" s="105"/>
      <c r="FU4" s="105" t="s">
        <v>924</v>
      </c>
      <c r="FV4" s="105" t="s">
        <v>981</v>
      </c>
      <c r="FW4" s="105" t="s">
        <v>982</v>
      </c>
      <c r="FX4" s="105" t="s">
        <v>983</v>
      </c>
      <c r="FY4" s="105" t="s">
        <v>980</v>
      </c>
      <c r="FZ4" s="105"/>
      <c r="GA4" s="105" t="s">
        <v>360</v>
      </c>
      <c r="GB4" s="105" t="s">
        <v>394</v>
      </c>
      <c r="GC4" s="105" t="s">
        <v>360</v>
      </c>
      <c r="GD4" s="105"/>
      <c r="GE4" s="105" t="s">
        <v>362</v>
      </c>
      <c r="GF4" s="105" t="s">
        <v>847</v>
      </c>
      <c r="GG4" s="105" t="s">
        <v>6</v>
      </c>
      <c r="GH4" s="105" t="s">
        <v>6</v>
      </c>
      <c r="GI4" s="105" t="s">
        <v>6</v>
      </c>
      <c r="GJ4" s="105"/>
      <c r="GK4" s="157"/>
      <c r="GL4" s="104"/>
      <c r="GM4" s="105" t="s">
        <v>414</v>
      </c>
      <c r="GN4" s="105" t="s">
        <v>419</v>
      </c>
      <c r="GO4" s="105" t="s">
        <v>414</v>
      </c>
      <c r="GP4" s="105" t="s">
        <v>426</v>
      </c>
      <c r="GQ4" s="105" t="s">
        <v>420</v>
      </c>
      <c r="GR4" s="105"/>
      <c r="GS4" s="105"/>
      <c r="GT4" s="105"/>
      <c r="GU4" s="105"/>
      <c r="GV4" s="105"/>
      <c r="GW4" s="105"/>
      <c r="GX4" s="105"/>
      <c r="GY4" s="105" t="s">
        <v>539</v>
      </c>
      <c r="GZ4" s="104"/>
      <c r="HA4" s="105"/>
      <c r="HB4" s="105" t="s">
        <v>7</v>
      </c>
      <c r="HC4" s="105" t="s">
        <v>188</v>
      </c>
      <c r="HD4" s="105" t="s">
        <v>254</v>
      </c>
      <c r="HE4" s="105" t="s">
        <v>256</v>
      </c>
      <c r="HF4" s="105"/>
      <c r="HG4" s="247"/>
      <c r="HH4" s="105"/>
      <c r="HI4" s="107" t="s">
        <v>195</v>
      </c>
    </row>
    <row r="5" spans="1:217">
      <c r="A5" s="24">
        <f>ROW(A5)-5</f>
        <v>0</v>
      </c>
      <c r="B5" s="24"/>
      <c r="C5">
        <v>0</v>
      </c>
      <c r="D5" t="b">
        <v>0</v>
      </c>
      <c r="E5" t="b">
        <v>0</v>
      </c>
      <c r="F5" t="b">
        <v>0</v>
      </c>
      <c r="O5" s="224" t="s">
        <v>5</v>
      </c>
      <c r="R5" s="5" t="str">
        <f t="shared" ref="R5:W5" si="1">_xlfn.IFS(OR(R$1="sam",R$1="sai"),1,R$1="sav","-",OR(R$1="sap",R$1="saa",R$1="sar",R$1="sat"),0)</f>
        <v>-</v>
      </c>
      <c r="S5" s="5" t="str">
        <f t="shared" si="1"/>
        <v>-</v>
      </c>
      <c r="T5" s="5" t="str">
        <f t="shared" si="1"/>
        <v>-</v>
      </c>
      <c r="U5" s="5" t="str">
        <f t="shared" si="1"/>
        <v>-</v>
      </c>
      <c r="V5" s="5" t="str">
        <f t="shared" si="1"/>
        <v>-</v>
      </c>
      <c r="W5" s="254" t="str">
        <f t="shared" si="1"/>
        <v>-</v>
      </c>
      <c r="Y5" s="5" t="str">
        <f t="shared" ref="Y5:AT5" si="2">_xlfn.IFS(OR(Y$1="sam",Y$1="sai"),1,Y$1="sav","-",OR(Y$1="sap",Y$1="saa",Y$1="sar",Y$1="sat"),0)</f>
        <v>-</v>
      </c>
      <c r="Z5" s="254" t="str">
        <f t="shared" si="2"/>
        <v>-</v>
      </c>
      <c r="AA5" s="254" t="str">
        <f t="shared" si="2"/>
        <v>-</v>
      </c>
      <c r="AB5" s="254" t="str">
        <f t="shared" si="2"/>
        <v>-</v>
      </c>
      <c r="AC5" s="5" t="str">
        <f t="shared" si="2"/>
        <v>-</v>
      </c>
      <c r="AD5" s="5" t="str">
        <f>_xlfn.IFS(OR(AD$1="sam",AD$1="sai"),1,AD$1="sav","-",OR(AD$1="sap",AD$1="saa",AD$1="sar",AD$1="sat"),0)</f>
        <v>-</v>
      </c>
      <c r="AE5" s="254" t="str">
        <f>_xlfn.IFS(OR(AE$1="sam",AE$1="sai"),1,AE$1="sav","-",OR(AE$1="sap",AE$1="saa",AE$1="sar",AE$1="sat"),0)</f>
        <v>-</v>
      </c>
      <c r="AF5" s="254" t="str">
        <f>_xlfn.IFS(OR(AF$1="sam",AF$1="sai"),1,AF$1="sav","-",OR(AF$1="sap",AF$1="saa",AF$1="sar",AF$1="sat"),0)</f>
        <v>-</v>
      </c>
      <c r="AG5" s="254"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8"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A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5" t="str">
        <f t="shared" si="4"/>
        <v>-</v>
      </c>
      <c r="CA5" s="5" t="str">
        <f t="shared" si="4"/>
        <v>-</v>
      </c>
      <c r="CB5" s="5" t="str">
        <f t="shared" ref="CB5:DF5" si="5">_xlfn.IFS(OR(CB$1="sam",CB$1="sai"),1,CB$1="sav","-",OR(CB$1="sap",CB$1="saa",CB$1="sar",CB$1="sat"),0)</f>
        <v>-</v>
      </c>
      <c r="CC5" s="5" t="str">
        <f t="shared" si="5"/>
        <v>-</v>
      </c>
      <c r="CD5" s="5" t="str">
        <f t="shared" si="5"/>
        <v>-</v>
      </c>
      <c r="CE5" s="5" t="str">
        <f t="shared" si="5"/>
        <v>-</v>
      </c>
      <c r="CF5" s="5" t="str">
        <f t="shared" si="5"/>
        <v>-</v>
      </c>
      <c r="CG5" s="5" t="str">
        <f t="shared" si="5"/>
        <v>-</v>
      </c>
      <c r="CH5" s="5" t="str">
        <f t="shared" si="5"/>
        <v>-</v>
      </c>
      <c r="CI5" s="5" t="str">
        <f t="shared" si="5"/>
        <v>-</v>
      </c>
      <c r="CJ5" s="5" t="str">
        <f t="shared" si="5"/>
        <v>-</v>
      </c>
      <c r="CK5" s="5" t="str">
        <f t="shared" si="5"/>
        <v>-</v>
      </c>
      <c r="CL5" s="5" t="str">
        <f t="shared" si="5"/>
        <v>-</v>
      </c>
      <c r="CM5" s="5" t="str">
        <f t="shared" si="5"/>
        <v>-</v>
      </c>
      <c r="CN5" s="5" t="str">
        <f t="shared" si="5"/>
        <v>-</v>
      </c>
      <c r="CO5" s="5" t="str">
        <f t="shared" si="5"/>
        <v>-</v>
      </c>
      <c r="CP5" s="5">
        <f t="shared" si="5"/>
        <v>0</v>
      </c>
      <c r="CQ5" s="254">
        <f t="shared" si="5"/>
        <v>0</v>
      </c>
      <c r="CR5" s="254">
        <f t="shared" si="5"/>
        <v>0</v>
      </c>
      <c r="CS5" s="5">
        <f t="shared" si="5"/>
        <v>0</v>
      </c>
      <c r="CT5" s="5">
        <f t="shared" si="5"/>
        <v>0</v>
      </c>
      <c r="CU5" s="5">
        <f t="shared" si="5"/>
        <v>0</v>
      </c>
      <c r="CV5" s="5">
        <f t="shared" si="5"/>
        <v>0</v>
      </c>
      <c r="CW5" s="5" t="str">
        <f t="shared" si="5"/>
        <v>-</v>
      </c>
      <c r="CX5" s="5" t="str">
        <f t="shared" si="5"/>
        <v>-</v>
      </c>
      <c r="CY5" s="5" t="str">
        <f t="shared" si="5"/>
        <v>-</v>
      </c>
      <c r="CZ5" s="5" t="str">
        <f t="shared" si="5"/>
        <v>-</v>
      </c>
      <c r="DA5" s="5" t="str">
        <f t="shared" si="5"/>
        <v>-</v>
      </c>
      <c r="DB5" s="5" t="str">
        <f t="shared" si="5"/>
        <v>-</v>
      </c>
      <c r="DC5" s="5" t="str">
        <f t="shared" si="5"/>
        <v>-</v>
      </c>
      <c r="DD5" s="5" t="str">
        <f t="shared" si="5"/>
        <v>-</v>
      </c>
      <c r="DE5" s="5" t="str">
        <f t="shared" si="5"/>
        <v>-</v>
      </c>
      <c r="DF5" s="5" t="str">
        <f t="shared" si="5"/>
        <v>-</v>
      </c>
      <c r="DG5" s="5" t="str">
        <f>_xlfn.IFS(OR(DG$1="sam",DG$1="sai"),1,DG$1="sav","-",OR(DG$1="sap",DG$1="saa",DG$1="sar",DG$1="sat"),0)</f>
        <v>-</v>
      </c>
      <c r="DI5" s="5" t="str">
        <f t="shared" ref="DI5:DO5" si="6">_xlfn.IFS(OR(DI$1="sam",DI$1="sai"),1,DI$1="sav","-",OR(DI$1="sap",DI$1="saa",DI$1="sar",DI$1="sat"),0)</f>
        <v>-</v>
      </c>
      <c r="DJ5" s="5" t="str">
        <f t="shared" si="6"/>
        <v>-</v>
      </c>
      <c r="DK5" s="5" t="str">
        <f t="shared" si="6"/>
        <v>-</v>
      </c>
      <c r="DL5" s="5" t="str">
        <f t="shared" si="6"/>
        <v>-</v>
      </c>
      <c r="DM5" s="5" t="str">
        <f t="shared" si="6"/>
        <v>-</v>
      </c>
      <c r="DN5" s="5" t="str">
        <f t="shared" si="6"/>
        <v>-</v>
      </c>
      <c r="DO5" s="5" t="str">
        <f t="shared" si="6"/>
        <v>-</v>
      </c>
      <c r="DP5" s="5">
        <f t="shared" ref="DP5:FB5" si="7">_xlfn.IFS(OR(DP$1="sam",DP$1="sai"),1,DP$1="sav","-",OR(DP$1="sap",DP$1="saa",DP$1="sar",DP$1="sat"),0)</f>
        <v>0</v>
      </c>
      <c r="DQ5" s="5" t="str">
        <f t="shared" si="7"/>
        <v>-</v>
      </c>
      <c r="DR5" s="5">
        <f>_xlfn.IFS(OR(DR$1="sam",DR$1="sai"),1,DR$1="sav","-",OR(DR$1="sap",DR$1="saa",DR$1="sar",DR$1="sat"),0)</f>
        <v>1</v>
      </c>
      <c r="DS5" s="5">
        <f>_xlfn.IFS(OR(DS$1="sam",DS$1="sai"),1,DS$1="sav","-",OR(DS$1="sap",DS$1="saa",DS$1="sar",DS$1="sat"),0)</f>
        <v>0</v>
      </c>
      <c r="DT5" s="5">
        <f t="shared" si="7"/>
        <v>1</v>
      </c>
      <c r="DU5" s="5">
        <f t="shared" si="7"/>
        <v>0</v>
      </c>
      <c r="DV5" s="5">
        <f t="shared" si="7"/>
        <v>1</v>
      </c>
      <c r="DW5" s="5">
        <f t="shared" si="7"/>
        <v>1</v>
      </c>
      <c r="DX5" s="5">
        <f t="shared" si="7"/>
        <v>1</v>
      </c>
      <c r="DY5" s="5">
        <f t="shared" si="7"/>
        <v>0</v>
      </c>
      <c r="DZ5" s="5">
        <f t="shared" si="7"/>
        <v>0</v>
      </c>
      <c r="EA5" s="5">
        <f t="shared" si="7"/>
        <v>0</v>
      </c>
      <c r="EB5" s="5">
        <f t="shared" si="7"/>
        <v>0</v>
      </c>
      <c r="EC5" s="5">
        <f t="shared" si="7"/>
        <v>0</v>
      </c>
      <c r="ED5" s="5">
        <f t="shared" si="7"/>
        <v>0</v>
      </c>
      <c r="EE5" s="5">
        <f t="shared" si="7"/>
        <v>0</v>
      </c>
      <c r="EF5" s="5">
        <f t="shared" si="7"/>
        <v>0</v>
      </c>
      <c r="EG5" s="5">
        <f>_xlfn.IFS(OR(EG$1="sam",EG$1="sai"),1,EG$1="sav","-",OR(EG$1="sap",EG$1="saa",EG$1="sar",EG$1="sat"),0)</f>
        <v>0</v>
      </c>
      <c r="EH5" s="5">
        <f>_xlfn.IFS(OR(EH$1="sam",EH$1="sai"),1,EH$1="sav","-",OR(EH$1="sap",EH$1="saa",EH$1="sar",EH$1="sat"),0)</f>
        <v>0</v>
      </c>
      <c r="EI5" s="5">
        <f t="shared" si="7"/>
        <v>0</v>
      </c>
      <c r="EJ5" s="5">
        <f t="shared" si="7"/>
        <v>0</v>
      </c>
      <c r="EK5" s="5">
        <f t="shared" ref="EK5:ER5" si="8">_xlfn.IFS(OR(EK$1="sam",EK$1="sai"),1,EK$1="sav","-",OR(EK$1="sap",EK$1="saa",EK$1="sar",EK$1="sat"),0)</f>
        <v>1</v>
      </c>
      <c r="EL5" s="5">
        <f t="shared" si="8"/>
        <v>0</v>
      </c>
      <c r="EM5" s="5">
        <f t="shared" si="8"/>
        <v>0</v>
      </c>
      <c r="EN5" s="5">
        <f t="shared" si="8"/>
        <v>0</v>
      </c>
      <c r="EO5" s="5">
        <f t="shared" si="8"/>
        <v>0</v>
      </c>
      <c r="EP5" s="5">
        <f t="shared" si="8"/>
        <v>0</v>
      </c>
      <c r="EQ5" s="5">
        <f t="shared" si="8"/>
        <v>0</v>
      </c>
      <c r="ER5" s="5">
        <f t="shared" si="8"/>
        <v>0</v>
      </c>
      <c r="ET5" s="5" t="str">
        <f t="shared" ref="ET5:EX5" si="9">_xlfn.IFS(OR(ET$1="sam",ET$1="sai"),1,ET$1="sav","-",OR(ET$1="sap",ET$1="saa",ET$1="sar",ET$1="sat"),0)</f>
        <v>-</v>
      </c>
      <c r="EU5" s="5" t="str">
        <f t="shared" si="9"/>
        <v>-</v>
      </c>
      <c r="EV5" s="254" t="str">
        <f t="shared" si="9"/>
        <v>-</v>
      </c>
      <c r="EW5" s="5" t="str">
        <f t="shared" si="9"/>
        <v>-</v>
      </c>
      <c r="EX5" s="5" t="str">
        <f t="shared" si="9"/>
        <v>-</v>
      </c>
      <c r="EY5" s="5" t="str">
        <f t="shared" si="7"/>
        <v>-</v>
      </c>
      <c r="EZ5" s="5" t="str">
        <f t="shared" si="7"/>
        <v>-</v>
      </c>
      <c r="FA5" s="5" t="str">
        <f t="shared" si="7"/>
        <v>-</v>
      </c>
      <c r="FB5" s="5">
        <f t="shared" si="7"/>
        <v>0</v>
      </c>
      <c r="FC5" s="5" t="str">
        <f t="shared" ref="FC5:HH5" si="10">_xlfn.IFS(OR(FC$1="sam",FC$1="sai"),1,FC$1="sav","-",OR(FC$1="sap",FC$1="saa",FC$1="sar",FC$1="sat"),0)</f>
        <v>-</v>
      </c>
      <c r="FD5" s="5" t="str">
        <f t="shared" si="10"/>
        <v>-</v>
      </c>
      <c r="FE5" s="5" t="str">
        <f t="shared" si="10"/>
        <v>-</v>
      </c>
      <c r="FF5" s="5" t="str">
        <f>_xlfn.IFS(OR(FF$1="sam",FF$1="sai"),1,FF$1="sav","-",OR(FF$1="sap",FF$1="saa",FF$1="sar",FF$1="sat"),0)</f>
        <v>-</v>
      </c>
      <c r="FG5" s="5" t="str">
        <f t="shared" si="10"/>
        <v>-</v>
      </c>
      <c r="FH5" s="5" t="str">
        <f t="shared" si="10"/>
        <v>-</v>
      </c>
      <c r="FI5" s="5" t="str">
        <f t="shared" si="10"/>
        <v>-</v>
      </c>
      <c r="FJ5" s="5" t="str">
        <f t="shared" si="10"/>
        <v>-</v>
      </c>
      <c r="FK5" s="5" t="str">
        <f t="shared" si="10"/>
        <v>-</v>
      </c>
      <c r="FL5" s="5" t="str">
        <f t="shared" si="10"/>
        <v>-</v>
      </c>
      <c r="FM5" s="5" t="str">
        <f t="shared" si="10"/>
        <v>-</v>
      </c>
      <c r="FN5" s="238" t="str">
        <f t="shared" si="10"/>
        <v>-</v>
      </c>
      <c r="FO5" s="5" t="str">
        <f t="shared" si="10"/>
        <v>-</v>
      </c>
      <c r="FP5" s="5" t="str">
        <f t="shared" si="10"/>
        <v>-</v>
      </c>
      <c r="FQ5" s="5" t="str">
        <f t="shared" si="10"/>
        <v>-</v>
      </c>
      <c r="FR5" s="5" t="str">
        <f>_xlfn.IFS(OR(FR$1="sam",FR$1="sai"),1,FR$1="sav","-",OR(FR$1="sap",FR$1="saa",FR$1="sar",FR$1="sat"),0)</f>
        <v>-</v>
      </c>
      <c r="FS5" s="5" t="str">
        <f>_xlfn.IFS(OR(FS$1="sam",FS$1="sai"),1,FS$1="sav","-",OR(FS$1="sap",FS$1="saa",FS$1="sar",FS$1="sat"),0)</f>
        <v>-</v>
      </c>
      <c r="FT5" s="5" t="str">
        <f>_xlfn.IFS(OR(FT$1="sam",FT$1="sai"),1,FT$1="sav","-",OR(FT$1="sap",FT$1="saa",FT$1="sar",FT$1="sat"),0)</f>
        <v>-</v>
      </c>
      <c r="FU5" s="5" t="str">
        <f>_xlfn.IFS(OR(FU$1="sam",FU$1="sai"),1,FU$1="sav","-",OR(FU$1="sap",FU$1="saa",FU$1="sar",FU$1="sat"),0)</f>
        <v>-</v>
      </c>
      <c r="FV5" s="5" t="str">
        <f>_xlfn.IFS(OR(FV$1="sam",FV$1="sai"),1,FV$1="sav","-",OR(FV$1="sap",FV$1="saa",FV$1="sar",FV$1="sat"),0)</f>
        <v>-</v>
      </c>
      <c r="FW5" s="5" t="str">
        <f t="shared" ref="FW5:FY5" si="11">_xlfn.IFS(OR(FW$1="sam",FW$1="sai"),1,FW$1="sav","-",OR(FW$1="sap",FW$1="saa",FW$1="sar",FW$1="sat"),0)</f>
        <v>-</v>
      </c>
      <c r="FX5" s="5" t="str">
        <f t="shared" si="11"/>
        <v>-</v>
      </c>
      <c r="FY5" s="5" t="str">
        <f t="shared" si="11"/>
        <v>-</v>
      </c>
      <c r="FZ5" s="5" t="str">
        <f t="shared" si="10"/>
        <v>-</v>
      </c>
      <c r="GA5" s="5" t="str">
        <f t="shared" si="10"/>
        <v>-</v>
      </c>
      <c r="GB5" s="5" t="str">
        <f t="shared" si="10"/>
        <v>-</v>
      </c>
      <c r="GC5" s="5" t="str">
        <f t="shared" si="10"/>
        <v>-</v>
      </c>
      <c r="GD5" s="5" t="str">
        <f t="shared" si="10"/>
        <v>-</v>
      </c>
      <c r="GE5" s="5" t="str">
        <f t="shared" si="10"/>
        <v>-</v>
      </c>
      <c r="GF5" s="5" t="str">
        <f t="shared" si="10"/>
        <v>-</v>
      </c>
      <c r="GG5" s="5" t="str">
        <f>_xlfn.IFS(OR(GG$1="sam",GG$1="sai"),1,GG$1="sav","-",OR(GG$1="sap",GG$1="saa",GG$1="sar",GG$1="sat"),0)</f>
        <v>-</v>
      </c>
      <c r="GH5" s="5" t="str">
        <f>_xlfn.IFS(OR(GH$1="sam",GH$1="sai"),1,GH$1="sav","-",OR(GH$1="sap",GH$1="saa",GH$1="sar",GH$1="sat"),0)</f>
        <v>-</v>
      </c>
      <c r="GI5" s="5" t="str">
        <f>_xlfn.IFS(OR(GI$1="sam",GI$1="sai"),1,GI$1="sav","-",OR(GI$1="sap",GI$1="saa",GI$1="sar",GI$1="sat"),0)</f>
        <v>-</v>
      </c>
      <c r="GJ5" s="5" t="str">
        <f>_xlfn.IFS(OR(GJ$1="sam",GJ$1="sai"),1,GJ$1="sav","-",OR(GJ$1="sap",GJ$1="saa",GJ$1="sar",GJ$1="sat"),0)</f>
        <v>-</v>
      </c>
      <c r="GK5" s="5" t="str">
        <f>_xlfn.IFS(OR(GK$1="sam",GK$1="sai"),1,GK$1="sav","-",OR(GK$1="sap",GK$1="saa",GK$1="sar",GK$1="sat"),0)</f>
        <v>-</v>
      </c>
      <c r="GM5" s="5">
        <f t="shared" si="10"/>
        <v>1</v>
      </c>
      <c r="GN5" s="5">
        <f t="shared" si="10"/>
        <v>0</v>
      </c>
      <c r="GO5" s="5">
        <f t="shared" si="10"/>
        <v>1</v>
      </c>
      <c r="GP5" s="5">
        <f t="shared" si="10"/>
        <v>1</v>
      </c>
      <c r="GQ5" s="5">
        <f t="shared" si="10"/>
        <v>0</v>
      </c>
      <c r="GR5" s="5" t="str">
        <f t="shared" si="10"/>
        <v>-</v>
      </c>
      <c r="GS5" s="5" t="str">
        <f t="shared" si="10"/>
        <v>-</v>
      </c>
      <c r="GT5" s="5" t="str">
        <f t="shared" si="10"/>
        <v>-</v>
      </c>
      <c r="GU5" s="5" t="str">
        <f t="shared" si="10"/>
        <v>-</v>
      </c>
      <c r="GV5" s="5">
        <f t="shared" si="10"/>
        <v>1</v>
      </c>
      <c r="GW5" s="5">
        <f t="shared" si="10"/>
        <v>1</v>
      </c>
      <c r="GX5" s="5">
        <f t="shared" si="10"/>
        <v>1</v>
      </c>
      <c r="GY5" s="5">
        <f t="shared" si="10"/>
        <v>1</v>
      </c>
      <c r="HA5" s="5">
        <f t="shared" si="10"/>
        <v>1</v>
      </c>
      <c r="HB5" s="5">
        <f t="shared" si="10"/>
        <v>1</v>
      </c>
      <c r="HC5" s="5">
        <f t="shared" si="10"/>
        <v>1</v>
      </c>
      <c r="HD5" s="5">
        <f t="shared" si="10"/>
        <v>1</v>
      </c>
      <c r="HE5" s="5">
        <f t="shared" si="10"/>
        <v>1</v>
      </c>
      <c r="HF5" s="5">
        <f t="shared" si="10"/>
        <v>1</v>
      </c>
      <c r="HG5" s="254" t="str">
        <f t="shared" si="10"/>
        <v>-</v>
      </c>
      <c r="HH5" s="5">
        <f t="shared" si="10"/>
        <v>1</v>
      </c>
      <c r="HI5" s="27">
        <v>0</v>
      </c>
    </row>
    <row r="6" spans="1:217">
      <c r="A6" s="24">
        <f t="shared" ref="A6:A46" si="12">ROW(A6)-5</f>
        <v>1</v>
      </c>
      <c r="B6" s="24">
        <v>0</v>
      </c>
      <c r="C6">
        <v>0</v>
      </c>
      <c r="D6" t="b">
        <v>1</v>
      </c>
      <c r="E6" t="b">
        <v>1</v>
      </c>
      <c r="F6" t="b">
        <v>1</v>
      </c>
      <c r="O6" s="224" t="s">
        <v>388</v>
      </c>
      <c r="P6" s="10" t="str">
        <f>IF(COUNTIF(O$5:O6,O6)=1,"-","Dup")</f>
        <v>-</v>
      </c>
      <c r="Q6" s="10"/>
      <c r="R6" s="12" t="str">
        <f t="shared" ref="R6:W6" si="13">R$5</f>
        <v>-</v>
      </c>
      <c r="S6" s="12" t="str">
        <f t="shared" si="13"/>
        <v>-</v>
      </c>
      <c r="T6" s="12" t="str">
        <f t="shared" si="13"/>
        <v>-</v>
      </c>
      <c r="U6" s="12" t="str">
        <f t="shared" si="13"/>
        <v>-</v>
      </c>
      <c r="V6" s="12" t="str">
        <f t="shared" si="13"/>
        <v>-</v>
      </c>
      <c r="W6" s="240" t="str">
        <f t="shared" si="13"/>
        <v>-</v>
      </c>
      <c r="X6" s="10"/>
      <c r="Y6" s="12" t="str">
        <f t="shared" ref="Y6:BB6" si="14">Y$5</f>
        <v>-</v>
      </c>
      <c r="Z6" s="240" t="str">
        <f t="shared" si="14"/>
        <v>-</v>
      </c>
      <c r="AA6" s="240" t="str">
        <f t="shared" si="14"/>
        <v>-</v>
      </c>
      <c r="AB6" s="240" t="str">
        <f t="shared" si="14"/>
        <v>-</v>
      </c>
      <c r="AC6" s="12" t="str">
        <f t="shared" si="14"/>
        <v>-</v>
      </c>
      <c r="AD6" s="12" t="str">
        <f>AD$5</f>
        <v>-</v>
      </c>
      <c r="AE6" s="240" t="str">
        <f>AE$5</f>
        <v>-</v>
      </c>
      <c r="AF6" s="240" t="str">
        <f>AF$5</f>
        <v>-</v>
      </c>
      <c r="AG6" s="240" t="str">
        <f>AG$5</f>
        <v>-</v>
      </c>
      <c r="AH6" s="10"/>
      <c r="AI6" s="12" t="str">
        <f t="shared" si="14"/>
        <v>-</v>
      </c>
      <c r="AJ6" s="12" t="str">
        <f>AJ$5</f>
        <v>-</v>
      </c>
      <c r="AK6" s="12" t="str">
        <f>AK$5</f>
        <v>-</v>
      </c>
      <c r="AL6" s="12" t="str">
        <f t="shared" si="14"/>
        <v>-</v>
      </c>
      <c r="AM6" s="240"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A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12" t="str">
        <f t="shared" si="15"/>
        <v>-</v>
      </c>
      <c r="CA6" s="12" t="str">
        <f t="shared" si="15"/>
        <v>-</v>
      </c>
      <c r="CB6" s="12" t="str">
        <f t="shared" ref="CB6:DF6" si="16">CB$5</f>
        <v>-</v>
      </c>
      <c r="CC6" s="12" t="str">
        <f t="shared" si="16"/>
        <v>-</v>
      </c>
      <c r="CD6" s="12" t="str">
        <f t="shared" si="16"/>
        <v>-</v>
      </c>
      <c r="CE6" s="12" t="str">
        <f t="shared" si="16"/>
        <v>-</v>
      </c>
      <c r="CF6" s="12" t="str">
        <f t="shared" si="16"/>
        <v>-</v>
      </c>
      <c r="CG6" s="12" t="str">
        <f t="shared" si="16"/>
        <v>-</v>
      </c>
      <c r="CH6" s="12" t="str">
        <f t="shared" si="16"/>
        <v>-</v>
      </c>
      <c r="CI6" s="12" t="str">
        <f t="shared" si="16"/>
        <v>-</v>
      </c>
      <c r="CJ6" s="12" t="str">
        <f t="shared" si="16"/>
        <v>-</v>
      </c>
      <c r="CK6" s="12" t="str">
        <f t="shared" si="16"/>
        <v>-</v>
      </c>
      <c r="CL6" s="12" t="str">
        <f t="shared" si="16"/>
        <v>-</v>
      </c>
      <c r="CM6" s="12" t="str">
        <f t="shared" si="16"/>
        <v>-</v>
      </c>
      <c r="CN6" s="12" t="str">
        <f t="shared" si="16"/>
        <v>-</v>
      </c>
      <c r="CO6" s="12" t="str">
        <f t="shared" si="16"/>
        <v>-</v>
      </c>
      <c r="CP6" s="12">
        <f t="shared" si="16"/>
        <v>0</v>
      </c>
      <c r="CQ6" s="240">
        <f t="shared" si="16"/>
        <v>0</v>
      </c>
      <c r="CR6" s="240">
        <f t="shared" si="16"/>
        <v>0</v>
      </c>
      <c r="CS6" s="12">
        <f t="shared" si="16"/>
        <v>0</v>
      </c>
      <c r="CT6" s="12">
        <f t="shared" si="16"/>
        <v>0</v>
      </c>
      <c r="CU6" s="12">
        <f t="shared" si="16"/>
        <v>0</v>
      </c>
      <c r="CV6" s="12">
        <f t="shared" si="16"/>
        <v>0</v>
      </c>
      <c r="CW6" s="12" t="str">
        <f t="shared" si="16"/>
        <v>-</v>
      </c>
      <c r="CX6" s="12" t="str">
        <f t="shared" si="16"/>
        <v>-</v>
      </c>
      <c r="CY6" s="12" t="str">
        <f t="shared" si="16"/>
        <v>-</v>
      </c>
      <c r="CZ6" s="12" t="str">
        <f t="shared" si="16"/>
        <v>-</v>
      </c>
      <c r="DA6" s="12" t="str">
        <f t="shared" si="16"/>
        <v>-</v>
      </c>
      <c r="DB6" s="12" t="str">
        <f t="shared" si="16"/>
        <v>-</v>
      </c>
      <c r="DC6" s="12" t="str">
        <f t="shared" si="16"/>
        <v>-</v>
      </c>
      <c r="DD6" s="12" t="str">
        <f t="shared" si="16"/>
        <v>-</v>
      </c>
      <c r="DE6" s="12" t="str">
        <f t="shared" si="16"/>
        <v>-</v>
      </c>
      <c r="DF6" s="12" t="str">
        <f t="shared" si="16"/>
        <v>-</v>
      </c>
      <c r="DG6" s="12" t="str">
        <f>DG$5</f>
        <v>-</v>
      </c>
      <c r="DH6" s="10"/>
      <c r="DI6" s="21">
        <v>1</v>
      </c>
      <c r="DJ6" s="12" t="str">
        <f>DJ$5</f>
        <v>-</v>
      </c>
      <c r="DK6" s="12" t="str">
        <f>DK$5</f>
        <v>-</v>
      </c>
      <c r="DL6" s="12" t="str">
        <f>DL$5</f>
        <v>-</v>
      </c>
      <c r="DM6" s="12" t="str">
        <f>DM$5</f>
        <v>-</v>
      </c>
      <c r="DN6" s="21" t="b">
        <v>1</v>
      </c>
      <c r="DO6" s="12" t="str">
        <f>DO$5</f>
        <v>-</v>
      </c>
      <c r="DP6" s="12">
        <f t="shared" ref="DP6:EJ6" si="17">DP$5</f>
        <v>0</v>
      </c>
      <c r="DQ6" s="12" t="str">
        <f t="shared" si="17"/>
        <v>-</v>
      </c>
      <c r="DR6" s="12">
        <f>DR$5</f>
        <v>1</v>
      </c>
      <c r="DS6" s="12">
        <f>DS$5</f>
        <v>0</v>
      </c>
      <c r="DT6" s="12">
        <f t="shared" si="17"/>
        <v>1</v>
      </c>
      <c r="DU6" s="12">
        <f t="shared" si="17"/>
        <v>0</v>
      </c>
      <c r="DV6" s="12">
        <f t="shared" si="17"/>
        <v>1</v>
      </c>
      <c r="DW6" s="12">
        <f t="shared" si="17"/>
        <v>1</v>
      </c>
      <c r="DX6" s="12">
        <f t="shared" si="17"/>
        <v>1</v>
      </c>
      <c r="DY6" s="12">
        <f t="shared" si="17"/>
        <v>0</v>
      </c>
      <c r="DZ6" s="12">
        <f t="shared" si="17"/>
        <v>0</v>
      </c>
      <c r="EA6" s="12">
        <f t="shared" si="17"/>
        <v>0</v>
      </c>
      <c r="EB6" s="12">
        <f t="shared" si="17"/>
        <v>0</v>
      </c>
      <c r="EC6" s="12">
        <f t="shared" si="17"/>
        <v>0</v>
      </c>
      <c r="ED6" s="12">
        <f t="shared" si="17"/>
        <v>0</v>
      </c>
      <c r="EE6" s="12">
        <f t="shared" si="17"/>
        <v>0</v>
      </c>
      <c r="EF6" s="12">
        <f t="shared" si="17"/>
        <v>0</v>
      </c>
      <c r="EG6" s="12">
        <f>EG$5</f>
        <v>0</v>
      </c>
      <c r="EH6" s="12">
        <f>EH$5</f>
        <v>0</v>
      </c>
      <c r="EI6" s="12">
        <f t="shared" si="17"/>
        <v>0</v>
      </c>
      <c r="EJ6" s="12">
        <f t="shared" si="17"/>
        <v>0</v>
      </c>
      <c r="EK6" s="12">
        <f t="shared" ref="EK6:ER6" si="18">EK$5</f>
        <v>1</v>
      </c>
      <c r="EL6" s="12">
        <f t="shared" si="18"/>
        <v>0</v>
      </c>
      <c r="EM6" s="12">
        <f t="shared" si="18"/>
        <v>0</v>
      </c>
      <c r="EN6" s="12">
        <f t="shared" si="18"/>
        <v>0</v>
      </c>
      <c r="EO6" s="12">
        <f t="shared" si="18"/>
        <v>0</v>
      </c>
      <c r="EP6" s="12">
        <f t="shared" si="18"/>
        <v>0</v>
      </c>
      <c r="EQ6" s="12">
        <f t="shared" si="18"/>
        <v>0</v>
      </c>
      <c r="ER6" s="12">
        <f t="shared" si="18"/>
        <v>0</v>
      </c>
      <c r="ES6" s="10"/>
      <c r="ET6" s="12" t="str">
        <f t="shared" ref="ET6:EX6" si="19">ET$5</f>
        <v>-</v>
      </c>
      <c r="EU6" s="12" t="str">
        <f t="shared" si="19"/>
        <v>-</v>
      </c>
      <c r="EV6" s="240" t="str">
        <f t="shared" si="19"/>
        <v>-</v>
      </c>
      <c r="EW6" s="12" t="str">
        <f t="shared" si="19"/>
        <v>-</v>
      </c>
      <c r="EX6" s="12" t="str">
        <f t="shared" si="19"/>
        <v>-</v>
      </c>
      <c r="EY6" s="13" t="b">
        <v>0</v>
      </c>
      <c r="EZ6" s="13" t="b">
        <v>0</v>
      </c>
      <c r="FA6" s="13" t="b">
        <v>1</v>
      </c>
      <c r="FB6" s="12">
        <f t="shared" ref="FB6" si="20">FB$5</f>
        <v>0</v>
      </c>
      <c r="FC6" s="21">
        <v>1</v>
      </c>
      <c r="FD6" s="21">
        <v>1</v>
      </c>
      <c r="FE6" s="12" t="str">
        <f t="shared" ref="FE6:FZ6" si="21">FE$5</f>
        <v>-</v>
      </c>
      <c r="FF6" s="12" t="str">
        <f>FF$5</f>
        <v>-</v>
      </c>
      <c r="FG6" s="12" t="str">
        <f t="shared" si="21"/>
        <v>-</v>
      </c>
      <c r="FH6" s="12" t="str">
        <f t="shared" si="21"/>
        <v>-</v>
      </c>
      <c r="FI6" s="12" t="str">
        <f t="shared" si="21"/>
        <v>-</v>
      </c>
      <c r="FJ6" s="12" t="str">
        <f t="shared" si="21"/>
        <v>-</v>
      </c>
      <c r="FK6" s="12" t="str">
        <f t="shared" si="21"/>
        <v>-</v>
      </c>
      <c r="FL6" s="12" t="str">
        <f t="shared" si="21"/>
        <v>-</v>
      </c>
      <c r="FM6" s="12" t="str">
        <f t="shared" si="21"/>
        <v>-</v>
      </c>
      <c r="FN6" s="240" t="str">
        <f t="shared" si="21"/>
        <v>-</v>
      </c>
      <c r="FO6" s="13" t="b">
        <v>1</v>
      </c>
      <c r="FP6" s="13" t="str">
        <f t="shared" si="21"/>
        <v>-</v>
      </c>
      <c r="FQ6" s="12" t="str">
        <f t="shared" si="21"/>
        <v>-</v>
      </c>
      <c r="FR6" s="12" t="str">
        <f>FR$5</f>
        <v>-</v>
      </c>
      <c r="FS6" s="12" t="str">
        <f>FS$5</f>
        <v>-</v>
      </c>
      <c r="FT6" s="13" t="b">
        <v>1</v>
      </c>
      <c r="FU6" s="13">
        <v>0</v>
      </c>
      <c r="FV6" s="13" t="str">
        <f>FV$5</f>
        <v>-</v>
      </c>
      <c r="FW6" s="13" t="str">
        <f t="shared" ref="FW6:FY6" si="22">FW$5</f>
        <v>-</v>
      </c>
      <c r="FX6" s="13" t="str">
        <f t="shared" si="22"/>
        <v>-</v>
      </c>
      <c r="FY6" s="13" t="str">
        <f t="shared" si="22"/>
        <v>-</v>
      </c>
      <c r="FZ6" s="12" t="str">
        <f t="shared" si="21"/>
        <v>-</v>
      </c>
      <c r="GA6" s="21" t="s">
        <v>36</v>
      </c>
      <c r="GB6" s="12" t="str">
        <f>GB$5</f>
        <v>-</v>
      </c>
      <c r="GC6" s="12" t="str">
        <f>GC$5</f>
        <v>-</v>
      </c>
      <c r="GD6" s="12" t="str">
        <f>GD$5</f>
        <v>-</v>
      </c>
      <c r="GE6" s="21">
        <v>500</v>
      </c>
      <c r="GF6" s="21">
        <v>500</v>
      </c>
      <c r="GG6" s="12" t="str">
        <f>GG$5</f>
        <v>-</v>
      </c>
      <c r="GH6" s="12" t="str">
        <f>GH$5</f>
        <v>-</v>
      </c>
      <c r="GI6" s="12" t="str">
        <f>GI$5</f>
        <v>-</v>
      </c>
      <c r="GJ6" s="12" t="str">
        <f>GJ$5</f>
        <v>-</v>
      </c>
      <c r="GK6" s="12" t="str">
        <f>GK$5</f>
        <v>-</v>
      </c>
      <c r="GL6" s="10"/>
      <c r="GM6" s="12">
        <f t="shared" ref="GM6:HF6" si="23">GM$5</f>
        <v>1</v>
      </c>
      <c r="GN6" s="12">
        <f t="shared" si="23"/>
        <v>0</v>
      </c>
      <c r="GO6" s="12">
        <f t="shared" si="23"/>
        <v>1</v>
      </c>
      <c r="GP6" s="12">
        <f t="shared" si="23"/>
        <v>1</v>
      </c>
      <c r="GQ6" s="12">
        <f t="shared" si="23"/>
        <v>0</v>
      </c>
      <c r="GR6" s="12" t="str">
        <f t="shared" si="23"/>
        <v>-</v>
      </c>
      <c r="GS6" s="12" t="str">
        <f t="shared" si="23"/>
        <v>-</v>
      </c>
      <c r="GT6" s="12" t="str">
        <f t="shared" si="23"/>
        <v>-</v>
      </c>
      <c r="GU6" s="12" t="str">
        <f t="shared" si="23"/>
        <v>-</v>
      </c>
      <c r="GV6" s="12">
        <f t="shared" si="23"/>
        <v>1</v>
      </c>
      <c r="GW6" s="12">
        <f t="shared" si="23"/>
        <v>1</v>
      </c>
      <c r="GX6" s="12">
        <f t="shared" si="23"/>
        <v>1</v>
      </c>
      <c r="GY6" s="12">
        <f t="shared" si="23"/>
        <v>1</v>
      </c>
      <c r="GZ6" s="10"/>
      <c r="HA6" s="12">
        <f t="shared" si="23"/>
        <v>1</v>
      </c>
      <c r="HB6" s="12">
        <f t="shared" si="23"/>
        <v>1</v>
      </c>
      <c r="HC6" s="12">
        <f t="shared" si="23"/>
        <v>1</v>
      </c>
      <c r="HD6" s="12">
        <f t="shared" si="23"/>
        <v>1</v>
      </c>
      <c r="HE6" s="12">
        <f t="shared" si="23"/>
        <v>1</v>
      </c>
      <c r="HF6" s="12">
        <f t="shared" si="23"/>
        <v>1</v>
      </c>
      <c r="HG6" s="240" t="str">
        <f t="shared" ref="HG6" si="24">HG$5</f>
        <v>-</v>
      </c>
      <c r="HH6" s="21">
        <v>0</v>
      </c>
      <c r="HI6" s="27">
        <v>0</v>
      </c>
    </row>
    <row r="7" spans="1:217">
      <c r="A7" s="24">
        <f t="shared" si="12"/>
        <v>2</v>
      </c>
      <c r="B7" s="24">
        <f>$A$6</f>
        <v>1</v>
      </c>
      <c r="C7">
        <v>0</v>
      </c>
      <c r="D7" t="b">
        <v>1</v>
      </c>
      <c r="E7" t="b">
        <v>1</v>
      </c>
      <c r="F7" t="b">
        <v>1</v>
      </c>
      <c r="O7" s="225" t="s">
        <v>852</v>
      </c>
      <c r="P7" s="10" t="str">
        <f>IF(COUNTIF(O$5:O7,O7)=1,"-","Dup")</f>
        <v>-</v>
      </c>
      <c r="Q7" s="10"/>
      <c r="R7" s="22" t="str">
        <f t="shared" ref="R7:W7" ca="1" si="25">OFFSET(R$5,$B7,0)</f>
        <v>-</v>
      </c>
      <c r="S7" s="22" t="str">
        <f t="shared" ca="1" si="25"/>
        <v>-</v>
      </c>
      <c r="T7" s="22" t="str">
        <f t="shared" ca="1" si="25"/>
        <v>-</v>
      </c>
      <c r="U7" s="22" t="str">
        <f t="shared" ca="1" si="25"/>
        <v>-</v>
      </c>
      <c r="V7" s="22" t="str">
        <f t="shared" ca="1" si="25"/>
        <v>-</v>
      </c>
      <c r="W7" s="256" t="str">
        <f t="shared" ca="1" si="25"/>
        <v>-</v>
      </c>
      <c r="X7" s="10"/>
      <c r="Y7" s="21" t="b">
        <v>1</v>
      </c>
      <c r="Z7" s="256" t="str">
        <f t="shared" ref="Z7:AB7" ca="1" si="26">OFFSET(Z$5,$B7,0)</f>
        <v>-</v>
      </c>
      <c r="AA7" s="256" t="str">
        <f t="shared" ca="1" si="26"/>
        <v>-</v>
      </c>
      <c r="AB7" s="256" t="str">
        <f t="shared" ca="1" si="26"/>
        <v>-</v>
      </c>
      <c r="AC7" s="21" t="b">
        <v>0</v>
      </c>
      <c r="AD7" s="256" t="str">
        <f ca="1">OFFSET(AD$5,$B7,0)</f>
        <v>-</v>
      </c>
      <c r="AE7" s="256" t="str">
        <f ca="1">OFFSET(AE$5,$B7,0)</f>
        <v>-</v>
      </c>
      <c r="AF7" s="256" t="str">
        <f ca="1">OFFSET(AF$5,$B7,0)</f>
        <v>-</v>
      </c>
      <c r="AG7" s="256" t="str">
        <f ca="1">OFFSET(AG$5,$B7,0)</f>
        <v>-</v>
      </c>
      <c r="AH7" s="10"/>
      <c r="AI7" s="22" t="str">
        <f t="shared" ref="AI7:AP7" ca="1" si="27">OFFSET(AI$5,$B7,0)</f>
        <v>-</v>
      </c>
      <c r="AJ7" s="255" t="b">
        <v>1</v>
      </c>
      <c r="AK7" s="22" t="str">
        <f ca="1">OFFSET(AK$5,$B7,0)</f>
        <v>-</v>
      </c>
      <c r="AL7" s="22" t="str">
        <f t="shared" ca="1" si="27"/>
        <v>-</v>
      </c>
      <c r="AM7" s="244" t="str">
        <f t="shared" ca="1" si="27"/>
        <v>-</v>
      </c>
      <c r="AN7" s="22" t="str">
        <f t="shared" ca="1" si="27"/>
        <v>-</v>
      </c>
      <c r="AO7" s="22" t="str">
        <f t="shared" ca="1" si="27"/>
        <v>-</v>
      </c>
      <c r="AP7" s="256" t="str">
        <f t="shared" ca="1" si="27"/>
        <v>-</v>
      </c>
      <c r="AQ7" s="256">
        <f t="shared" ref="AQ7:AR7" ca="1" si="28">OFFSET(AQ$5,$B7,0)</f>
        <v>1</v>
      </c>
      <c r="AR7" s="256">
        <f t="shared" ca="1" si="28"/>
        <v>1</v>
      </c>
      <c r="AS7" s="22" t="str">
        <f t="shared" ref="AS7:EB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21">
        <v>1</v>
      </c>
      <c r="CA7" s="21">
        <v>1</v>
      </c>
      <c r="CB7" s="255">
        <v>0</v>
      </c>
      <c r="CC7" s="22" t="str">
        <f t="shared" ca="1" si="29"/>
        <v>-</v>
      </c>
      <c r="CD7" s="22" t="str">
        <f t="shared" ca="1" si="29"/>
        <v>-</v>
      </c>
      <c r="CE7" s="22" t="str">
        <f t="shared" ca="1" si="29"/>
        <v>-</v>
      </c>
      <c r="CF7" s="22" t="str">
        <f t="shared" ca="1" si="29"/>
        <v>-</v>
      </c>
      <c r="CG7" s="22" t="str">
        <f t="shared" ca="1" si="29"/>
        <v>-</v>
      </c>
      <c r="CH7" s="22" t="str">
        <f t="shared" ca="1" si="29"/>
        <v>-</v>
      </c>
      <c r="CI7" s="22" t="str">
        <f t="shared" ca="1" si="29"/>
        <v>-</v>
      </c>
      <c r="CJ7" s="21">
        <v>0</v>
      </c>
      <c r="CK7" s="22" t="str">
        <f t="shared" ca="1" si="29"/>
        <v>-</v>
      </c>
      <c r="CL7" s="22" t="str">
        <f t="shared" ca="1" si="29"/>
        <v>-</v>
      </c>
      <c r="CM7" s="22" t="str">
        <f t="shared" ca="1" si="29"/>
        <v>-</v>
      </c>
      <c r="CN7" s="22" t="str">
        <f t="shared" ca="1" si="29"/>
        <v>-</v>
      </c>
      <c r="CO7" s="22" t="str">
        <f t="shared" ca="1" si="29"/>
        <v>-</v>
      </c>
      <c r="CP7" s="22">
        <f t="shared" ca="1" si="29"/>
        <v>0</v>
      </c>
      <c r="CQ7" s="256">
        <f t="shared" ca="1" si="29"/>
        <v>0</v>
      </c>
      <c r="CR7" s="256">
        <f t="shared" ca="1" si="29"/>
        <v>0</v>
      </c>
      <c r="CS7" s="22">
        <f t="shared" ca="1" si="29"/>
        <v>0</v>
      </c>
      <c r="CT7" s="22">
        <f t="shared" ca="1" si="29"/>
        <v>0</v>
      </c>
      <c r="CU7" s="22">
        <f ca="1">OFFSET(CU$5,$B7,0)</f>
        <v>0</v>
      </c>
      <c r="CV7" s="22">
        <f ca="1">OFFSET(CV$5,$B7,0)</f>
        <v>0</v>
      </c>
      <c r="CW7" s="22" t="str">
        <f ca="1">OFFSET(CW$5,$B7,0)</f>
        <v>-</v>
      </c>
      <c r="CX7" s="22" t="str">
        <f ca="1">OFFSET(CX$5,$B7,0)</f>
        <v>-</v>
      </c>
      <c r="CY7" s="22" t="str">
        <f t="shared" ref="CY7:CZ7" ca="1" si="30">OFFSET(CY$5,$B7,0)</f>
        <v>-</v>
      </c>
      <c r="CZ7" s="22" t="str">
        <f t="shared" ca="1" si="30"/>
        <v>-</v>
      </c>
      <c r="DA7" s="22" t="str">
        <f t="shared" ca="1" si="29"/>
        <v>-</v>
      </c>
      <c r="DB7" s="22" t="str">
        <f t="shared" ca="1" si="29"/>
        <v>-</v>
      </c>
      <c r="DC7" s="22" t="str">
        <f t="shared" ca="1" si="29"/>
        <v>-</v>
      </c>
      <c r="DD7" s="22" t="str">
        <f t="shared" ca="1" si="29"/>
        <v>-</v>
      </c>
      <c r="DE7" s="22" t="str">
        <f t="shared" ca="1" si="29"/>
        <v>-</v>
      </c>
      <c r="DF7" s="22" t="str">
        <f ca="1">OFFSET(DF$5,$B7,0)</f>
        <v>-</v>
      </c>
      <c r="DG7" s="22" t="str">
        <f ca="1">OFFSET(DG$5,$B7,0)</f>
        <v>-</v>
      </c>
      <c r="DH7" s="10"/>
      <c r="DI7" s="22">
        <f t="shared" ca="1" si="29"/>
        <v>1</v>
      </c>
      <c r="DJ7" s="22" t="str">
        <f t="shared" ca="1" si="29"/>
        <v>-</v>
      </c>
      <c r="DK7" s="22" t="str">
        <f t="shared" ca="1" si="29"/>
        <v>-</v>
      </c>
      <c r="DL7" s="22" t="str">
        <f t="shared" ca="1" si="29"/>
        <v>-</v>
      </c>
      <c r="DM7" s="22" t="str">
        <f t="shared" ca="1" si="29"/>
        <v>-</v>
      </c>
      <c r="DN7" s="22" t="b">
        <f t="shared" ca="1" si="29"/>
        <v>1</v>
      </c>
      <c r="DO7" s="22" t="str">
        <f t="shared" ca="1" si="29"/>
        <v>-</v>
      </c>
      <c r="DP7" s="22">
        <f t="shared" ca="1" si="29"/>
        <v>0</v>
      </c>
      <c r="DQ7" s="22" t="str">
        <f t="shared" ca="1" si="29"/>
        <v>-</v>
      </c>
      <c r="DR7" s="22">
        <f ca="1">OFFSET(DR$5,$B7,0)</f>
        <v>1</v>
      </c>
      <c r="DS7" s="22">
        <f ca="1">OFFSET(DS$5,$B7,0)</f>
        <v>0</v>
      </c>
      <c r="DT7" s="22">
        <f t="shared" ca="1" si="29"/>
        <v>1</v>
      </c>
      <c r="DU7" s="22">
        <f t="shared" ca="1" si="29"/>
        <v>0</v>
      </c>
      <c r="DV7" s="22">
        <f t="shared" ca="1" si="29"/>
        <v>1</v>
      </c>
      <c r="DW7" s="22">
        <f t="shared" ca="1" si="29"/>
        <v>1</v>
      </c>
      <c r="DX7" s="22">
        <f t="shared" ca="1" si="29"/>
        <v>1</v>
      </c>
      <c r="DY7" s="22">
        <f t="shared" ca="1" si="29"/>
        <v>0</v>
      </c>
      <c r="DZ7" s="22">
        <f t="shared" ca="1" si="29"/>
        <v>0</v>
      </c>
      <c r="EA7" s="22">
        <f t="shared" ca="1" si="29"/>
        <v>0</v>
      </c>
      <c r="EB7" s="22">
        <f t="shared" ca="1" si="29"/>
        <v>0</v>
      </c>
      <c r="EC7" s="22">
        <f t="shared" ref="EC7:HG7" ca="1" si="31">OFFSET(EC$5,$B7,0)</f>
        <v>0</v>
      </c>
      <c r="ED7" s="22">
        <f t="shared" ca="1" si="31"/>
        <v>0</v>
      </c>
      <c r="EE7" s="22">
        <f t="shared" ca="1" si="31"/>
        <v>0</v>
      </c>
      <c r="EF7" s="22">
        <f t="shared" ca="1" si="31"/>
        <v>0</v>
      </c>
      <c r="EG7" s="22">
        <f ca="1">OFFSET(EG$5,$B7,0)</f>
        <v>0</v>
      </c>
      <c r="EH7" s="22">
        <f ca="1">OFFSET(EH$5,$B7,0)</f>
        <v>0</v>
      </c>
      <c r="EI7" s="22">
        <f t="shared" ca="1" si="31"/>
        <v>0</v>
      </c>
      <c r="EJ7" s="22">
        <f t="shared" ca="1" si="31"/>
        <v>0</v>
      </c>
      <c r="EK7" s="22">
        <f t="shared" ca="1" si="31"/>
        <v>1</v>
      </c>
      <c r="EL7" s="22">
        <f t="shared" ca="1" si="31"/>
        <v>0</v>
      </c>
      <c r="EM7" s="22">
        <f t="shared" ca="1" si="31"/>
        <v>0</v>
      </c>
      <c r="EN7" s="22">
        <f t="shared" ca="1" si="31"/>
        <v>0</v>
      </c>
      <c r="EO7" s="22">
        <f t="shared" ca="1" si="31"/>
        <v>0</v>
      </c>
      <c r="EP7" s="22">
        <f t="shared" ca="1" si="31"/>
        <v>0</v>
      </c>
      <c r="EQ7" s="22">
        <f t="shared" ca="1" si="31"/>
        <v>0</v>
      </c>
      <c r="ER7" s="22">
        <f t="shared" ca="1" si="31"/>
        <v>0</v>
      </c>
      <c r="ES7" s="10"/>
      <c r="ET7" s="22" t="str">
        <f t="shared" ca="1" si="31"/>
        <v>-</v>
      </c>
      <c r="EU7" s="22" t="str">
        <f t="shared" ca="1" si="31"/>
        <v>-</v>
      </c>
      <c r="EV7" s="256" t="str">
        <f t="shared" ca="1" si="31"/>
        <v>-</v>
      </c>
      <c r="EW7" s="22" t="str">
        <f t="shared" ca="1" si="31"/>
        <v>-</v>
      </c>
      <c r="EX7" s="22" t="str">
        <f t="shared" ca="1" si="31"/>
        <v>-</v>
      </c>
      <c r="EY7" s="22" t="b">
        <f t="shared" ca="1" si="31"/>
        <v>0</v>
      </c>
      <c r="EZ7" s="22" t="b">
        <f t="shared" ca="1" si="31"/>
        <v>0</v>
      </c>
      <c r="FA7" s="22" t="b">
        <f t="shared" ca="1" si="31"/>
        <v>1</v>
      </c>
      <c r="FB7" s="22">
        <f t="shared" ca="1" si="31"/>
        <v>0</v>
      </c>
      <c r="FC7" s="21">
        <v>2</v>
      </c>
      <c r="FD7" s="21">
        <v>2</v>
      </c>
      <c r="FE7" s="22" t="str">
        <f t="shared" ca="1" si="31"/>
        <v>-</v>
      </c>
      <c r="FF7" s="22" t="str">
        <f ca="1">OFFSET(FF$5,$B7,0)</f>
        <v>-</v>
      </c>
      <c r="FG7" s="22" t="str">
        <f t="shared" ca="1" si="31"/>
        <v>-</v>
      </c>
      <c r="FH7" s="22" t="str">
        <f t="shared" ca="1" si="31"/>
        <v>-</v>
      </c>
      <c r="FI7" s="22" t="str">
        <f t="shared" ca="1" si="31"/>
        <v>-</v>
      </c>
      <c r="FJ7" s="22" t="str">
        <f t="shared" ca="1" si="31"/>
        <v>-</v>
      </c>
      <c r="FK7" s="22" t="str">
        <f t="shared" ca="1" si="31"/>
        <v>-</v>
      </c>
      <c r="FL7" s="22" t="str">
        <f t="shared" ca="1" si="31"/>
        <v>-</v>
      </c>
      <c r="FM7" s="22" t="str">
        <f t="shared" ca="1" si="31"/>
        <v>-</v>
      </c>
      <c r="FN7" s="244" t="str">
        <f t="shared" ca="1" si="31"/>
        <v>-</v>
      </c>
      <c r="FO7" s="22" t="b">
        <f t="shared" ca="1" si="31"/>
        <v>1</v>
      </c>
      <c r="FP7" s="21">
        <v>0</v>
      </c>
      <c r="FQ7" s="22" t="str">
        <f t="shared" ca="1" si="31"/>
        <v>-</v>
      </c>
      <c r="FR7" s="22" t="str">
        <f ca="1">OFFSET(FR$5,$B7,0)</f>
        <v>-</v>
      </c>
      <c r="FS7" s="22" t="str">
        <f ca="1">OFFSET(FS$5,$B7,0)</f>
        <v>-</v>
      </c>
      <c r="FT7" s="22" t="b">
        <f ca="1">OFFSET(FT$5,$B7,0)</f>
        <v>1</v>
      </c>
      <c r="FU7" s="22">
        <f ca="1">OFFSET(FU$5,$B7,0)</f>
        <v>0</v>
      </c>
      <c r="FV7" s="22" t="str">
        <f ca="1">OFFSET(FV$5,$B7,0)</f>
        <v>-</v>
      </c>
      <c r="FW7" s="22" t="str">
        <f t="shared" ref="FW7:FY7" ca="1" si="32">OFFSET(FW$5,$B7,0)</f>
        <v>-</v>
      </c>
      <c r="FX7" s="22" t="str">
        <f t="shared" ca="1" si="32"/>
        <v>-</v>
      </c>
      <c r="FY7" s="22" t="str">
        <f t="shared" ca="1" si="32"/>
        <v>-</v>
      </c>
      <c r="FZ7" s="22" t="str">
        <f t="shared" ca="1" si="31"/>
        <v>-</v>
      </c>
      <c r="GA7" s="22" t="str">
        <f t="shared" ca="1" si="31"/>
        <v>-</v>
      </c>
      <c r="GB7" s="22" t="str">
        <f t="shared" ca="1" si="31"/>
        <v>-</v>
      </c>
      <c r="GC7" s="22" t="str">
        <f t="shared" ca="1" si="31"/>
        <v>-</v>
      </c>
      <c r="GD7" s="22" t="str">
        <f t="shared" ca="1" si="31"/>
        <v>-</v>
      </c>
      <c r="GE7" s="22">
        <f t="shared" ca="1" si="31"/>
        <v>500</v>
      </c>
      <c r="GF7" s="22">
        <f t="shared" ca="1" si="31"/>
        <v>500</v>
      </c>
      <c r="GG7" s="22" t="str">
        <f ca="1">OFFSET(GG$5,$B7,0)</f>
        <v>-</v>
      </c>
      <c r="GH7" s="22" t="str">
        <f ca="1">OFFSET(GH$5,$B7,0)</f>
        <v>-</v>
      </c>
      <c r="GI7" s="22" t="str">
        <f ca="1">OFFSET(GI$5,$B7,0)</f>
        <v>-</v>
      </c>
      <c r="GJ7" s="22" t="str">
        <f ca="1">OFFSET(GJ$5,$B7,0)</f>
        <v>-</v>
      </c>
      <c r="GK7" s="22" t="str">
        <f ca="1">OFFSET(GK$5,$B7,0)</f>
        <v>-</v>
      </c>
      <c r="GL7" s="10"/>
      <c r="GM7" s="22">
        <f ca="1">OFFSET(GM$5,$B7,0)</f>
        <v>1</v>
      </c>
      <c r="GN7" s="22">
        <f t="shared" ca="1" si="31"/>
        <v>0</v>
      </c>
      <c r="GO7" s="22">
        <f ca="1">OFFSET(GO$5,$B7,0)</f>
        <v>1</v>
      </c>
      <c r="GP7" s="22">
        <f ca="1">OFFSET(GP$5,$B7,0)</f>
        <v>1</v>
      </c>
      <c r="GQ7" s="22">
        <f t="shared" ca="1" si="31"/>
        <v>0</v>
      </c>
      <c r="GR7" s="5">
        <f>INDEX(i.std_prices,1,1)</f>
        <v>70</v>
      </c>
      <c r="GS7" s="5">
        <f>INDEX(i.std_prices,1,2)</f>
        <v>50</v>
      </c>
      <c r="GT7" s="5">
        <f>INDEX(i.std_prices,1,3)</f>
        <v>70</v>
      </c>
      <c r="GU7" s="5">
        <f>INDEX(i.std_prices,1,4)</f>
        <v>50</v>
      </c>
      <c r="GV7" s="22">
        <f t="shared" ref="GV7:GX7" ca="1" si="33">OFFSET(GV$5,$B7,0)</f>
        <v>1</v>
      </c>
      <c r="GW7" s="22">
        <f t="shared" ca="1" si="33"/>
        <v>1</v>
      </c>
      <c r="GX7" s="22">
        <f t="shared" ca="1" si="33"/>
        <v>1</v>
      </c>
      <c r="GY7" s="22">
        <f t="shared" ca="1" si="31"/>
        <v>1</v>
      </c>
      <c r="GZ7" s="10"/>
      <c r="HA7" s="22">
        <f t="shared" ca="1" si="31"/>
        <v>1</v>
      </c>
      <c r="HB7" s="22">
        <f t="shared" ca="1" si="31"/>
        <v>1</v>
      </c>
      <c r="HC7" s="22">
        <f t="shared" ca="1" si="31"/>
        <v>1</v>
      </c>
      <c r="HD7" s="22">
        <f t="shared" ca="1" si="31"/>
        <v>1</v>
      </c>
      <c r="HE7" s="22">
        <f t="shared" ca="1" si="31"/>
        <v>1</v>
      </c>
      <c r="HF7" s="22">
        <f ca="1">OFFSET(HF$5,$B7,0)</f>
        <v>1</v>
      </c>
      <c r="HG7" s="256" t="str">
        <f t="shared" ca="1" si="31"/>
        <v>-</v>
      </c>
      <c r="HH7" s="22">
        <f ca="1">OFFSET(HH$5,$B7,0)</f>
        <v>0</v>
      </c>
      <c r="HI7" s="27">
        <v>0</v>
      </c>
    </row>
    <row r="8" spans="1:217" collapsed="1">
      <c r="A8" s="24"/>
      <c r="B8" s="24"/>
      <c r="D8" t="b">
        <v>0</v>
      </c>
      <c r="E8" s="15"/>
      <c r="F8" s="15"/>
      <c r="O8" s="226" t="s">
        <v>387</v>
      </c>
      <c r="P8" s="10" t="str">
        <f>IF(COUNTIF(O$5:O8,O8)=1,"-","Dup")</f>
        <v>-</v>
      </c>
      <c r="Q8" s="10"/>
      <c r="R8" s="16"/>
      <c r="S8" s="16"/>
      <c r="T8" s="16"/>
      <c r="U8" s="16"/>
      <c r="V8" s="16"/>
      <c r="W8" s="242"/>
      <c r="X8" s="10"/>
      <c r="Y8" s="16"/>
      <c r="Z8" s="242"/>
      <c r="AA8" s="242"/>
      <c r="AB8" s="242"/>
      <c r="AC8" s="16"/>
      <c r="AD8" s="16"/>
      <c r="AE8" s="294"/>
      <c r="AF8" s="294"/>
      <c r="AG8" s="294"/>
      <c r="AH8" s="10"/>
      <c r="AI8" s="16"/>
      <c r="AJ8" s="16"/>
      <c r="AK8" s="16"/>
      <c r="AL8" s="16"/>
      <c r="AM8" s="242"/>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242"/>
      <c r="CR8" s="242"/>
      <c r="CS8" s="16"/>
      <c r="CT8" s="16"/>
      <c r="CU8" s="16"/>
      <c r="CV8" s="16"/>
      <c r="CW8" s="16"/>
      <c r="CX8" s="16"/>
      <c r="CY8" s="16"/>
      <c r="CZ8" s="16"/>
      <c r="DA8" s="16"/>
      <c r="DB8" s="16"/>
      <c r="DC8" s="16"/>
      <c r="DD8" s="16"/>
      <c r="DE8" s="16"/>
      <c r="DF8" s="16"/>
      <c r="DG8" s="16"/>
      <c r="DH8" s="10"/>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0"/>
      <c r="ET8" s="16"/>
      <c r="EU8" s="16"/>
      <c r="EV8" s="242"/>
      <c r="EW8" s="16"/>
      <c r="EX8" s="16"/>
      <c r="EY8" s="16"/>
      <c r="EZ8" s="16"/>
      <c r="FA8" s="16"/>
      <c r="FB8" s="16"/>
      <c r="FC8" s="16"/>
      <c r="FD8" s="16"/>
      <c r="FE8" s="16"/>
      <c r="FF8" s="16"/>
      <c r="FG8" s="16"/>
      <c r="FH8" s="16"/>
      <c r="FI8" s="16"/>
      <c r="FJ8" s="16"/>
      <c r="FK8" s="16"/>
      <c r="FL8" s="16"/>
      <c r="FM8" s="16"/>
      <c r="FN8" s="242"/>
      <c r="FO8" s="16"/>
      <c r="FP8" s="16"/>
      <c r="FQ8" s="16"/>
      <c r="FR8" s="16"/>
      <c r="FS8" s="16"/>
      <c r="FT8" s="16"/>
      <c r="FU8" s="16"/>
      <c r="FV8" s="16"/>
      <c r="FW8" s="16"/>
      <c r="FX8" s="16"/>
      <c r="FY8" s="16"/>
      <c r="FZ8" s="16"/>
      <c r="GA8" s="16"/>
      <c r="GB8" s="16"/>
      <c r="GC8" s="16"/>
      <c r="GD8" s="16"/>
      <c r="GE8" s="16"/>
      <c r="GF8" s="16"/>
      <c r="GG8" s="16"/>
      <c r="GH8" s="16"/>
      <c r="GI8" s="16"/>
      <c r="GJ8" s="16"/>
      <c r="GK8" s="16"/>
      <c r="GL8" s="10"/>
      <c r="GM8" s="16"/>
      <c r="GN8" s="16"/>
      <c r="GO8" s="16"/>
      <c r="GP8" s="16"/>
      <c r="GQ8" s="16"/>
      <c r="GR8" s="16"/>
      <c r="GS8" s="16"/>
      <c r="GT8" s="16"/>
      <c r="GU8" s="16"/>
      <c r="GV8" s="16"/>
      <c r="GW8" s="16"/>
      <c r="GX8" s="16"/>
      <c r="GY8" s="16"/>
      <c r="GZ8" s="10"/>
      <c r="HA8" s="16"/>
      <c r="HB8" s="16"/>
      <c r="HC8" s="16"/>
      <c r="HD8" s="16"/>
      <c r="HE8" s="16"/>
      <c r="HF8" s="16"/>
      <c r="HG8" s="242"/>
      <c r="HH8" s="16"/>
      <c r="HI8" s="27">
        <v>0</v>
      </c>
    </row>
    <row r="9" spans="1:217" collapsed="1">
      <c r="A9" s="24">
        <f t="shared" si="12"/>
        <v>4</v>
      </c>
      <c r="B9" s="24"/>
      <c r="C9">
        <v>1</v>
      </c>
      <c r="D9" t="b">
        <v>1</v>
      </c>
      <c r="E9" s="281" t="b">
        <v>1</v>
      </c>
      <c r="F9" t="b">
        <v>1</v>
      </c>
      <c r="G9">
        <f>MATCH(TRUE,$EY9:$FA9,0)</f>
        <v>3</v>
      </c>
      <c r="O9" s="224" t="str">
        <f>"Quick test"</f>
        <v>Quick test</v>
      </c>
      <c r="P9" s="10" t="str">
        <f>IF(COUNTIF(O$5:O9,O9)=1,"-","Dup")</f>
        <v>-</v>
      </c>
      <c r="Q9" s="10"/>
      <c r="R9" s="21" t="b">
        <v>1</v>
      </c>
      <c r="S9" s="21" t="b">
        <v>1</v>
      </c>
      <c r="T9" s="21" t="b">
        <v>1</v>
      </c>
      <c r="U9" s="21" t="b">
        <v>1</v>
      </c>
      <c r="V9" s="21" t="b">
        <v>1</v>
      </c>
      <c r="W9" s="255" t="b">
        <v>1</v>
      </c>
      <c r="X9" s="10"/>
      <c r="Y9" s="14" t="b">
        <v>0</v>
      </c>
      <c r="Z9" s="256" t="str">
        <f t="shared" ref="Z9:AB12" ca="1" si="34">OFFSET(Z$5,$B9,0)</f>
        <v>-</v>
      </c>
      <c r="AA9" s="256" t="str">
        <f t="shared" ca="1" si="34"/>
        <v>-</v>
      </c>
      <c r="AB9" s="256" t="str">
        <f t="shared" ca="1" si="34"/>
        <v>-</v>
      </c>
      <c r="AC9" s="14" t="b">
        <v>0</v>
      </c>
      <c r="AD9" s="14" t="str">
        <f>AD$6</f>
        <v>-</v>
      </c>
      <c r="AE9" s="241" t="str">
        <f t="shared" ref="AE9:AF9" si="35">AE$6</f>
        <v>-</v>
      </c>
      <c r="AF9" s="241" t="str">
        <f t="shared" si="35"/>
        <v>-</v>
      </c>
      <c r="AG9" s="241" t="str">
        <f>AG$6</f>
        <v>-</v>
      </c>
      <c r="AH9" s="10"/>
      <c r="AI9" s="14" t="b">
        <v>0</v>
      </c>
      <c r="AJ9" s="14" t="b">
        <v>0</v>
      </c>
      <c r="AK9" s="14">
        <v>0</v>
      </c>
      <c r="AL9" s="21" t="b">
        <v>1</v>
      </c>
      <c r="AM9" s="241" t="str">
        <f t="shared" ref="AM9" si="36">AM$6</f>
        <v>-</v>
      </c>
      <c r="AN9" s="14" t="b">
        <v>1</v>
      </c>
      <c r="AO9" s="14">
        <v>0</v>
      </c>
      <c r="AP9" s="241" t="str">
        <f t="shared" ref="AP9" si="37">AP$6</f>
        <v>-</v>
      </c>
      <c r="AQ9" s="14">
        <f t="shared" ref="AQ9:BV9"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BW$6</f>
        <v>-</v>
      </c>
      <c r="BX9" s="14" t="str">
        <f>BX$6</f>
        <v>-</v>
      </c>
      <c r="BY9" s="14" t="str">
        <f>BY$6</f>
        <v>-</v>
      </c>
      <c r="BZ9" s="21">
        <v>1</v>
      </c>
      <c r="CA9" s="21">
        <v>1</v>
      </c>
      <c r="CB9" s="241" t="str">
        <f t="shared" ref="CB9:CJ9" si="39">CB$6</f>
        <v>-</v>
      </c>
      <c r="CC9" s="14" t="str">
        <f t="shared" ref="CC9:CR9" si="40">CC$6</f>
        <v>-</v>
      </c>
      <c r="CD9" s="241" t="str">
        <f t="shared" si="39"/>
        <v>-</v>
      </c>
      <c r="CE9" s="241" t="str">
        <f t="shared" si="39"/>
        <v>-</v>
      </c>
      <c r="CF9" s="241" t="str">
        <f t="shared" si="39"/>
        <v>-</v>
      </c>
      <c r="CG9" s="241" t="str">
        <f t="shared" si="39"/>
        <v>-</v>
      </c>
      <c r="CH9" s="241" t="str">
        <f t="shared" si="39"/>
        <v>-</v>
      </c>
      <c r="CI9" s="241" t="str">
        <f t="shared" si="39"/>
        <v>-</v>
      </c>
      <c r="CJ9" s="241" t="str">
        <f t="shared" si="39"/>
        <v>-</v>
      </c>
      <c r="CK9" s="14" t="str">
        <f t="shared" si="40"/>
        <v>-</v>
      </c>
      <c r="CL9" s="14" t="str">
        <f t="shared" si="40"/>
        <v>-</v>
      </c>
      <c r="CM9" s="14" t="str">
        <f t="shared" si="40"/>
        <v>-</v>
      </c>
      <c r="CN9" s="14" t="str">
        <f t="shared" si="40"/>
        <v>-</v>
      </c>
      <c r="CO9" s="14" t="str">
        <f t="shared" si="40"/>
        <v>-</v>
      </c>
      <c r="CP9" s="14">
        <f t="shared" si="40"/>
        <v>0</v>
      </c>
      <c r="CQ9" s="241">
        <f t="shared" si="40"/>
        <v>0</v>
      </c>
      <c r="CR9" s="241">
        <f t="shared" si="40"/>
        <v>0</v>
      </c>
      <c r="CS9" s="14">
        <f t="shared" ref="CS9:DM9" si="41">CS$6</f>
        <v>0</v>
      </c>
      <c r="CT9" s="14">
        <f t="shared" si="41"/>
        <v>0</v>
      </c>
      <c r="CU9" s="14">
        <f t="shared" si="41"/>
        <v>0</v>
      </c>
      <c r="CV9" s="14">
        <f t="shared" si="41"/>
        <v>0</v>
      </c>
      <c r="CW9" s="14" t="str">
        <f t="shared" si="41"/>
        <v>-</v>
      </c>
      <c r="CX9" s="14" t="str">
        <f t="shared" si="41"/>
        <v>-</v>
      </c>
      <c r="CY9" s="14" t="str">
        <f t="shared" si="41"/>
        <v>-</v>
      </c>
      <c r="CZ9" s="14" t="str">
        <f t="shared" si="41"/>
        <v>-</v>
      </c>
      <c r="DA9" s="14" t="str">
        <f t="shared" si="41"/>
        <v>-</v>
      </c>
      <c r="DB9" s="14" t="str">
        <f t="shared" si="41"/>
        <v>-</v>
      </c>
      <c r="DC9" s="14" t="str">
        <f t="shared" si="41"/>
        <v>-</v>
      </c>
      <c r="DD9" s="14" t="str">
        <f t="shared" si="41"/>
        <v>-</v>
      </c>
      <c r="DE9" s="14" t="str">
        <f t="shared" si="41"/>
        <v>-</v>
      </c>
      <c r="DF9" s="14" t="str">
        <f t="shared" si="41"/>
        <v>-</v>
      </c>
      <c r="DG9" s="14" t="str">
        <f t="shared" si="41"/>
        <v>-</v>
      </c>
      <c r="DH9" s="10"/>
      <c r="DI9" s="14">
        <f t="shared" si="41"/>
        <v>1</v>
      </c>
      <c r="DJ9" s="14" t="str">
        <f t="shared" si="41"/>
        <v>-</v>
      </c>
      <c r="DK9" s="14" t="str">
        <f t="shared" si="41"/>
        <v>-</v>
      </c>
      <c r="DL9" s="14" t="str">
        <f t="shared" si="41"/>
        <v>-</v>
      </c>
      <c r="DM9" s="14" t="str">
        <f t="shared" si="41"/>
        <v>-</v>
      </c>
      <c r="DN9" s="21" t="s">
        <v>36</v>
      </c>
      <c r="DO9" s="14" t="str">
        <f t="shared" ref="DO9:EX9" si="42">DO$6</f>
        <v>-</v>
      </c>
      <c r="DP9" s="14">
        <f t="shared" si="42"/>
        <v>0</v>
      </c>
      <c r="DQ9" s="14" t="str">
        <f t="shared" si="42"/>
        <v>-</v>
      </c>
      <c r="DR9" s="14">
        <f>DR$6</f>
        <v>1</v>
      </c>
      <c r="DS9" s="14">
        <f>DS$6</f>
        <v>0</v>
      </c>
      <c r="DT9" s="14">
        <f t="shared" si="42"/>
        <v>1</v>
      </c>
      <c r="DU9" s="14">
        <f t="shared" si="42"/>
        <v>0</v>
      </c>
      <c r="DV9" s="14">
        <f t="shared" si="42"/>
        <v>1</v>
      </c>
      <c r="DW9" s="14">
        <f t="shared" si="42"/>
        <v>1</v>
      </c>
      <c r="DX9" s="14">
        <f t="shared" si="42"/>
        <v>1</v>
      </c>
      <c r="DY9" s="14">
        <f t="shared" si="42"/>
        <v>0</v>
      </c>
      <c r="DZ9" s="14">
        <f t="shared" si="42"/>
        <v>0</v>
      </c>
      <c r="EA9" s="14">
        <f t="shared" si="42"/>
        <v>0</v>
      </c>
      <c r="EB9" s="14">
        <f t="shared" si="42"/>
        <v>0</v>
      </c>
      <c r="EC9" s="14">
        <f t="shared" si="42"/>
        <v>0</v>
      </c>
      <c r="ED9" s="14">
        <f t="shared" si="42"/>
        <v>0</v>
      </c>
      <c r="EE9" s="14">
        <f t="shared" si="42"/>
        <v>0</v>
      </c>
      <c r="EF9" s="14">
        <f t="shared" si="42"/>
        <v>0</v>
      </c>
      <c r="EG9" s="14">
        <f>EG$6</f>
        <v>0</v>
      </c>
      <c r="EH9" s="14">
        <f>EH$6</f>
        <v>0</v>
      </c>
      <c r="EI9" s="14">
        <f t="shared" si="42"/>
        <v>0</v>
      </c>
      <c r="EJ9" s="14">
        <f t="shared" si="42"/>
        <v>0</v>
      </c>
      <c r="EK9" s="14">
        <f t="shared" si="42"/>
        <v>1</v>
      </c>
      <c r="EL9" s="14">
        <f t="shared" si="42"/>
        <v>0</v>
      </c>
      <c r="EM9" s="14">
        <f t="shared" si="42"/>
        <v>0</v>
      </c>
      <c r="EN9" s="14">
        <f t="shared" si="42"/>
        <v>0</v>
      </c>
      <c r="EO9" s="14">
        <f t="shared" si="42"/>
        <v>0</v>
      </c>
      <c r="EP9" s="14">
        <f t="shared" si="42"/>
        <v>0</v>
      </c>
      <c r="EQ9" s="14">
        <f t="shared" si="42"/>
        <v>0</v>
      </c>
      <c r="ER9" s="14">
        <f t="shared" si="42"/>
        <v>0</v>
      </c>
      <c r="ES9" s="10"/>
      <c r="ET9" s="14" t="str">
        <f t="shared" si="42"/>
        <v>-</v>
      </c>
      <c r="EU9" s="14" t="str">
        <f t="shared" si="42"/>
        <v>-</v>
      </c>
      <c r="EV9" s="241" t="str">
        <f t="shared" si="42"/>
        <v>-</v>
      </c>
      <c r="EW9" s="14" t="str">
        <f t="shared" si="42"/>
        <v>-</v>
      </c>
      <c r="EX9" s="14" t="str">
        <f t="shared" si="42"/>
        <v>-</v>
      </c>
      <c r="EY9" s="14" t="b">
        <f t="shared" ref="EY9:HH9" si="43">EY$6</f>
        <v>0</v>
      </c>
      <c r="EZ9" s="14" t="b">
        <f t="shared" si="43"/>
        <v>0</v>
      </c>
      <c r="FA9" s="14" t="b">
        <f t="shared" si="43"/>
        <v>1</v>
      </c>
      <c r="FB9" s="14">
        <f t="shared" si="43"/>
        <v>0</v>
      </c>
      <c r="FC9" s="14">
        <f t="shared" si="43"/>
        <v>1</v>
      </c>
      <c r="FD9" s="14">
        <f t="shared" si="43"/>
        <v>1</v>
      </c>
      <c r="FE9" s="14" t="str">
        <f t="shared" si="43"/>
        <v>-</v>
      </c>
      <c r="FF9" s="14" t="str">
        <f>FF$6</f>
        <v>-</v>
      </c>
      <c r="FG9" s="14" t="str">
        <f t="shared" si="43"/>
        <v>-</v>
      </c>
      <c r="FH9" s="14" t="str">
        <f t="shared" si="43"/>
        <v>-</v>
      </c>
      <c r="FI9" s="21">
        <v>1</v>
      </c>
      <c r="FJ9" s="14" t="str">
        <f t="shared" si="43"/>
        <v>-</v>
      </c>
      <c r="FK9" s="14" t="str">
        <f t="shared" si="43"/>
        <v>-</v>
      </c>
      <c r="FL9" s="14" t="str">
        <f t="shared" si="43"/>
        <v>-</v>
      </c>
      <c r="FM9" s="14" t="str">
        <f t="shared" si="43"/>
        <v>-</v>
      </c>
      <c r="FN9" s="241" t="str">
        <f t="shared" si="43"/>
        <v>-</v>
      </c>
      <c r="FO9" s="14" t="b">
        <f t="shared" si="43"/>
        <v>1</v>
      </c>
      <c r="FP9" s="14">
        <v>0</v>
      </c>
      <c r="FQ9" s="14" t="str">
        <f t="shared" si="43"/>
        <v>-</v>
      </c>
      <c r="FR9" s="14" t="str">
        <f>FR$6</f>
        <v>-</v>
      </c>
      <c r="FS9" s="14" t="str">
        <f>FS$6</f>
        <v>-</v>
      </c>
      <c r="FT9" s="14" t="b">
        <f>FT$6</f>
        <v>1</v>
      </c>
      <c r="FU9" s="14">
        <f>FU$6</f>
        <v>0</v>
      </c>
      <c r="FV9" s="14" t="str">
        <f>FV$6</f>
        <v>-</v>
      </c>
      <c r="FW9" s="14" t="str">
        <f t="shared" ref="FW9:FY9" si="44">FW$6</f>
        <v>-</v>
      </c>
      <c r="FX9" s="14" t="str">
        <f t="shared" si="44"/>
        <v>-</v>
      </c>
      <c r="FY9" s="14" t="str">
        <f t="shared" si="44"/>
        <v>-</v>
      </c>
      <c r="FZ9" s="14" t="str">
        <f t="shared" si="43"/>
        <v>-</v>
      </c>
      <c r="GA9" s="14" t="str">
        <f t="shared" si="43"/>
        <v>-</v>
      </c>
      <c r="GB9" s="14" t="str">
        <f t="shared" si="43"/>
        <v>-</v>
      </c>
      <c r="GC9" s="14" t="str">
        <f t="shared" si="43"/>
        <v>-</v>
      </c>
      <c r="GD9" s="14" t="str">
        <f t="shared" si="43"/>
        <v>-</v>
      </c>
      <c r="GE9" s="14">
        <f t="shared" si="43"/>
        <v>500</v>
      </c>
      <c r="GF9" s="14">
        <f t="shared" si="43"/>
        <v>500</v>
      </c>
      <c r="GG9" s="14" t="str">
        <f>GG$6</f>
        <v>-</v>
      </c>
      <c r="GH9" s="14" t="str">
        <f>GH$6</f>
        <v>-</v>
      </c>
      <c r="GI9" s="14" t="str">
        <f>GI$6</f>
        <v>-</v>
      </c>
      <c r="GJ9" s="14" t="str">
        <f>GJ$6</f>
        <v>-</v>
      </c>
      <c r="GK9" s="14" t="str">
        <f>GK$6</f>
        <v>-</v>
      </c>
      <c r="GL9" s="10"/>
      <c r="GM9" s="14">
        <f t="shared" si="43"/>
        <v>1</v>
      </c>
      <c r="GN9" s="14">
        <f t="shared" si="43"/>
        <v>0</v>
      </c>
      <c r="GO9" s="14">
        <f t="shared" si="43"/>
        <v>1</v>
      </c>
      <c r="GP9" s="14">
        <f t="shared" si="43"/>
        <v>1</v>
      </c>
      <c r="GQ9" s="14">
        <f t="shared" si="43"/>
        <v>0</v>
      </c>
      <c r="GR9" s="14" t="str">
        <f t="shared" si="43"/>
        <v>-</v>
      </c>
      <c r="GS9" s="14" t="str">
        <f t="shared" si="43"/>
        <v>-</v>
      </c>
      <c r="GT9" s="14" t="str">
        <f t="shared" si="43"/>
        <v>-</v>
      </c>
      <c r="GU9" s="14" t="str">
        <f t="shared" si="43"/>
        <v>-</v>
      </c>
      <c r="GV9" s="14">
        <f t="shared" si="43"/>
        <v>1</v>
      </c>
      <c r="GW9" s="14">
        <f t="shared" si="43"/>
        <v>1</v>
      </c>
      <c r="GX9" s="14">
        <f t="shared" si="43"/>
        <v>1</v>
      </c>
      <c r="GY9" s="14">
        <f t="shared" si="43"/>
        <v>1</v>
      </c>
      <c r="GZ9" s="10"/>
      <c r="HA9" s="14">
        <f t="shared" si="43"/>
        <v>1</v>
      </c>
      <c r="HB9" s="14">
        <f t="shared" si="43"/>
        <v>1</v>
      </c>
      <c r="HC9" s="14">
        <f t="shared" si="43"/>
        <v>1</v>
      </c>
      <c r="HD9" s="14">
        <f t="shared" si="43"/>
        <v>1</v>
      </c>
      <c r="HE9" s="14">
        <f t="shared" si="43"/>
        <v>1</v>
      </c>
      <c r="HF9" s="14">
        <f t="shared" si="43"/>
        <v>1</v>
      </c>
      <c r="HG9" s="241" t="str">
        <f t="shared" si="43"/>
        <v>-</v>
      </c>
      <c r="HH9" s="14">
        <f t="shared" si="43"/>
        <v>0</v>
      </c>
      <c r="HI9" s="27">
        <v>0</v>
      </c>
    </row>
    <row r="10" spans="1:217" hidden="1" outlineLevel="1">
      <c r="A10" s="24">
        <f t="shared" si="12"/>
        <v>5</v>
      </c>
      <c r="B10" s="24">
        <f>$A$9</f>
        <v>4</v>
      </c>
      <c r="C10">
        <v>1</v>
      </c>
      <c r="D10" t="b">
        <v>0</v>
      </c>
      <c r="E10" t="b">
        <v>0</v>
      </c>
      <c r="F10" t="b">
        <v>0</v>
      </c>
      <c r="O10" s="250" t="s">
        <v>1064</v>
      </c>
      <c r="P10" s="10" t="str">
        <f>IF(COUNTIF(O$5:O10,O10)=1,"-","Dup")</f>
        <v>-</v>
      </c>
      <c r="Q10" s="10"/>
      <c r="R10" s="21" t="s">
        <v>36</v>
      </c>
      <c r="S10" s="21" t="s">
        <v>36</v>
      </c>
      <c r="T10" s="21" t="s">
        <v>36</v>
      </c>
      <c r="U10" s="21" t="s">
        <v>36</v>
      </c>
      <c r="V10" s="21" t="s">
        <v>36</v>
      </c>
      <c r="W10" s="255" t="s">
        <v>36</v>
      </c>
      <c r="X10" s="10"/>
      <c r="Y10" s="22" t="b">
        <f t="shared" ref="Y10:AV34" ca="1" si="45">OFFSET(Y$5,$B10,0)</f>
        <v>0</v>
      </c>
      <c r="Z10" s="256" t="str">
        <f t="shared" ca="1" si="45"/>
        <v>-</v>
      </c>
      <c r="AA10" s="256" t="str">
        <f t="shared" ca="1" si="34"/>
        <v>-</v>
      </c>
      <c r="AB10" s="256" t="str">
        <f t="shared" ca="1" si="34"/>
        <v>-</v>
      </c>
      <c r="AC10" s="22" t="b">
        <f t="shared" ca="1" si="45"/>
        <v>0</v>
      </c>
      <c r="AD10" s="22" t="str">
        <f t="shared" ref="AD10:AG13" ca="1" si="46">OFFSET(AD$5,$B10,0)</f>
        <v>-</v>
      </c>
      <c r="AE10" s="256" t="str">
        <f t="shared" ca="1" si="46"/>
        <v>-</v>
      </c>
      <c r="AF10" s="256" t="str">
        <f t="shared" ca="1" si="46"/>
        <v>-</v>
      </c>
      <c r="AG10" s="256" t="str">
        <f t="shared" ca="1" si="46"/>
        <v>-</v>
      </c>
      <c r="AH10" s="10"/>
      <c r="AI10" s="22" t="b">
        <f t="shared" ca="1" si="45"/>
        <v>0</v>
      </c>
      <c r="AJ10" s="22" t="b">
        <f t="shared" ref="AJ10:AL13" ca="1" si="47">OFFSET(AJ$5,$B10,0)</f>
        <v>0</v>
      </c>
      <c r="AK10" s="22">
        <f t="shared" ca="1" si="47"/>
        <v>0</v>
      </c>
      <c r="AL10" s="22" t="b">
        <f t="shared" ca="1" si="45"/>
        <v>1</v>
      </c>
      <c r="AM10" s="244" t="str">
        <f t="shared" ref="AM10" ca="1" si="48">OFFSET(AM$5,$B10,0)</f>
        <v>-</v>
      </c>
      <c r="AN10" s="22" t="b">
        <f t="shared" ca="1" si="45"/>
        <v>1</v>
      </c>
      <c r="AO10" s="21">
        <v>1</v>
      </c>
      <c r="AP10" s="21">
        <v>1</v>
      </c>
      <c r="AQ10" s="243">
        <v>0</v>
      </c>
      <c r="AR10" s="243">
        <v>0</v>
      </c>
      <c r="AS10" s="22" t="str">
        <f t="shared" ca="1" si="45"/>
        <v>-</v>
      </c>
      <c r="AT10" s="22" t="str">
        <f t="shared" ca="1" si="45"/>
        <v>-</v>
      </c>
      <c r="AU10" s="10"/>
      <c r="AV10" s="22" t="str">
        <f t="shared" ca="1" si="45"/>
        <v>-</v>
      </c>
      <c r="AW10" s="22" t="str">
        <f t="shared" ref="AW10:CR10" ca="1" si="49">OFFSET(AW$5,$B10,0)</f>
        <v>-</v>
      </c>
      <c r="AX10" s="22" t="str">
        <f t="shared" ca="1" si="49"/>
        <v>-</v>
      </c>
      <c r="AY10" s="22" t="str">
        <f t="shared" ca="1" si="49"/>
        <v>-</v>
      </c>
      <c r="AZ10" s="22" t="str">
        <f t="shared" ca="1" si="49"/>
        <v>-</v>
      </c>
      <c r="BA10" s="22" t="str">
        <f t="shared" ca="1" si="49"/>
        <v>-</v>
      </c>
      <c r="BB10" s="22" t="str">
        <f t="shared" ca="1" si="49"/>
        <v>-</v>
      </c>
      <c r="BC10" s="22" t="str">
        <f t="shared" ca="1" si="49"/>
        <v>-</v>
      </c>
      <c r="BD10" s="22" t="str">
        <f t="shared" ca="1" si="49"/>
        <v>-</v>
      </c>
      <c r="BE10" s="22" t="str">
        <f t="shared" ca="1" si="49"/>
        <v>-</v>
      </c>
      <c r="BF10" s="22" t="str">
        <f t="shared" ca="1" si="49"/>
        <v>-</v>
      </c>
      <c r="BG10" s="22" t="str">
        <f t="shared" ca="1" si="49"/>
        <v>-</v>
      </c>
      <c r="BH10" s="22" t="str">
        <f t="shared" ca="1" si="49"/>
        <v>-</v>
      </c>
      <c r="BI10" s="22" t="str">
        <f t="shared" ca="1" si="49"/>
        <v>-</v>
      </c>
      <c r="BJ10" s="22" t="str">
        <f t="shared" ca="1" si="49"/>
        <v>-</v>
      </c>
      <c r="BK10" s="22" t="str">
        <f t="shared" ca="1" si="49"/>
        <v>-</v>
      </c>
      <c r="BL10" s="22" t="str">
        <f t="shared" ca="1" si="49"/>
        <v>-</v>
      </c>
      <c r="BM10" s="22" t="str">
        <f t="shared" ca="1" si="49"/>
        <v>-</v>
      </c>
      <c r="BN10" s="22" t="str">
        <f t="shared" ca="1" si="49"/>
        <v>-</v>
      </c>
      <c r="BO10" s="22" t="str">
        <f t="shared" ca="1" si="49"/>
        <v>-</v>
      </c>
      <c r="BP10" s="22" t="str">
        <f t="shared" ca="1" si="49"/>
        <v>-</v>
      </c>
      <c r="BQ10" s="10"/>
      <c r="BR10" s="22" t="str">
        <f t="shared" ca="1" si="49"/>
        <v>-</v>
      </c>
      <c r="BS10" s="22" t="str">
        <f t="shared" ca="1" si="49"/>
        <v>-</v>
      </c>
      <c r="BT10" s="22" t="str">
        <f t="shared" ca="1" si="49"/>
        <v>-</v>
      </c>
      <c r="BU10" s="22" t="str">
        <f t="shared" ca="1" si="49"/>
        <v>-</v>
      </c>
      <c r="BV10" s="22" t="str">
        <f t="shared" ca="1" si="49"/>
        <v>-</v>
      </c>
      <c r="BW10" s="22" t="str">
        <f t="shared" ca="1" si="49"/>
        <v>-</v>
      </c>
      <c r="BX10" s="22" t="str">
        <f t="shared" ca="1" si="49"/>
        <v>-</v>
      </c>
      <c r="BY10" s="22" t="str">
        <f t="shared" ca="1" si="49"/>
        <v>-</v>
      </c>
      <c r="BZ10" s="22">
        <f t="shared" ca="1" si="49"/>
        <v>1</v>
      </c>
      <c r="CA10" s="22">
        <f t="shared" ca="1" si="49"/>
        <v>1</v>
      </c>
      <c r="CB10" s="256" t="str">
        <f t="shared" ref="CB10:CJ12" ca="1" si="50">OFFSET(CB$5,$B10,0)</f>
        <v>-</v>
      </c>
      <c r="CC10" s="22" t="str">
        <f t="shared" ca="1" si="49"/>
        <v>-</v>
      </c>
      <c r="CD10" s="256" t="str">
        <f t="shared" ca="1" si="50"/>
        <v>-</v>
      </c>
      <c r="CE10" s="256" t="str">
        <f t="shared" ca="1" si="50"/>
        <v>-</v>
      </c>
      <c r="CF10" s="256" t="str">
        <f t="shared" ca="1" si="50"/>
        <v>-</v>
      </c>
      <c r="CG10" s="256" t="str">
        <f t="shared" ca="1" si="50"/>
        <v>-</v>
      </c>
      <c r="CH10" s="256" t="str">
        <f t="shared" ca="1" si="50"/>
        <v>-</v>
      </c>
      <c r="CI10" s="256" t="str">
        <f t="shared" ca="1" si="50"/>
        <v>-</v>
      </c>
      <c r="CJ10" s="256" t="str">
        <f t="shared" ca="1" si="50"/>
        <v>-</v>
      </c>
      <c r="CK10" s="22" t="str">
        <f t="shared" ca="1" si="49"/>
        <v>-</v>
      </c>
      <c r="CL10" s="22" t="str">
        <f t="shared" ca="1" si="49"/>
        <v>-</v>
      </c>
      <c r="CM10" s="22" t="str">
        <f t="shared" ca="1" si="49"/>
        <v>-</v>
      </c>
      <c r="CN10" s="22" t="str">
        <f t="shared" ca="1" si="49"/>
        <v>-</v>
      </c>
      <c r="CO10" s="22" t="str">
        <f t="shared" ca="1" si="49"/>
        <v>-</v>
      </c>
      <c r="CP10" s="22">
        <f t="shared" ca="1" si="49"/>
        <v>0</v>
      </c>
      <c r="CQ10" s="256">
        <f t="shared" ca="1" si="49"/>
        <v>0</v>
      </c>
      <c r="CR10" s="256">
        <f t="shared" ca="1" si="49"/>
        <v>0</v>
      </c>
      <c r="CS10" s="22">
        <f t="shared" ref="CS10:EP11" ca="1" si="51">OFFSET(CS$5,$B10,0)</f>
        <v>0</v>
      </c>
      <c r="CT10" s="22">
        <f t="shared" ca="1" si="51"/>
        <v>0</v>
      </c>
      <c r="CU10" s="22">
        <f t="shared" ca="1" si="51"/>
        <v>0</v>
      </c>
      <c r="CV10" s="22">
        <f t="shared" ca="1" si="51"/>
        <v>0</v>
      </c>
      <c r="CW10" s="22" t="str">
        <f t="shared" ca="1" si="51"/>
        <v>-</v>
      </c>
      <c r="CX10" s="22" t="str">
        <f t="shared" ca="1" si="51"/>
        <v>-</v>
      </c>
      <c r="CY10" s="22" t="str">
        <f t="shared" ca="1" si="51"/>
        <v>-</v>
      </c>
      <c r="CZ10" s="22" t="str">
        <f t="shared" ca="1" si="51"/>
        <v>-</v>
      </c>
      <c r="DA10" s="22" t="str">
        <f t="shared" ca="1" si="51"/>
        <v>-</v>
      </c>
      <c r="DB10" s="22" t="str">
        <f t="shared" ca="1" si="51"/>
        <v>-</v>
      </c>
      <c r="DC10" s="22" t="str">
        <f t="shared" ca="1" si="51"/>
        <v>-</v>
      </c>
      <c r="DD10" s="22" t="str">
        <f t="shared" ca="1" si="51"/>
        <v>-</v>
      </c>
      <c r="DE10" s="22" t="str">
        <f t="shared" ca="1" si="51"/>
        <v>-</v>
      </c>
      <c r="DF10" s="22" t="str">
        <f t="shared" ca="1" si="51"/>
        <v>-</v>
      </c>
      <c r="DG10" s="22" t="str">
        <f t="shared" ca="1" si="51"/>
        <v>-</v>
      </c>
      <c r="DH10" s="10"/>
      <c r="DI10" s="22">
        <f t="shared" ca="1" si="51"/>
        <v>1</v>
      </c>
      <c r="DJ10" s="22" t="str">
        <f t="shared" ca="1" si="51"/>
        <v>-</v>
      </c>
      <c r="DK10" s="22" t="str">
        <f t="shared" ca="1" si="51"/>
        <v>-</v>
      </c>
      <c r="DL10" s="22" t="str">
        <f t="shared" ca="1" si="51"/>
        <v>-</v>
      </c>
      <c r="DM10" s="22" t="str">
        <f t="shared" ca="1" si="51"/>
        <v>-</v>
      </c>
      <c r="DN10" s="22" t="str">
        <f t="shared" ca="1" si="51"/>
        <v>-</v>
      </c>
      <c r="DO10" s="22" t="str">
        <f t="shared" ca="1" si="51"/>
        <v>-</v>
      </c>
      <c r="DP10" s="22">
        <f t="shared" ca="1" si="51"/>
        <v>0</v>
      </c>
      <c r="DQ10" s="22" t="str">
        <f t="shared" ca="1" si="51"/>
        <v>-</v>
      </c>
      <c r="DR10" s="22">
        <f t="shared" ref="DR10:DS13" ca="1" si="52">OFFSET(DR$5,$B10,0)</f>
        <v>1</v>
      </c>
      <c r="DS10" s="22">
        <f t="shared" ca="1" si="52"/>
        <v>0</v>
      </c>
      <c r="DT10" s="22">
        <f t="shared" ca="1" si="51"/>
        <v>1</v>
      </c>
      <c r="DU10" s="22">
        <f t="shared" ca="1" si="51"/>
        <v>0</v>
      </c>
      <c r="DV10" s="22">
        <f t="shared" ca="1" si="51"/>
        <v>1</v>
      </c>
      <c r="DW10" s="22">
        <f t="shared" ca="1" si="51"/>
        <v>1</v>
      </c>
      <c r="DX10" s="22">
        <f t="shared" ca="1" si="51"/>
        <v>1</v>
      </c>
      <c r="DY10" s="22">
        <f t="shared" ca="1" si="51"/>
        <v>0</v>
      </c>
      <c r="DZ10" s="22">
        <f t="shared" ca="1" si="51"/>
        <v>0</v>
      </c>
      <c r="EA10" s="22">
        <f t="shared" ca="1" si="51"/>
        <v>0</v>
      </c>
      <c r="EB10" s="22">
        <f t="shared" ca="1" si="51"/>
        <v>0</v>
      </c>
      <c r="EC10" s="22">
        <f t="shared" ca="1" si="51"/>
        <v>0</v>
      </c>
      <c r="ED10" s="22">
        <f t="shared" ca="1" si="51"/>
        <v>0</v>
      </c>
      <c r="EE10" s="22">
        <f t="shared" ca="1" si="51"/>
        <v>0</v>
      </c>
      <c r="EF10" s="22">
        <f t="shared" ca="1" si="51"/>
        <v>0</v>
      </c>
      <c r="EG10" s="22">
        <f t="shared" ref="EG10:EH13" ca="1" si="53">OFFSET(EG$5,$B10,0)</f>
        <v>0</v>
      </c>
      <c r="EH10" s="22">
        <f t="shared" ca="1" si="53"/>
        <v>0</v>
      </c>
      <c r="EI10" s="22">
        <f t="shared" ca="1" si="51"/>
        <v>0</v>
      </c>
      <c r="EJ10" s="22">
        <f t="shared" ca="1" si="51"/>
        <v>0</v>
      </c>
      <c r="EK10" s="22">
        <f t="shared" ca="1" si="51"/>
        <v>1</v>
      </c>
      <c r="EL10" s="22">
        <f t="shared" ca="1" si="51"/>
        <v>0</v>
      </c>
      <c r="EM10" s="22">
        <f t="shared" ca="1" si="51"/>
        <v>0</v>
      </c>
      <c r="EN10" s="22">
        <f t="shared" ca="1" si="51"/>
        <v>0</v>
      </c>
      <c r="EO10" s="22">
        <f t="shared" ca="1" si="51"/>
        <v>0</v>
      </c>
      <c r="EP10" s="22">
        <f t="shared" ca="1" si="51"/>
        <v>0</v>
      </c>
      <c r="EQ10" s="22">
        <f t="shared" ref="EQ10:GC13" ca="1" si="54">OFFSET(EQ$5,$B10,0)</f>
        <v>0</v>
      </c>
      <c r="ER10" s="22">
        <f t="shared" ca="1" si="54"/>
        <v>0</v>
      </c>
      <c r="ES10" s="10"/>
      <c r="ET10" s="22" t="str">
        <f t="shared" ca="1" si="54"/>
        <v>-</v>
      </c>
      <c r="EU10" s="22" t="str">
        <f t="shared" ca="1" si="54"/>
        <v>-</v>
      </c>
      <c r="EV10" s="256" t="str">
        <f t="shared" ca="1" si="54"/>
        <v>-</v>
      </c>
      <c r="EW10" s="22" t="str">
        <f t="shared" ca="1" si="54"/>
        <v>-</v>
      </c>
      <c r="EX10" s="22" t="str">
        <f t="shared" ca="1" si="54"/>
        <v>-</v>
      </c>
      <c r="EY10" s="22" t="b">
        <f t="shared" ca="1" si="54"/>
        <v>0</v>
      </c>
      <c r="EZ10" s="22" t="b">
        <f t="shared" ca="1" si="54"/>
        <v>0</v>
      </c>
      <c r="FA10" s="22" t="b">
        <f t="shared" ca="1" si="54"/>
        <v>1</v>
      </c>
      <c r="FB10" s="22">
        <f t="shared" ca="1" si="54"/>
        <v>0</v>
      </c>
      <c r="FC10" s="22">
        <f t="shared" ca="1" si="54"/>
        <v>1</v>
      </c>
      <c r="FD10" s="22">
        <f t="shared" ca="1" si="54"/>
        <v>1</v>
      </c>
      <c r="FE10" s="22" t="str">
        <f t="shared" ca="1" si="54"/>
        <v>-</v>
      </c>
      <c r="FF10" s="22" t="str">
        <f t="shared" ca="1" si="54"/>
        <v>-</v>
      </c>
      <c r="FG10" s="22" t="str">
        <f t="shared" ca="1" si="54"/>
        <v>-</v>
      </c>
      <c r="FH10" s="22" t="str">
        <f t="shared" ca="1" si="54"/>
        <v>-</v>
      </c>
      <c r="FI10" s="22">
        <f t="shared" ca="1" si="54"/>
        <v>1</v>
      </c>
      <c r="FJ10" s="22" t="str">
        <f t="shared" ca="1" si="54"/>
        <v>-</v>
      </c>
      <c r="FK10" s="22" t="str">
        <f t="shared" ca="1" si="54"/>
        <v>-</v>
      </c>
      <c r="FL10" s="22" t="str">
        <f t="shared" ca="1" si="54"/>
        <v>-</v>
      </c>
      <c r="FM10" s="22" t="str">
        <f t="shared" ca="1" si="54"/>
        <v>-</v>
      </c>
      <c r="FN10" s="244" t="str">
        <f t="shared" ca="1" si="54"/>
        <v>-</v>
      </c>
      <c r="FO10" s="22" t="b">
        <f t="shared" ca="1" si="54"/>
        <v>1</v>
      </c>
      <c r="FP10" s="22">
        <f t="shared" ca="1" si="54"/>
        <v>0</v>
      </c>
      <c r="FQ10" s="22" t="str">
        <f t="shared" ca="1" si="54"/>
        <v>-</v>
      </c>
      <c r="FR10" s="22" t="str">
        <f t="shared" ca="1" si="54"/>
        <v>-</v>
      </c>
      <c r="FS10" s="22" t="str">
        <f t="shared" ca="1" si="54"/>
        <v>-</v>
      </c>
      <c r="FT10" s="22" t="b">
        <f t="shared" ca="1" si="54"/>
        <v>1</v>
      </c>
      <c r="FU10" s="22">
        <f t="shared" ca="1" si="54"/>
        <v>0</v>
      </c>
      <c r="FV10" s="22" t="str">
        <f t="shared" ca="1" si="54"/>
        <v>-</v>
      </c>
      <c r="FW10" s="22" t="str">
        <f t="shared" ca="1" si="54"/>
        <v>-</v>
      </c>
      <c r="FX10" s="22" t="str">
        <f t="shared" ca="1" si="54"/>
        <v>-</v>
      </c>
      <c r="FY10" s="22" t="str">
        <f t="shared" ca="1" si="54"/>
        <v>-</v>
      </c>
      <c r="FZ10" s="22" t="str">
        <f t="shared" ca="1" si="54"/>
        <v>-</v>
      </c>
      <c r="GA10" s="22" t="str">
        <f t="shared" ca="1" si="54"/>
        <v>-</v>
      </c>
      <c r="GB10" s="22" t="str">
        <f t="shared" ca="1" si="54"/>
        <v>-</v>
      </c>
      <c r="GC10" s="22" t="str">
        <f t="shared" ca="1" si="54"/>
        <v>-</v>
      </c>
      <c r="GD10" s="22" t="str">
        <f t="shared" ref="GD10:HF11" ca="1" si="55">OFFSET(GD$5,$B10,0)</f>
        <v>-</v>
      </c>
      <c r="GE10" s="22">
        <f t="shared" ca="1" si="55"/>
        <v>500</v>
      </c>
      <c r="GF10" s="22">
        <f t="shared" ca="1" si="55"/>
        <v>500</v>
      </c>
      <c r="GG10" s="22" t="str">
        <f ca="1">OFFSET(GG$5,$B10,0)</f>
        <v>-</v>
      </c>
      <c r="GH10" s="22" t="str">
        <f t="shared" ca="1" si="55"/>
        <v>-</v>
      </c>
      <c r="GI10" s="22" t="str">
        <f t="shared" ref="GI10:GK12" ca="1" si="56">OFFSET(GI$5,$B10,0)</f>
        <v>-</v>
      </c>
      <c r="GJ10" s="22" t="str">
        <f t="shared" ca="1" si="56"/>
        <v>-</v>
      </c>
      <c r="GK10" s="22" t="str">
        <f t="shared" ca="1" si="56"/>
        <v>-</v>
      </c>
      <c r="GL10" s="10"/>
      <c r="GM10" s="22">
        <f t="shared" ca="1" si="55"/>
        <v>1</v>
      </c>
      <c r="GN10" s="22">
        <f t="shared" ca="1" si="55"/>
        <v>0</v>
      </c>
      <c r="GO10" s="22">
        <f t="shared" ca="1" si="55"/>
        <v>1</v>
      </c>
      <c r="GP10" s="22">
        <f t="shared" ca="1" si="55"/>
        <v>1</v>
      </c>
      <c r="GQ10" s="22">
        <f t="shared" ca="1" si="55"/>
        <v>0</v>
      </c>
      <c r="GR10" s="22" t="str">
        <f t="shared" ca="1" si="55"/>
        <v>-</v>
      </c>
      <c r="GS10" s="22" t="str">
        <f t="shared" ca="1" si="55"/>
        <v>-</v>
      </c>
      <c r="GT10" s="22" t="str">
        <f t="shared" ca="1" si="55"/>
        <v>-</v>
      </c>
      <c r="GU10" s="22" t="str">
        <f t="shared" ca="1" si="55"/>
        <v>-</v>
      </c>
      <c r="GV10" s="22">
        <f t="shared" ca="1" si="55"/>
        <v>1</v>
      </c>
      <c r="GW10" s="22">
        <f t="shared" ca="1" si="55"/>
        <v>1</v>
      </c>
      <c r="GX10" s="22">
        <f t="shared" ca="1" si="55"/>
        <v>1</v>
      </c>
      <c r="GY10" s="22">
        <f t="shared" ca="1" si="55"/>
        <v>1</v>
      </c>
      <c r="GZ10" s="10"/>
      <c r="HA10" s="22">
        <f t="shared" ca="1" si="55"/>
        <v>1</v>
      </c>
      <c r="HB10" s="22">
        <f t="shared" ca="1" si="55"/>
        <v>1</v>
      </c>
      <c r="HC10" s="22">
        <f t="shared" ca="1" si="55"/>
        <v>1</v>
      </c>
      <c r="HD10" s="22">
        <f t="shared" ca="1" si="55"/>
        <v>1</v>
      </c>
      <c r="HE10" s="22">
        <f t="shared" ca="1" si="55"/>
        <v>1</v>
      </c>
      <c r="HF10" s="22">
        <f t="shared" ca="1" si="55"/>
        <v>1</v>
      </c>
      <c r="HG10" s="256" t="str">
        <f t="shared" ref="HG10:HH11" ca="1" si="57">OFFSET(HG$5,$B10,0)</f>
        <v>-</v>
      </c>
      <c r="HH10" s="22">
        <f t="shared" ca="1" si="57"/>
        <v>0</v>
      </c>
      <c r="HI10" s="27">
        <v>0</v>
      </c>
    </row>
    <row r="11" spans="1:217" hidden="1" outlineLevel="1">
      <c r="A11" s="24">
        <f t="shared" si="12"/>
        <v>6</v>
      </c>
      <c r="B11" s="24">
        <f t="shared" ref="B11" si="58">$A$9</f>
        <v>4</v>
      </c>
      <c r="C11">
        <v>1</v>
      </c>
      <c r="D11" t="b">
        <v>0</v>
      </c>
      <c r="E11" t="b">
        <v>0</v>
      </c>
      <c r="F11" t="b">
        <v>0</v>
      </c>
      <c r="O11" s="250" t="s">
        <v>1065</v>
      </c>
      <c r="P11" s="10" t="str">
        <f>IF(COUNTIF(O$5:O11,O11)=1,"-","Dup")</f>
        <v>-</v>
      </c>
      <c r="Q11" s="10"/>
      <c r="R11" s="21" t="s">
        <v>36</v>
      </c>
      <c r="S11" s="21" t="s">
        <v>36</v>
      </c>
      <c r="T11" s="21" t="s">
        <v>36</v>
      </c>
      <c r="U11" s="21" t="s">
        <v>36</v>
      </c>
      <c r="V11" s="21" t="s">
        <v>36</v>
      </c>
      <c r="W11" s="255" t="s">
        <v>36</v>
      </c>
      <c r="X11" s="10"/>
      <c r="Y11" s="22" t="b">
        <f t="shared" ca="1" si="45"/>
        <v>0</v>
      </c>
      <c r="Z11" s="256" t="str">
        <f t="shared" ca="1" si="45"/>
        <v>-</v>
      </c>
      <c r="AA11" s="256" t="str">
        <f t="shared" ca="1" si="34"/>
        <v>-</v>
      </c>
      <c r="AB11" s="256" t="str">
        <f t="shared" ca="1" si="34"/>
        <v>-</v>
      </c>
      <c r="AC11" s="22" t="b">
        <f t="shared" ca="1" si="45"/>
        <v>0</v>
      </c>
      <c r="AD11" s="22" t="str">
        <f t="shared" ca="1" si="46"/>
        <v>-</v>
      </c>
      <c r="AE11" s="256" t="str">
        <f t="shared" ca="1" si="46"/>
        <v>-</v>
      </c>
      <c r="AF11" s="256" t="str">
        <f t="shared" ca="1" si="46"/>
        <v>-</v>
      </c>
      <c r="AG11" s="256" t="str">
        <f t="shared" ca="1" si="46"/>
        <v>-</v>
      </c>
      <c r="AH11" s="10"/>
      <c r="AI11" s="22" t="b">
        <f t="shared" ca="1" si="45"/>
        <v>0</v>
      </c>
      <c r="AJ11" s="21" t="b">
        <v>1</v>
      </c>
      <c r="AK11" s="21">
        <v>1</v>
      </c>
      <c r="AL11" s="21" t="s">
        <v>36</v>
      </c>
      <c r="AM11" s="244" t="str">
        <f t="shared" ca="1" si="45"/>
        <v>-</v>
      </c>
      <c r="AN11" s="22" t="b">
        <f t="shared" ca="1" si="45"/>
        <v>1</v>
      </c>
      <c r="AO11" s="22">
        <f t="shared" ref="AO11:AP19" ca="1" si="59">OFFSET(AO$5,$B11,0)</f>
        <v>0</v>
      </c>
      <c r="AP11" s="21">
        <v>1</v>
      </c>
      <c r="AQ11" s="22">
        <f t="shared" ref="AQ11:CR13" ca="1" si="60">OFFSET(AQ$5,$B11,0)</f>
        <v>1</v>
      </c>
      <c r="AR11" s="22">
        <f t="shared" ca="1" si="60"/>
        <v>1</v>
      </c>
      <c r="AS11" s="22" t="str">
        <f t="shared" ca="1" si="60"/>
        <v>-</v>
      </c>
      <c r="AT11" s="22" t="str">
        <f t="shared" ca="1" si="60"/>
        <v>-</v>
      </c>
      <c r="AU11" s="10"/>
      <c r="AV11" s="22" t="str">
        <f t="shared" ca="1" si="60"/>
        <v>-</v>
      </c>
      <c r="AW11" s="22" t="str">
        <f t="shared" ca="1" si="60"/>
        <v>-</v>
      </c>
      <c r="AX11" s="22" t="str">
        <f t="shared" ca="1" si="60"/>
        <v>-</v>
      </c>
      <c r="AY11" s="22" t="str">
        <f t="shared" ca="1" si="60"/>
        <v>-</v>
      </c>
      <c r="AZ11" s="22" t="str">
        <f t="shared" ca="1" si="60"/>
        <v>-</v>
      </c>
      <c r="BA11" s="22" t="str">
        <f t="shared" ca="1" si="60"/>
        <v>-</v>
      </c>
      <c r="BB11" s="22" t="str">
        <f t="shared" ca="1" si="60"/>
        <v>-</v>
      </c>
      <c r="BC11" s="22" t="str">
        <f t="shared" ca="1" si="60"/>
        <v>-</v>
      </c>
      <c r="BD11" s="22" t="str">
        <f t="shared" ca="1" si="60"/>
        <v>-</v>
      </c>
      <c r="BE11" s="22" t="str">
        <f t="shared" ca="1" si="60"/>
        <v>-</v>
      </c>
      <c r="BF11" s="22" t="str">
        <f t="shared" ca="1" si="60"/>
        <v>-</v>
      </c>
      <c r="BG11" s="22" t="str">
        <f t="shared" ca="1" si="60"/>
        <v>-</v>
      </c>
      <c r="BH11" s="22" t="str">
        <f t="shared" ca="1" si="60"/>
        <v>-</v>
      </c>
      <c r="BI11" s="22" t="str">
        <f t="shared" ca="1" si="60"/>
        <v>-</v>
      </c>
      <c r="BJ11" s="22" t="str">
        <f t="shared" ca="1" si="60"/>
        <v>-</v>
      </c>
      <c r="BK11" s="22" t="str">
        <f t="shared" ca="1" si="60"/>
        <v>-</v>
      </c>
      <c r="BL11" s="22" t="str">
        <f t="shared" ca="1" si="60"/>
        <v>-</v>
      </c>
      <c r="BM11" s="22" t="str">
        <f t="shared" ca="1" si="60"/>
        <v>-</v>
      </c>
      <c r="BN11" s="22" t="str">
        <f t="shared" ca="1" si="60"/>
        <v>-</v>
      </c>
      <c r="BO11" s="22" t="str">
        <f t="shared" ca="1" si="60"/>
        <v>-</v>
      </c>
      <c r="BP11" s="22" t="str">
        <f t="shared" ca="1" si="60"/>
        <v>-</v>
      </c>
      <c r="BQ11" s="10"/>
      <c r="BR11" s="22" t="str">
        <f t="shared" ca="1" si="60"/>
        <v>-</v>
      </c>
      <c r="BS11" s="22" t="str">
        <f t="shared" ca="1" si="60"/>
        <v>-</v>
      </c>
      <c r="BT11" s="22" t="str">
        <f t="shared" ca="1" si="60"/>
        <v>-</v>
      </c>
      <c r="BU11" s="22" t="str">
        <f t="shared" ca="1" si="60"/>
        <v>-</v>
      </c>
      <c r="BV11" s="22" t="str">
        <f t="shared" ca="1" si="60"/>
        <v>-</v>
      </c>
      <c r="BW11" s="22" t="str">
        <f t="shared" ca="1" si="60"/>
        <v>-</v>
      </c>
      <c r="BX11" s="22" t="str">
        <f t="shared" ca="1" si="60"/>
        <v>-</v>
      </c>
      <c r="BY11" s="22" t="str">
        <f t="shared" ca="1" si="60"/>
        <v>-</v>
      </c>
      <c r="BZ11" s="22">
        <f t="shared" ca="1" si="60"/>
        <v>1</v>
      </c>
      <c r="CA11" s="22">
        <f t="shared" ca="1" si="60"/>
        <v>1</v>
      </c>
      <c r="CB11" s="256" t="str">
        <f t="shared" ca="1" si="50"/>
        <v>-</v>
      </c>
      <c r="CC11" s="22" t="str">
        <f t="shared" ca="1" si="60"/>
        <v>-</v>
      </c>
      <c r="CD11" s="256" t="str">
        <f t="shared" ca="1" si="50"/>
        <v>-</v>
      </c>
      <c r="CE11" s="256" t="str">
        <f t="shared" ca="1" si="50"/>
        <v>-</v>
      </c>
      <c r="CF11" s="256" t="str">
        <f t="shared" ca="1" si="50"/>
        <v>-</v>
      </c>
      <c r="CG11" s="256" t="str">
        <f t="shared" ca="1" si="50"/>
        <v>-</v>
      </c>
      <c r="CH11" s="256" t="str">
        <f t="shared" ca="1" si="50"/>
        <v>-</v>
      </c>
      <c r="CI11" s="256" t="str">
        <f t="shared" ca="1" si="50"/>
        <v>-</v>
      </c>
      <c r="CJ11" s="256" t="str">
        <f t="shared" ca="1" si="50"/>
        <v>-</v>
      </c>
      <c r="CK11" s="22" t="str">
        <f t="shared" ca="1" si="60"/>
        <v>-</v>
      </c>
      <c r="CL11" s="22" t="str">
        <f t="shared" ca="1" si="60"/>
        <v>-</v>
      </c>
      <c r="CM11" s="22" t="str">
        <f t="shared" ca="1" si="60"/>
        <v>-</v>
      </c>
      <c r="CN11" s="22" t="str">
        <f t="shared" ca="1" si="60"/>
        <v>-</v>
      </c>
      <c r="CO11" s="22" t="str">
        <f t="shared" ca="1" si="60"/>
        <v>-</v>
      </c>
      <c r="CP11" s="22">
        <f t="shared" ca="1" si="60"/>
        <v>0</v>
      </c>
      <c r="CQ11" s="256">
        <f t="shared" ca="1" si="60"/>
        <v>0</v>
      </c>
      <c r="CR11" s="256">
        <f t="shared" ca="1" si="60"/>
        <v>0</v>
      </c>
      <c r="CS11" s="22">
        <f t="shared" ca="1" si="51"/>
        <v>0</v>
      </c>
      <c r="CT11" s="22">
        <f t="shared" ca="1" si="51"/>
        <v>0</v>
      </c>
      <c r="CU11" s="22">
        <f t="shared" ca="1" si="51"/>
        <v>0</v>
      </c>
      <c r="CV11" s="22">
        <f t="shared" ca="1" si="51"/>
        <v>0</v>
      </c>
      <c r="CW11" s="22" t="str">
        <f t="shared" ca="1" si="51"/>
        <v>-</v>
      </c>
      <c r="CX11" s="22" t="str">
        <f t="shared" ca="1" si="51"/>
        <v>-</v>
      </c>
      <c r="CY11" s="22" t="str">
        <f t="shared" ca="1" si="51"/>
        <v>-</v>
      </c>
      <c r="CZ11" s="22" t="str">
        <f t="shared" ca="1" si="51"/>
        <v>-</v>
      </c>
      <c r="DA11" s="22" t="str">
        <f t="shared" ca="1" si="51"/>
        <v>-</v>
      </c>
      <c r="DB11" s="22" t="str">
        <f t="shared" ca="1" si="51"/>
        <v>-</v>
      </c>
      <c r="DC11" s="22" t="str">
        <f t="shared" ca="1" si="51"/>
        <v>-</v>
      </c>
      <c r="DD11" s="22" t="str">
        <f t="shared" ca="1" si="51"/>
        <v>-</v>
      </c>
      <c r="DE11" s="22" t="str">
        <f t="shared" ca="1" si="51"/>
        <v>-</v>
      </c>
      <c r="DF11" s="22" t="str">
        <f t="shared" ca="1" si="51"/>
        <v>-</v>
      </c>
      <c r="DG11" s="22" t="str">
        <f t="shared" ca="1" si="51"/>
        <v>-</v>
      </c>
      <c r="DH11" s="10"/>
      <c r="DI11" s="22">
        <f t="shared" ca="1" si="51"/>
        <v>1</v>
      </c>
      <c r="DJ11" s="22" t="str">
        <f t="shared" ca="1" si="51"/>
        <v>-</v>
      </c>
      <c r="DK11" s="22" t="str">
        <f t="shared" ca="1" si="51"/>
        <v>-</v>
      </c>
      <c r="DL11" s="22" t="str">
        <f t="shared" ca="1" si="51"/>
        <v>-</v>
      </c>
      <c r="DM11" s="22" t="str">
        <f t="shared" ca="1" si="51"/>
        <v>-</v>
      </c>
      <c r="DN11" s="244" t="str">
        <f t="shared" ca="1" si="51"/>
        <v>-</v>
      </c>
      <c r="DO11" s="22" t="str">
        <f t="shared" ca="1" si="51"/>
        <v>-</v>
      </c>
      <c r="DP11" s="22">
        <f t="shared" ca="1" si="51"/>
        <v>0</v>
      </c>
      <c r="DQ11" s="22" t="str">
        <f t="shared" ca="1" si="51"/>
        <v>-</v>
      </c>
      <c r="DR11" s="22">
        <f t="shared" ca="1" si="52"/>
        <v>1</v>
      </c>
      <c r="DS11" s="22">
        <f t="shared" ca="1" si="52"/>
        <v>0</v>
      </c>
      <c r="DT11" s="22">
        <f t="shared" ca="1" si="51"/>
        <v>1</v>
      </c>
      <c r="DU11" s="22">
        <f t="shared" ca="1" si="51"/>
        <v>0</v>
      </c>
      <c r="DV11" s="22">
        <f t="shared" ca="1" si="51"/>
        <v>1</v>
      </c>
      <c r="DW11" s="22">
        <f t="shared" ca="1" si="51"/>
        <v>1</v>
      </c>
      <c r="DX11" s="22">
        <f t="shared" ca="1" si="51"/>
        <v>1</v>
      </c>
      <c r="DY11" s="22">
        <f t="shared" ca="1" si="51"/>
        <v>0</v>
      </c>
      <c r="DZ11" s="22">
        <f t="shared" ca="1" si="51"/>
        <v>0</v>
      </c>
      <c r="EA11" s="22">
        <f t="shared" ca="1" si="51"/>
        <v>0</v>
      </c>
      <c r="EB11" s="22">
        <f t="shared" ca="1" si="51"/>
        <v>0</v>
      </c>
      <c r="EC11" s="22">
        <f t="shared" ca="1" si="51"/>
        <v>0</v>
      </c>
      <c r="ED11" s="22">
        <f t="shared" ca="1" si="51"/>
        <v>0</v>
      </c>
      <c r="EE11" s="22">
        <f t="shared" ca="1" si="51"/>
        <v>0</v>
      </c>
      <c r="EF11" s="22">
        <f t="shared" ca="1" si="51"/>
        <v>0</v>
      </c>
      <c r="EG11" s="22">
        <f t="shared" ca="1" si="53"/>
        <v>0</v>
      </c>
      <c r="EH11" s="22">
        <f t="shared" ca="1" si="53"/>
        <v>0</v>
      </c>
      <c r="EI11" s="22">
        <f t="shared" ca="1" si="51"/>
        <v>0</v>
      </c>
      <c r="EJ11" s="22">
        <f t="shared" ca="1" si="51"/>
        <v>0</v>
      </c>
      <c r="EK11" s="22">
        <f t="shared" ca="1" si="51"/>
        <v>1</v>
      </c>
      <c r="EL11" s="22">
        <f t="shared" ca="1" si="51"/>
        <v>0</v>
      </c>
      <c r="EM11" s="22">
        <f t="shared" ca="1" si="51"/>
        <v>0</v>
      </c>
      <c r="EN11" s="22">
        <f t="shared" ca="1" si="51"/>
        <v>0</v>
      </c>
      <c r="EO11" s="22">
        <f t="shared" ca="1" si="51"/>
        <v>0</v>
      </c>
      <c r="EP11" s="22">
        <f t="shared" ca="1" si="51"/>
        <v>0</v>
      </c>
      <c r="EQ11" s="22">
        <f t="shared" ca="1" si="54"/>
        <v>0</v>
      </c>
      <c r="ER11" s="22">
        <f t="shared" ca="1" si="54"/>
        <v>0</v>
      </c>
      <c r="ES11" s="10"/>
      <c r="ET11" s="22" t="str">
        <f t="shared" ca="1" si="54"/>
        <v>-</v>
      </c>
      <c r="EU11" s="22" t="str">
        <f t="shared" ca="1" si="54"/>
        <v>-</v>
      </c>
      <c r="EV11" s="256" t="str">
        <f t="shared" ca="1" si="54"/>
        <v>-</v>
      </c>
      <c r="EW11" s="22" t="str">
        <f t="shared" ca="1" si="54"/>
        <v>-</v>
      </c>
      <c r="EX11" s="22" t="str">
        <f t="shared" ca="1" si="54"/>
        <v>-</v>
      </c>
      <c r="EY11" s="22" t="b">
        <f t="shared" ca="1" si="54"/>
        <v>0</v>
      </c>
      <c r="EZ11" s="22" t="b">
        <f t="shared" ca="1" si="54"/>
        <v>0</v>
      </c>
      <c r="FA11" s="22" t="b">
        <f t="shared" ca="1" si="54"/>
        <v>1</v>
      </c>
      <c r="FB11" s="22">
        <f t="shared" ca="1" si="54"/>
        <v>0</v>
      </c>
      <c r="FC11" s="22">
        <f t="shared" ca="1" si="54"/>
        <v>1</v>
      </c>
      <c r="FD11" s="22">
        <f t="shared" ca="1" si="54"/>
        <v>1</v>
      </c>
      <c r="FE11" s="22" t="str">
        <f t="shared" ca="1" si="54"/>
        <v>-</v>
      </c>
      <c r="FF11" s="22" t="str">
        <f t="shared" ca="1" si="54"/>
        <v>-</v>
      </c>
      <c r="FG11" s="22" t="str">
        <f t="shared" ca="1" si="54"/>
        <v>-</v>
      </c>
      <c r="FH11" s="22" t="str">
        <f t="shared" ca="1" si="54"/>
        <v>-</v>
      </c>
      <c r="FI11" s="22">
        <f t="shared" ca="1" si="54"/>
        <v>1</v>
      </c>
      <c r="FJ11" s="22" t="str">
        <f t="shared" ca="1" si="54"/>
        <v>-</v>
      </c>
      <c r="FK11" s="22" t="str">
        <f t="shared" ca="1" si="54"/>
        <v>-</v>
      </c>
      <c r="FL11" s="22" t="str">
        <f t="shared" ca="1" si="54"/>
        <v>-</v>
      </c>
      <c r="FM11" s="22" t="str">
        <f t="shared" ca="1" si="54"/>
        <v>-</v>
      </c>
      <c r="FN11" s="244" t="str">
        <f t="shared" ca="1" si="54"/>
        <v>-</v>
      </c>
      <c r="FO11" s="22" t="b">
        <f t="shared" ca="1" si="54"/>
        <v>1</v>
      </c>
      <c r="FP11" s="22">
        <f t="shared" ca="1" si="54"/>
        <v>0</v>
      </c>
      <c r="FQ11" s="22" t="str">
        <f t="shared" ca="1" si="54"/>
        <v>-</v>
      </c>
      <c r="FR11" s="22" t="str">
        <f t="shared" ca="1" si="54"/>
        <v>-</v>
      </c>
      <c r="FS11" s="22" t="str">
        <f t="shared" ca="1" si="54"/>
        <v>-</v>
      </c>
      <c r="FT11" s="22" t="b">
        <f t="shared" ca="1" si="54"/>
        <v>1</v>
      </c>
      <c r="FU11" s="22">
        <f t="shared" ca="1" si="54"/>
        <v>0</v>
      </c>
      <c r="FV11" s="22" t="str">
        <f t="shared" ca="1" si="54"/>
        <v>-</v>
      </c>
      <c r="FW11" s="22" t="str">
        <f t="shared" ca="1" si="54"/>
        <v>-</v>
      </c>
      <c r="FX11" s="22" t="str">
        <f t="shared" ca="1" si="54"/>
        <v>-</v>
      </c>
      <c r="FY11" s="22" t="str">
        <f t="shared" ca="1" si="54"/>
        <v>-</v>
      </c>
      <c r="FZ11" s="22" t="str">
        <f t="shared" ca="1" si="54"/>
        <v>-</v>
      </c>
      <c r="GA11" s="22" t="str">
        <f t="shared" ca="1" si="54"/>
        <v>-</v>
      </c>
      <c r="GB11" s="22" t="str">
        <f t="shared" ca="1" si="54"/>
        <v>-</v>
      </c>
      <c r="GC11" s="22" t="str">
        <f t="shared" ca="1" si="54"/>
        <v>-</v>
      </c>
      <c r="GD11" s="22" t="str">
        <f t="shared" ca="1" si="55"/>
        <v>-</v>
      </c>
      <c r="GE11" s="22">
        <f t="shared" ca="1" si="55"/>
        <v>500</v>
      </c>
      <c r="GF11" s="22">
        <f t="shared" ca="1" si="55"/>
        <v>500</v>
      </c>
      <c r="GG11" s="22" t="str">
        <f ca="1">OFFSET(GG$5,$B11,0)</f>
        <v>-</v>
      </c>
      <c r="GH11" s="22" t="str">
        <f t="shared" ca="1" si="55"/>
        <v>-</v>
      </c>
      <c r="GI11" s="22" t="str">
        <f t="shared" ca="1" si="56"/>
        <v>-</v>
      </c>
      <c r="GJ11" s="22" t="str">
        <f t="shared" ca="1" si="56"/>
        <v>-</v>
      </c>
      <c r="GK11" s="22" t="str">
        <f t="shared" ca="1" si="56"/>
        <v>-</v>
      </c>
      <c r="GL11" s="10"/>
      <c r="GM11" s="22">
        <f t="shared" ca="1" si="55"/>
        <v>1</v>
      </c>
      <c r="GN11" s="22">
        <f t="shared" ca="1" si="55"/>
        <v>0</v>
      </c>
      <c r="GO11" s="22">
        <f t="shared" ca="1" si="55"/>
        <v>1</v>
      </c>
      <c r="GP11" s="22">
        <f t="shared" ca="1" si="55"/>
        <v>1</v>
      </c>
      <c r="GQ11" s="22">
        <f t="shared" ca="1" si="55"/>
        <v>0</v>
      </c>
      <c r="GR11" s="22" t="str">
        <f t="shared" ca="1" si="55"/>
        <v>-</v>
      </c>
      <c r="GS11" s="22" t="str">
        <f t="shared" ca="1" si="55"/>
        <v>-</v>
      </c>
      <c r="GT11" s="22" t="str">
        <f t="shared" ca="1" si="55"/>
        <v>-</v>
      </c>
      <c r="GU11" s="22" t="str">
        <f t="shared" ca="1" si="55"/>
        <v>-</v>
      </c>
      <c r="GV11" s="22">
        <f t="shared" ca="1" si="55"/>
        <v>1</v>
      </c>
      <c r="GW11" s="22">
        <f t="shared" ca="1" si="55"/>
        <v>1</v>
      </c>
      <c r="GX11" s="22">
        <f t="shared" ca="1" si="55"/>
        <v>1</v>
      </c>
      <c r="GY11" s="22">
        <f t="shared" ca="1" si="55"/>
        <v>1</v>
      </c>
      <c r="GZ11" s="10"/>
      <c r="HA11" s="22">
        <f t="shared" ca="1" si="55"/>
        <v>1</v>
      </c>
      <c r="HB11" s="22">
        <f t="shared" ca="1" si="55"/>
        <v>1</v>
      </c>
      <c r="HC11" s="22">
        <f t="shared" ca="1" si="55"/>
        <v>1</v>
      </c>
      <c r="HD11" s="22">
        <f t="shared" ca="1" si="55"/>
        <v>1</v>
      </c>
      <c r="HE11" s="22">
        <f t="shared" ca="1" si="55"/>
        <v>1</v>
      </c>
      <c r="HF11" s="22">
        <f t="shared" ca="1" si="55"/>
        <v>1</v>
      </c>
      <c r="HG11" s="256" t="str">
        <f t="shared" ca="1" si="57"/>
        <v>-</v>
      </c>
      <c r="HH11" s="22">
        <f t="shared" ca="1" si="57"/>
        <v>0</v>
      </c>
      <c r="HI11" s="27">
        <v>0</v>
      </c>
    </row>
    <row r="12" spans="1:217" collapsed="1">
      <c r="A12" s="24">
        <f t="shared" si="12"/>
        <v>7</v>
      </c>
      <c r="B12" s="24">
        <f>$A$9</f>
        <v>4</v>
      </c>
      <c r="C12">
        <v>2</v>
      </c>
      <c r="D12" t="b">
        <v>1</v>
      </c>
      <c r="E12" t="b">
        <v>1</v>
      </c>
      <c r="F12" t="b">
        <v>1</v>
      </c>
      <c r="O12" s="224" t="str">
        <f ca="1">"Nutrition test with LTW"&amp;" (F"&amp;3+IFERROR(1*$BR12,0)+IFERROR(1*$BS12,0)&amp;3-IFERROR(1*NOT($BU12),0)&amp;"N"&amp;$BZ12&amp;$CA12&amp;")"</f>
        <v>Nutrition test with LTW (F33N33)</v>
      </c>
      <c r="P12" s="10" t="str">
        <f ca="1">IF(COUNTIF(O$5:O12,O12)=1,"-","Dup")</f>
        <v>-</v>
      </c>
      <c r="Q12" s="10"/>
      <c r="R12" s="22" t="b">
        <f t="shared" ref="R12:W13" ca="1" si="61">OFFSET(R$5,$B12,0)</f>
        <v>1</v>
      </c>
      <c r="S12" s="22" t="b">
        <f t="shared" ca="1" si="61"/>
        <v>1</v>
      </c>
      <c r="T12" s="22" t="b">
        <f t="shared" ca="1" si="61"/>
        <v>1</v>
      </c>
      <c r="U12" s="22" t="b">
        <f t="shared" ca="1" si="61"/>
        <v>1</v>
      </c>
      <c r="V12" s="22" t="b">
        <f t="shared" ca="1" si="61"/>
        <v>1</v>
      </c>
      <c r="W12" s="256" t="b">
        <f t="shared" ca="1" si="61"/>
        <v>1</v>
      </c>
      <c r="X12" s="10"/>
      <c r="Y12" s="22" t="b">
        <f t="shared" ca="1" si="45"/>
        <v>0</v>
      </c>
      <c r="Z12" s="256" t="str">
        <f t="shared" ca="1" si="45"/>
        <v>-</v>
      </c>
      <c r="AA12" s="256" t="str">
        <f t="shared" ca="1" si="34"/>
        <v>-</v>
      </c>
      <c r="AB12" s="256" t="str">
        <f t="shared" ca="1" si="34"/>
        <v>-</v>
      </c>
      <c r="AC12" s="22" t="b">
        <f t="shared" ca="1" si="45"/>
        <v>0</v>
      </c>
      <c r="AD12" s="22" t="str">
        <f t="shared" ca="1" si="46"/>
        <v>-</v>
      </c>
      <c r="AE12" s="256" t="str">
        <f t="shared" ca="1" si="46"/>
        <v>-</v>
      </c>
      <c r="AF12" s="256" t="str">
        <f t="shared" ca="1" si="46"/>
        <v>-</v>
      </c>
      <c r="AG12" s="256" t="str">
        <f t="shared" ca="1" si="46"/>
        <v>-</v>
      </c>
      <c r="AH12" s="10"/>
      <c r="AI12" s="22" t="b">
        <f t="shared" ca="1" si="45"/>
        <v>0</v>
      </c>
      <c r="AJ12" s="22" t="b">
        <f t="shared" ca="1" si="47"/>
        <v>0</v>
      </c>
      <c r="AK12" s="22">
        <f t="shared" ca="1" si="47"/>
        <v>0</v>
      </c>
      <c r="AL12" s="21" t="s">
        <v>36</v>
      </c>
      <c r="AM12" s="244" t="str">
        <f t="shared" ca="1" si="45"/>
        <v>-</v>
      </c>
      <c r="AN12" s="22" t="b">
        <f t="shared" ca="1" si="45"/>
        <v>1</v>
      </c>
      <c r="AO12" s="22">
        <f t="shared" ca="1" si="59"/>
        <v>0</v>
      </c>
      <c r="AP12" s="22" t="str">
        <f t="shared" ca="1" si="59"/>
        <v>-</v>
      </c>
      <c r="AQ12" s="22">
        <f t="shared" ca="1" si="45"/>
        <v>1</v>
      </c>
      <c r="AR12" s="22">
        <f t="shared" ca="1" si="45"/>
        <v>1</v>
      </c>
      <c r="AS12" s="22" t="str">
        <f t="shared" ref="AS12:CR13" ca="1" si="62">OFFSET(AS$5,$B12,0)</f>
        <v>-</v>
      </c>
      <c r="AT12" s="22" t="str">
        <f t="shared" ca="1" si="62"/>
        <v>-</v>
      </c>
      <c r="AU12" s="10"/>
      <c r="AV12" s="22" t="str">
        <f t="shared" ca="1" si="62"/>
        <v>-</v>
      </c>
      <c r="AW12" s="22" t="str">
        <f t="shared" ca="1" si="62"/>
        <v>-</v>
      </c>
      <c r="AX12" s="22" t="str">
        <f t="shared" ca="1" si="62"/>
        <v>-</v>
      </c>
      <c r="AY12" s="22" t="str">
        <f t="shared" ca="1" si="62"/>
        <v>-</v>
      </c>
      <c r="AZ12" s="22" t="str">
        <f t="shared" ca="1" si="62"/>
        <v>-</v>
      </c>
      <c r="BA12" s="22" t="str">
        <f t="shared" ca="1" si="62"/>
        <v>-</v>
      </c>
      <c r="BB12" s="22" t="str">
        <f t="shared" ca="1" si="62"/>
        <v>-</v>
      </c>
      <c r="BC12" s="22" t="str">
        <f t="shared" ca="1" si="62"/>
        <v>-</v>
      </c>
      <c r="BD12" s="22" t="str">
        <f t="shared" ca="1" si="62"/>
        <v>-</v>
      </c>
      <c r="BE12" s="22" t="str">
        <f t="shared" ca="1" si="62"/>
        <v>-</v>
      </c>
      <c r="BF12" s="22" t="str">
        <f t="shared" ca="1" si="62"/>
        <v>-</v>
      </c>
      <c r="BG12" s="22" t="str">
        <f t="shared" ca="1" si="62"/>
        <v>-</v>
      </c>
      <c r="BH12" s="22" t="str">
        <f t="shared" ca="1" si="62"/>
        <v>-</v>
      </c>
      <c r="BI12" s="22" t="str">
        <f t="shared" ca="1" si="62"/>
        <v>-</v>
      </c>
      <c r="BJ12" s="22" t="str">
        <f t="shared" ca="1" si="62"/>
        <v>-</v>
      </c>
      <c r="BK12" s="22" t="str">
        <f t="shared" ca="1" si="62"/>
        <v>-</v>
      </c>
      <c r="BL12" s="22" t="str">
        <f t="shared" ca="1" si="62"/>
        <v>-</v>
      </c>
      <c r="BM12" s="22" t="str">
        <f t="shared" ca="1" si="62"/>
        <v>-</v>
      </c>
      <c r="BN12" s="22" t="str">
        <f t="shared" ca="1" si="62"/>
        <v>-</v>
      </c>
      <c r="BO12" s="22" t="str">
        <f t="shared" ca="1" si="62"/>
        <v>-</v>
      </c>
      <c r="BP12" s="22" t="str">
        <f t="shared" ca="1" si="62"/>
        <v>-</v>
      </c>
      <c r="BQ12" s="10"/>
      <c r="BR12" s="22" t="str">
        <f t="shared" ca="1" si="62"/>
        <v>-</v>
      </c>
      <c r="BS12" s="22" t="str">
        <f t="shared" ca="1" si="62"/>
        <v>-</v>
      </c>
      <c r="BT12" s="22" t="str">
        <f t="shared" ca="1" si="62"/>
        <v>-</v>
      </c>
      <c r="BU12" s="22" t="str">
        <f t="shared" ca="1" si="62"/>
        <v>-</v>
      </c>
      <c r="BV12" s="22" t="str">
        <f t="shared" ca="1" si="62"/>
        <v>-</v>
      </c>
      <c r="BW12" s="22" t="str">
        <f t="shared" ca="1" si="62"/>
        <v>-</v>
      </c>
      <c r="BX12" s="22" t="str">
        <f t="shared" ca="1" si="62"/>
        <v>-</v>
      </c>
      <c r="BY12" s="22" t="str">
        <f t="shared" ca="1" si="62"/>
        <v>-</v>
      </c>
      <c r="BZ12" s="21">
        <v>3</v>
      </c>
      <c r="CA12" s="21">
        <v>3</v>
      </c>
      <c r="CB12" s="256" t="str">
        <f t="shared" ca="1" si="50"/>
        <v>-</v>
      </c>
      <c r="CC12" s="22" t="str">
        <f t="shared" ca="1" si="62"/>
        <v>-</v>
      </c>
      <c r="CD12" s="256" t="str">
        <f t="shared" ca="1" si="50"/>
        <v>-</v>
      </c>
      <c r="CE12" s="256" t="str">
        <f t="shared" ca="1" si="50"/>
        <v>-</v>
      </c>
      <c r="CF12" s="256" t="str">
        <f t="shared" ca="1" si="50"/>
        <v>-</v>
      </c>
      <c r="CG12" s="256" t="str">
        <f t="shared" ca="1" si="50"/>
        <v>-</v>
      </c>
      <c r="CH12" s="256" t="str">
        <f t="shared" ca="1" si="50"/>
        <v>-</v>
      </c>
      <c r="CI12" s="256" t="str">
        <f t="shared" ca="1" si="50"/>
        <v>-</v>
      </c>
      <c r="CJ12" s="256" t="str">
        <f t="shared" ca="1" si="50"/>
        <v>-</v>
      </c>
      <c r="CK12" s="22" t="str">
        <f t="shared" ca="1" si="62"/>
        <v>-</v>
      </c>
      <c r="CL12" s="22" t="str">
        <f t="shared" ca="1" si="62"/>
        <v>-</v>
      </c>
      <c r="CM12" s="22" t="str">
        <f t="shared" ca="1" si="62"/>
        <v>-</v>
      </c>
      <c r="CN12" s="22" t="str">
        <f t="shared" ca="1" si="62"/>
        <v>-</v>
      </c>
      <c r="CO12" s="22" t="str">
        <f t="shared" ca="1" si="62"/>
        <v>-</v>
      </c>
      <c r="CP12" s="22">
        <f t="shared" ca="1" si="62"/>
        <v>0</v>
      </c>
      <c r="CQ12" s="256">
        <f t="shared" ca="1" si="62"/>
        <v>0</v>
      </c>
      <c r="CR12" s="256">
        <f t="shared" ca="1" si="62"/>
        <v>0</v>
      </c>
      <c r="CS12" s="22">
        <f t="shared" ref="CS12:ER13" ca="1" si="63">OFFSET(CS$5,$B12,0)</f>
        <v>0</v>
      </c>
      <c r="CT12" s="22">
        <f t="shared" ca="1" si="63"/>
        <v>0</v>
      </c>
      <c r="CU12" s="22">
        <f t="shared" ca="1" si="63"/>
        <v>0</v>
      </c>
      <c r="CV12" s="22">
        <f t="shared" ca="1" si="63"/>
        <v>0</v>
      </c>
      <c r="CW12" s="22" t="str">
        <f t="shared" ca="1" si="63"/>
        <v>-</v>
      </c>
      <c r="CX12" s="22" t="str">
        <f t="shared" ca="1" si="63"/>
        <v>-</v>
      </c>
      <c r="CY12" s="22" t="str">
        <f t="shared" ca="1" si="63"/>
        <v>-</v>
      </c>
      <c r="CZ12" s="22" t="str">
        <f t="shared" ca="1" si="63"/>
        <v>-</v>
      </c>
      <c r="DA12" s="22" t="str">
        <f t="shared" ca="1" si="63"/>
        <v>-</v>
      </c>
      <c r="DB12" s="22" t="str">
        <f t="shared" ca="1" si="63"/>
        <v>-</v>
      </c>
      <c r="DC12" s="22" t="str">
        <f t="shared" ca="1" si="63"/>
        <v>-</v>
      </c>
      <c r="DD12" s="22" t="str">
        <f t="shared" ca="1" si="63"/>
        <v>-</v>
      </c>
      <c r="DE12" s="22" t="str">
        <f t="shared" ca="1" si="63"/>
        <v>-</v>
      </c>
      <c r="DF12" s="22" t="str">
        <f t="shared" ca="1" si="63"/>
        <v>-</v>
      </c>
      <c r="DG12" s="22" t="str">
        <f t="shared" ca="1" si="63"/>
        <v>-</v>
      </c>
      <c r="DH12" s="10"/>
      <c r="DI12" s="22">
        <f t="shared" ca="1" si="63"/>
        <v>1</v>
      </c>
      <c r="DJ12" s="22" t="str">
        <f t="shared" ca="1" si="63"/>
        <v>-</v>
      </c>
      <c r="DK12" s="22" t="str">
        <f t="shared" ca="1" si="63"/>
        <v>-</v>
      </c>
      <c r="DL12" s="22" t="str">
        <f t="shared" ca="1" si="63"/>
        <v>-</v>
      </c>
      <c r="DM12" s="22" t="str">
        <f t="shared" ca="1" si="63"/>
        <v>-</v>
      </c>
      <c r="DN12" s="22" t="str">
        <f t="shared" ca="1" si="63"/>
        <v>-</v>
      </c>
      <c r="DO12" s="22" t="str">
        <f t="shared" ca="1" si="63"/>
        <v>-</v>
      </c>
      <c r="DP12" s="22">
        <f t="shared" ca="1" si="63"/>
        <v>0</v>
      </c>
      <c r="DQ12" s="22" t="str">
        <f t="shared" ca="1" si="63"/>
        <v>-</v>
      </c>
      <c r="DR12" s="22">
        <f t="shared" ca="1" si="52"/>
        <v>1</v>
      </c>
      <c r="DS12" s="22">
        <f t="shared" ca="1" si="52"/>
        <v>0</v>
      </c>
      <c r="DT12" s="22">
        <f t="shared" ca="1" si="63"/>
        <v>1</v>
      </c>
      <c r="DU12" s="22">
        <f t="shared" ca="1" si="63"/>
        <v>0</v>
      </c>
      <c r="DV12" s="22">
        <f t="shared" ca="1" si="63"/>
        <v>1</v>
      </c>
      <c r="DW12" s="22">
        <f t="shared" ca="1" si="63"/>
        <v>1</v>
      </c>
      <c r="DX12" s="22">
        <f t="shared" ca="1" si="63"/>
        <v>1</v>
      </c>
      <c r="DY12" s="22">
        <f t="shared" ca="1" si="63"/>
        <v>0</v>
      </c>
      <c r="DZ12" s="22">
        <f t="shared" ca="1" si="63"/>
        <v>0</v>
      </c>
      <c r="EA12" s="22">
        <f t="shared" ca="1" si="63"/>
        <v>0</v>
      </c>
      <c r="EB12" s="22">
        <f t="shared" ca="1" si="63"/>
        <v>0</v>
      </c>
      <c r="EC12" s="22">
        <f t="shared" ca="1" si="63"/>
        <v>0</v>
      </c>
      <c r="ED12" s="22">
        <f t="shared" ca="1" si="63"/>
        <v>0</v>
      </c>
      <c r="EE12" s="22">
        <f t="shared" ca="1" si="63"/>
        <v>0</v>
      </c>
      <c r="EF12" s="22">
        <f t="shared" ca="1" si="63"/>
        <v>0</v>
      </c>
      <c r="EG12" s="22">
        <f t="shared" ca="1" si="53"/>
        <v>0</v>
      </c>
      <c r="EH12" s="22">
        <f t="shared" ca="1" si="53"/>
        <v>0</v>
      </c>
      <c r="EI12" s="22">
        <f t="shared" ca="1" si="63"/>
        <v>0</v>
      </c>
      <c r="EJ12" s="22">
        <f t="shared" ca="1" si="63"/>
        <v>0</v>
      </c>
      <c r="EK12" s="22">
        <f t="shared" ca="1" si="63"/>
        <v>1</v>
      </c>
      <c r="EL12" s="22">
        <f t="shared" ca="1" si="63"/>
        <v>0</v>
      </c>
      <c r="EM12" s="22">
        <f t="shared" ca="1" si="63"/>
        <v>0</v>
      </c>
      <c r="EN12" s="22">
        <f t="shared" ca="1" si="63"/>
        <v>0</v>
      </c>
      <c r="EO12" s="22">
        <f t="shared" ca="1" si="63"/>
        <v>0</v>
      </c>
      <c r="EP12" s="22">
        <f t="shared" ca="1" si="63"/>
        <v>0</v>
      </c>
      <c r="EQ12" s="22">
        <f t="shared" ca="1" si="63"/>
        <v>0</v>
      </c>
      <c r="ER12" s="22">
        <f t="shared" ca="1" si="63"/>
        <v>0</v>
      </c>
      <c r="ES12" s="10"/>
      <c r="ET12" s="22" t="str">
        <f t="shared" ref="ET12:HG13" ca="1" si="64">OFFSET(ET$5,$B12,0)</f>
        <v>-</v>
      </c>
      <c r="EU12" s="22" t="str">
        <f t="shared" ca="1" si="64"/>
        <v>-</v>
      </c>
      <c r="EV12" s="256" t="str">
        <f t="shared" ca="1" si="64"/>
        <v>-</v>
      </c>
      <c r="EW12" s="22" t="str">
        <f t="shared" ca="1" si="64"/>
        <v>-</v>
      </c>
      <c r="EX12" s="22" t="str">
        <f t="shared" ca="1" si="64"/>
        <v>-</v>
      </c>
      <c r="EY12" s="22" t="b">
        <f t="shared" ca="1" si="64"/>
        <v>0</v>
      </c>
      <c r="EZ12" s="22" t="b">
        <f t="shared" ca="1" si="64"/>
        <v>0</v>
      </c>
      <c r="FA12" s="22" t="b">
        <f t="shared" ca="1" si="64"/>
        <v>1</v>
      </c>
      <c r="FB12" s="22">
        <f t="shared" ca="1" si="64"/>
        <v>0</v>
      </c>
      <c r="FC12" s="22">
        <f t="shared" ca="1" si="64"/>
        <v>1</v>
      </c>
      <c r="FD12" s="22">
        <f t="shared" ca="1" si="64"/>
        <v>1</v>
      </c>
      <c r="FE12" s="22" t="str">
        <f t="shared" ca="1" si="64"/>
        <v>-</v>
      </c>
      <c r="FF12" s="22" t="str">
        <f ca="1">OFFSET(FF$5,$B12,0)</f>
        <v>-</v>
      </c>
      <c r="FG12" s="22" t="str">
        <f t="shared" ca="1" si="64"/>
        <v>-</v>
      </c>
      <c r="FH12" s="22" t="str">
        <f t="shared" ca="1" si="64"/>
        <v>-</v>
      </c>
      <c r="FI12" s="22">
        <f t="shared" ca="1" si="64"/>
        <v>1</v>
      </c>
      <c r="FJ12" s="22" t="str">
        <f t="shared" ca="1" si="64"/>
        <v>-</v>
      </c>
      <c r="FK12" s="22" t="str">
        <f t="shared" ca="1" si="64"/>
        <v>-</v>
      </c>
      <c r="FL12" s="22" t="str">
        <f t="shared" ca="1" si="64"/>
        <v>-</v>
      </c>
      <c r="FM12" s="22" t="str">
        <f t="shared" ca="1" si="64"/>
        <v>-</v>
      </c>
      <c r="FN12" s="244" t="str">
        <f t="shared" ca="1" si="54"/>
        <v>-</v>
      </c>
      <c r="FO12" s="22" t="b">
        <f t="shared" ca="1" si="64"/>
        <v>1</v>
      </c>
      <c r="FP12" s="22">
        <f t="shared" ca="1" si="64"/>
        <v>0</v>
      </c>
      <c r="FQ12" s="22" t="str">
        <f t="shared" ca="1" si="64"/>
        <v>-</v>
      </c>
      <c r="FR12" s="22" t="str">
        <f t="shared" ref="FR12:FY13" ca="1" si="65">OFFSET(FR$5,$B12,0)</f>
        <v>-</v>
      </c>
      <c r="FS12" s="22" t="str">
        <f t="shared" ca="1" si="65"/>
        <v>-</v>
      </c>
      <c r="FT12" s="22" t="b">
        <f t="shared" ca="1" si="65"/>
        <v>1</v>
      </c>
      <c r="FU12" s="22">
        <f t="shared" ca="1" si="65"/>
        <v>0</v>
      </c>
      <c r="FV12" s="22" t="str">
        <f t="shared" ca="1" si="65"/>
        <v>-</v>
      </c>
      <c r="FW12" s="22" t="str">
        <f t="shared" ca="1" si="65"/>
        <v>-</v>
      </c>
      <c r="FX12" s="22" t="str">
        <f t="shared" ca="1" si="65"/>
        <v>-</v>
      </c>
      <c r="FY12" s="22" t="str">
        <f t="shared" ca="1" si="65"/>
        <v>-</v>
      </c>
      <c r="FZ12" s="22" t="str">
        <f t="shared" ca="1" si="64"/>
        <v>-</v>
      </c>
      <c r="GA12" s="22" t="str">
        <f t="shared" ca="1" si="64"/>
        <v>-</v>
      </c>
      <c r="GB12" s="22" t="str">
        <f t="shared" ca="1" si="64"/>
        <v>-</v>
      </c>
      <c r="GC12" s="22" t="str">
        <f t="shared" ca="1" si="64"/>
        <v>-</v>
      </c>
      <c r="GD12" s="22" t="str">
        <f t="shared" ca="1" si="64"/>
        <v>-</v>
      </c>
      <c r="GE12" s="22">
        <f t="shared" ca="1" si="64"/>
        <v>500</v>
      </c>
      <c r="GF12" s="22">
        <f t="shared" ca="1" si="64"/>
        <v>500</v>
      </c>
      <c r="GG12" s="22" t="str">
        <f ca="1">OFFSET(GG$5,$B12,0)</f>
        <v>-</v>
      </c>
      <c r="GH12" s="22" t="str">
        <f t="shared" ref="GH12:GI13" ca="1" si="66">OFFSET(GH$5,$B12,0)</f>
        <v>-</v>
      </c>
      <c r="GI12" s="22" t="str">
        <f t="shared" ca="1" si="56"/>
        <v>-</v>
      </c>
      <c r="GJ12" s="22" t="str">
        <f t="shared" ca="1" si="56"/>
        <v>-</v>
      </c>
      <c r="GK12" s="22" t="str">
        <f t="shared" ca="1" si="56"/>
        <v>-</v>
      </c>
      <c r="GL12" s="10"/>
      <c r="GM12" s="22">
        <f t="shared" ca="1" si="64"/>
        <v>1</v>
      </c>
      <c r="GN12" s="22">
        <f t="shared" ca="1" si="64"/>
        <v>0</v>
      </c>
      <c r="GO12" s="22">
        <f t="shared" ca="1" si="64"/>
        <v>1</v>
      </c>
      <c r="GP12" s="22">
        <f t="shared" ca="1" si="64"/>
        <v>1</v>
      </c>
      <c r="GQ12" s="22">
        <f t="shared" ca="1" si="64"/>
        <v>0</v>
      </c>
      <c r="GR12" s="22" t="str">
        <f t="shared" ca="1" si="64"/>
        <v>-</v>
      </c>
      <c r="GS12" s="22" t="str">
        <f t="shared" ca="1" si="64"/>
        <v>-</v>
      </c>
      <c r="GT12" s="22" t="str">
        <f t="shared" ca="1" si="64"/>
        <v>-</v>
      </c>
      <c r="GU12" s="22" t="str">
        <f t="shared" ca="1" si="64"/>
        <v>-</v>
      </c>
      <c r="GV12" s="22">
        <f t="shared" ca="1" si="64"/>
        <v>1</v>
      </c>
      <c r="GW12" s="22">
        <f t="shared" ca="1" si="64"/>
        <v>1</v>
      </c>
      <c r="GX12" s="22">
        <f t="shared" ca="1" si="64"/>
        <v>1</v>
      </c>
      <c r="GY12" s="22">
        <f t="shared" ca="1" si="64"/>
        <v>1</v>
      </c>
      <c r="GZ12" s="10"/>
      <c r="HA12" s="22">
        <f t="shared" ca="1" si="64"/>
        <v>1</v>
      </c>
      <c r="HB12" s="22">
        <f t="shared" ca="1" si="64"/>
        <v>1</v>
      </c>
      <c r="HC12" s="22">
        <f t="shared" ca="1" si="64"/>
        <v>1</v>
      </c>
      <c r="HD12" s="22">
        <f t="shared" ca="1" si="64"/>
        <v>1</v>
      </c>
      <c r="HE12" s="22">
        <f t="shared" ca="1" si="64"/>
        <v>1</v>
      </c>
      <c r="HF12" s="22">
        <f t="shared" ref="HF12:HH13" ca="1" si="67">OFFSET(HF$5,$B12,0)</f>
        <v>1</v>
      </c>
      <c r="HG12" s="256" t="str">
        <f t="shared" ca="1" si="64"/>
        <v>-</v>
      </c>
      <c r="HH12" s="22">
        <f t="shared" ca="1" si="67"/>
        <v>0</v>
      </c>
      <c r="HI12" s="27">
        <v>0</v>
      </c>
    </row>
    <row r="13" spans="1:217" s="236" customFormat="1" hidden="1" outlineLevel="1">
      <c r="A13" s="208">
        <f t="shared" ref="A13" si="68">ROW(A13)-5</f>
        <v>8</v>
      </c>
      <c r="B13" s="208">
        <f>$A$12</f>
        <v>7</v>
      </c>
      <c r="C13" s="236">
        <v>2</v>
      </c>
      <c r="D13" s="236" t="b">
        <v>1</v>
      </c>
      <c r="E13" s="236" t="b">
        <v>1</v>
      </c>
      <c r="F13" s="236" t="b">
        <v>1</v>
      </c>
      <c r="O13" s="250" t="str">
        <f ca="1">"Nutrition test  wo  LTW"&amp;" (F"&amp;3+IFERROR(1*$BR13,0)+IFERROR(1*$BS13,0)&amp;3-IFERROR(1*NOT($BU13),0)&amp;"N"&amp;$BZ13&amp;$CA13&amp;")"</f>
        <v>Nutrition test  wo  LTW (F33N33)</v>
      </c>
      <c r="P13" s="10" t="str">
        <f ca="1">IF(COUNTIF(O$5:O13,O13)=1,"-","Dup")</f>
        <v>-</v>
      </c>
      <c r="Q13" s="10"/>
      <c r="R13" s="244" t="b">
        <f t="shared" ca="1" si="61"/>
        <v>1</v>
      </c>
      <c r="S13" s="244" t="b">
        <f t="shared" ca="1" si="61"/>
        <v>1</v>
      </c>
      <c r="T13" s="244" t="b">
        <f t="shared" ca="1" si="61"/>
        <v>1</v>
      </c>
      <c r="U13" s="244" t="b">
        <f t="shared" ca="1" si="61"/>
        <v>1</v>
      </c>
      <c r="V13" s="244" t="b">
        <f t="shared" ca="1" si="61"/>
        <v>1</v>
      </c>
      <c r="W13" s="256" t="b">
        <f t="shared" ca="1" si="61"/>
        <v>1</v>
      </c>
      <c r="X13" s="10"/>
      <c r="Y13" s="244" t="b">
        <f t="shared" ca="1" si="45"/>
        <v>0</v>
      </c>
      <c r="Z13" s="256" t="str">
        <f t="shared" ca="1" si="45"/>
        <v>-</v>
      </c>
      <c r="AA13" s="256" t="str">
        <f t="shared" ref="AA13:AB19" ca="1" si="69">OFFSET(AA$5,$B13,0)</f>
        <v>-</v>
      </c>
      <c r="AB13" s="256" t="str">
        <f t="shared" ca="1" si="69"/>
        <v>-</v>
      </c>
      <c r="AC13" s="244" t="b">
        <f t="shared" ca="1" si="45"/>
        <v>0</v>
      </c>
      <c r="AD13" s="244" t="str">
        <f t="shared" ca="1" si="46"/>
        <v>-</v>
      </c>
      <c r="AE13" s="256" t="str">
        <f t="shared" ca="1" si="46"/>
        <v>-</v>
      </c>
      <c r="AF13" s="256" t="str">
        <f t="shared" ca="1" si="46"/>
        <v>-</v>
      </c>
      <c r="AG13" s="256" t="str">
        <f t="shared" ca="1" si="46"/>
        <v>-</v>
      </c>
      <c r="AH13" s="10"/>
      <c r="AI13" s="244" t="b">
        <f t="shared" ca="1" si="45"/>
        <v>0</v>
      </c>
      <c r="AJ13" s="244" t="b">
        <f t="shared" ca="1" si="47"/>
        <v>0</v>
      </c>
      <c r="AK13" s="244">
        <f t="shared" ca="1" si="47"/>
        <v>0</v>
      </c>
      <c r="AL13" s="244" t="str">
        <f t="shared" ca="1" si="47"/>
        <v>-</v>
      </c>
      <c r="AM13" s="244" t="str">
        <f t="shared" ca="1" si="45"/>
        <v>-</v>
      </c>
      <c r="AN13" s="244" t="b">
        <f t="shared" ca="1" si="45"/>
        <v>1</v>
      </c>
      <c r="AO13" s="244">
        <f t="shared" ca="1" si="59"/>
        <v>0</v>
      </c>
      <c r="AP13" s="244" t="str">
        <f t="shared" ca="1" si="59"/>
        <v>-</v>
      </c>
      <c r="AQ13" s="243">
        <v>0</v>
      </c>
      <c r="AR13" s="244">
        <f t="shared" ref="AR13" ca="1" si="70">OFFSET(AR$5,$B13,0)</f>
        <v>1</v>
      </c>
      <c r="AS13" s="244" t="str">
        <f t="shared" ca="1" si="62"/>
        <v>-</v>
      </c>
      <c r="AT13" s="244" t="str">
        <f t="shared" ca="1" si="62"/>
        <v>-</v>
      </c>
      <c r="AU13" s="10"/>
      <c r="AV13" s="244" t="str">
        <f t="shared" ca="1" si="62"/>
        <v>-</v>
      </c>
      <c r="AW13" s="244" t="str">
        <f t="shared" ca="1" si="62"/>
        <v>-</v>
      </c>
      <c r="AX13" s="244" t="str">
        <f t="shared" ca="1" si="62"/>
        <v>-</v>
      </c>
      <c r="AY13" s="244" t="str">
        <f t="shared" ca="1" si="62"/>
        <v>-</v>
      </c>
      <c r="AZ13" s="244" t="str">
        <f t="shared" ca="1" si="62"/>
        <v>-</v>
      </c>
      <c r="BA13" s="244" t="str">
        <f t="shared" ca="1" si="62"/>
        <v>-</v>
      </c>
      <c r="BB13" s="244" t="str">
        <f t="shared" ca="1" si="62"/>
        <v>-</v>
      </c>
      <c r="BC13" s="244" t="str">
        <f t="shared" ca="1" si="62"/>
        <v>-</v>
      </c>
      <c r="BD13" s="244" t="str">
        <f t="shared" ca="1" si="62"/>
        <v>-</v>
      </c>
      <c r="BE13" s="244" t="str">
        <f t="shared" ca="1" si="62"/>
        <v>-</v>
      </c>
      <c r="BF13" s="244" t="str">
        <f t="shared" ca="1" si="62"/>
        <v>-</v>
      </c>
      <c r="BG13" s="244" t="str">
        <f t="shared" ca="1" si="62"/>
        <v>-</v>
      </c>
      <c r="BH13" s="244" t="str">
        <f t="shared" ca="1" si="62"/>
        <v>-</v>
      </c>
      <c r="BI13" s="244" t="str">
        <f t="shared" ca="1" si="62"/>
        <v>-</v>
      </c>
      <c r="BJ13" s="244" t="str">
        <f t="shared" ca="1" si="62"/>
        <v>-</v>
      </c>
      <c r="BK13" s="244" t="str">
        <f t="shared" ca="1" si="62"/>
        <v>-</v>
      </c>
      <c r="BL13" s="244" t="str">
        <f t="shared" ca="1" si="62"/>
        <v>-</v>
      </c>
      <c r="BM13" s="244" t="str">
        <f t="shared" ca="1" si="62"/>
        <v>-</v>
      </c>
      <c r="BN13" s="244" t="str">
        <f t="shared" ca="1" si="62"/>
        <v>-</v>
      </c>
      <c r="BO13" s="244" t="str">
        <f t="shared" ca="1" si="62"/>
        <v>-</v>
      </c>
      <c r="BP13" s="244" t="str">
        <f t="shared" ca="1" si="62"/>
        <v>-</v>
      </c>
      <c r="BQ13" s="10"/>
      <c r="BR13" s="244" t="str">
        <f t="shared" ca="1" si="62"/>
        <v>-</v>
      </c>
      <c r="BS13" s="244" t="str">
        <f t="shared" ca="1" si="62"/>
        <v>-</v>
      </c>
      <c r="BT13" s="244" t="str">
        <f t="shared" ca="1" si="62"/>
        <v>-</v>
      </c>
      <c r="BU13" s="244" t="str">
        <f t="shared" ca="1" si="62"/>
        <v>-</v>
      </c>
      <c r="BV13" s="244" t="str">
        <f t="shared" ca="1" si="62"/>
        <v>-</v>
      </c>
      <c r="BW13" s="244" t="str">
        <f t="shared" ca="1" si="62"/>
        <v>-</v>
      </c>
      <c r="BX13" s="244" t="str">
        <f t="shared" ca="1" si="62"/>
        <v>-</v>
      </c>
      <c r="BY13" s="244" t="str">
        <f t="shared" ca="1" si="62"/>
        <v>-</v>
      </c>
      <c r="BZ13" s="243">
        <v>3</v>
      </c>
      <c r="CA13" s="244">
        <f t="shared" ref="CA13" ca="1" si="71">OFFSET(CA$5,$B13,0)</f>
        <v>3</v>
      </c>
      <c r="CB13" s="244" t="str">
        <f t="shared" ca="1" si="62"/>
        <v>-</v>
      </c>
      <c r="CC13" s="244" t="str">
        <f t="shared" ca="1" si="62"/>
        <v>-</v>
      </c>
      <c r="CD13" s="244" t="str">
        <f t="shared" ca="1" si="62"/>
        <v>-</v>
      </c>
      <c r="CE13" s="244" t="str">
        <f t="shared" ca="1" si="62"/>
        <v>-</v>
      </c>
      <c r="CF13" s="244" t="str">
        <f t="shared" ca="1" si="62"/>
        <v>-</v>
      </c>
      <c r="CG13" s="244" t="str">
        <f t="shared" ca="1" si="62"/>
        <v>-</v>
      </c>
      <c r="CH13" s="244" t="str">
        <f t="shared" ca="1" si="62"/>
        <v>-</v>
      </c>
      <c r="CI13" s="244" t="str">
        <f t="shared" ca="1" si="62"/>
        <v>-</v>
      </c>
      <c r="CJ13" s="244" t="str">
        <f t="shared" ca="1" si="62"/>
        <v>-</v>
      </c>
      <c r="CK13" s="244" t="str">
        <f t="shared" ca="1" si="62"/>
        <v>-</v>
      </c>
      <c r="CL13" s="244" t="str">
        <f t="shared" ca="1" si="62"/>
        <v>-</v>
      </c>
      <c r="CM13" s="244" t="str">
        <f t="shared" ca="1" si="62"/>
        <v>-</v>
      </c>
      <c r="CN13" s="244" t="str">
        <f t="shared" ca="1" si="62"/>
        <v>-</v>
      </c>
      <c r="CO13" s="244" t="str">
        <f t="shared" ca="1" si="62"/>
        <v>-</v>
      </c>
      <c r="CP13" s="244">
        <f t="shared" ca="1" si="62"/>
        <v>0</v>
      </c>
      <c r="CQ13" s="256">
        <f t="shared" ca="1" si="60"/>
        <v>0</v>
      </c>
      <c r="CR13" s="256">
        <f t="shared" ca="1" si="60"/>
        <v>0</v>
      </c>
      <c r="CS13" s="244">
        <f t="shared" ca="1" si="63"/>
        <v>0</v>
      </c>
      <c r="CT13" s="244">
        <f t="shared" ca="1" si="63"/>
        <v>0</v>
      </c>
      <c r="CU13" s="244">
        <f t="shared" ca="1" si="63"/>
        <v>0</v>
      </c>
      <c r="CV13" s="244">
        <f t="shared" ca="1" si="63"/>
        <v>0</v>
      </c>
      <c r="CW13" s="244" t="str">
        <f t="shared" ca="1" si="63"/>
        <v>-</v>
      </c>
      <c r="CX13" s="244" t="str">
        <f t="shared" ca="1" si="63"/>
        <v>-</v>
      </c>
      <c r="CY13" s="244" t="str">
        <f t="shared" ca="1" si="63"/>
        <v>-</v>
      </c>
      <c r="CZ13" s="244" t="str">
        <f t="shared" ca="1" si="63"/>
        <v>-</v>
      </c>
      <c r="DA13" s="244" t="str">
        <f t="shared" ca="1" si="63"/>
        <v>-</v>
      </c>
      <c r="DB13" s="244" t="str">
        <f t="shared" ca="1" si="63"/>
        <v>-</v>
      </c>
      <c r="DC13" s="244" t="str">
        <f t="shared" ca="1" si="63"/>
        <v>-</v>
      </c>
      <c r="DD13" s="244" t="str">
        <f t="shared" ca="1" si="63"/>
        <v>-</v>
      </c>
      <c r="DE13" s="244" t="str">
        <f t="shared" ca="1" si="63"/>
        <v>-</v>
      </c>
      <c r="DF13" s="244" t="str">
        <f t="shared" ca="1" si="63"/>
        <v>-</v>
      </c>
      <c r="DG13" s="244" t="str">
        <f t="shared" ca="1" si="63"/>
        <v>-</v>
      </c>
      <c r="DH13" s="10"/>
      <c r="DI13" s="244">
        <f t="shared" ca="1" si="63"/>
        <v>1</v>
      </c>
      <c r="DJ13" s="244" t="str">
        <f t="shared" ca="1" si="63"/>
        <v>-</v>
      </c>
      <c r="DK13" s="244" t="str">
        <f t="shared" ca="1" si="63"/>
        <v>-</v>
      </c>
      <c r="DL13" s="244" t="str">
        <f t="shared" ca="1" si="63"/>
        <v>-</v>
      </c>
      <c r="DM13" s="244" t="str">
        <f t="shared" ca="1" si="63"/>
        <v>-</v>
      </c>
      <c r="DN13" s="244" t="str">
        <f t="shared" ca="1" si="63"/>
        <v>-</v>
      </c>
      <c r="DO13" s="244" t="str">
        <f t="shared" ca="1" si="63"/>
        <v>-</v>
      </c>
      <c r="DP13" s="244">
        <f t="shared" ca="1" si="63"/>
        <v>0</v>
      </c>
      <c r="DQ13" s="244" t="str">
        <f t="shared" ca="1" si="63"/>
        <v>-</v>
      </c>
      <c r="DR13" s="244">
        <f t="shared" ca="1" si="52"/>
        <v>1</v>
      </c>
      <c r="DS13" s="244">
        <f t="shared" ca="1" si="52"/>
        <v>0</v>
      </c>
      <c r="DT13" s="244">
        <f t="shared" ca="1" si="63"/>
        <v>1</v>
      </c>
      <c r="DU13" s="244">
        <f t="shared" ca="1" si="63"/>
        <v>0</v>
      </c>
      <c r="DV13" s="244">
        <f t="shared" ca="1" si="63"/>
        <v>1</v>
      </c>
      <c r="DW13" s="244">
        <f t="shared" ca="1" si="63"/>
        <v>1</v>
      </c>
      <c r="DX13" s="244">
        <f t="shared" ca="1" si="63"/>
        <v>1</v>
      </c>
      <c r="DY13" s="244">
        <f t="shared" ca="1" si="63"/>
        <v>0</v>
      </c>
      <c r="DZ13" s="244">
        <f t="shared" ca="1" si="63"/>
        <v>0</v>
      </c>
      <c r="EA13" s="244">
        <f t="shared" ca="1" si="63"/>
        <v>0</v>
      </c>
      <c r="EB13" s="244">
        <f t="shared" ca="1" si="63"/>
        <v>0</v>
      </c>
      <c r="EC13" s="244">
        <f t="shared" ca="1" si="63"/>
        <v>0</v>
      </c>
      <c r="ED13" s="244">
        <f t="shared" ca="1" si="63"/>
        <v>0</v>
      </c>
      <c r="EE13" s="244">
        <f t="shared" ca="1" si="63"/>
        <v>0</v>
      </c>
      <c r="EF13" s="244">
        <f t="shared" ca="1" si="63"/>
        <v>0</v>
      </c>
      <c r="EG13" s="244">
        <f t="shared" ca="1" si="53"/>
        <v>0</v>
      </c>
      <c r="EH13" s="244">
        <f t="shared" ca="1" si="53"/>
        <v>0</v>
      </c>
      <c r="EI13" s="244">
        <f t="shared" ca="1" si="63"/>
        <v>0</v>
      </c>
      <c r="EJ13" s="244">
        <f t="shared" ca="1" si="63"/>
        <v>0</v>
      </c>
      <c r="EK13" s="244">
        <f t="shared" ca="1" si="63"/>
        <v>1</v>
      </c>
      <c r="EL13" s="244">
        <f t="shared" ca="1" si="63"/>
        <v>0</v>
      </c>
      <c r="EM13" s="244">
        <f t="shared" ca="1" si="63"/>
        <v>0</v>
      </c>
      <c r="EN13" s="244">
        <f t="shared" ca="1" si="63"/>
        <v>0</v>
      </c>
      <c r="EO13" s="244">
        <f t="shared" ca="1" si="63"/>
        <v>0</v>
      </c>
      <c r="EP13" s="244">
        <f t="shared" ca="1" si="63"/>
        <v>0</v>
      </c>
      <c r="EQ13" s="244">
        <f t="shared" ca="1" si="63"/>
        <v>0</v>
      </c>
      <c r="ER13" s="244">
        <f t="shared" ca="1" si="63"/>
        <v>0</v>
      </c>
      <c r="ES13" s="10"/>
      <c r="ET13" s="244" t="str">
        <f t="shared" ca="1" si="64"/>
        <v>-</v>
      </c>
      <c r="EU13" s="244" t="str">
        <f t="shared" ca="1" si="64"/>
        <v>-</v>
      </c>
      <c r="EV13" s="256" t="str">
        <f t="shared" ca="1" si="64"/>
        <v>-</v>
      </c>
      <c r="EW13" s="244" t="str">
        <f t="shared" ca="1" si="64"/>
        <v>-</v>
      </c>
      <c r="EX13" s="244" t="str">
        <f t="shared" ca="1" si="64"/>
        <v>-</v>
      </c>
      <c r="EY13" s="244" t="b">
        <f t="shared" ca="1" si="64"/>
        <v>0</v>
      </c>
      <c r="EZ13" s="244" t="b">
        <f t="shared" ca="1" si="64"/>
        <v>0</v>
      </c>
      <c r="FA13" s="244" t="b">
        <f t="shared" ca="1" si="64"/>
        <v>1</v>
      </c>
      <c r="FB13" s="244">
        <f t="shared" ca="1" si="64"/>
        <v>0</v>
      </c>
      <c r="FC13" s="244">
        <f t="shared" ca="1" si="64"/>
        <v>1</v>
      </c>
      <c r="FD13" s="244">
        <f t="shared" ca="1" si="64"/>
        <v>1</v>
      </c>
      <c r="FE13" s="244" t="str">
        <f t="shared" ca="1" si="64"/>
        <v>-</v>
      </c>
      <c r="FF13" s="244" t="str">
        <f t="shared" ca="1" si="64"/>
        <v>-</v>
      </c>
      <c r="FG13" s="244" t="str">
        <f t="shared" ca="1" si="64"/>
        <v>-</v>
      </c>
      <c r="FH13" s="244" t="str">
        <f t="shared" ca="1" si="64"/>
        <v>-</v>
      </c>
      <c r="FI13" s="244">
        <f t="shared" ca="1" si="64"/>
        <v>1</v>
      </c>
      <c r="FJ13" s="244" t="str">
        <f t="shared" ca="1" si="64"/>
        <v>-</v>
      </c>
      <c r="FK13" s="244" t="str">
        <f t="shared" ca="1" si="64"/>
        <v>-</v>
      </c>
      <c r="FL13" s="244" t="str">
        <f t="shared" ca="1" si="64"/>
        <v>-</v>
      </c>
      <c r="FM13" s="244" t="str">
        <f t="shared" ca="1" si="64"/>
        <v>-</v>
      </c>
      <c r="FN13" s="244" t="str">
        <f t="shared" ca="1" si="54"/>
        <v>-</v>
      </c>
      <c r="FO13" s="244" t="b">
        <f t="shared" ca="1" si="64"/>
        <v>1</v>
      </c>
      <c r="FP13" s="244">
        <f t="shared" ca="1" si="64"/>
        <v>0</v>
      </c>
      <c r="FQ13" s="244" t="str">
        <f t="shared" ca="1" si="64"/>
        <v>-</v>
      </c>
      <c r="FR13" s="244" t="str">
        <f t="shared" ca="1" si="65"/>
        <v>-</v>
      </c>
      <c r="FS13" s="244" t="str">
        <f t="shared" ca="1" si="65"/>
        <v>-</v>
      </c>
      <c r="FT13" s="244" t="b">
        <f t="shared" ca="1" si="65"/>
        <v>1</v>
      </c>
      <c r="FU13" s="244">
        <f t="shared" ca="1" si="65"/>
        <v>0</v>
      </c>
      <c r="FV13" s="244" t="str">
        <f t="shared" ca="1" si="65"/>
        <v>-</v>
      </c>
      <c r="FW13" s="244" t="str">
        <f t="shared" ca="1" si="65"/>
        <v>-</v>
      </c>
      <c r="FX13" s="244" t="str">
        <f t="shared" ca="1" si="65"/>
        <v>-</v>
      </c>
      <c r="FY13" s="244" t="str">
        <f t="shared" ca="1" si="65"/>
        <v>-</v>
      </c>
      <c r="FZ13" s="244" t="str">
        <f t="shared" ca="1" si="64"/>
        <v>-</v>
      </c>
      <c r="GA13" s="244" t="str">
        <f t="shared" ca="1" si="64"/>
        <v>-</v>
      </c>
      <c r="GB13" s="244" t="str">
        <f t="shared" ca="1" si="64"/>
        <v>-</v>
      </c>
      <c r="GC13" s="244" t="str">
        <f t="shared" ca="1" si="64"/>
        <v>-</v>
      </c>
      <c r="GD13" s="244" t="str">
        <f t="shared" ca="1" si="64"/>
        <v>-</v>
      </c>
      <c r="GE13" s="244">
        <f t="shared" ca="1" si="64"/>
        <v>500</v>
      </c>
      <c r="GF13" s="244">
        <f t="shared" ca="1" si="64"/>
        <v>500</v>
      </c>
      <c r="GG13" s="244" t="str">
        <f t="shared" ca="1" si="64"/>
        <v>-</v>
      </c>
      <c r="GH13" s="244" t="str">
        <f t="shared" ca="1" si="66"/>
        <v>-</v>
      </c>
      <c r="GI13" s="244" t="str">
        <f t="shared" ca="1" si="66"/>
        <v>-</v>
      </c>
      <c r="GJ13" s="244" t="str">
        <f ca="1">OFFSET(GJ$5,$B13,0)</f>
        <v>-</v>
      </c>
      <c r="GK13" s="244" t="str">
        <f ca="1">OFFSET(GK$5,$B13,0)</f>
        <v>-</v>
      </c>
      <c r="GL13" s="10"/>
      <c r="GM13" s="244">
        <f t="shared" ca="1" si="64"/>
        <v>1</v>
      </c>
      <c r="GN13" s="244">
        <f t="shared" ref="GN13:HD13" ca="1" si="72">OFFSET(GN$5,$B13,0)</f>
        <v>0</v>
      </c>
      <c r="GO13" s="244">
        <f t="shared" ca="1" si="72"/>
        <v>1</v>
      </c>
      <c r="GP13" s="244">
        <f t="shared" ca="1" si="72"/>
        <v>1</v>
      </c>
      <c r="GQ13" s="244">
        <f t="shared" ca="1" si="72"/>
        <v>0</v>
      </c>
      <c r="GR13" s="244" t="str">
        <f t="shared" ca="1" si="72"/>
        <v>-</v>
      </c>
      <c r="GS13" s="244" t="str">
        <f t="shared" ca="1" si="72"/>
        <v>-</v>
      </c>
      <c r="GT13" s="244" t="str">
        <f t="shared" ca="1" si="72"/>
        <v>-</v>
      </c>
      <c r="GU13" s="244" t="str">
        <f t="shared" ca="1" si="72"/>
        <v>-</v>
      </c>
      <c r="GV13" s="244">
        <f t="shared" ca="1" si="72"/>
        <v>1</v>
      </c>
      <c r="GW13" s="244">
        <f t="shared" ca="1" si="72"/>
        <v>1</v>
      </c>
      <c r="GX13" s="244">
        <f t="shared" ca="1" si="72"/>
        <v>1</v>
      </c>
      <c r="GY13" s="244">
        <f t="shared" ca="1" si="72"/>
        <v>1</v>
      </c>
      <c r="GZ13" s="10"/>
      <c r="HA13" s="244">
        <f t="shared" ca="1" si="72"/>
        <v>1</v>
      </c>
      <c r="HB13" s="244">
        <f t="shared" ca="1" si="72"/>
        <v>1</v>
      </c>
      <c r="HC13" s="244">
        <f t="shared" ca="1" si="72"/>
        <v>1</v>
      </c>
      <c r="HD13" s="244">
        <f t="shared" ca="1" si="72"/>
        <v>1</v>
      </c>
      <c r="HE13" s="244">
        <f t="shared" ref="HE13" ca="1" si="73">OFFSET(HE$5,$B13,0)</f>
        <v>1</v>
      </c>
      <c r="HF13" s="244">
        <f t="shared" ca="1" si="67"/>
        <v>1</v>
      </c>
      <c r="HG13" s="256" t="str">
        <f t="shared" ref="HG13" ca="1" si="74">OFFSET(HG$5,$B13,0)</f>
        <v>-</v>
      </c>
      <c r="HH13" s="244">
        <f t="shared" ca="1" si="67"/>
        <v>0</v>
      </c>
      <c r="HI13" s="27">
        <v>0</v>
      </c>
    </row>
    <row r="14" spans="1:217" ht="17.25">
      <c r="A14" s="24">
        <f t="shared" si="12"/>
        <v>9</v>
      </c>
      <c r="B14" s="24"/>
      <c r="D14" t="b">
        <v>0</v>
      </c>
      <c r="E14" s="15"/>
      <c r="F14" s="15"/>
      <c r="O14" s="226" t="s">
        <v>1087</v>
      </c>
      <c r="P14" s="10" t="str">
        <f ca="1">IF(COUNTIF(O$5:O14,O14)=1,"-","Dup")</f>
        <v>-</v>
      </c>
      <c r="Q14" s="10"/>
      <c r="R14" s="16"/>
      <c r="S14" s="16"/>
      <c r="T14" s="16"/>
      <c r="U14" s="16"/>
      <c r="V14" s="16"/>
      <c r="W14" s="242"/>
      <c r="X14" s="10"/>
      <c r="Y14" s="16"/>
      <c r="Z14" s="242"/>
      <c r="AA14" s="242"/>
      <c r="AB14" s="242"/>
      <c r="AC14" s="16"/>
      <c r="AD14" s="16"/>
      <c r="AE14" s="294"/>
      <c r="AF14" s="294"/>
      <c r="AG14" s="294"/>
      <c r="AH14" s="10"/>
      <c r="AI14" s="16"/>
      <c r="AJ14" s="16"/>
      <c r="AK14" s="16"/>
      <c r="AL14" s="16"/>
      <c r="AM14" s="245"/>
      <c r="AN14" s="16"/>
      <c r="AO14" s="16"/>
      <c r="AP14" s="16"/>
      <c r="AQ14" s="36" t="s">
        <v>709</v>
      </c>
      <c r="AR14" s="35"/>
      <c r="AS14" s="36" t="s">
        <v>710</v>
      </c>
      <c r="AT14" s="35"/>
      <c r="AU14" s="10"/>
      <c r="AV14" s="16"/>
      <c r="AW14" s="16"/>
      <c r="AX14" s="16"/>
      <c r="AY14" s="16"/>
      <c r="AZ14" s="36" t="s">
        <v>710</v>
      </c>
      <c r="BA14" s="16"/>
      <c r="BB14" s="35"/>
      <c r="BC14" s="37" t="s">
        <v>711</v>
      </c>
      <c r="BD14" s="16"/>
      <c r="BE14" s="16"/>
      <c r="BF14" s="16"/>
      <c r="BG14" s="36" t="s">
        <v>709</v>
      </c>
      <c r="BH14" s="35"/>
      <c r="BI14" s="35"/>
      <c r="BJ14" s="35"/>
      <c r="BK14" s="16"/>
      <c r="BL14" s="16"/>
      <c r="BM14" s="36" t="s">
        <v>709</v>
      </c>
      <c r="BN14" s="35"/>
      <c r="BO14" s="35"/>
      <c r="BP14" s="35"/>
      <c r="BQ14" s="10"/>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36"/>
      <c r="CQ14" s="245" t="s">
        <v>1119</v>
      </c>
      <c r="CR14" s="245"/>
      <c r="CS14" s="16"/>
      <c r="CT14" s="16"/>
      <c r="CU14" s="16"/>
      <c r="CV14" s="16"/>
      <c r="CW14" s="16"/>
      <c r="CX14" s="16"/>
      <c r="CY14" s="16"/>
      <c r="CZ14" s="16"/>
      <c r="DA14" s="36" t="s">
        <v>713</v>
      </c>
      <c r="DB14" s="35"/>
      <c r="DC14" s="35"/>
      <c r="DD14" s="35"/>
      <c r="DE14" s="35"/>
      <c r="DF14" s="35"/>
      <c r="DG14" s="35"/>
      <c r="DH14" s="10"/>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261"/>
      <c r="EH14" s="35"/>
      <c r="EI14" s="16"/>
      <c r="EJ14" s="16"/>
      <c r="EK14" s="37"/>
      <c r="EL14" s="36"/>
      <c r="EM14" s="35" t="s">
        <v>1079</v>
      </c>
      <c r="EN14" s="35"/>
      <c r="EO14" s="35"/>
      <c r="EP14" s="35" t="s">
        <v>1080</v>
      </c>
      <c r="EQ14" s="35"/>
      <c r="ER14" s="35"/>
      <c r="ES14" s="10"/>
      <c r="ET14" s="16"/>
      <c r="EU14" s="16"/>
      <c r="EV14" s="242"/>
      <c r="EW14" s="16"/>
      <c r="EX14" s="16"/>
      <c r="EY14" s="16"/>
      <c r="EZ14" s="16"/>
      <c r="FA14" s="16"/>
      <c r="FB14" s="35" t="s">
        <v>1081</v>
      </c>
      <c r="FC14" s="261"/>
      <c r="FD14" s="36"/>
      <c r="FE14" s="35" t="s">
        <v>1082</v>
      </c>
      <c r="FF14" s="35"/>
      <c r="FG14" s="35" t="s">
        <v>1083</v>
      </c>
      <c r="FH14" s="35"/>
      <c r="FI14" s="35" t="s">
        <v>1084</v>
      </c>
      <c r="FJ14" s="262"/>
      <c r="FK14" s="35"/>
      <c r="FL14" s="16"/>
      <c r="FM14" s="35" t="s">
        <v>1085</v>
      </c>
      <c r="FN14" s="35" t="s">
        <v>1131</v>
      </c>
      <c r="FO14" s="262"/>
      <c r="FP14" s="16"/>
      <c r="FQ14" s="35" t="s">
        <v>1131</v>
      </c>
      <c r="FR14" s="35"/>
      <c r="FS14" s="35" t="s">
        <v>1085</v>
      </c>
      <c r="FT14" s="16"/>
      <c r="FU14" s="16"/>
      <c r="FV14" s="35" t="s">
        <v>1086</v>
      </c>
      <c r="FW14" s="35"/>
      <c r="FX14" s="35"/>
      <c r="FY14" s="35"/>
      <c r="FZ14" s="261"/>
      <c r="GA14" s="16" t="s">
        <v>1088</v>
      </c>
      <c r="GB14" s="16"/>
      <c r="GC14" s="16"/>
      <c r="GD14" s="35" t="s">
        <v>1086</v>
      </c>
      <c r="GE14" s="35"/>
      <c r="GF14" s="35"/>
      <c r="GG14" s="35"/>
      <c r="GH14" s="35"/>
      <c r="GI14" s="35"/>
      <c r="GJ14" s="16"/>
      <c r="GK14" s="16" t="s">
        <v>1090</v>
      </c>
      <c r="GL14" s="10"/>
      <c r="GM14" s="261"/>
      <c r="GN14" s="36"/>
      <c r="GO14" s="36"/>
      <c r="GP14" s="36"/>
      <c r="GQ14" s="36"/>
      <c r="GR14" s="36"/>
      <c r="GS14" s="35"/>
      <c r="GT14" s="35"/>
      <c r="GU14" s="35"/>
      <c r="GV14" s="35" t="s">
        <v>1089</v>
      </c>
      <c r="GW14" s="35"/>
      <c r="GX14" s="35"/>
      <c r="GY14" s="263"/>
      <c r="GZ14" s="10"/>
      <c r="HA14" s="37"/>
      <c r="HB14" s="36"/>
      <c r="HC14" s="36"/>
      <c r="HD14" s="36"/>
      <c r="HE14" s="36"/>
      <c r="HF14" s="16"/>
      <c r="HG14" s="242"/>
      <c r="HH14" s="16"/>
      <c r="HI14" s="27">
        <v>0</v>
      </c>
    </row>
    <row r="15" spans="1:217">
      <c r="A15" s="24">
        <f>ROW(A15)-5</f>
        <v>10</v>
      </c>
      <c r="B15" s="24"/>
      <c r="C15" s="32">
        <v>1</v>
      </c>
      <c r="D15" t="b">
        <v>0</v>
      </c>
      <c r="E15" s="15"/>
      <c r="F15" s="207" t="s">
        <v>994</v>
      </c>
      <c r="G15">
        <v>3</v>
      </c>
      <c r="H15">
        <v>43</v>
      </c>
      <c r="I15">
        <v>3</v>
      </c>
      <c r="J15">
        <v>3</v>
      </c>
      <c r="K15">
        <v>3</v>
      </c>
      <c r="L15">
        <v>4</v>
      </c>
      <c r="M15">
        <v>3</v>
      </c>
      <c r="O15" s="226" t="s">
        <v>851</v>
      </c>
      <c r="P15" s="10" t="str">
        <f ca="1">IF(COUNTIF(O$5:O15,O15)=1,"-","Dup")</f>
        <v>-</v>
      </c>
      <c r="Q15" s="10"/>
      <c r="R15" s="16"/>
      <c r="S15" s="16"/>
      <c r="T15" s="16"/>
      <c r="U15" s="16"/>
      <c r="V15" s="16"/>
      <c r="W15" s="242"/>
      <c r="X15" s="10"/>
      <c r="Y15" s="16"/>
      <c r="Z15" s="242"/>
      <c r="AA15" s="242"/>
      <c r="AB15" s="242"/>
      <c r="AC15" s="16"/>
      <c r="AH15" s="10"/>
      <c r="AI15" s="16"/>
      <c r="AJ15" s="16"/>
      <c r="AK15" s="16"/>
      <c r="AL15" s="16"/>
      <c r="AM15" s="249"/>
      <c r="AN15" s="16"/>
      <c r="AO15" s="16"/>
      <c r="AP15" s="16"/>
      <c r="AQ15" s="16"/>
      <c r="AR15" s="16"/>
      <c r="AS15" s="16"/>
      <c r="AT15" s="16"/>
      <c r="AU15" s="10"/>
      <c r="AV15" s="16"/>
      <c r="AW15" s="16"/>
      <c r="AX15" s="16"/>
      <c r="AY15" s="16"/>
      <c r="AZ15" s="16"/>
      <c r="BA15" s="16"/>
      <c r="BB15" s="16"/>
      <c r="BC15" s="16"/>
      <c r="BD15" s="16"/>
      <c r="BE15" s="16"/>
      <c r="BF15" s="16"/>
      <c r="BG15" s="16"/>
      <c r="BH15" s="16"/>
      <c r="BI15" s="16"/>
      <c r="BJ15" s="16"/>
      <c r="BK15" s="16"/>
      <c r="BL15" s="16"/>
      <c r="BM15" s="16"/>
      <c r="BN15" s="16"/>
      <c r="BO15" s="16"/>
      <c r="BP15" s="16"/>
      <c r="BQ15" s="10"/>
      <c r="BR15" s="242"/>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275">
        <v>1</v>
      </c>
      <c r="CR15" s="276">
        <f ca="1">OFFSET(CR15,0,-1)+1</f>
        <v>2</v>
      </c>
      <c r="CS15" s="16"/>
      <c r="CT15" s="16"/>
      <c r="CU15" s="16"/>
      <c r="CV15" s="16"/>
      <c r="CW15" s="16"/>
      <c r="CX15" s="16"/>
      <c r="CY15" s="21">
        <v>4</v>
      </c>
      <c r="CZ15" s="21">
        <v>4</v>
      </c>
      <c r="DA15" s="16"/>
      <c r="DB15" s="16"/>
      <c r="DC15" s="16"/>
      <c r="DD15" s="16"/>
      <c r="DE15" s="16"/>
      <c r="DF15" s="16"/>
      <c r="DG15" s="16"/>
      <c r="DH15" s="10"/>
      <c r="DI15" s="21">
        <v>1</v>
      </c>
      <c r="DJ15" s="16"/>
      <c r="DK15" s="16"/>
      <c r="DL15" s="16"/>
      <c r="DM15" s="16"/>
      <c r="DN15" s="21">
        <v>2</v>
      </c>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21">
        <v>1</v>
      </c>
      <c r="EN15" s="21">
        <v>2</v>
      </c>
      <c r="EO15" s="21">
        <v>3</v>
      </c>
      <c r="EP15" s="21">
        <v>7</v>
      </c>
      <c r="EQ15" s="21">
        <v>8</v>
      </c>
      <c r="ER15" s="21">
        <v>9</v>
      </c>
      <c r="ES15" s="10"/>
      <c r="ET15" s="16"/>
      <c r="EU15" s="16"/>
      <c r="EV15" s="242"/>
      <c r="EW15" s="16"/>
      <c r="EX15" s="16"/>
      <c r="EY15" s="21">
        <v>1</v>
      </c>
      <c r="EZ15" s="21">
        <v>2</v>
      </c>
      <c r="FA15" s="21">
        <v>3</v>
      </c>
      <c r="FB15" s="21">
        <v>1</v>
      </c>
      <c r="FC15" s="16"/>
      <c r="FD15" s="16"/>
      <c r="FE15" s="21">
        <v>1</v>
      </c>
      <c r="FF15" s="21">
        <v>2</v>
      </c>
      <c r="FG15" s="21">
        <v>1</v>
      </c>
      <c r="FH15" s="21">
        <v>2</v>
      </c>
      <c r="FI15" s="21">
        <v>10</v>
      </c>
      <c r="FJ15" s="21">
        <v>3</v>
      </c>
      <c r="FK15" s="16"/>
      <c r="FL15" s="16"/>
      <c r="FM15" s="242"/>
      <c r="FN15" s="243">
        <v>1</v>
      </c>
      <c r="FO15" s="16"/>
      <c r="FP15" s="16"/>
      <c r="FQ15" s="255">
        <v>1</v>
      </c>
      <c r="FR15" s="16"/>
      <c r="FS15" s="16"/>
      <c r="FT15" s="16"/>
      <c r="FU15" s="16"/>
      <c r="FV15" s="21">
        <v>5</v>
      </c>
      <c r="FW15" s="21">
        <v>6</v>
      </c>
      <c r="FX15" s="21">
        <v>7</v>
      </c>
      <c r="FY15" s="21">
        <v>8</v>
      </c>
      <c r="FZ15" s="16"/>
      <c r="GA15" s="21">
        <v>1</v>
      </c>
      <c r="GB15" s="16"/>
      <c r="GC15" s="16"/>
      <c r="GD15" s="21">
        <v>11</v>
      </c>
      <c r="GE15" s="21">
        <v>9</v>
      </c>
      <c r="GF15" s="21">
        <v>9</v>
      </c>
      <c r="GG15" s="21">
        <v>10</v>
      </c>
      <c r="GH15" s="21">
        <v>3</v>
      </c>
      <c r="GI15" s="21">
        <v>4</v>
      </c>
      <c r="GJ15" s="16"/>
      <c r="GK15" s="16">
        <v>1</v>
      </c>
      <c r="GL15" s="10"/>
      <c r="GM15" s="16"/>
      <c r="GN15" s="16"/>
      <c r="GO15" s="16"/>
      <c r="GP15" s="16"/>
      <c r="GQ15" s="16"/>
      <c r="GR15" s="16"/>
      <c r="GS15" s="16"/>
      <c r="GT15" s="16"/>
      <c r="GU15" s="16"/>
      <c r="GV15" s="21">
        <v>1</v>
      </c>
      <c r="GW15" s="21">
        <v>1</v>
      </c>
      <c r="GX15" s="21">
        <v>1</v>
      </c>
      <c r="GY15" s="16"/>
      <c r="GZ15" s="10"/>
      <c r="HA15" s="16"/>
      <c r="HB15" s="16"/>
      <c r="HC15" s="16"/>
      <c r="HD15" s="16"/>
      <c r="HE15" s="16"/>
      <c r="HF15" s="16"/>
      <c r="HG15" s="242"/>
      <c r="HH15" s="16"/>
      <c r="HI15" s="27">
        <v>0</v>
      </c>
    </row>
    <row r="16" spans="1:217">
      <c r="A16" s="24">
        <f>ROW(A16)-5</f>
        <v>11</v>
      </c>
      <c r="B16" s="24"/>
      <c r="C16" s="236"/>
      <c r="D16" t="b">
        <v>0</v>
      </c>
      <c r="E16" s="15"/>
      <c r="F16" s="207" t="s">
        <v>988</v>
      </c>
      <c r="G16">
        <v>1</v>
      </c>
      <c r="H16">
        <v>1</v>
      </c>
      <c r="I16">
        <v>1</v>
      </c>
      <c r="J16">
        <v>1</v>
      </c>
      <c r="K16">
        <v>1</v>
      </c>
      <c r="L16">
        <v>1</v>
      </c>
      <c r="M16">
        <v>1</v>
      </c>
      <c r="N16">
        <v>0</v>
      </c>
      <c r="O16" s="226" t="s">
        <v>850</v>
      </c>
      <c r="P16" s="10" t="str">
        <f ca="1">IF(COUNTIF(O$5:O16,O16)=1,"-","Dup")</f>
        <v>-</v>
      </c>
      <c r="Q16" s="10"/>
      <c r="R16" s="16"/>
      <c r="S16" s="16"/>
      <c r="T16" s="16"/>
      <c r="U16" s="16"/>
      <c r="V16" s="16"/>
      <c r="W16" s="242"/>
      <c r="X16" s="10"/>
      <c r="Y16" s="16"/>
      <c r="Z16" s="242"/>
      <c r="AA16" s="242"/>
      <c r="AB16" s="242"/>
      <c r="AC16" s="16"/>
      <c r="AD16" s="16"/>
      <c r="AE16" s="294"/>
      <c r="AF16" s="294"/>
      <c r="AG16" s="294"/>
      <c r="AH16" s="10"/>
      <c r="AI16" s="16"/>
      <c r="AJ16" s="16"/>
      <c r="AK16" s="16"/>
      <c r="AL16" s="16"/>
      <c r="AM16" s="242"/>
      <c r="AN16" s="16"/>
      <c r="AO16" s="16"/>
      <c r="AP16" s="16"/>
      <c r="AQ16" s="16"/>
      <c r="AR16" s="16"/>
      <c r="AS16" s="16"/>
      <c r="AT16" s="16"/>
      <c r="AU16" s="10"/>
      <c r="AV16" s="16"/>
      <c r="AW16" s="16"/>
      <c r="AX16" s="16"/>
      <c r="AY16" s="16"/>
      <c r="AZ16" s="16"/>
      <c r="BA16" s="16"/>
      <c r="BB16" s="16"/>
      <c r="BC16" s="16"/>
      <c r="BD16" s="16"/>
      <c r="BE16" s="16"/>
      <c r="BF16" s="16"/>
      <c r="BG16" s="16"/>
      <c r="BH16" s="16"/>
      <c r="BI16" s="16"/>
      <c r="BJ16" s="16"/>
      <c r="BK16" s="16"/>
      <c r="BL16" s="16"/>
      <c r="BM16" s="16"/>
      <c r="BN16" s="16"/>
      <c r="BO16" s="16"/>
      <c r="BP16" s="16"/>
      <c r="BQ16" s="10"/>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277" t="s">
        <v>571</v>
      </c>
      <c r="CQ16" s="242">
        <v>1</v>
      </c>
      <c r="CR16" s="242">
        <v>1</v>
      </c>
      <c r="CS16" s="16"/>
      <c r="CT16" s="16"/>
      <c r="CU16" s="16"/>
      <c r="CV16" s="16"/>
      <c r="CW16" s="16"/>
      <c r="CX16" s="16"/>
      <c r="CY16" s="16"/>
      <c r="CZ16" s="16"/>
      <c r="DA16" s="16"/>
      <c r="DB16" s="16"/>
      <c r="DC16" s="16"/>
      <c r="DD16" s="16"/>
      <c r="DE16" s="16"/>
      <c r="DF16" s="16"/>
      <c r="DG16" s="16"/>
      <c r="DH16" s="10"/>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0"/>
      <c r="ET16" s="16"/>
      <c r="EU16" s="16"/>
      <c r="EV16" s="242"/>
      <c r="EW16" s="16"/>
      <c r="EX16" s="16"/>
      <c r="EY16" s="16"/>
      <c r="EZ16" s="16"/>
      <c r="FA16" s="16"/>
      <c r="FB16" s="16"/>
      <c r="FC16" s="16"/>
      <c r="FD16" s="16"/>
      <c r="FE16" s="16"/>
      <c r="FF16" s="16"/>
      <c r="FG16" s="16"/>
      <c r="FH16" s="16"/>
      <c r="FI16" s="16"/>
      <c r="FJ16" s="16"/>
      <c r="FK16" s="16"/>
      <c r="FL16" s="16"/>
      <c r="FM16" s="16"/>
      <c r="FN16" s="242"/>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0"/>
      <c r="GM16" s="16"/>
      <c r="GN16" s="16"/>
      <c r="GO16" s="16"/>
      <c r="GP16" s="16"/>
      <c r="GQ16" s="16"/>
      <c r="GR16" s="16"/>
      <c r="GS16" s="16"/>
      <c r="GT16" s="16"/>
      <c r="GU16" s="16"/>
      <c r="GV16" s="16"/>
      <c r="GW16" s="16"/>
      <c r="GX16" s="16"/>
      <c r="GY16" s="16"/>
      <c r="GZ16" s="10"/>
      <c r="HA16" s="16"/>
      <c r="HB16" s="16"/>
      <c r="HC16" s="16"/>
      <c r="HD16" s="16"/>
      <c r="HE16" s="16"/>
      <c r="HF16" s="16"/>
      <c r="HG16" s="242"/>
      <c r="HH16" s="16"/>
      <c r="HI16" s="27">
        <v>0</v>
      </c>
    </row>
    <row r="17" spans="1:217" outlineLevel="1">
      <c r="A17" s="24">
        <f>ROW(A17)-5</f>
        <v>12</v>
      </c>
      <c r="B17" s="24"/>
      <c r="D17" t="b">
        <v>0</v>
      </c>
      <c r="E17" s="15"/>
      <c r="F17" s="207" t="s">
        <v>989</v>
      </c>
      <c r="G17">
        <v>3</v>
      </c>
      <c r="H17">
        <v>4</v>
      </c>
      <c r="I17">
        <v>3</v>
      </c>
      <c r="J17">
        <v>3</v>
      </c>
      <c r="K17">
        <v>3</v>
      </c>
      <c r="L17">
        <v>4</v>
      </c>
      <c r="M17">
        <v>3</v>
      </c>
      <c r="N17">
        <v>0</v>
      </c>
      <c r="O17" s="227" t="str">
        <f t="array" ref="O17">PRODUCT($G17:$N17-$G16:$N16+1)&amp;" "&amp;O16&amp;" specific pointers"</f>
        <v>3888 Template Experiment specific pointers</v>
      </c>
      <c r="P17" s="10" t="str">
        <f ca="1">IF(COUNTIF(O$5:O17,O17)=1,"-","Dup")</f>
        <v>-</v>
      </c>
      <c r="Q17" s="10"/>
      <c r="R17" s="16"/>
      <c r="S17" s="16"/>
      <c r="T17" s="16"/>
      <c r="U17" s="16"/>
      <c r="V17" s="16"/>
      <c r="W17" s="242"/>
      <c r="X17" s="10"/>
      <c r="Y17" s="16"/>
      <c r="Z17" s="242"/>
      <c r="AA17" s="242"/>
      <c r="AB17" s="242"/>
      <c r="AC17" s="16"/>
      <c r="AD17" s="16"/>
      <c r="AE17" s="294"/>
      <c r="AF17" s="294"/>
      <c r="AG17" s="294"/>
      <c r="AH17" s="10"/>
      <c r="AI17" s="16"/>
      <c r="AJ17" s="16"/>
      <c r="AK17" s="16"/>
      <c r="AL17" s="16"/>
      <c r="AM17" s="249"/>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277" t="s">
        <v>1081</v>
      </c>
      <c r="CQ17" s="242">
        <v>1</v>
      </c>
      <c r="CR17" s="242">
        <v>1</v>
      </c>
      <c r="CS17" s="16"/>
      <c r="CT17" s="16"/>
      <c r="CU17" s="16"/>
      <c r="CV17" s="16"/>
      <c r="CW17" s="16"/>
      <c r="CX17" s="16"/>
      <c r="CY17" s="21"/>
      <c r="CZ17" s="21"/>
      <c r="DA17" s="16"/>
      <c r="DB17" s="16"/>
      <c r="DC17" s="16"/>
      <c r="DD17" s="16"/>
      <c r="DE17" s="16"/>
      <c r="DF17" s="16"/>
      <c r="DG17" s="16"/>
      <c r="DH17" s="10"/>
      <c r="DI17" s="21"/>
      <c r="DJ17" s="16"/>
      <c r="DK17" s="16"/>
      <c r="DL17" s="16"/>
      <c r="DM17" s="16"/>
      <c r="DN17" s="21"/>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21"/>
      <c r="EN17" s="21"/>
      <c r="EO17" s="21"/>
      <c r="EP17" s="21"/>
      <c r="EQ17" s="21"/>
      <c r="ER17" s="21"/>
      <c r="ES17" s="10"/>
      <c r="ET17" s="16"/>
      <c r="EU17" s="16"/>
      <c r="EV17" s="242"/>
      <c r="EW17" s="16"/>
      <c r="EX17" s="16"/>
      <c r="EY17" s="21"/>
      <c r="EZ17" s="21"/>
      <c r="FA17" s="21"/>
      <c r="FB17" s="21"/>
      <c r="FC17" s="16"/>
      <c r="FD17" s="16"/>
      <c r="FE17" s="21"/>
      <c r="FF17" s="21"/>
      <c r="FG17" s="21"/>
      <c r="FH17" s="21"/>
      <c r="FI17" s="21"/>
      <c r="FJ17" s="21"/>
      <c r="FK17" s="16"/>
      <c r="FL17" s="16"/>
      <c r="FM17" s="21"/>
      <c r="FN17" s="243"/>
      <c r="FO17" s="16"/>
      <c r="FP17" s="16"/>
      <c r="FQ17" s="21"/>
      <c r="FR17" s="16"/>
      <c r="FS17" s="16"/>
      <c r="FT17" s="16"/>
      <c r="FU17" s="16"/>
      <c r="FV17" s="21"/>
      <c r="FW17" s="21"/>
      <c r="FX17" s="21"/>
      <c r="FY17" s="21"/>
      <c r="FZ17" s="16"/>
      <c r="GA17" s="21"/>
      <c r="GB17" s="16"/>
      <c r="GC17" s="16"/>
      <c r="GD17" s="21"/>
      <c r="GE17" s="21"/>
      <c r="GF17" s="21"/>
      <c r="GG17" s="21"/>
      <c r="GH17" s="21"/>
      <c r="GI17" s="21"/>
      <c r="GJ17" s="16"/>
      <c r="GK17" s="16"/>
      <c r="GL17" s="10"/>
      <c r="GM17" s="16"/>
      <c r="GN17" s="16"/>
      <c r="GO17" s="16"/>
      <c r="GP17" s="16"/>
      <c r="GQ17" s="16"/>
      <c r="GR17" s="16"/>
      <c r="GS17" s="16"/>
      <c r="GT17" s="16"/>
      <c r="GU17" s="16"/>
      <c r="GV17" s="21"/>
      <c r="GW17" s="21"/>
      <c r="GX17" s="21"/>
      <c r="GY17" s="16"/>
      <c r="GZ17" s="10"/>
      <c r="HA17" s="16"/>
      <c r="HB17" s="16"/>
      <c r="HC17" s="16"/>
      <c r="HD17" s="16"/>
      <c r="HE17" s="16"/>
      <c r="HF17" s="16"/>
      <c r="HG17" s="242"/>
      <c r="HH17" s="16"/>
      <c r="HI17" s="27">
        <v>0</v>
      </c>
    </row>
    <row r="18" spans="1:217" outlineLevel="1">
      <c r="A18" s="24">
        <f t="shared" si="12"/>
        <v>13</v>
      </c>
      <c r="B18" s="24">
        <f>$A$7</f>
        <v>2</v>
      </c>
      <c r="C18">
        <f>100</f>
        <v>100</v>
      </c>
      <c r="D18" t="b">
        <f>NOT($DN18)</f>
        <v>1</v>
      </c>
      <c r="E18" t="b">
        <v>0</v>
      </c>
      <c r="F18" t="b">
        <v>1</v>
      </c>
      <c r="G18" s="32">
        <v>3</v>
      </c>
      <c r="H18" s="32">
        <v>1</v>
      </c>
      <c r="I18" s="32">
        <v>1</v>
      </c>
      <c r="J18" s="32">
        <v>1</v>
      </c>
      <c r="K18" s="32">
        <v>1</v>
      </c>
      <c r="L18" s="32">
        <v>1</v>
      </c>
      <c r="M18" s="32">
        <v>1</v>
      </c>
      <c r="O18" s="229" t="str">
        <f ca="1">"00000 Template "
&amp; d.RegionName                           &amp; " Day"&amp;INDEX(i.DOY,$G18,1)                   &amp; IF($DI18=0," FWM","")&amp;IF($DI18=1," MWM","")&amp;IF($DI18=5," Mat","")&amp;IF($DN18=TRUE,"&amp;BBT","    ")
&amp; " NLB"&amp;TEXT($EO18*100,"000p;-00p;000p;@")                      &amp; " GI"&amp;TEXT($J18,"0")                                &amp; " WP"&amp;TEXT($GV18*100,"000p")                &amp; " MP"&amp;TEXT($GW18*100,"000p")                      &amp; " GP"&amp;TEXT($GX18*100,"000p")
&amp; " (F"&amp;3+IFERROR(1*$BR18,0)+IFERROR(1*$BS18,0)&amp;3-IFERROR(1*NOT($BU18),0)&amp;"N"&amp;$BZ18&amp;$CA18&amp;")"</f>
        <v>00000 Template GSM Day204 FWM     NLB000p GI1 WP100p MP100p GP100p (F33N11)</v>
      </c>
      <c r="P18" s="10" t="str">
        <f ca="1">IF(COUNTIF(O$5:O18,O18)=1,"-","Dup")</f>
        <v>-</v>
      </c>
      <c r="Q18" s="10"/>
      <c r="R18" s="22" t="str">
        <f t="shared" ref="R18:W20" ca="1" si="75">OFFSET(R$5,$B18,0)</f>
        <v>-</v>
      </c>
      <c r="S18" s="22" t="str">
        <f t="shared" ca="1" si="75"/>
        <v>-</v>
      </c>
      <c r="T18" s="22" t="str">
        <f t="shared" ca="1" si="75"/>
        <v>-</v>
      </c>
      <c r="U18" s="22" t="str">
        <f t="shared" ca="1" si="75"/>
        <v>-</v>
      </c>
      <c r="V18" s="22" t="str">
        <f t="shared" ca="1" si="75"/>
        <v>-</v>
      </c>
      <c r="W18" s="256" t="str">
        <f t="shared" ca="1" si="75"/>
        <v>-</v>
      </c>
      <c r="X18" s="10"/>
      <c r="Y18" s="22" t="b">
        <f t="shared" ref="Y18:AC18" ca="1" si="76">OFFSET(Y$5,$B18,0)</f>
        <v>1</v>
      </c>
      <c r="Z18" s="256" t="str">
        <f t="shared" ca="1" si="76"/>
        <v>-</v>
      </c>
      <c r="AA18" s="256" t="str">
        <f t="shared" ca="1" si="69"/>
        <v>-</v>
      </c>
      <c r="AB18" s="256" t="str">
        <f t="shared" ca="1" si="69"/>
        <v>-</v>
      </c>
      <c r="AC18" s="22" t="b">
        <f t="shared" ca="1" si="76"/>
        <v>0</v>
      </c>
      <c r="AD18" s="256" t="str">
        <f t="shared" ref="AD18:AG20" ca="1" si="77">OFFSET(AD$5,$B18,0)</f>
        <v>-</v>
      </c>
      <c r="AE18" s="256" t="str">
        <f t="shared" ca="1" si="77"/>
        <v>-</v>
      </c>
      <c r="AF18" s="256" t="str">
        <f t="shared" ca="1" si="77"/>
        <v>-</v>
      </c>
      <c r="AG18" s="256" t="str">
        <f t="shared" ca="1" si="77"/>
        <v>-</v>
      </c>
      <c r="AH18" s="10"/>
      <c r="AI18" s="22" t="str">
        <f t="shared" ca="1" si="45"/>
        <v>-</v>
      </c>
      <c r="AJ18" s="22" t="b">
        <f t="shared" ref="AJ18:AJ20" ca="1" si="78">OFFSET(AJ$5,$B18,0)</f>
        <v>1</v>
      </c>
      <c r="AK18" s="255">
        <f>VALUE($G18&amp;$J18)</f>
        <v>31</v>
      </c>
      <c r="AL18" s="22" t="str">
        <f t="shared" ca="1" si="45"/>
        <v>-</v>
      </c>
      <c r="AM18" s="244" t="str">
        <f t="shared" ca="1" si="45"/>
        <v>-</v>
      </c>
      <c r="AN18" s="22" t="str">
        <f t="shared" ca="1" si="45"/>
        <v>-</v>
      </c>
      <c r="AO18" s="22" t="str">
        <f t="shared" ca="1" si="59"/>
        <v>-</v>
      </c>
      <c r="AP18" s="22" t="str">
        <f t="shared" ca="1" si="59"/>
        <v>-</v>
      </c>
      <c r="AQ18" s="22">
        <f t="shared" ca="1" si="45"/>
        <v>1</v>
      </c>
      <c r="AR18" s="22">
        <f t="shared" ca="1" si="45"/>
        <v>1</v>
      </c>
      <c r="AS18" s="22" t="str">
        <f t="shared" ca="1" si="45"/>
        <v>-</v>
      </c>
      <c r="AT18" s="22" t="str">
        <f t="shared" ca="1" si="45"/>
        <v>-</v>
      </c>
      <c r="AU18" s="10"/>
      <c r="AV18" s="22" t="str">
        <f t="shared" ca="1" si="45"/>
        <v>-</v>
      </c>
      <c r="AW18" s="22" t="str">
        <f t="shared" ref="AW18:CQ24" ca="1" si="79">OFFSET(AW$5,$B18,0)</f>
        <v>-</v>
      </c>
      <c r="AX18" s="22" t="str">
        <f t="shared" ca="1" si="79"/>
        <v>-</v>
      </c>
      <c r="AY18" s="22" t="str">
        <f t="shared" ca="1" si="79"/>
        <v>-</v>
      </c>
      <c r="AZ18" s="22" t="str">
        <f t="shared" ca="1" si="79"/>
        <v>-</v>
      </c>
      <c r="BA18" s="22" t="str">
        <f t="shared" ca="1" si="79"/>
        <v>-</v>
      </c>
      <c r="BB18" s="22" t="str">
        <f t="shared" ca="1" si="79"/>
        <v>-</v>
      </c>
      <c r="BC18" s="22" t="str">
        <f t="shared" ca="1" si="79"/>
        <v>-</v>
      </c>
      <c r="BD18" s="22" t="str">
        <f t="shared" ca="1" si="79"/>
        <v>-</v>
      </c>
      <c r="BE18" s="22" t="str">
        <f t="shared" ca="1" si="79"/>
        <v>-</v>
      </c>
      <c r="BF18" s="22" t="str">
        <f t="shared" ca="1" si="79"/>
        <v>-</v>
      </c>
      <c r="BG18" s="22" t="str">
        <f t="shared" ca="1" si="79"/>
        <v>-</v>
      </c>
      <c r="BH18" s="22" t="str">
        <f t="shared" ca="1" si="79"/>
        <v>-</v>
      </c>
      <c r="BI18" s="22" t="str">
        <f t="shared" ca="1" si="79"/>
        <v>-</v>
      </c>
      <c r="BJ18" s="22" t="str">
        <f t="shared" ca="1" si="79"/>
        <v>-</v>
      </c>
      <c r="BK18" s="22" t="str">
        <f t="shared" ca="1" si="79"/>
        <v>-</v>
      </c>
      <c r="BL18" s="22" t="str">
        <f t="shared" ca="1" si="79"/>
        <v>-</v>
      </c>
      <c r="BM18" s="22" t="str">
        <f t="shared" ca="1" si="79"/>
        <v>-</v>
      </c>
      <c r="BN18" s="22" t="str">
        <f t="shared" ca="1" si="79"/>
        <v>-</v>
      </c>
      <c r="BO18" s="22" t="str">
        <f t="shared" ca="1" si="79"/>
        <v>-</v>
      </c>
      <c r="BP18" s="22" t="str">
        <f t="shared" ca="1" si="79"/>
        <v>-</v>
      </c>
      <c r="BQ18" s="10"/>
      <c r="BR18" s="22" t="str">
        <f t="shared" ca="1" si="79"/>
        <v>-</v>
      </c>
      <c r="BS18" s="22" t="str">
        <f t="shared" ca="1" si="79"/>
        <v>-</v>
      </c>
      <c r="BT18" s="22" t="str">
        <f t="shared" ca="1" si="79"/>
        <v>-</v>
      </c>
      <c r="BU18" s="22" t="str">
        <f t="shared" ca="1" si="79"/>
        <v>-</v>
      </c>
      <c r="BV18" s="22" t="str">
        <f t="shared" ca="1" si="79"/>
        <v>-</v>
      </c>
      <c r="BW18" s="22" t="str">
        <f t="shared" ca="1" si="79"/>
        <v>-</v>
      </c>
      <c r="BX18" s="22" t="str">
        <f t="shared" ca="1" si="79"/>
        <v>-</v>
      </c>
      <c r="BY18" s="22" t="str">
        <f t="shared" ca="1" si="79"/>
        <v>-</v>
      </c>
      <c r="BZ18" s="22">
        <f t="shared" ref="BZ18:CB18" ca="1" si="80">OFFSET(BZ$5,$B18,0)</f>
        <v>1</v>
      </c>
      <c r="CA18" s="22">
        <f t="shared" ca="1" si="80"/>
        <v>1</v>
      </c>
      <c r="CB18" s="22">
        <f t="shared" ca="1" si="80"/>
        <v>0</v>
      </c>
      <c r="CC18" s="22" t="str">
        <f t="shared" ca="1" si="79"/>
        <v>-</v>
      </c>
      <c r="CD18" s="22" t="str">
        <f t="shared" ca="1" si="79"/>
        <v>-</v>
      </c>
      <c r="CE18" s="22" t="str">
        <f t="shared" ca="1" si="79"/>
        <v>-</v>
      </c>
      <c r="CF18" s="22" t="str">
        <f t="shared" ca="1" si="79"/>
        <v>-</v>
      </c>
      <c r="CG18" s="22" t="str">
        <f t="shared" ca="1" si="79"/>
        <v>-</v>
      </c>
      <c r="CH18" s="22" t="str">
        <f t="shared" ca="1" si="79"/>
        <v>-</v>
      </c>
      <c r="CI18" s="22" t="str">
        <f t="shared" ca="1" si="79"/>
        <v>-</v>
      </c>
      <c r="CJ18" s="22">
        <f t="shared" ref="CJ18" ca="1" si="81">OFFSET(CJ$5,$B18,0)</f>
        <v>0</v>
      </c>
      <c r="CK18" s="22" t="str">
        <f t="shared" ca="1" si="79"/>
        <v>-</v>
      </c>
      <c r="CL18" s="22" t="str">
        <f t="shared" ca="1" si="79"/>
        <v>-</v>
      </c>
      <c r="CM18" s="22" t="str">
        <f t="shared" ca="1" si="79"/>
        <v>-</v>
      </c>
      <c r="CN18" s="22" t="str">
        <f t="shared" ca="1" si="79"/>
        <v>-</v>
      </c>
      <c r="CO18" s="22" t="str">
        <f t="shared" ca="1" si="79"/>
        <v>-</v>
      </c>
      <c r="CP18" s="256">
        <f t="shared" ca="1" si="79"/>
        <v>0</v>
      </c>
      <c r="CQ18" s="256">
        <f t="shared" ref="CP18:CR19" ca="1" si="82">OFFSET(CQ$5,$B18,0)</f>
        <v>0</v>
      </c>
      <c r="CR18" s="256">
        <f t="shared" ca="1" si="82"/>
        <v>0</v>
      </c>
      <c r="CS18" s="22">
        <f t="shared" ref="CS18:DG20" ca="1" si="83">OFFSET(CS$5,$B18,0)</f>
        <v>0</v>
      </c>
      <c r="CT18" s="22">
        <f t="shared" ref="CT18:FK34" ca="1" si="84">OFFSET(CT$5,$B18,0)</f>
        <v>0</v>
      </c>
      <c r="CU18" s="22">
        <f t="shared" ca="1" si="84"/>
        <v>0</v>
      </c>
      <c r="CV18" s="22">
        <f t="shared" ca="1" si="84"/>
        <v>0</v>
      </c>
      <c r="CW18" s="22" t="str">
        <f t="shared" ca="1" si="84"/>
        <v>-</v>
      </c>
      <c r="CX18" s="22" t="str">
        <f t="shared" ca="1" si="84"/>
        <v>-</v>
      </c>
      <c r="CY18" s="256" t="str">
        <f t="shared" ca="1" si="84"/>
        <v>-</v>
      </c>
      <c r="CZ18" s="256" t="str">
        <f t="shared" ca="1" si="84"/>
        <v>-</v>
      </c>
      <c r="DA18" s="22" t="str">
        <f t="shared" ca="1" si="84"/>
        <v>-</v>
      </c>
      <c r="DB18" s="22" t="str">
        <f t="shared" ca="1" si="84"/>
        <v>-</v>
      </c>
      <c r="DC18" s="22" t="str">
        <f t="shared" ca="1" si="84"/>
        <v>-</v>
      </c>
      <c r="DD18" s="22" t="str">
        <f t="shared" ca="1" si="84"/>
        <v>-</v>
      </c>
      <c r="DE18" s="22" t="str">
        <f t="shared" ca="1" si="84"/>
        <v>-</v>
      </c>
      <c r="DF18" s="22" t="str">
        <f t="shared" ca="1" si="84"/>
        <v>-</v>
      </c>
      <c r="DG18" s="22" t="str">
        <f t="shared" ca="1" si="84"/>
        <v>-</v>
      </c>
      <c r="DH18" s="10"/>
      <c r="DI18" s="5">
        <f>INDEX(i.FlkStrctr,$H18,DI$15)</f>
        <v>0</v>
      </c>
      <c r="DJ18" s="22" t="str">
        <f t="shared" ca="1" si="84"/>
        <v>-</v>
      </c>
      <c r="DK18" s="22" t="str">
        <f t="shared" ca="1" si="84"/>
        <v>-</v>
      </c>
      <c r="DL18" s="22" t="str">
        <f t="shared" ca="1" si="84"/>
        <v>-</v>
      </c>
      <c r="DM18" s="22" t="str">
        <f t="shared" ca="1" si="84"/>
        <v>-</v>
      </c>
      <c r="DN18" s="5" t="b">
        <f>INDEX(i.FlkStrctr,$H18,DN$15)</f>
        <v>0</v>
      </c>
      <c r="DO18" s="22" t="str">
        <f t="shared" ca="1" si="84"/>
        <v>-</v>
      </c>
      <c r="DP18" s="22">
        <f t="shared" ca="1" si="84"/>
        <v>0</v>
      </c>
      <c r="DQ18" s="22" t="str">
        <f t="shared" ca="1" si="84"/>
        <v>-</v>
      </c>
      <c r="DR18" s="22">
        <f t="shared" ref="DR18:DS20" ca="1" si="85">OFFSET(DR$5,$B18,0)</f>
        <v>1</v>
      </c>
      <c r="DS18" s="22">
        <f t="shared" ca="1" si="85"/>
        <v>0</v>
      </c>
      <c r="DT18" s="22">
        <f t="shared" ca="1" si="84"/>
        <v>1</v>
      </c>
      <c r="DU18" s="22">
        <f t="shared" ca="1" si="84"/>
        <v>0</v>
      </c>
      <c r="DV18" s="22">
        <f t="shared" ca="1" si="84"/>
        <v>1</v>
      </c>
      <c r="DW18" s="22">
        <f t="shared" ca="1" si="84"/>
        <v>1</v>
      </c>
      <c r="DX18" s="22">
        <f t="shared" ca="1" si="84"/>
        <v>1</v>
      </c>
      <c r="DY18" s="22">
        <f t="shared" ca="1" si="84"/>
        <v>0</v>
      </c>
      <c r="DZ18" s="22">
        <f t="shared" ca="1" si="84"/>
        <v>0</v>
      </c>
      <c r="EA18" s="22">
        <f t="shared" ca="1" si="84"/>
        <v>0</v>
      </c>
      <c r="EB18" s="22">
        <f t="shared" ca="1" si="84"/>
        <v>0</v>
      </c>
      <c r="EC18" s="22">
        <f t="shared" ca="1" si="84"/>
        <v>0</v>
      </c>
      <c r="ED18" s="22">
        <f t="shared" ca="1" si="84"/>
        <v>0</v>
      </c>
      <c r="EE18" s="22">
        <f t="shared" ca="1" si="84"/>
        <v>0</v>
      </c>
      <c r="EF18" s="22">
        <f t="shared" ca="1" si="84"/>
        <v>0</v>
      </c>
      <c r="EG18" s="22">
        <f t="shared" ref="EG18:EH20" ca="1" si="86">OFFSET(EG$5,$B18,0)</f>
        <v>0</v>
      </c>
      <c r="EH18" s="22">
        <f t="shared" ca="1" si="86"/>
        <v>0</v>
      </c>
      <c r="EI18" s="22">
        <f t="shared" ca="1" si="84"/>
        <v>0</v>
      </c>
      <c r="EJ18" s="22">
        <f t="shared" ca="1" si="84"/>
        <v>0</v>
      </c>
      <c r="EK18" s="22">
        <f t="shared" ca="1" si="84"/>
        <v>1</v>
      </c>
      <c r="EL18" s="22">
        <f t="shared" ca="1" si="84"/>
        <v>0</v>
      </c>
      <c r="EM18" s="256">
        <f t="shared" ref="EM18:EO24" ca="1" si="87">OFFSET(EM$5,$B18,0)</f>
        <v>0</v>
      </c>
      <c r="EN18" s="256">
        <f t="shared" ca="1" si="87"/>
        <v>0</v>
      </c>
      <c r="EO18" s="256">
        <f t="shared" ca="1" si="87"/>
        <v>0</v>
      </c>
      <c r="EP18" s="256">
        <f t="shared" ca="1" si="84"/>
        <v>0</v>
      </c>
      <c r="EQ18" s="256">
        <f t="shared" ca="1" si="84"/>
        <v>0</v>
      </c>
      <c r="ER18" s="256">
        <f t="shared" ca="1" si="84"/>
        <v>0</v>
      </c>
      <c r="ES18" s="10"/>
      <c r="ET18" s="22" t="str">
        <f t="shared" ca="1" si="84"/>
        <v>-</v>
      </c>
      <c r="EU18" s="22" t="str">
        <f t="shared" ca="1" si="84"/>
        <v>-</v>
      </c>
      <c r="EV18" s="256" t="str">
        <f t="shared" ca="1" si="84"/>
        <v>-</v>
      </c>
      <c r="EW18" s="22" t="str">
        <f t="shared" ca="1" si="84"/>
        <v>-</v>
      </c>
      <c r="EX18" s="22" t="str">
        <f t="shared" ca="1" si="84"/>
        <v>-</v>
      </c>
      <c r="EY18" s="5" t="b">
        <f t="shared" ref="EY18:FA20" si="88">INDEX(i.TOL,$G18,EY$15)</f>
        <v>0</v>
      </c>
      <c r="EZ18" s="5" t="b">
        <f t="shared" si="88"/>
        <v>0</v>
      </c>
      <c r="FA18" s="5" t="b">
        <f t="shared" si="88"/>
        <v>1</v>
      </c>
      <c r="FB18" s="256">
        <f t="shared" ca="1" si="84"/>
        <v>0</v>
      </c>
      <c r="FC18" s="256">
        <f t="shared" ca="1" si="84"/>
        <v>2</v>
      </c>
      <c r="FD18" s="256">
        <f t="shared" ca="1" si="84"/>
        <v>2</v>
      </c>
      <c r="FE18" s="256" t="str">
        <f t="shared" ca="1" si="84"/>
        <v>-</v>
      </c>
      <c r="FF18" s="256" t="str">
        <f t="shared" ca="1" si="84"/>
        <v>-</v>
      </c>
      <c r="FG18" s="256" t="str">
        <f t="shared" ca="1" si="84"/>
        <v>-</v>
      </c>
      <c r="FH18" s="256" t="str">
        <f t="shared" ca="1" si="84"/>
        <v>-</v>
      </c>
      <c r="FI18" s="256" t="str">
        <f t="shared" ca="1" si="84"/>
        <v>-</v>
      </c>
      <c r="FJ18" s="256" t="str">
        <f t="shared" ca="1" si="84"/>
        <v>-</v>
      </c>
      <c r="FK18" s="22" t="str">
        <f t="shared" ca="1" si="84"/>
        <v>-</v>
      </c>
      <c r="FL18" s="256" t="str">
        <f t="shared" ref="FB18:FQ20" ca="1" si="89">OFFSET(FL$5,$B18,0)</f>
        <v>-</v>
      </c>
      <c r="FM18" s="256" t="str">
        <f t="shared" ca="1" si="89"/>
        <v>-</v>
      </c>
      <c r="FN18" s="256" t="str">
        <f t="shared" ca="1" si="89"/>
        <v>-</v>
      </c>
      <c r="FO18" s="256" t="b">
        <f t="shared" ca="1" si="89"/>
        <v>1</v>
      </c>
      <c r="FP18" s="256">
        <f t="shared" ca="1" si="89"/>
        <v>0</v>
      </c>
      <c r="FQ18" s="256" t="str">
        <f t="shared" ca="1" si="89"/>
        <v>-</v>
      </c>
      <c r="FR18" s="22" t="str">
        <f t="shared" ref="FR18:FS35" ca="1" si="90">OFFSET(FR$5,$B18,0)</f>
        <v>-</v>
      </c>
      <c r="FS18" s="22" t="str">
        <f ca="1">OFFSET(FS$5,$B18,0)</f>
        <v>-</v>
      </c>
      <c r="FT18" s="22" t="b">
        <f t="shared" ref="FT18:FU43" ca="1" si="91">OFFSET(FT$5,$B18,0)</f>
        <v>1</v>
      </c>
      <c r="FU18" s="22">
        <f ca="1">OFFSET(FU$5,$B18,0)</f>
        <v>0</v>
      </c>
      <c r="FV18" s="5" t="str">
        <f t="shared" ref="FV18:FY20" si="92">INDEX(i.FlkStrctr,$H18,FV$15)</f>
        <v>-</v>
      </c>
      <c r="FW18" s="5" t="str">
        <f t="shared" si="92"/>
        <v>-</v>
      </c>
      <c r="FX18" s="5" t="str">
        <f t="shared" si="92"/>
        <v>-</v>
      </c>
      <c r="FY18" s="5" t="str">
        <f t="shared" si="92"/>
        <v>-</v>
      </c>
      <c r="FZ18" s="22" t="str">
        <f t="shared" ref="FZ18:HH24" ca="1" si="93">OFFSET(FZ$5,$B18,0)</f>
        <v>-</v>
      </c>
      <c r="GA18" s="256" t="str">
        <f t="shared" ca="1" si="93"/>
        <v>-</v>
      </c>
      <c r="GB18" s="256" t="str">
        <f t="shared" ca="1" si="93"/>
        <v>-</v>
      </c>
      <c r="GC18" s="256" t="str">
        <f t="shared" ca="1" si="93"/>
        <v>-</v>
      </c>
      <c r="GD18" s="5" t="str">
        <f t="shared" ref="GD18:GH20" si="94">INDEX(i.FlkStrctr,$H18,GD$15)</f>
        <v>-</v>
      </c>
      <c r="GE18" s="5">
        <f t="shared" si="94"/>
        <v>500</v>
      </c>
      <c r="GF18" s="5">
        <f t="shared" si="94"/>
        <v>500</v>
      </c>
      <c r="GG18" s="5">
        <f>INDEX(i.FlkStrctr,$H18,GG$15)</f>
        <v>865</v>
      </c>
      <c r="GH18" s="5" t="str">
        <f t="shared" si="94"/>
        <v>-</v>
      </c>
      <c r="GI18" s="5" t="str">
        <f>INDEX(i.FlkStrctr,$H18,GI$15)</f>
        <v>-</v>
      </c>
      <c r="GJ18" s="256" t="str">
        <f t="shared" ref="GJ18:GK20" ca="1" si="95">OFFSET(GJ$5,$B18,0)</f>
        <v>-</v>
      </c>
      <c r="GK18" s="256" t="str">
        <f t="shared" ca="1" si="95"/>
        <v>-</v>
      </c>
      <c r="GL18" s="10"/>
      <c r="GM18" s="22">
        <f t="shared" ca="1" si="93"/>
        <v>1</v>
      </c>
      <c r="GN18" s="22">
        <f t="shared" ca="1" si="93"/>
        <v>0</v>
      </c>
      <c r="GO18" s="22">
        <f t="shared" ca="1" si="93"/>
        <v>1</v>
      </c>
      <c r="GP18" s="22">
        <f t="shared" ca="1" si="93"/>
        <v>1</v>
      </c>
      <c r="GQ18" s="22">
        <f t="shared" ca="1" si="93"/>
        <v>0</v>
      </c>
      <c r="GR18" s="22">
        <f t="shared" ca="1" si="93"/>
        <v>70</v>
      </c>
      <c r="GS18" s="22">
        <f t="shared" ca="1" si="93"/>
        <v>50</v>
      </c>
      <c r="GT18" s="22">
        <f t="shared" ca="1" si="93"/>
        <v>70</v>
      </c>
      <c r="GU18" s="22">
        <f t="shared" ca="1" si="93"/>
        <v>50</v>
      </c>
      <c r="GV18" s="5">
        <f>INDEX(i.WoolPrices,$K18,GV$15)</f>
        <v>1</v>
      </c>
      <c r="GW18" s="5">
        <f>INDEX(i.MeatPrices,$L18,GW$15)</f>
        <v>1</v>
      </c>
      <c r="GX18" s="5">
        <f>INDEX(i.GrainPrices,$M18,GX$15)</f>
        <v>1</v>
      </c>
      <c r="GY18" s="22">
        <f t="shared" ca="1" si="93"/>
        <v>1</v>
      </c>
      <c r="GZ18" s="10"/>
      <c r="HA18" s="22">
        <f t="shared" ca="1" si="93"/>
        <v>1</v>
      </c>
      <c r="HB18" s="22">
        <f t="shared" ca="1" si="93"/>
        <v>1</v>
      </c>
      <c r="HC18" s="22">
        <f t="shared" ca="1" si="93"/>
        <v>1</v>
      </c>
      <c r="HD18" s="22">
        <f t="shared" ca="1" si="93"/>
        <v>1</v>
      </c>
      <c r="HE18" s="22">
        <f t="shared" ca="1" si="93"/>
        <v>1</v>
      </c>
      <c r="HF18" s="22">
        <f t="shared" ca="1" si="93"/>
        <v>1</v>
      </c>
      <c r="HG18" s="256" t="str">
        <f t="shared" ca="1" si="93"/>
        <v>-</v>
      </c>
      <c r="HH18" s="22">
        <f t="shared" ca="1" si="93"/>
        <v>0</v>
      </c>
      <c r="HI18" s="27">
        <v>0</v>
      </c>
    </row>
    <row r="19" spans="1:217" outlineLevel="1">
      <c r="A19" s="24">
        <f t="shared" si="12"/>
        <v>14</v>
      </c>
      <c r="B19" s="24">
        <f>$A$18</f>
        <v>13</v>
      </c>
      <c r="C19" s="236">
        <f>100</f>
        <v>100</v>
      </c>
      <c r="D19" t="b">
        <f>NOT($DN19)</f>
        <v>1</v>
      </c>
      <c r="E19" t="b">
        <v>0</v>
      </c>
      <c r="F19" t="b">
        <v>1</v>
      </c>
      <c r="G19" s="193">
        <f t="array" ref="G19">MAX(G$16,MOD(G18+1*AND(H19:$N19=H$16:$N$16),G$17+1))</f>
        <v>3</v>
      </c>
      <c r="H19" s="193">
        <f t="array" ref="H19">MAX(H$16,MOD(H18+1*AND(I19:$N19=I$16:$N$16),H$17+1))</f>
        <v>1</v>
      </c>
      <c r="I19" s="193">
        <f t="array" ref="I19">MAX(I$16,MOD(I18+1*AND(J19:$N19=J$16:$N$16),I$17+1))</f>
        <v>1</v>
      </c>
      <c r="J19" s="193">
        <f t="array" ref="J19">MAX(J$16,MOD(J18+1*AND(K19:$N19=K$16:$N$16),J$17+1))</f>
        <v>1</v>
      </c>
      <c r="K19" s="193">
        <f t="array" ref="K19">MAX(K$16,MOD(K18+1*AND(L19:$N19=L$16:$N$16),K$17+1))</f>
        <v>1</v>
      </c>
      <c r="L19" s="193">
        <f t="array" ref="L19">MAX(L$16,MOD(L18+1*AND(M19:$N19=M$16:$N$16),L$17+1))</f>
        <v>1</v>
      </c>
      <c r="M19" s="193">
        <f t="array" ref="M19">MAX(M$16,MOD(M18+1*AND(N19:$N19=N$16:$N$16),M$17+1))</f>
        <v>2</v>
      </c>
      <c r="O19" s="224" t="str">
        <f ca="1">TEXT(LEFT(OFFSET(O19,-1,0),5)+1,"00000")&amp;MID(OFFSET(O19,-1,0),6,FIND(" ",OFFSET(O19,-1,0),7)-5)
&amp; d.RegionName                           &amp; " Day"&amp;INDEX(i.DOY,$G19,1)                   &amp; IF($DI19=0," FWM","")&amp;IF($DI19=1," MWM","")&amp;IF($DI19=5," Mat","")&amp;IF($DN19=TRUE,"&amp;BBT","    ")
&amp; " NLB"&amp;TEXT($EO19*100,"000p;-00p;000p;@")                      &amp; " GI"&amp;TEXT($J19,"0")                                &amp; " WP"&amp;TEXT($GV19*100,"000p")                &amp; " MP"&amp;TEXT($GW19*100,"000p")                      &amp; " GP"&amp;TEXT($GX19*100,"000p")
&amp; " (F"&amp;3+IFERROR(1*$BR19,0)+IFERROR(1*$BS19,0)&amp;3-IFERROR(1*NOT($BU19),0)&amp;"N"&amp;$BZ19&amp;$CA19&amp;")"</f>
        <v>00001 Template GSM Day204 FWM     NLB000p GI1 WP100p MP100p GP075p (F33N11)</v>
      </c>
      <c r="P19" s="10" t="str">
        <f ca="1">IF(COUNTIF(O$5:O19,O19)=1,"-","Dup")</f>
        <v>-</v>
      </c>
      <c r="Q19" s="10"/>
      <c r="R19" s="22" t="str">
        <f t="shared" ca="1" si="75"/>
        <v>-</v>
      </c>
      <c r="S19" s="22" t="str">
        <f t="shared" ca="1" si="75"/>
        <v>-</v>
      </c>
      <c r="T19" s="22" t="str">
        <f t="shared" ca="1" si="75"/>
        <v>-</v>
      </c>
      <c r="U19" s="22" t="str">
        <f t="shared" ca="1" si="75"/>
        <v>-</v>
      </c>
      <c r="V19" s="22" t="str">
        <f t="shared" ca="1" si="75"/>
        <v>-</v>
      </c>
      <c r="W19" s="256" t="str">
        <f t="shared" ca="1" si="75"/>
        <v>-</v>
      </c>
      <c r="X19" s="10"/>
      <c r="Y19" s="22" t="b">
        <f t="shared" ca="1" si="45"/>
        <v>1</v>
      </c>
      <c r="Z19" s="256" t="str">
        <f t="shared" ca="1" si="45"/>
        <v>-</v>
      </c>
      <c r="AA19" s="256" t="str">
        <f t="shared" ca="1" si="69"/>
        <v>-</v>
      </c>
      <c r="AB19" s="256" t="str">
        <f t="shared" ca="1" si="69"/>
        <v>-</v>
      </c>
      <c r="AC19" s="22" t="b">
        <f t="shared" ca="1" si="45"/>
        <v>0</v>
      </c>
      <c r="AD19" s="256" t="str">
        <f t="shared" ca="1" si="77"/>
        <v>-</v>
      </c>
      <c r="AE19" s="256" t="str">
        <f t="shared" ca="1" si="77"/>
        <v>-</v>
      </c>
      <c r="AF19" s="256" t="str">
        <f t="shared" ca="1" si="77"/>
        <v>-</v>
      </c>
      <c r="AG19" s="256" t="str">
        <f t="shared" ca="1" si="77"/>
        <v>-</v>
      </c>
      <c r="AH19" s="10"/>
      <c r="AI19" s="22" t="str">
        <f t="shared" ca="1" si="45"/>
        <v>-</v>
      </c>
      <c r="AJ19" s="22" t="b">
        <f t="shared" ca="1" si="78"/>
        <v>1</v>
      </c>
      <c r="AK19" s="255">
        <f t="shared" ref="AK19:AK20" si="96">VALUE($G19&amp;$J19)</f>
        <v>31</v>
      </c>
      <c r="AL19" s="22" t="str">
        <f t="shared" ca="1" si="45"/>
        <v>-</v>
      </c>
      <c r="AM19" s="244" t="str">
        <f t="shared" ca="1" si="45"/>
        <v>-</v>
      </c>
      <c r="AN19" s="22" t="str">
        <f t="shared" ca="1" si="45"/>
        <v>-</v>
      </c>
      <c r="AO19" s="22" t="str">
        <f t="shared" ca="1" si="59"/>
        <v>-</v>
      </c>
      <c r="AP19" s="22" t="str">
        <f t="shared" ca="1" si="59"/>
        <v>-</v>
      </c>
      <c r="AQ19" s="22">
        <f t="shared" ca="1" si="45"/>
        <v>1</v>
      </c>
      <c r="AR19" s="22">
        <f t="shared" ca="1" si="45"/>
        <v>1</v>
      </c>
      <c r="AS19" s="22" t="str">
        <f t="shared" ca="1" si="45"/>
        <v>-</v>
      </c>
      <c r="AT19" s="22" t="str">
        <f t="shared" ca="1" si="45"/>
        <v>-</v>
      </c>
      <c r="AU19" s="10"/>
      <c r="AV19" s="22" t="str">
        <f t="shared" ca="1" si="45"/>
        <v>-</v>
      </c>
      <c r="AW19" s="22" t="str">
        <f t="shared" ca="1" si="79"/>
        <v>-</v>
      </c>
      <c r="AX19" s="22" t="str">
        <f t="shared" ca="1" si="79"/>
        <v>-</v>
      </c>
      <c r="AY19" s="22" t="str">
        <f t="shared" ca="1" si="79"/>
        <v>-</v>
      </c>
      <c r="AZ19" s="22" t="str">
        <f t="shared" ca="1" si="79"/>
        <v>-</v>
      </c>
      <c r="BA19" s="22" t="str">
        <f t="shared" ca="1" si="79"/>
        <v>-</v>
      </c>
      <c r="BB19" s="22" t="str">
        <f t="shared" ca="1" si="79"/>
        <v>-</v>
      </c>
      <c r="BC19" s="22" t="str">
        <f t="shared" ca="1" si="79"/>
        <v>-</v>
      </c>
      <c r="BD19" s="22" t="str">
        <f t="shared" ca="1" si="79"/>
        <v>-</v>
      </c>
      <c r="BE19" s="22" t="str">
        <f t="shared" ca="1" si="79"/>
        <v>-</v>
      </c>
      <c r="BF19" s="22" t="str">
        <f t="shared" ca="1" si="79"/>
        <v>-</v>
      </c>
      <c r="BG19" s="22" t="str">
        <f t="shared" ca="1" si="79"/>
        <v>-</v>
      </c>
      <c r="BH19" s="22" t="str">
        <f t="shared" ca="1" si="79"/>
        <v>-</v>
      </c>
      <c r="BI19" s="22" t="str">
        <f t="shared" ca="1" si="79"/>
        <v>-</v>
      </c>
      <c r="BJ19" s="22" t="str">
        <f t="shared" ca="1" si="79"/>
        <v>-</v>
      </c>
      <c r="BK19" s="22" t="str">
        <f t="shared" ca="1" si="79"/>
        <v>-</v>
      </c>
      <c r="BL19" s="22" t="str">
        <f t="shared" ca="1" si="79"/>
        <v>-</v>
      </c>
      <c r="BM19" s="22" t="str">
        <f t="shared" ca="1" si="79"/>
        <v>-</v>
      </c>
      <c r="BN19" s="22" t="str">
        <f t="shared" ca="1" si="79"/>
        <v>-</v>
      </c>
      <c r="BO19" s="22" t="str">
        <f t="shared" ca="1" si="79"/>
        <v>-</v>
      </c>
      <c r="BP19" s="22" t="str">
        <f t="shared" ca="1" si="79"/>
        <v>-</v>
      </c>
      <c r="BQ19" s="10"/>
      <c r="BR19" s="22" t="str">
        <f t="shared" ca="1" si="79"/>
        <v>-</v>
      </c>
      <c r="BS19" s="22" t="str">
        <f t="shared" ca="1" si="79"/>
        <v>-</v>
      </c>
      <c r="BT19" s="22" t="str">
        <f t="shared" ca="1" si="79"/>
        <v>-</v>
      </c>
      <c r="BU19" s="22" t="str">
        <f t="shared" ca="1" si="79"/>
        <v>-</v>
      </c>
      <c r="BV19" s="22" t="str">
        <f t="shared" ca="1" si="79"/>
        <v>-</v>
      </c>
      <c r="BW19" s="22" t="str">
        <f t="shared" ca="1" si="79"/>
        <v>-</v>
      </c>
      <c r="BX19" s="22" t="str">
        <f t="shared" ca="1" si="79"/>
        <v>-</v>
      </c>
      <c r="BY19" s="22" t="str">
        <f t="shared" ca="1" si="79"/>
        <v>-</v>
      </c>
      <c r="BZ19" s="22">
        <f t="shared" ca="1" si="79"/>
        <v>1</v>
      </c>
      <c r="CA19" s="22">
        <f t="shared" ca="1" si="79"/>
        <v>1</v>
      </c>
      <c r="CB19" s="22">
        <f t="shared" ca="1" si="79"/>
        <v>0</v>
      </c>
      <c r="CC19" s="22" t="str">
        <f t="shared" ca="1" si="79"/>
        <v>-</v>
      </c>
      <c r="CD19" s="22" t="str">
        <f t="shared" ca="1" si="79"/>
        <v>-</v>
      </c>
      <c r="CE19" s="22" t="str">
        <f t="shared" ca="1" si="79"/>
        <v>-</v>
      </c>
      <c r="CF19" s="22" t="str">
        <f t="shared" ca="1" si="79"/>
        <v>-</v>
      </c>
      <c r="CG19" s="22" t="str">
        <f t="shared" ca="1" si="79"/>
        <v>-</v>
      </c>
      <c r="CH19" s="22" t="str">
        <f t="shared" ca="1" si="79"/>
        <v>-</v>
      </c>
      <c r="CI19" s="22" t="str">
        <f t="shared" ca="1" si="79"/>
        <v>-</v>
      </c>
      <c r="CJ19" s="22">
        <f t="shared" ca="1" si="79"/>
        <v>0</v>
      </c>
      <c r="CK19" s="22" t="str">
        <f t="shared" ca="1" si="79"/>
        <v>-</v>
      </c>
      <c r="CL19" s="22" t="str">
        <f t="shared" ca="1" si="79"/>
        <v>-</v>
      </c>
      <c r="CM19" s="22" t="str">
        <f t="shared" ca="1" si="79"/>
        <v>-</v>
      </c>
      <c r="CN19" s="22" t="str">
        <f t="shared" ca="1" si="79"/>
        <v>-</v>
      </c>
      <c r="CO19" s="22" t="str">
        <f t="shared" ca="1" si="79"/>
        <v>-</v>
      </c>
      <c r="CP19" s="256">
        <f t="shared" ca="1" si="82"/>
        <v>0</v>
      </c>
      <c r="CQ19" s="256">
        <f t="shared" ca="1" si="82"/>
        <v>0</v>
      </c>
      <c r="CR19" s="256">
        <f t="shared" ca="1" si="82"/>
        <v>0</v>
      </c>
      <c r="CS19" s="22">
        <f t="shared" ca="1" si="83"/>
        <v>0</v>
      </c>
      <c r="CT19" s="22">
        <f t="shared" ca="1" si="83"/>
        <v>0</v>
      </c>
      <c r="CU19" s="22">
        <f t="shared" ca="1" si="83"/>
        <v>0</v>
      </c>
      <c r="CV19" s="22">
        <f t="shared" ca="1" si="83"/>
        <v>0</v>
      </c>
      <c r="CW19" s="22" t="str">
        <f t="shared" ca="1" si="83"/>
        <v>-</v>
      </c>
      <c r="CX19" s="22" t="str">
        <f t="shared" ca="1" si="83"/>
        <v>-</v>
      </c>
      <c r="CY19" s="256" t="str">
        <f t="shared" ca="1" si="83"/>
        <v>-</v>
      </c>
      <c r="CZ19" s="256" t="str">
        <f t="shared" ca="1" si="83"/>
        <v>-</v>
      </c>
      <c r="DA19" s="22" t="str">
        <f t="shared" ca="1" si="83"/>
        <v>-</v>
      </c>
      <c r="DB19" s="22" t="str">
        <f t="shared" ca="1" si="83"/>
        <v>-</v>
      </c>
      <c r="DC19" s="22" t="str">
        <f t="shared" ca="1" si="83"/>
        <v>-</v>
      </c>
      <c r="DD19" s="22" t="str">
        <f t="shared" ca="1" si="83"/>
        <v>-</v>
      </c>
      <c r="DE19" s="22" t="str">
        <f t="shared" ca="1" si="83"/>
        <v>-</v>
      </c>
      <c r="DF19" s="22" t="str">
        <f t="shared" ca="1" si="83"/>
        <v>-</v>
      </c>
      <c r="DG19" s="22" t="str">
        <f t="shared" ca="1" si="83"/>
        <v>-</v>
      </c>
      <c r="DH19" s="10"/>
      <c r="DI19" s="5">
        <f>INDEX(i.FlkStrctr,$H19,DI$15)</f>
        <v>0</v>
      </c>
      <c r="DJ19" s="22" t="str">
        <f t="shared" ref="DJ19:FK20" ca="1" si="97">OFFSET(DJ$5,$B19,0)</f>
        <v>-</v>
      </c>
      <c r="DK19" s="22" t="str">
        <f t="shared" ca="1" si="97"/>
        <v>-</v>
      </c>
      <c r="DL19" s="22" t="str">
        <f t="shared" ca="1" si="97"/>
        <v>-</v>
      </c>
      <c r="DM19" s="22" t="str">
        <f t="shared" ca="1" si="97"/>
        <v>-</v>
      </c>
      <c r="DN19" s="5" t="b">
        <f>INDEX(i.FlkStrctr,$H19,DN$15)</f>
        <v>0</v>
      </c>
      <c r="DO19" s="22" t="str">
        <f t="shared" ca="1" si="97"/>
        <v>-</v>
      </c>
      <c r="DP19" s="22">
        <f t="shared" ca="1" si="97"/>
        <v>0</v>
      </c>
      <c r="DQ19" s="22" t="str">
        <f t="shared" ca="1" si="97"/>
        <v>-</v>
      </c>
      <c r="DR19" s="22">
        <f t="shared" ca="1" si="85"/>
        <v>1</v>
      </c>
      <c r="DS19" s="22">
        <f t="shared" ca="1" si="85"/>
        <v>0</v>
      </c>
      <c r="DT19" s="22">
        <f t="shared" ca="1" si="97"/>
        <v>1</v>
      </c>
      <c r="DU19" s="22">
        <f t="shared" ca="1" si="97"/>
        <v>0</v>
      </c>
      <c r="DV19" s="22">
        <f t="shared" ca="1" si="97"/>
        <v>1</v>
      </c>
      <c r="DW19" s="22">
        <f t="shared" ca="1" si="97"/>
        <v>1</v>
      </c>
      <c r="DX19" s="22">
        <f t="shared" ca="1" si="97"/>
        <v>1</v>
      </c>
      <c r="DY19" s="22">
        <f t="shared" ca="1" si="97"/>
        <v>0</v>
      </c>
      <c r="DZ19" s="22">
        <f t="shared" ca="1" si="97"/>
        <v>0</v>
      </c>
      <c r="EA19" s="22">
        <f t="shared" ca="1" si="97"/>
        <v>0</v>
      </c>
      <c r="EB19" s="22">
        <f t="shared" ca="1" si="97"/>
        <v>0</v>
      </c>
      <c r="EC19" s="22">
        <f t="shared" ca="1" si="97"/>
        <v>0</v>
      </c>
      <c r="ED19" s="22">
        <f t="shared" ca="1" si="97"/>
        <v>0</v>
      </c>
      <c r="EE19" s="22">
        <f t="shared" ca="1" si="97"/>
        <v>0</v>
      </c>
      <c r="EF19" s="22">
        <f t="shared" ca="1" si="97"/>
        <v>0</v>
      </c>
      <c r="EG19" s="22">
        <f t="shared" ca="1" si="86"/>
        <v>0</v>
      </c>
      <c r="EH19" s="22">
        <f t="shared" ca="1" si="86"/>
        <v>0</v>
      </c>
      <c r="EI19" s="22">
        <f t="shared" ca="1" si="97"/>
        <v>0</v>
      </c>
      <c r="EJ19" s="22">
        <f t="shared" ca="1" si="97"/>
        <v>0</v>
      </c>
      <c r="EK19" s="22">
        <f t="shared" ca="1" si="97"/>
        <v>1</v>
      </c>
      <c r="EL19" s="22">
        <f t="shared" ca="1" si="97"/>
        <v>0</v>
      </c>
      <c r="EM19" s="256">
        <f t="shared" ca="1" si="97"/>
        <v>0</v>
      </c>
      <c r="EN19" s="256">
        <f t="shared" ca="1" si="97"/>
        <v>0</v>
      </c>
      <c r="EO19" s="256">
        <f t="shared" ca="1" si="97"/>
        <v>0</v>
      </c>
      <c r="EP19" s="256">
        <f t="shared" ca="1" si="97"/>
        <v>0</v>
      </c>
      <c r="EQ19" s="256">
        <f t="shared" ca="1" si="97"/>
        <v>0</v>
      </c>
      <c r="ER19" s="256">
        <f t="shared" ca="1" si="97"/>
        <v>0</v>
      </c>
      <c r="ES19" s="10"/>
      <c r="ET19" s="22" t="str">
        <f t="shared" ca="1" si="97"/>
        <v>-</v>
      </c>
      <c r="EU19" s="22" t="str">
        <f t="shared" ca="1" si="97"/>
        <v>-</v>
      </c>
      <c r="EV19" s="256" t="str">
        <f t="shared" ca="1" si="97"/>
        <v>-</v>
      </c>
      <c r="EW19" s="22" t="str">
        <f t="shared" ca="1" si="97"/>
        <v>-</v>
      </c>
      <c r="EX19" s="22" t="str">
        <f t="shared" ca="1" si="97"/>
        <v>-</v>
      </c>
      <c r="EY19" s="5" t="b">
        <f t="shared" si="88"/>
        <v>0</v>
      </c>
      <c r="EZ19" s="5" t="b">
        <f t="shared" si="88"/>
        <v>0</v>
      </c>
      <c r="FA19" s="5" t="b">
        <f t="shared" si="88"/>
        <v>1</v>
      </c>
      <c r="FB19" s="256">
        <f t="shared" ca="1" si="97"/>
        <v>0</v>
      </c>
      <c r="FC19" s="256">
        <f t="shared" ca="1" si="97"/>
        <v>2</v>
      </c>
      <c r="FD19" s="256">
        <f t="shared" ca="1" si="97"/>
        <v>2</v>
      </c>
      <c r="FE19" s="256" t="str">
        <f t="shared" ca="1" si="97"/>
        <v>-</v>
      </c>
      <c r="FF19" s="256" t="str">
        <f t="shared" ca="1" si="97"/>
        <v>-</v>
      </c>
      <c r="FG19" s="256" t="str">
        <f t="shared" ca="1" si="97"/>
        <v>-</v>
      </c>
      <c r="FH19" s="256" t="str">
        <f t="shared" ca="1" si="97"/>
        <v>-</v>
      </c>
      <c r="FI19" s="256" t="str">
        <f t="shared" ca="1" si="97"/>
        <v>-</v>
      </c>
      <c r="FJ19" s="256" t="str">
        <f t="shared" ca="1" si="97"/>
        <v>-</v>
      </c>
      <c r="FK19" s="22" t="str">
        <f t="shared" ca="1" si="97"/>
        <v>-</v>
      </c>
      <c r="FL19" s="256" t="str">
        <f t="shared" ca="1" si="89"/>
        <v>-</v>
      </c>
      <c r="FM19" s="256" t="str">
        <f t="shared" ca="1" si="89"/>
        <v>-</v>
      </c>
      <c r="FN19" s="256" t="str">
        <f t="shared" ca="1" si="89"/>
        <v>-</v>
      </c>
      <c r="FO19" s="256" t="b">
        <f t="shared" ca="1" si="89"/>
        <v>1</v>
      </c>
      <c r="FP19" s="256">
        <f t="shared" ca="1" si="89"/>
        <v>0</v>
      </c>
      <c r="FQ19" s="256" t="str">
        <f t="shared" ca="1" si="89"/>
        <v>-</v>
      </c>
      <c r="FR19" s="22" t="str">
        <f t="shared" ca="1" si="90"/>
        <v>-</v>
      </c>
      <c r="FS19" s="22" t="str">
        <f ca="1">OFFSET(FS$5,$B19,0)</f>
        <v>-</v>
      </c>
      <c r="FT19" s="22" t="b">
        <f t="shared" ca="1" si="91"/>
        <v>1</v>
      </c>
      <c r="FU19" s="22">
        <f ca="1">OFFSET(FU$5,$B19,0)</f>
        <v>0</v>
      </c>
      <c r="FV19" s="5" t="str">
        <f t="shared" si="92"/>
        <v>-</v>
      </c>
      <c r="FW19" s="5" t="str">
        <f t="shared" si="92"/>
        <v>-</v>
      </c>
      <c r="FX19" s="5" t="str">
        <f t="shared" si="92"/>
        <v>-</v>
      </c>
      <c r="FY19" s="5" t="str">
        <f t="shared" si="92"/>
        <v>-</v>
      </c>
      <c r="FZ19" s="22" t="str">
        <f t="shared" ca="1" si="93"/>
        <v>-</v>
      </c>
      <c r="GA19" s="256" t="str">
        <f t="shared" ca="1" si="93"/>
        <v>-</v>
      </c>
      <c r="GB19" s="256" t="str">
        <f t="shared" ca="1" si="93"/>
        <v>-</v>
      </c>
      <c r="GC19" s="256" t="str">
        <f t="shared" ca="1" si="93"/>
        <v>-</v>
      </c>
      <c r="GD19" s="5" t="str">
        <f t="shared" si="94"/>
        <v>-</v>
      </c>
      <c r="GE19" s="5">
        <f t="shared" si="94"/>
        <v>500</v>
      </c>
      <c r="GF19" s="5">
        <f t="shared" si="94"/>
        <v>500</v>
      </c>
      <c r="GG19" s="5">
        <f>INDEX(i.FlkStrctr,$H19,GG$15)</f>
        <v>865</v>
      </c>
      <c r="GH19" s="5" t="str">
        <f t="shared" si="94"/>
        <v>-</v>
      </c>
      <c r="GI19" s="5" t="str">
        <f>INDEX(i.FlkStrctr,$H19,GI$15)</f>
        <v>-</v>
      </c>
      <c r="GJ19" s="256" t="str">
        <f t="shared" ca="1" si="95"/>
        <v>-</v>
      </c>
      <c r="GK19" s="256" t="str">
        <f t="shared" ca="1" si="95"/>
        <v>-</v>
      </c>
      <c r="GL19" s="10"/>
      <c r="GM19" s="22">
        <f t="shared" ca="1" si="93"/>
        <v>1</v>
      </c>
      <c r="GN19" s="22">
        <f t="shared" ca="1" si="93"/>
        <v>0</v>
      </c>
      <c r="GO19" s="22">
        <f t="shared" ca="1" si="93"/>
        <v>1</v>
      </c>
      <c r="GP19" s="22">
        <f t="shared" ca="1" si="93"/>
        <v>1</v>
      </c>
      <c r="GQ19" s="22">
        <f t="shared" ca="1" si="93"/>
        <v>0</v>
      </c>
      <c r="GR19" s="22">
        <f t="shared" ca="1" si="93"/>
        <v>70</v>
      </c>
      <c r="GS19" s="22">
        <f t="shared" ca="1" si="93"/>
        <v>50</v>
      </c>
      <c r="GT19" s="22">
        <f t="shared" ca="1" si="93"/>
        <v>70</v>
      </c>
      <c r="GU19" s="22">
        <f t="shared" ca="1" si="93"/>
        <v>50</v>
      </c>
      <c r="GV19" s="5">
        <f>INDEX(i.WoolPrices,$K19,GV$15)</f>
        <v>1</v>
      </c>
      <c r="GW19" s="5">
        <f>INDEX(i.MeatPrices,$L19,GW$15)</f>
        <v>1</v>
      </c>
      <c r="GX19" s="5">
        <f>INDEX(i.GrainPrices,$M19,GX$15)</f>
        <v>0.75</v>
      </c>
      <c r="GY19" s="22">
        <f t="shared" ca="1" si="93"/>
        <v>1</v>
      </c>
      <c r="GZ19" s="10"/>
      <c r="HA19" s="22">
        <f t="shared" ca="1" si="93"/>
        <v>1</v>
      </c>
      <c r="HB19" s="22">
        <f t="shared" ca="1" si="93"/>
        <v>1</v>
      </c>
      <c r="HC19" s="22">
        <f t="shared" ca="1" si="93"/>
        <v>1</v>
      </c>
      <c r="HD19" s="22">
        <f t="shared" ca="1" si="93"/>
        <v>1</v>
      </c>
      <c r="HE19" s="22">
        <f t="shared" ca="1" si="93"/>
        <v>1</v>
      </c>
      <c r="HF19" s="22">
        <f t="shared" ca="1" si="93"/>
        <v>1</v>
      </c>
      <c r="HG19" s="256" t="str">
        <f t="shared" ca="1" si="93"/>
        <v>-</v>
      </c>
      <c r="HH19" s="22">
        <f t="shared" ca="1" si="93"/>
        <v>0</v>
      </c>
      <c r="HI19" s="27">
        <v>0</v>
      </c>
    </row>
    <row r="20" spans="1:217" outlineLevel="1">
      <c r="A20" s="24">
        <f t="shared" si="12"/>
        <v>15</v>
      </c>
      <c r="B20" s="24">
        <f>$A$18</f>
        <v>13</v>
      </c>
      <c r="C20" s="236">
        <f>100</f>
        <v>100</v>
      </c>
      <c r="D20" t="b">
        <f>NOT($DN20)</f>
        <v>1</v>
      </c>
      <c r="E20" t="b">
        <v>0</v>
      </c>
      <c r="F20" t="b">
        <v>1</v>
      </c>
      <c r="G20" s="193">
        <f t="array" ref="G20">MAX(G$16,MOD(G19+1*AND(H20:$N20=H$16:$N$16),G$17+1))</f>
        <v>3</v>
      </c>
      <c r="H20" s="193">
        <f t="array" ref="H20">MAX(H$16,MOD(H19+1*AND(I20:$N20=I$16:$N$16),H$17+1))</f>
        <v>1</v>
      </c>
      <c r="I20" s="193">
        <f t="array" ref="I20">MAX(I$16,MOD(I19+1*AND(J20:$N20=J$16:$N$16),I$17+1))</f>
        <v>1</v>
      </c>
      <c r="J20" s="193">
        <f t="array" ref="J20">MAX(J$16,MOD(J19+1*AND(K20:$N20=K$16:$N$16),J$17+1))</f>
        <v>1</v>
      </c>
      <c r="K20" s="193">
        <f t="array" ref="K20">MAX(K$16,MOD(K19+1*AND(L20:$N20=L$16:$N$16),K$17+1))</f>
        <v>1</v>
      </c>
      <c r="L20" s="193">
        <f t="array" ref="L20">MAX(L$16,MOD(L19+1*AND(M20:$N20=M$16:$N$16),L$17+1))</f>
        <v>1</v>
      </c>
      <c r="M20" s="193">
        <f t="array" ref="M20">MAX(M$16,MOD(M19+1*AND(N20:$N20=N$16:$N$16),M$17+1))</f>
        <v>3</v>
      </c>
      <c r="N20" s="236"/>
      <c r="O20" s="250" t="str">
        <f ca="1">TEXT(LEFT(OFFSET(O20,-1,0),5)+1,"00000")&amp;MID(OFFSET(O20,-1,0),6,FIND(" ",OFFSET(O20,-1,0),7)-5)
&amp; d.RegionName                           &amp; " Day"&amp;INDEX(i.DOY,$G20,1)                   &amp; IF($DI20=0," FWM","")&amp;IF($DI20=1," MWM","")&amp;IF($DI20=5," Mat","")&amp;IF($DN20=TRUE,"&amp;BBT","    ")
&amp; " NLB"&amp;TEXT($EO20*100,"000p;-00p;000p;@")                      &amp; " GI"&amp;TEXT($J20,"0")                                &amp; " WP"&amp;TEXT($GV20*100,"000p")                &amp; " MP"&amp;TEXT($GW20*100,"000p")                      &amp; " GP"&amp;TEXT($GX20*100,"000p")
&amp; " (F"&amp;3+IFERROR(1*$BR20,0)+IFERROR(1*$BS20,0)&amp;3-IFERROR(1*NOT($BU20),0)&amp;"N"&amp;$BZ20&amp;$CA20&amp;")"</f>
        <v>00002 Template GSM Day204 FWM     NLB000p GI1 WP100p MP100p GP125p (F33N11)</v>
      </c>
      <c r="P20" s="10" t="str">
        <f ca="1">IF(COUNTIF(O$5:O20,O20)=1,"-","Dup")</f>
        <v>-</v>
      </c>
      <c r="Q20" s="10"/>
      <c r="R20" s="22" t="str">
        <f t="shared" ca="1" si="75"/>
        <v>-</v>
      </c>
      <c r="S20" s="22" t="str">
        <f t="shared" ca="1" si="75"/>
        <v>-</v>
      </c>
      <c r="T20" s="22" t="str">
        <f t="shared" ca="1" si="75"/>
        <v>-</v>
      </c>
      <c r="U20" s="22" t="str">
        <f t="shared" ca="1" si="75"/>
        <v>-</v>
      </c>
      <c r="V20" s="22" t="str">
        <f t="shared" ca="1" si="75"/>
        <v>-</v>
      </c>
      <c r="W20" s="256" t="str">
        <f t="shared" ca="1" si="75"/>
        <v>-</v>
      </c>
      <c r="X20" s="10"/>
      <c r="Y20" s="22" t="b">
        <f t="shared" ref="Y20:AV20" ca="1" si="98">OFFSET(Y$5,$B20,0)</f>
        <v>1</v>
      </c>
      <c r="Z20" s="256" t="str">
        <f t="shared" ca="1" si="98"/>
        <v>-</v>
      </c>
      <c r="AA20" s="256" t="str">
        <f t="shared" ca="1" si="98"/>
        <v>-</v>
      </c>
      <c r="AB20" s="256" t="str">
        <f t="shared" ca="1" si="98"/>
        <v>-</v>
      </c>
      <c r="AC20" s="22" t="b">
        <f t="shared" ca="1" si="98"/>
        <v>0</v>
      </c>
      <c r="AD20" s="256" t="str">
        <f t="shared" ca="1" si="77"/>
        <v>-</v>
      </c>
      <c r="AE20" s="256" t="str">
        <f t="shared" ca="1" si="77"/>
        <v>-</v>
      </c>
      <c r="AF20" s="256" t="str">
        <f t="shared" ca="1" si="77"/>
        <v>-</v>
      </c>
      <c r="AG20" s="256" t="str">
        <f t="shared" ca="1" si="77"/>
        <v>-</v>
      </c>
      <c r="AH20" s="10"/>
      <c r="AI20" s="22" t="str">
        <f t="shared" ca="1" si="98"/>
        <v>-</v>
      </c>
      <c r="AJ20" s="22" t="b">
        <f t="shared" ca="1" si="78"/>
        <v>1</v>
      </c>
      <c r="AK20" s="255">
        <f t="shared" si="96"/>
        <v>31</v>
      </c>
      <c r="AL20" s="22" t="str">
        <f t="shared" ca="1" si="98"/>
        <v>-</v>
      </c>
      <c r="AM20" s="244" t="str">
        <f t="shared" ca="1" si="98"/>
        <v>-</v>
      </c>
      <c r="AN20" s="22" t="str">
        <f t="shared" ca="1" si="98"/>
        <v>-</v>
      </c>
      <c r="AO20" s="22" t="str">
        <f t="shared" ca="1" si="98"/>
        <v>-</v>
      </c>
      <c r="AP20" s="22" t="str">
        <f t="shared" ca="1" si="98"/>
        <v>-</v>
      </c>
      <c r="AQ20" s="22">
        <f t="shared" ca="1" si="98"/>
        <v>1</v>
      </c>
      <c r="AR20" s="22">
        <f t="shared" ca="1" si="98"/>
        <v>1</v>
      </c>
      <c r="AS20" s="22" t="str">
        <f t="shared" ca="1" si="98"/>
        <v>-</v>
      </c>
      <c r="AT20" s="22" t="str">
        <f t="shared" ca="1" si="98"/>
        <v>-</v>
      </c>
      <c r="AU20" s="10"/>
      <c r="AV20" s="22" t="str">
        <f t="shared" ca="1" si="98"/>
        <v>-</v>
      </c>
      <c r="AW20" s="22" t="str">
        <f t="shared" ref="AW20:CR20" ca="1" si="99">OFFSET(AW$5,$B20,0)</f>
        <v>-</v>
      </c>
      <c r="AX20" s="22" t="str">
        <f t="shared" ca="1" si="99"/>
        <v>-</v>
      </c>
      <c r="AY20" s="22" t="str">
        <f t="shared" ca="1" si="99"/>
        <v>-</v>
      </c>
      <c r="AZ20" s="22" t="str">
        <f t="shared" ca="1" si="99"/>
        <v>-</v>
      </c>
      <c r="BA20" s="22" t="str">
        <f t="shared" ca="1" si="99"/>
        <v>-</v>
      </c>
      <c r="BB20" s="22" t="str">
        <f t="shared" ca="1" si="99"/>
        <v>-</v>
      </c>
      <c r="BC20" s="22" t="str">
        <f t="shared" ca="1" si="99"/>
        <v>-</v>
      </c>
      <c r="BD20" s="22" t="str">
        <f t="shared" ca="1" si="99"/>
        <v>-</v>
      </c>
      <c r="BE20" s="22" t="str">
        <f t="shared" ca="1" si="99"/>
        <v>-</v>
      </c>
      <c r="BF20" s="22" t="str">
        <f t="shared" ca="1" si="99"/>
        <v>-</v>
      </c>
      <c r="BG20" s="22" t="str">
        <f t="shared" ca="1" si="99"/>
        <v>-</v>
      </c>
      <c r="BH20" s="22" t="str">
        <f t="shared" ca="1" si="99"/>
        <v>-</v>
      </c>
      <c r="BI20" s="22" t="str">
        <f t="shared" ca="1" si="99"/>
        <v>-</v>
      </c>
      <c r="BJ20" s="22" t="str">
        <f t="shared" ca="1" si="99"/>
        <v>-</v>
      </c>
      <c r="BK20" s="22" t="str">
        <f t="shared" ca="1" si="99"/>
        <v>-</v>
      </c>
      <c r="BL20" s="22" t="str">
        <f t="shared" ca="1" si="99"/>
        <v>-</v>
      </c>
      <c r="BM20" s="22" t="str">
        <f t="shared" ca="1" si="99"/>
        <v>-</v>
      </c>
      <c r="BN20" s="22" t="str">
        <f t="shared" ca="1" si="99"/>
        <v>-</v>
      </c>
      <c r="BO20" s="22" t="str">
        <f t="shared" ca="1" si="99"/>
        <v>-</v>
      </c>
      <c r="BP20" s="22" t="str">
        <f t="shared" ca="1" si="99"/>
        <v>-</v>
      </c>
      <c r="BQ20" s="10"/>
      <c r="BR20" s="22" t="str">
        <f t="shared" ca="1" si="99"/>
        <v>-</v>
      </c>
      <c r="BS20" s="22" t="str">
        <f t="shared" ca="1" si="99"/>
        <v>-</v>
      </c>
      <c r="BT20" s="22" t="str">
        <f t="shared" ca="1" si="99"/>
        <v>-</v>
      </c>
      <c r="BU20" s="22" t="str">
        <f t="shared" ca="1" si="99"/>
        <v>-</v>
      </c>
      <c r="BV20" s="22" t="str">
        <f t="shared" ca="1" si="99"/>
        <v>-</v>
      </c>
      <c r="BW20" s="22" t="str">
        <f t="shared" ca="1" si="99"/>
        <v>-</v>
      </c>
      <c r="BX20" s="22" t="str">
        <f t="shared" ca="1" si="99"/>
        <v>-</v>
      </c>
      <c r="BY20" s="22" t="str">
        <f t="shared" ca="1" si="99"/>
        <v>-</v>
      </c>
      <c r="BZ20" s="22">
        <f t="shared" ca="1" si="99"/>
        <v>1</v>
      </c>
      <c r="CA20" s="22">
        <f t="shared" ca="1" si="99"/>
        <v>1</v>
      </c>
      <c r="CB20" s="22">
        <f t="shared" ca="1" si="99"/>
        <v>0</v>
      </c>
      <c r="CC20" s="22" t="str">
        <f t="shared" ca="1" si="99"/>
        <v>-</v>
      </c>
      <c r="CD20" s="22" t="str">
        <f t="shared" ca="1" si="99"/>
        <v>-</v>
      </c>
      <c r="CE20" s="22" t="str">
        <f t="shared" ca="1" si="99"/>
        <v>-</v>
      </c>
      <c r="CF20" s="22" t="str">
        <f t="shared" ca="1" si="99"/>
        <v>-</v>
      </c>
      <c r="CG20" s="22" t="str">
        <f t="shared" ca="1" si="99"/>
        <v>-</v>
      </c>
      <c r="CH20" s="22" t="str">
        <f t="shared" ca="1" si="99"/>
        <v>-</v>
      </c>
      <c r="CI20" s="22" t="str">
        <f t="shared" ca="1" si="99"/>
        <v>-</v>
      </c>
      <c r="CJ20" s="22">
        <f t="shared" ca="1" si="99"/>
        <v>0</v>
      </c>
      <c r="CK20" s="22" t="str">
        <f t="shared" ca="1" si="99"/>
        <v>-</v>
      </c>
      <c r="CL20" s="22" t="str">
        <f t="shared" ca="1" si="99"/>
        <v>-</v>
      </c>
      <c r="CM20" s="22" t="str">
        <f t="shared" ca="1" si="99"/>
        <v>-</v>
      </c>
      <c r="CN20" s="22" t="str">
        <f t="shared" ca="1" si="99"/>
        <v>-</v>
      </c>
      <c r="CO20" s="22" t="str">
        <f t="shared" ca="1" si="99"/>
        <v>-</v>
      </c>
      <c r="CP20" s="256">
        <f t="shared" ca="1" si="99"/>
        <v>0</v>
      </c>
      <c r="CQ20" s="256">
        <f t="shared" ca="1" si="99"/>
        <v>0</v>
      </c>
      <c r="CR20" s="256">
        <f t="shared" ca="1" si="99"/>
        <v>0</v>
      </c>
      <c r="CS20" s="22">
        <f t="shared" ca="1" si="83"/>
        <v>0</v>
      </c>
      <c r="CT20" s="22">
        <f t="shared" ca="1" si="83"/>
        <v>0</v>
      </c>
      <c r="CU20" s="22">
        <f t="shared" ca="1" si="83"/>
        <v>0</v>
      </c>
      <c r="CV20" s="22">
        <f t="shared" ca="1" si="83"/>
        <v>0</v>
      </c>
      <c r="CW20" s="22" t="str">
        <f t="shared" ca="1" si="83"/>
        <v>-</v>
      </c>
      <c r="CX20" s="22" t="str">
        <f t="shared" ca="1" si="83"/>
        <v>-</v>
      </c>
      <c r="CY20" s="256" t="str">
        <f t="shared" ca="1" si="83"/>
        <v>-</v>
      </c>
      <c r="CZ20" s="256" t="str">
        <f t="shared" ca="1" si="83"/>
        <v>-</v>
      </c>
      <c r="DA20" s="22" t="str">
        <f t="shared" ca="1" si="83"/>
        <v>-</v>
      </c>
      <c r="DB20" s="22" t="str">
        <f t="shared" ca="1" si="83"/>
        <v>-</v>
      </c>
      <c r="DC20" s="22" t="str">
        <f t="shared" ca="1" si="83"/>
        <v>-</v>
      </c>
      <c r="DD20" s="22" t="str">
        <f t="shared" ca="1" si="83"/>
        <v>-</v>
      </c>
      <c r="DE20" s="22" t="str">
        <f t="shared" ca="1" si="83"/>
        <v>-</v>
      </c>
      <c r="DF20" s="22" t="str">
        <f t="shared" ca="1" si="83"/>
        <v>-</v>
      </c>
      <c r="DG20" s="22" t="str">
        <f t="shared" ca="1" si="83"/>
        <v>-</v>
      </c>
      <c r="DH20" s="10"/>
      <c r="DI20" s="5">
        <f>INDEX(i.FlkStrctr,$H20,DI$15)</f>
        <v>0</v>
      </c>
      <c r="DJ20" s="22" t="str">
        <f t="shared" ca="1" si="97"/>
        <v>-</v>
      </c>
      <c r="DK20" s="22" t="str">
        <f t="shared" ca="1" si="97"/>
        <v>-</v>
      </c>
      <c r="DL20" s="22" t="str">
        <f t="shared" ca="1" si="97"/>
        <v>-</v>
      </c>
      <c r="DM20" s="22" t="str">
        <f t="shared" ca="1" si="97"/>
        <v>-</v>
      </c>
      <c r="DN20" s="5" t="b">
        <f>INDEX(i.FlkStrctr,$H20,DN$15)</f>
        <v>0</v>
      </c>
      <c r="DO20" s="22" t="str">
        <f t="shared" ca="1" si="97"/>
        <v>-</v>
      </c>
      <c r="DP20" s="22">
        <f t="shared" ca="1" si="97"/>
        <v>0</v>
      </c>
      <c r="DQ20" s="22" t="str">
        <f t="shared" ca="1" si="97"/>
        <v>-</v>
      </c>
      <c r="DR20" s="22">
        <f t="shared" ca="1" si="85"/>
        <v>1</v>
      </c>
      <c r="DS20" s="22">
        <f t="shared" ca="1" si="85"/>
        <v>0</v>
      </c>
      <c r="DT20" s="22">
        <f t="shared" ca="1" si="97"/>
        <v>1</v>
      </c>
      <c r="DU20" s="22">
        <f t="shared" ca="1" si="97"/>
        <v>0</v>
      </c>
      <c r="DV20" s="22">
        <f t="shared" ca="1" si="97"/>
        <v>1</v>
      </c>
      <c r="DW20" s="22">
        <f t="shared" ca="1" si="97"/>
        <v>1</v>
      </c>
      <c r="DX20" s="22">
        <f t="shared" ca="1" si="97"/>
        <v>1</v>
      </c>
      <c r="DY20" s="22">
        <f t="shared" ca="1" si="97"/>
        <v>0</v>
      </c>
      <c r="DZ20" s="22">
        <f t="shared" ca="1" si="97"/>
        <v>0</v>
      </c>
      <c r="EA20" s="22">
        <f t="shared" ca="1" si="97"/>
        <v>0</v>
      </c>
      <c r="EB20" s="22">
        <f t="shared" ca="1" si="97"/>
        <v>0</v>
      </c>
      <c r="EC20" s="22">
        <f t="shared" ca="1" si="97"/>
        <v>0</v>
      </c>
      <c r="ED20" s="22">
        <f t="shared" ca="1" si="97"/>
        <v>0</v>
      </c>
      <c r="EE20" s="22">
        <f t="shared" ca="1" si="97"/>
        <v>0</v>
      </c>
      <c r="EF20" s="22">
        <f t="shared" ca="1" si="97"/>
        <v>0</v>
      </c>
      <c r="EG20" s="22">
        <f t="shared" ca="1" si="86"/>
        <v>0</v>
      </c>
      <c r="EH20" s="22">
        <f t="shared" ca="1" si="86"/>
        <v>0</v>
      </c>
      <c r="EI20" s="22">
        <f t="shared" ca="1" si="97"/>
        <v>0</v>
      </c>
      <c r="EJ20" s="22">
        <f t="shared" ca="1" si="97"/>
        <v>0</v>
      </c>
      <c r="EK20" s="22">
        <f t="shared" ca="1" si="97"/>
        <v>1</v>
      </c>
      <c r="EL20" s="22">
        <f t="shared" ca="1" si="97"/>
        <v>0</v>
      </c>
      <c r="EM20" s="256">
        <f t="shared" ca="1" si="97"/>
        <v>0</v>
      </c>
      <c r="EN20" s="256">
        <f t="shared" ca="1" si="97"/>
        <v>0</v>
      </c>
      <c r="EO20" s="256">
        <f t="shared" ca="1" si="97"/>
        <v>0</v>
      </c>
      <c r="EP20" s="256">
        <f t="shared" ca="1" si="97"/>
        <v>0</v>
      </c>
      <c r="EQ20" s="256">
        <f t="shared" ca="1" si="97"/>
        <v>0</v>
      </c>
      <c r="ER20" s="256">
        <f t="shared" ca="1" si="97"/>
        <v>0</v>
      </c>
      <c r="ES20" s="10"/>
      <c r="ET20" s="22" t="str">
        <f t="shared" ca="1" si="97"/>
        <v>-</v>
      </c>
      <c r="EU20" s="22" t="str">
        <f t="shared" ca="1" si="97"/>
        <v>-</v>
      </c>
      <c r="EV20" s="256" t="str">
        <f t="shared" ca="1" si="97"/>
        <v>-</v>
      </c>
      <c r="EW20" s="22" t="str">
        <f t="shared" ca="1" si="97"/>
        <v>-</v>
      </c>
      <c r="EX20" s="22" t="str">
        <f t="shared" ca="1" si="97"/>
        <v>-</v>
      </c>
      <c r="EY20" s="5" t="b">
        <f t="shared" si="88"/>
        <v>0</v>
      </c>
      <c r="EZ20" s="5" t="b">
        <f t="shared" si="88"/>
        <v>0</v>
      </c>
      <c r="FA20" s="5" t="b">
        <f t="shared" si="88"/>
        <v>1</v>
      </c>
      <c r="FB20" s="256">
        <f t="shared" ca="1" si="89"/>
        <v>0</v>
      </c>
      <c r="FC20" s="256">
        <f t="shared" ca="1" si="89"/>
        <v>2</v>
      </c>
      <c r="FD20" s="256">
        <f t="shared" ca="1" si="89"/>
        <v>2</v>
      </c>
      <c r="FE20" s="256" t="str">
        <f t="shared" ca="1" si="89"/>
        <v>-</v>
      </c>
      <c r="FF20" s="256" t="str">
        <f t="shared" ca="1" si="89"/>
        <v>-</v>
      </c>
      <c r="FG20" s="256" t="str">
        <f t="shared" ca="1" si="89"/>
        <v>-</v>
      </c>
      <c r="FH20" s="256" t="str">
        <f t="shared" ca="1" si="89"/>
        <v>-</v>
      </c>
      <c r="FI20" s="256" t="str">
        <f t="shared" ca="1" si="89"/>
        <v>-</v>
      </c>
      <c r="FJ20" s="256" t="str">
        <f t="shared" ca="1" si="89"/>
        <v>-</v>
      </c>
      <c r="FK20" s="22" t="str">
        <f t="shared" ca="1" si="97"/>
        <v>-</v>
      </c>
      <c r="FL20" s="256" t="str">
        <f t="shared" ca="1" si="89"/>
        <v>-</v>
      </c>
      <c r="FM20" s="256" t="str">
        <f t="shared" ca="1" si="89"/>
        <v>-</v>
      </c>
      <c r="FN20" s="256" t="str">
        <f t="shared" ca="1" si="89"/>
        <v>-</v>
      </c>
      <c r="FO20" s="256" t="b">
        <f t="shared" ca="1" si="89"/>
        <v>1</v>
      </c>
      <c r="FP20" s="256">
        <f t="shared" ca="1" si="89"/>
        <v>0</v>
      </c>
      <c r="FQ20" s="256" t="str">
        <f t="shared" ca="1" si="89"/>
        <v>-</v>
      </c>
      <c r="FR20" s="22" t="str">
        <f t="shared" ca="1" si="90"/>
        <v>-</v>
      </c>
      <c r="FS20" s="22" t="str">
        <f t="shared" ca="1" si="90"/>
        <v>-</v>
      </c>
      <c r="FT20" s="22" t="b">
        <f t="shared" ca="1" si="91"/>
        <v>1</v>
      </c>
      <c r="FU20" s="22">
        <f t="shared" ca="1" si="91"/>
        <v>0</v>
      </c>
      <c r="FV20" s="5" t="str">
        <f t="shared" si="92"/>
        <v>-</v>
      </c>
      <c r="FW20" s="5" t="str">
        <f t="shared" si="92"/>
        <v>-</v>
      </c>
      <c r="FX20" s="5" t="str">
        <f t="shared" si="92"/>
        <v>-</v>
      </c>
      <c r="FY20" s="5" t="str">
        <f t="shared" si="92"/>
        <v>-</v>
      </c>
      <c r="FZ20" s="22" t="str">
        <f t="shared" ref="FZ20:HH20" ca="1" si="100">OFFSET(FZ$5,$B20,0)</f>
        <v>-</v>
      </c>
      <c r="GA20" s="256" t="str">
        <f t="shared" ca="1" si="100"/>
        <v>-</v>
      </c>
      <c r="GB20" s="256" t="str">
        <f t="shared" ca="1" si="100"/>
        <v>-</v>
      </c>
      <c r="GC20" s="256" t="str">
        <f t="shared" ca="1" si="100"/>
        <v>-</v>
      </c>
      <c r="GD20" s="5" t="str">
        <f t="shared" si="94"/>
        <v>-</v>
      </c>
      <c r="GE20" s="5">
        <f t="shared" si="94"/>
        <v>500</v>
      </c>
      <c r="GF20" s="5">
        <f t="shared" si="94"/>
        <v>500</v>
      </c>
      <c r="GG20" s="5">
        <f>INDEX(i.FlkStrctr,$H20,GG$15)</f>
        <v>865</v>
      </c>
      <c r="GH20" s="5" t="str">
        <f t="shared" si="94"/>
        <v>-</v>
      </c>
      <c r="GI20" s="5" t="str">
        <f>INDEX(i.FlkStrctr,$H20,GI$15)</f>
        <v>-</v>
      </c>
      <c r="GJ20" s="256" t="str">
        <f t="shared" ca="1" si="95"/>
        <v>-</v>
      </c>
      <c r="GK20" s="256" t="str">
        <f t="shared" ca="1" si="95"/>
        <v>-</v>
      </c>
      <c r="GL20" s="10"/>
      <c r="GM20" s="22">
        <f t="shared" ca="1" si="100"/>
        <v>1</v>
      </c>
      <c r="GN20" s="22">
        <f t="shared" ca="1" si="100"/>
        <v>0</v>
      </c>
      <c r="GO20" s="22">
        <f t="shared" ca="1" si="100"/>
        <v>1</v>
      </c>
      <c r="GP20" s="22">
        <f t="shared" ca="1" si="100"/>
        <v>1</v>
      </c>
      <c r="GQ20" s="22">
        <f t="shared" ca="1" si="100"/>
        <v>0</v>
      </c>
      <c r="GR20" s="22">
        <f t="shared" ca="1" si="100"/>
        <v>70</v>
      </c>
      <c r="GS20" s="22">
        <f t="shared" ca="1" si="100"/>
        <v>50</v>
      </c>
      <c r="GT20" s="22">
        <f t="shared" ca="1" si="100"/>
        <v>70</v>
      </c>
      <c r="GU20" s="22">
        <f t="shared" ca="1" si="100"/>
        <v>50</v>
      </c>
      <c r="GV20" s="5">
        <f>INDEX(i.WoolPrices,$K20,GV$15)</f>
        <v>1</v>
      </c>
      <c r="GW20" s="5">
        <f>INDEX(i.MeatPrices,$L20,GW$15)</f>
        <v>1</v>
      </c>
      <c r="GX20" s="5">
        <f>INDEX(i.GrainPrices,$M20,GX$15)</f>
        <v>1.25</v>
      </c>
      <c r="GY20" s="22">
        <f t="shared" ca="1" si="100"/>
        <v>1</v>
      </c>
      <c r="GZ20" s="10"/>
      <c r="HA20" s="22">
        <f t="shared" ca="1" si="100"/>
        <v>1</v>
      </c>
      <c r="HB20" s="22">
        <f t="shared" ca="1" si="100"/>
        <v>1</v>
      </c>
      <c r="HC20" s="22">
        <f t="shared" ca="1" si="100"/>
        <v>1</v>
      </c>
      <c r="HD20" s="22">
        <f t="shared" ca="1" si="100"/>
        <v>1</v>
      </c>
      <c r="HE20" s="22">
        <f t="shared" ca="1" si="100"/>
        <v>1</v>
      </c>
      <c r="HF20" s="22">
        <f t="shared" ca="1" si="100"/>
        <v>1</v>
      </c>
      <c r="HG20" s="256" t="str">
        <f t="shared" ca="1" si="100"/>
        <v>-</v>
      </c>
      <c r="HH20" s="22">
        <f t="shared" ca="1" si="100"/>
        <v>0</v>
      </c>
      <c r="HI20" s="27">
        <v>0</v>
      </c>
    </row>
    <row r="21" spans="1:217" s="209" customFormat="1" outlineLevel="1">
      <c r="A21" s="208">
        <f t="shared" si="12"/>
        <v>16</v>
      </c>
      <c r="B21" s="208"/>
      <c r="D21" s="209" t="b">
        <v>0</v>
      </c>
      <c r="G21" s="208"/>
      <c r="H21" s="208"/>
      <c r="I21" s="208"/>
      <c r="J21" s="208"/>
      <c r="K21" s="208"/>
      <c r="L21" s="208"/>
      <c r="M21" s="208"/>
      <c r="O21" s="228" t="str">
        <f ca="1">"blank "&amp;TEXT(RAND(),"0.000")</f>
        <v>blank 0.913</v>
      </c>
      <c r="P21" s="10" t="str">
        <f ca="1">IF(COUNTIF(O$5:O21,O21)=1,"-","Dup")</f>
        <v>-</v>
      </c>
      <c r="Q21" s="10"/>
      <c r="R21" s="16"/>
      <c r="S21" s="16"/>
      <c r="T21" s="16"/>
      <c r="U21" s="16"/>
      <c r="V21" s="16"/>
      <c r="W21" s="242"/>
      <c r="X21" s="10"/>
      <c r="Y21" s="16"/>
      <c r="Z21" s="242"/>
      <c r="AA21" s="242"/>
      <c r="AB21" s="242"/>
      <c r="AC21" s="16"/>
      <c r="AD21" s="242"/>
      <c r="AE21" s="294"/>
      <c r="AF21" s="294"/>
      <c r="AG21" s="294"/>
      <c r="AH21" s="10"/>
      <c r="AI21" s="16"/>
      <c r="AJ21" s="16"/>
      <c r="AK21" s="16"/>
      <c r="AL21" s="16"/>
      <c r="AM21" s="242"/>
      <c r="AN21" s="16"/>
      <c r="AO21" s="16"/>
      <c r="AP21" s="16"/>
      <c r="AQ21" s="16"/>
      <c r="AR21" s="16"/>
      <c r="AS21" s="16"/>
      <c r="AT21" s="16"/>
      <c r="AU21" s="10"/>
      <c r="AV21" s="16"/>
      <c r="AW21" s="16"/>
      <c r="AX21" s="16"/>
      <c r="AY21" s="16"/>
      <c r="AZ21" s="16"/>
      <c r="BA21" s="16"/>
      <c r="BB21" s="16"/>
      <c r="BC21" s="16"/>
      <c r="BD21" s="16"/>
      <c r="BE21" s="16"/>
      <c r="BF21" s="16"/>
      <c r="BG21" s="16"/>
      <c r="BH21" s="16"/>
      <c r="BI21" s="16"/>
      <c r="BJ21" s="16"/>
      <c r="BK21" s="16"/>
      <c r="BL21" s="16"/>
      <c r="BM21" s="16"/>
      <c r="BN21" s="16"/>
      <c r="BO21" s="16"/>
      <c r="BP21" s="16"/>
      <c r="BQ21" s="10"/>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242"/>
      <c r="CR21" s="242"/>
      <c r="CS21" s="16"/>
      <c r="CT21" s="16"/>
      <c r="CU21" s="16"/>
      <c r="CV21" s="16"/>
      <c r="CW21" s="16"/>
      <c r="CX21" s="16"/>
      <c r="CY21" s="242"/>
      <c r="CZ21" s="242"/>
      <c r="DA21" s="16"/>
      <c r="DB21" s="16"/>
      <c r="DC21" s="16"/>
      <c r="DD21" s="16"/>
      <c r="DE21" s="16"/>
      <c r="DF21" s="16"/>
      <c r="DG21" s="16"/>
      <c r="DH21" s="10"/>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242"/>
      <c r="EN21" s="242"/>
      <c r="EO21" s="242"/>
      <c r="EP21" s="242"/>
      <c r="EQ21" s="242"/>
      <c r="ER21" s="242"/>
      <c r="ES21" s="10"/>
      <c r="ET21" s="16"/>
      <c r="EU21" s="16"/>
      <c r="EV21" s="242"/>
      <c r="EW21" s="16"/>
      <c r="EX21" s="16"/>
      <c r="EY21" s="16"/>
      <c r="EZ21" s="16"/>
      <c r="FA21" s="16"/>
      <c r="FB21" s="16"/>
      <c r="FC21" s="16"/>
      <c r="FD21" s="16"/>
      <c r="FE21" s="16"/>
      <c r="FF21" s="16"/>
      <c r="FG21" s="16"/>
      <c r="FH21" s="16"/>
      <c r="FI21" s="16"/>
      <c r="FJ21" s="16"/>
      <c r="FK21" s="16"/>
      <c r="FL21" s="16"/>
      <c r="FM21" s="16"/>
      <c r="FN21" s="242"/>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0"/>
      <c r="GM21" s="16"/>
      <c r="GN21" s="16"/>
      <c r="GO21" s="16"/>
      <c r="GP21" s="16"/>
      <c r="GQ21" s="16"/>
      <c r="GR21" s="16"/>
      <c r="GS21" s="16"/>
      <c r="GT21" s="16"/>
      <c r="GU21" s="16"/>
      <c r="GV21" s="16"/>
      <c r="GW21" s="16"/>
      <c r="GX21" s="16"/>
      <c r="GY21" s="16"/>
      <c r="GZ21" s="10"/>
      <c r="HA21" s="16"/>
      <c r="HB21" s="16"/>
      <c r="HC21" s="16"/>
      <c r="HD21" s="16"/>
      <c r="HE21" s="16"/>
      <c r="HF21" s="16"/>
      <c r="HG21" s="242"/>
      <c r="HH21" s="16"/>
      <c r="HI21" s="27">
        <v>0</v>
      </c>
    </row>
    <row r="22" spans="1:217" s="209" customFormat="1">
      <c r="A22" s="208">
        <f>ROW(A22)-5</f>
        <v>17</v>
      </c>
      <c r="B22" s="208"/>
      <c r="C22" s="32">
        <v>2</v>
      </c>
      <c r="D22" s="209" t="b">
        <v>0</v>
      </c>
      <c r="E22" s="210"/>
      <c r="F22" s="207" t="s">
        <v>988</v>
      </c>
      <c r="G22" s="209">
        <v>1</v>
      </c>
      <c r="H22" s="209">
        <v>1</v>
      </c>
      <c r="I22" s="209">
        <v>1</v>
      </c>
      <c r="J22" s="209">
        <v>1</v>
      </c>
      <c r="K22" s="209">
        <v>1</v>
      </c>
      <c r="L22" s="209">
        <v>1</v>
      </c>
      <c r="M22" s="209">
        <v>1</v>
      </c>
      <c r="N22" s="209">
        <v>0</v>
      </c>
      <c r="O22" s="226" t="s">
        <v>1056</v>
      </c>
      <c r="P22" s="10" t="str">
        <f ca="1">IF(COUNTIF(O$5:O22,O22)=1,"-","Dup")</f>
        <v>-</v>
      </c>
      <c r="Q22" s="10"/>
      <c r="R22" s="16"/>
      <c r="S22" s="16"/>
      <c r="T22" s="16"/>
      <c r="U22" s="16"/>
      <c r="V22" s="16"/>
      <c r="W22" s="242"/>
      <c r="X22" s="10"/>
      <c r="Y22" s="16"/>
      <c r="Z22" s="242"/>
      <c r="AA22" s="242"/>
      <c r="AB22" s="242"/>
      <c r="AC22" s="16"/>
      <c r="AD22" s="242"/>
      <c r="AE22" s="294"/>
      <c r="AF22" s="294"/>
      <c r="AG22" s="294"/>
      <c r="AH22" s="10"/>
      <c r="AI22" s="16"/>
      <c r="AJ22" s="16"/>
      <c r="AK22" s="16" t="s">
        <v>1141</v>
      </c>
      <c r="AL22" s="16"/>
      <c r="AM22" s="242"/>
      <c r="AN22" s="16"/>
      <c r="AO22" s="16"/>
      <c r="AP22" s="16"/>
      <c r="AQ22" s="16"/>
      <c r="AR22" s="16"/>
      <c r="AS22" s="16"/>
      <c r="AT22" s="16"/>
      <c r="AU22" s="10"/>
      <c r="AV22" s="16"/>
      <c r="AW22" s="16"/>
      <c r="AX22" s="16"/>
      <c r="AY22" s="16"/>
      <c r="AZ22" s="16"/>
      <c r="BA22" s="16"/>
      <c r="BB22" s="16"/>
      <c r="BC22" s="16"/>
      <c r="BD22" s="16"/>
      <c r="BE22" s="16"/>
      <c r="BF22" s="16"/>
      <c r="BG22" s="16"/>
      <c r="BH22" s="16"/>
      <c r="BI22" s="16"/>
      <c r="BJ22" s="16"/>
      <c r="BK22" s="16"/>
      <c r="BL22" s="16"/>
      <c r="BM22" s="16"/>
      <c r="BN22" s="16"/>
      <c r="BO22" s="16"/>
      <c r="BP22" s="16"/>
      <c r="BQ22" s="10"/>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242"/>
      <c r="CR22" s="242"/>
      <c r="CS22" s="16"/>
      <c r="CT22" s="16"/>
      <c r="CU22" s="16"/>
      <c r="CV22" s="16"/>
      <c r="CW22" s="16"/>
      <c r="CX22" s="16"/>
      <c r="CY22" s="242"/>
      <c r="CZ22" s="242"/>
      <c r="DA22" s="16"/>
      <c r="DB22" s="16"/>
      <c r="DC22" s="16"/>
      <c r="DD22" s="16"/>
      <c r="DE22" s="16"/>
      <c r="DF22" s="16"/>
      <c r="DG22" s="16"/>
      <c r="DH22" s="10"/>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242"/>
      <c r="EN22" s="242"/>
      <c r="EO22" s="242"/>
      <c r="EP22" s="242"/>
      <c r="EQ22" s="242"/>
      <c r="ER22" s="242"/>
      <c r="ES22" s="10"/>
      <c r="ET22" s="16"/>
      <c r="EU22" s="16"/>
      <c r="EV22" s="242"/>
      <c r="EW22" s="16"/>
      <c r="EX22" s="16"/>
      <c r="EY22" s="16"/>
      <c r="EZ22" s="16"/>
      <c r="FA22" s="16"/>
      <c r="FB22" s="16"/>
      <c r="FC22" s="16"/>
      <c r="FD22" s="16"/>
      <c r="FE22" s="16"/>
      <c r="FF22" s="16"/>
      <c r="FG22" s="16"/>
      <c r="FH22" s="16"/>
      <c r="FI22" s="16"/>
      <c r="FJ22" s="16"/>
      <c r="FK22" s="16"/>
      <c r="FL22" s="16"/>
      <c r="FM22" s="16"/>
      <c r="FN22" s="242"/>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0"/>
      <c r="GM22" s="16"/>
      <c r="GN22" s="16"/>
      <c r="GO22" s="16"/>
      <c r="GP22" s="16"/>
      <c r="GQ22" s="16"/>
      <c r="GR22" s="16"/>
      <c r="GS22" s="16"/>
      <c r="GT22" s="16"/>
      <c r="GU22" s="16"/>
      <c r="GV22" s="16"/>
      <c r="GW22" s="16"/>
      <c r="GX22" s="16"/>
      <c r="GY22" s="16"/>
      <c r="GZ22" s="10"/>
      <c r="HA22" s="16"/>
      <c r="HB22" s="16"/>
      <c r="HC22" s="16"/>
      <c r="HD22" s="16"/>
      <c r="HE22" s="16"/>
      <c r="HF22" s="16"/>
      <c r="HG22" s="242"/>
      <c r="HH22" s="16"/>
      <c r="HI22" s="27">
        <v>0</v>
      </c>
    </row>
    <row r="23" spans="1:217" s="209" customFormat="1" outlineLevel="1">
      <c r="A23" s="208">
        <f>ROW(A23)-5</f>
        <v>18</v>
      </c>
      <c r="B23" s="208"/>
      <c r="D23" s="209" t="b">
        <v>0</v>
      </c>
      <c r="E23" s="210"/>
      <c r="F23" s="207" t="s">
        <v>989</v>
      </c>
      <c r="G23" s="209">
        <v>3</v>
      </c>
      <c r="H23" s="209">
        <v>4</v>
      </c>
      <c r="I23" s="209">
        <v>1</v>
      </c>
      <c r="J23" s="209">
        <v>3</v>
      </c>
      <c r="K23" s="209">
        <v>1</v>
      </c>
      <c r="L23" s="209">
        <v>1</v>
      </c>
      <c r="M23" s="209">
        <v>1</v>
      </c>
      <c r="N23" s="209">
        <v>0</v>
      </c>
      <c r="O23" s="227" t="str">
        <f t="array" ref="O23">PRODUCT($G23:$N23-$G22:$N22+1)&amp;" "&amp;O22&amp;" specific pointers"</f>
        <v>36 Feed supply Experiment specific pointers</v>
      </c>
      <c r="P23" s="10" t="str">
        <f ca="1">IF(COUNTIF(O$5:O23,O23)=1,"-","Dup")</f>
        <v>-</v>
      </c>
      <c r="Q23" s="10"/>
      <c r="R23" s="16"/>
      <c r="S23" s="16"/>
      <c r="T23" s="16"/>
      <c r="U23" s="16"/>
      <c r="V23" s="16"/>
      <c r="W23" s="242"/>
      <c r="X23" s="10"/>
      <c r="Y23" s="16"/>
      <c r="Z23" s="242"/>
      <c r="AA23" s="242"/>
      <c r="AB23" s="242"/>
      <c r="AC23" s="16"/>
      <c r="AD23" s="242"/>
      <c r="AE23" s="294"/>
      <c r="AF23" s="294"/>
      <c r="AG23" s="294"/>
      <c r="AH23" s="10"/>
      <c r="AI23" s="16"/>
      <c r="AJ23" s="16"/>
      <c r="AK23" s="16" t="s">
        <v>1142</v>
      </c>
      <c r="AL23" s="16"/>
      <c r="AM23" s="249"/>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242"/>
      <c r="CR23" s="242"/>
      <c r="CS23" s="16"/>
      <c r="CT23" s="16"/>
      <c r="CU23" s="16"/>
      <c r="CV23" s="16"/>
      <c r="CW23" s="16"/>
      <c r="CX23" s="16"/>
      <c r="CY23" s="242"/>
      <c r="CZ23" s="242"/>
      <c r="DA23" s="16"/>
      <c r="DB23" s="16"/>
      <c r="DC23" s="16"/>
      <c r="DD23" s="16"/>
      <c r="DE23" s="16"/>
      <c r="DF23" s="16"/>
      <c r="DG23" s="16"/>
      <c r="DH23" s="10"/>
      <c r="DI23" s="21"/>
      <c r="DJ23" s="16"/>
      <c r="DK23" s="16"/>
      <c r="DL23" s="16"/>
      <c r="DM23" s="16"/>
      <c r="DN23" s="21"/>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242"/>
      <c r="EN23" s="242"/>
      <c r="EO23" s="242"/>
      <c r="EP23" s="242"/>
      <c r="EQ23" s="242"/>
      <c r="ER23" s="242"/>
      <c r="ES23" s="10"/>
      <c r="ET23" s="16"/>
      <c r="EU23" s="16"/>
      <c r="EV23" s="242"/>
      <c r="EW23" s="16"/>
      <c r="EX23" s="16"/>
      <c r="EY23" s="21"/>
      <c r="EZ23" s="21"/>
      <c r="FA23" s="21"/>
      <c r="FB23" s="21"/>
      <c r="FC23" s="16"/>
      <c r="FD23" s="16"/>
      <c r="FE23" s="21"/>
      <c r="FF23" s="21"/>
      <c r="FG23" s="21"/>
      <c r="FH23" s="21"/>
      <c r="FI23" s="21"/>
      <c r="FJ23" s="21"/>
      <c r="FK23" s="16"/>
      <c r="FL23" s="16"/>
      <c r="FM23" s="21"/>
      <c r="FN23" s="243"/>
      <c r="FO23" s="16"/>
      <c r="FP23" s="16"/>
      <c r="FQ23" s="21"/>
      <c r="FR23" s="16"/>
      <c r="FS23" s="16"/>
      <c r="FT23" s="16"/>
      <c r="FU23" s="16"/>
      <c r="FV23" s="21"/>
      <c r="FW23" s="21"/>
      <c r="FX23" s="21"/>
      <c r="FY23" s="21"/>
      <c r="FZ23" s="16"/>
      <c r="GA23" s="21"/>
      <c r="GB23" s="16"/>
      <c r="GC23" s="16"/>
      <c r="GD23" s="21"/>
      <c r="GE23" s="21"/>
      <c r="GF23" s="21"/>
      <c r="GG23" s="21"/>
      <c r="GH23" s="21"/>
      <c r="GI23" s="21"/>
      <c r="GJ23" s="16"/>
      <c r="GK23" s="16"/>
      <c r="GL23" s="10"/>
      <c r="GM23" s="16"/>
      <c r="GN23" s="16"/>
      <c r="GO23" s="16"/>
      <c r="GP23" s="16"/>
      <c r="GQ23" s="16"/>
      <c r="GR23" s="16"/>
      <c r="GS23" s="16"/>
      <c r="GT23" s="16"/>
      <c r="GU23" s="16"/>
      <c r="GV23" s="21"/>
      <c r="GW23" s="21"/>
      <c r="GX23" s="21"/>
      <c r="GY23" s="16"/>
      <c r="GZ23" s="10"/>
      <c r="HA23" s="16"/>
      <c r="HB23" s="16"/>
      <c r="HC23" s="16"/>
      <c r="HD23" s="16"/>
      <c r="HE23" s="16"/>
      <c r="HF23" s="16"/>
      <c r="HG23" s="242"/>
      <c r="HH23" s="16"/>
      <c r="HI23" s="27">
        <v>0</v>
      </c>
    </row>
    <row r="24" spans="1:217" s="209" customFormat="1" outlineLevel="1">
      <c r="A24" s="208">
        <f t="shared" si="12"/>
        <v>19</v>
      </c>
      <c r="B24" s="32">
        <f>$A$7</f>
        <v>2</v>
      </c>
      <c r="C24" s="236">
        <v>200</v>
      </c>
      <c r="D24" s="209" t="b">
        <f t="shared" ref="D24:D43" si="101">AND(NOT($DN24),$C$22&lt;=2, $J24=1)</f>
        <v>1</v>
      </c>
      <c r="E24" s="209" t="b">
        <v>0</v>
      </c>
      <c r="F24" s="280" t="b">
        <f>$C$22=1</f>
        <v>0</v>
      </c>
      <c r="G24" s="279">
        <v>1</v>
      </c>
      <c r="H24" s="32">
        <v>1</v>
      </c>
      <c r="I24" s="32">
        <v>1</v>
      </c>
      <c r="J24" s="32">
        <v>1</v>
      </c>
      <c r="K24" s="32">
        <v>1</v>
      </c>
      <c r="L24" s="32">
        <v>1</v>
      </c>
      <c r="M24" s="32">
        <v>1</v>
      </c>
      <c r="O24" s="229" t="str">
        <f ca="1">"00000 FeedSupply "
&amp; d.RegionName                           &amp; " Day"&amp;INDEX(i.DOY,$G24,1)                   &amp; IF($DI24=0," FWM","")&amp;IF($DI24=1," MWM","")&amp;IF($DI24=5," Mat","")&amp;IF($DN24=TRUE,"&amp;BBT","    ")
&amp; " GI"&amp;TEXT($J24,"0") &amp; " T_"&amp; IF(AND($AI24,$AJ24)," TRUE ") &amp; " LTW_" &amp; IF(AND($AQ24=1,$AR24=1),"TRUE ") &amp; " (F"&amp;3+IFERROR(1*$BR24,0)+IFERROR(1*$BS24,0)&amp;3-IFERROR(1*NOT($BU24),0)&amp;"N"&amp;$BZ24&amp;$CA24&amp;")"</f>
        <v>00000 FeedSupply GSM Day135 FWM     GI1 T_FALSE LTW_TRUE  (F33N11)</v>
      </c>
      <c r="P24" s="10" t="str">
        <f ca="1">IF(COUNTIF(O$5:O24,O24)=1,"-","Dup")</f>
        <v>-</v>
      </c>
      <c r="Q24" s="10"/>
      <c r="R24" s="21" t="b">
        <v>1</v>
      </c>
      <c r="S24" s="22" t="str">
        <f t="shared" ref="S24:S43" ca="1" si="102">OFFSET(S$5,$B24,0)</f>
        <v>-</v>
      </c>
      <c r="T24" s="21" t="b">
        <v>1</v>
      </c>
      <c r="U24" s="21" t="b">
        <v>1</v>
      </c>
      <c r="V24" s="22" t="str">
        <f t="shared" ref="V24:W43" ca="1" si="103">OFFSET(V$5,$B24,0)</f>
        <v>-</v>
      </c>
      <c r="W24" s="256" t="str">
        <f t="shared" ca="1" si="103"/>
        <v>-</v>
      </c>
      <c r="X24" s="10"/>
      <c r="Y24" s="22" t="b">
        <f t="shared" ref="Y24:AV33" ca="1" si="104">OFFSET(Y$5,$B24,0)</f>
        <v>1</v>
      </c>
      <c r="Z24" s="256" t="str">
        <f t="shared" ca="1" si="104"/>
        <v>-</v>
      </c>
      <c r="AA24" s="256" t="str">
        <f t="shared" ca="1" si="104"/>
        <v>-</v>
      </c>
      <c r="AB24" s="256" t="str">
        <f t="shared" ca="1" si="104"/>
        <v>-</v>
      </c>
      <c r="AC24" s="22" t="b">
        <f t="shared" ca="1" si="104"/>
        <v>0</v>
      </c>
      <c r="AD24" s="256" t="str">
        <f t="shared" ref="AD24:AG43" ca="1" si="105">OFFSET(AD$5,$B24,0)</f>
        <v>-</v>
      </c>
      <c r="AE24" s="256" t="str">
        <f t="shared" ca="1" si="105"/>
        <v>-</v>
      </c>
      <c r="AF24" s="256" t="str">
        <f t="shared" ca="1" si="105"/>
        <v>-</v>
      </c>
      <c r="AG24" s="256" t="str">
        <f t="shared" ca="1" si="105"/>
        <v>-</v>
      </c>
      <c r="AH24" s="10"/>
      <c r="AI24" s="21" t="b">
        <v>0</v>
      </c>
      <c r="AJ24" s="255" t="b">
        <v>0</v>
      </c>
      <c r="AK24" s="22" t="str">
        <f ca="1">OFFSET(AK$5,$B24,0)</f>
        <v>-</v>
      </c>
      <c r="AL24" s="21" t="b">
        <v>1</v>
      </c>
      <c r="AM24" s="244" t="str">
        <f t="shared" ca="1" si="45"/>
        <v>-</v>
      </c>
      <c r="AN24" s="21" t="b">
        <v>1</v>
      </c>
      <c r="AO24" s="21">
        <f>VALUE($G24&amp;$J24&amp;"01")</f>
        <v>1101</v>
      </c>
      <c r="AP24" s="243">
        <v>1</v>
      </c>
      <c r="AQ24" s="244">
        <f t="shared" ca="1" si="104"/>
        <v>1</v>
      </c>
      <c r="AR24" s="244">
        <f t="shared" ca="1" si="104"/>
        <v>1</v>
      </c>
      <c r="AS24" s="22" t="str">
        <f t="shared" ca="1" si="45"/>
        <v>-</v>
      </c>
      <c r="AT24" s="22" t="str">
        <f t="shared" ca="1" si="45"/>
        <v>-</v>
      </c>
      <c r="AU24" s="10"/>
      <c r="AV24" s="22" t="str">
        <f t="shared" ca="1" si="45"/>
        <v>-</v>
      </c>
      <c r="AW24" s="22" t="str">
        <f t="shared" ca="1" si="79"/>
        <v>-</v>
      </c>
      <c r="AX24" s="22" t="str">
        <f t="shared" ca="1" si="79"/>
        <v>-</v>
      </c>
      <c r="AY24" s="22" t="str">
        <f t="shared" ca="1" si="79"/>
        <v>-</v>
      </c>
      <c r="AZ24" s="22" t="str">
        <f t="shared" ca="1" si="79"/>
        <v>-</v>
      </c>
      <c r="BA24" s="22" t="str">
        <f t="shared" ca="1" si="79"/>
        <v>-</v>
      </c>
      <c r="BB24" s="22" t="str">
        <f t="shared" ca="1" si="79"/>
        <v>-</v>
      </c>
      <c r="BC24" s="22" t="str">
        <f t="shared" ca="1" si="79"/>
        <v>-</v>
      </c>
      <c r="BD24" s="22" t="str">
        <f t="shared" ca="1" si="79"/>
        <v>-</v>
      </c>
      <c r="BE24" s="22" t="str">
        <f t="shared" ca="1" si="79"/>
        <v>-</v>
      </c>
      <c r="BF24" s="22" t="str">
        <f t="shared" ca="1" si="79"/>
        <v>-</v>
      </c>
      <c r="BG24" s="22" t="str">
        <f t="shared" ca="1" si="79"/>
        <v>-</v>
      </c>
      <c r="BH24" s="22" t="str">
        <f t="shared" ca="1" si="79"/>
        <v>-</v>
      </c>
      <c r="BI24" s="22" t="str">
        <f t="shared" ca="1" si="79"/>
        <v>-</v>
      </c>
      <c r="BJ24" s="22" t="str">
        <f t="shared" ca="1" si="79"/>
        <v>-</v>
      </c>
      <c r="BK24" s="22" t="str">
        <f t="shared" ca="1" si="79"/>
        <v>-</v>
      </c>
      <c r="BL24" s="22" t="str">
        <f t="shared" ca="1" si="79"/>
        <v>-</v>
      </c>
      <c r="BM24" s="22" t="str">
        <f t="shared" ca="1" si="79"/>
        <v>-</v>
      </c>
      <c r="BN24" s="22" t="str">
        <f t="shared" ca="1" si="79"/>
        <v>-</v>
      </c>
      <c r="BO24" s="22" t="str">
        <f t="shared" ca="1" si="79"/>
        <v>-</v>
      </c>
      <c r="BP24" s="22" t="str">
        <f t="shared" ca="1" si="79"/>
        <v>-</v>
      </c>
      <c r="BQ24" s="10"/>
      <c r="BR24" s="22" t="str">
        <f t="shared" ca="1" si="79"/>
        <v>-</v>
      </c>
      <c r="BS24" s="22" t="str">
        <f t="shared" ca="1" si="79"/>
        <v>-</v>
      </c>
      <c r="BT24" s="22" t="str">
        <f t="shared" ca="1" si="79"/>
        <v>-</v>
      </c>
      <c r="BU24" s="22" t="str">
        <f t="shared" ca="1" si="79"/>
        <v>-</v>
      </c>
      <c r="BV24" s="22" t="str">
        <f t="shared" ca="1" si="79"/>
        <v>-</v>
      </c>
      <c r="BW24" s="22" t="str">
        <f t="shared" ca="1" si="79"/>
        <v>-</v>
      </c>
      <c r="BX24" s="22" t="str">
        <f t="shared" ca="1" si="79"/>
        <v>-</v>
      </c>
      <c r="BY24" s="22" t="str">
        <f t="shared" ca="1" si="79"/>
        <v>-</v>
      </c>
      <c r="BZ24" s="22">
        <f t="shared" ca="1" si="79"/>
        <v>1</v>
      </c>
      <c r="CA24" s="22">
        <f t="shared" ca="1" si="79"/>
        <v>1</v>
      </c>
      <c r="CB24" s="22">
        <f t="shared" ca="1" si="79"/>
        <v>0</v>
      </c>
      <c r="CC24" s="22" t="str">
        <f t="shared" ca="1" si="79"/>
        <v>-</v>
      </c>
      <c r="CD24" s="22" t="str">
        <f t="shared" ca="1" si="79"/>
        <v>-</v>
      </c>
      <c r="CE24" s="22" t="str">
        <f t="shared" ca="1" si="79"/>
        <v>-</v>
      </c>
      <c r="CF24" s="22" t="str">
        <f t="shared" ca="1" si="79"/>
        <v>-</v>
      </c>
      <c r="CG24" s="22" t="str">
        <f t="shared" ca="1" si="79"/>
        <v>-</v>
      </c>
      <c r="CH24" s="22" t="str">
        <f t="shared" ca="1" si="79"/>
        <v>-</v>
      </c>
      <c r="CI24" s="22" t="str">
        <f t="shared" ca="1" si="79"/>
        <v>-</v>
      </c>
      <c r="CJ24" s="22">
        <f t="shared" ca="1" si="79"/>
        <v>0</v>
      </c>
      <c r="CK24" s="22" t="str">
        <f t="shared" ca="1" si="79"/>
        <v>-</v>
      </c>
      <c r="CL24" s="22" t="str">
        <f t="shared" ca="1" si="79"/>
        <v>-</v>
      </c>
      <c r="CM24" s="22" t="str">
        <f t="shared" ca="1" si="79"/>
        <v>-</v>
      </c>
      <c r="CN24" s="22" t="str">
        <f t="shared" ca="1" si="79"/>
        <v>-</v>
      </c>
      <c r="CO24" s="22" t="str">
        <f t="shared" ca="1" si="79"/>
        <v>-</v>
      </c>
      <c r="CP24" s="22">
        <f t="shared" ca="1" si="79"/>
        <v>0</v>
      </c>
      <c r="CQ24" s="256">
        <f t="shared" ca="1" si="79"/>
        <v>0</v>
      </c>
      <c r="CR24" s="256">
        <f t="shared" ref="CQ24:CS33" ca="1" si="106">OFFSET(CR$5,$B24,0)</f>
        <v>0</v>
      </c>
      <c r="CS24" s="256">
        <f t="shared" ca="1" si="106"/>
        <v>0</v>
      </c>
      <c r="CT24" s="22">
        <f t="shared" ca="1" si="84"/>
        <v>0</v>
      </c>
      <c r="CU24" s="22">
        <f t="shared" ca="1" si="84"/>
        <v>0</v>
      </c>
      <c r="CV24" s="22">
        <f t="shared" ca="1" si="84"/>
        <v>0</v>
      </c>
      <c r="CW24" s="22" t="str">
        <f t="shared" ca="1" si="84"/>
        <v>-</v>
      </c>
      <c r="CX24" s="22" t="str">
        <f t="shared" ca="1" si="84"/>
        <v>-</v>
      </c>
      <c r="CY24" s="256" t="str">
        <f t="shared" ref="CY24:CZ24" ca="1" si="107">OFFSET(CY$5,$B24,0)</f>
        <v>-</v>
      </c>
      <c r="CZ24" s="256" t="str">
        <f t="shared" ca="1" si="107"/>
        <v>-</v>
      </c>
      <c r="DA24" s="22" t="str">
        <f t="shared" ca="1" si="84"/>
        <v>-</v>
      </c>
      <c r="DB24" s="22" t="str">
        <f t="shared" ca="1" si="84"/>
        <v>-</v>
      </c>
      <c r="DC24" s="22" t="str">
        <f t="shared" ca="1" si="84"/>
        <v>-</v>
      </c>
      <c r="DD24" s="22" t="str">
        <f t="shared" ca="1" si="84"/>
        <v>-</v>
      </c>
      <c r="DE24" s="22" t="str">
        <f t="shared" ca="1" si="84"/>
        <v>-</v>
      </c>
      <c r="DF24" s="22" t="str">
        <f t="shared" ca="1" si="84"/>
        <v>-</v>
      </c>
      <c r="DG24" s="22" t="str">
        <f t="shared" ca="1" si="84"/>
        <v>-</v>
      </c>
      <c r="DH24" s="10"/>
      <c r="DI24" s="5">
        <f t="shared" ref="DI24:DI43" si="108">INDEX(i.FlkStrctr,$H24,DI$15)</f>
        <v>0</v>
      </c>
      <c r="DJ24" s="22" t="str">
        <f t="shared" ca="1" si="84"/>
        <v>-</v>
      </c>
      <c r="DK24" s="22" t="str">
        <f t="shared" ca="1" si="84"/>
        <v>-</v>
      </c>
      <c r="DL24" s="22" t="str">
        <f t="shared" ca="1" si="84"/>
        <v>-</v>
      </c>
      <c r="DM24" s="22" t="str">
        <f t="shared" ca="1" si="84"/>
        <v>-</v>
      </c>
      <c r="DN24" s="5" t="b">
        <f t="shared" ref="DN24:DN43" si="109">INDEX(i.FlkStrctr,$H24,DN$15)</f>
        <v>0</v>
      </c>
      <c r="DO24" s="22" t="str">
        <f t="shared" ca="1" si="84"/>
        <v>-</v>
      </c>
      <c r="DP24" s="22">
        <f t="shared" ca="1" si="84"/>
        <v>0</v>
      </c>
      <c r="DQ24" s="22" t="str">
        <f t="shared" ca="1" si="84"/>
        <v>-</v>
      </c>
      <c r="DR24" s="22">
        <f t="shared" ref="DR24:DS43" ca="1" si="110">OFFSET(DR$5,$B24,0)</f>
        <v>1</v>
      </c>
      <c r="DS24" s="22">
        <f t="shared" ca="1" si="110"/>
        <v>0</v>
      </c>
      <c r="DT24" s="22">
        <f t="shared" ca="1" si="84"/>
        <v>1</v>
      </c>
      <c r="DU24" s="22">
        <f t="shared" ca="1" si="84"/>
        <v>0</v>
      </c>
      <c r="DV24" s="22">
        <f t="shared" ca="1" si="84"/>
        <v>1</v>
      </c>
      <c r="DW24" s="22">
        <f t="shared" ca="1" si="84"/>
        <v>1</v>
      </c>
      <c r="DX24" s="22">
        <f t="shared" ca="1" si="84"/>
        <v>1</v>
      </c>
      <c r="DY24" s="22">
        <f t="shared" ca="1" si="84"/>
        <v>0</v>
      </c>
      <c r="DZ24" s="22">
        <f t="shared" ca="1" si="84"/>
        <v>0</v>
      </c>
      <c r="EA24" s="22">
        <f t="shared" ca="1" si="84"/>
        <v>0</v>
      </c>
      <c r="EB24" s="22">
        <f t="shared" ca="1" si="84"/>
        <v>0</v>
      </c>
      <c r="EC24" s="22">
        <f t="shared" ca="1" si="84"/>
        <v>0</v>
      </c>
      <c r="ED24" s="22">
        <f t="shared" ca="1" si="84"/>
        <v>0</v>
      </c>
      <c r="EE24" s="22">
        <f t="shared" ca="1" si="84"/>
        <v>0</v>
      </c>
      <c r="EF24" s="22">
        <f t="shared" ca="1" si="84"/>
        <v>0</v>
      </c>
      <c r="EG24" s="22">
        <f t="shared" ref="EG24:EH43" ca="1" si="111">OFFSET(EG$5,$B24,0)</f>
        <v>0</v>
      </c>
      <c r="EH24" s="22">
        <f t="shared" ca="1" si="111"/>
        <v>0</v>
      </c>
      <c r="EI24" s="22">
        <f t="shared" ca="1" si="84"/>
        <v>0</v>
      </c>
      <c r="EJ24" s="22">
        <f t="shared" ca="1" si="84"/>
        <v>0</v>
      </c>
      <c r="EK24" s="22">
        <f t="shared" ca="1" si="84"/>
        <v>1</v>
      </c>
      <c r="EL24" s="22">
        <f t="shared" ca="1" si="84"/>
        <v>0</v>
      </c>
      <c r="EM24" s="256">
        <f t="shared" ca="1" si="87"/>
        <v>0</v>
      </c>
      <c r="EN24" s="256">
        <f t="shared" ca="1" si="87"/>
        <v>0</v>
      </c>
      <c r="EO24" s="256">
        <f t="shared" ca="1" si="87"/>
        <v>0</v>
      </c>
      <c r="EP24" s="256">
        <f t="shared" ca="1" si="84"/>
        <v>0</v>
      </c>
      <c r="EQ24" s="256">
        <f t="shared" ca="1" si="84"/>
        <v>0</v>
      </c>
      <c r="ER24" s="256">
        <f t="shared" ca="1" si="84"/>
        <v>0</v>
      </c>
      <c r="ES24" s="10"/>
      <c r="ET24" s="22" t="str">
        <f t="shared" ca="1" si="84"/>
        <v>-</v>
      </c>
      <c r="EU24" s="22" t="str">
        <f t="shared" ca="1" si="84"/>
        <v>-</v>
      </c>
      <c r="EV24" s="256" t="str">
        <f t="shared" ca="1" si="84"/>
        <v>-</v>
      </c>
      <c r="EW24" s="22" t="str">
        <f t="shared" ca="1" si="84"/>
        <v>-</v>
      </c>
      <c r="EX24" s="22" t="str">
        <f t="shared" ca="1" si="84"/>
        <v>-</v>
      </c>
      <c r="EY24" s="5" t="b">
        <f t="shared" ref="EY24:FA43" si="112">INDEX(i.TOL,$G24,EY$15)</f>
        <v>1</v>
      </c>
      <c r="EZ24" s="5" t="b">
        <f t="shared" si="112"/>
        <v>0</v>
      </c>
      <c r="FA24" s="5" t="b">
        <f t="shared" si="112"/>
        <v>0</v>
      </c>
      <c r="FB24" s="256">
        <f t="shared" ca="1" si="84"/>
        <v>0</v>
      </c>
      <c r="FC24" s="22">
        <f t="shared" ca="1" si="84"/>
        <v>2</v>
      </c>
      <c r="FD24" s="22">
        <f t="shared" ca="1" si="84"/>
        <v>2</v>
      </c>
      <c r="FE24" s="256" t="str">
        <f t="shared" ca="1" si="84"/>
        <v>-</v>
      </c>
      <c r="FF24" s="256" t="str">
        <f t="shared" ca="1" si="84"/>
        <v>-</v>
      </c>
      <c r="FG24" s="256" t="str">
        <f t="shared" ca="1" si="84"/>
        <v>-</v>
      </c>
      <c r="FH24" s="256" t="str">
        <f t="shared" ca="1" si="84"/>
        <v>-</v>
      </c>
      <c r="FI24" s="256" t="str">
        <f t="shared" ca="1" si="84"/>
        <v>-</v>
      </c>
      <c r="FJ24" s="5" t="str">
        <f>IF(TRUE,"-",INDEX(i_dryman,INDEX(CHOOSE($G24,[0]!i.AdultDrys,[0]!i.AdultDrys,[0]!i.AdultDrys),1,#REF!)+1,FJ$15))</f>
        <v>-</v>
      </c>
      <c r="FK24" s="22" t="str">
        <f t="shared" ca="1" si="84"/>
        <v>-</v>
      </c>
      <c r="FL24" s="5" t="b">
        <f t="array" aca="1" ref="FL24" ca="1">IF(OR(FM24:FN24&lt;&gt;"-"),TRUE,"-")</f>
        <v>1</v>
      </c>
      <c r="FM24" s="243">
        <v>2</v>
      </c>
      <c r="FN24" s="256" t="str">
        <f t="shared" ref="FN24:FN33" ca="1" si="113">OFFSET(FN$5,$B24,0)</f>
        <v>-</v>
      </c>
      <c r="FO24" s="5" t="str">
        <f t="array" aca="1" ref="FO24" ca="1">IF(OR(FP24:FQ24&lt;&gt;"-"),TRUE,"-")</f>
        <v>-</v>
      </c>
      <c r="FP24" s="255" t="s">
        <v>36</v>
      </c>
      <c r="FQ24" s="256" t="str">
        <f ca="1">OFFSET(FQ$5,$B24,0)</f>
        <v>-</v>
      </c>
      <c r="FR24" s="255" t="b">
        <v>1</v>
      </c>
      <c r="FS24" s="255">
        <v>2</v>
      </c>
      <c r="FT24" s="22" t="b">
        <f t="shared" ca="1" si="91"/>
        <v>1</v>
      </c>
      <c r="FU24" s="255" t="s">
        <v>36</v>
      </c>
      <c r="FV24" s="5" t="str">
        <f t="shared" ref="FV24:FY43" si="114">INDEX(i.FlkStrctr,$H24,FV$15)</f>
        <v>-</v>
      </c>
      <c r="FW24" s="5" t="str">
        <f t="shared" si="114"/>
        <v>-</v>
      </c>
      <c r="FX24" s="5" t="str">
        <f t="shared" si="114"/>
        <v>-</v>
      </c>
      <c r="FY24" s="5" t="str">
        <f t="shared" si="114"/>
        <v>-</v>
      </c>
      <c r="FZ24" s="22" t="str">
        <f t="shared" ca="1" si="93"/>
        <v>-</v>
      </c>
      <c r="GA24" s="252">
        <v>0.5</v>
      </c>
      <c r="GB24" s="252">
        <v>0.9</v>
      </c>
      <c r="GC24" s="252">
        <v>0.5</v>
      </c>
      <c r="GD24" s="252">
        <v>0.5</v>
      </c>
      <c r="GE24" s="252">
        <v>0</v>
      </c>
      <c r="GF24" s="252">
        <v>0</v>
      </c>
      <c r="GG24" s="252" t="s">
        <v>36</v>
      </c>
      <c r="GH24" s="5" t="str">
        <f t="shared" ref="GH24:GI43" si="115">INDEX(i.FlkStrctr,$H24,GH$15)</f>
        <v>-</v>
      </c>
      <c r="GI24" s="5" t="str">
        <f>INDEX(i.FlkStrctr,$H24,GI$15)</f>
        <v>-</v>
      </c>
      <c r="GJ24" s="161" t="b">
        <f t="shared" ref="GJ24:GJ43" ca="1" si="116">SUM(GK24:GK24)&gt;0</f>
        <v>0</v>
      </c>
      <c r="GK24" s="244" t="str">
        <f t="shared" ref="GK24:GK43" ca="1" si="117">OFFSET(GK$5,$B24,0)</f>
        <v>-</v>
      </c>
      <c r="GL24" s="10"/>
      <c r="GM24" s="22">
        <f t="shared" ca="1" si="93"/>
        <v>1</v>
      </c>
      <c r="GN24" s="22">
        <f t="shared" ca="1" si="93"/>
        <v>0</v>
      </c>
      <c r="GO24" s="22">
        <f t="shared" ca="1" si="93"/>
        <v>1</v>
      </c>
      <c r="GP24" s="22">
        <f t="shared" ca="1" si="93"/>
        <v>1</v>
      </c>
      <c r="GQ24" s="22">
        <f t="shared" ca="1" si="93"/>
        <v>0</v>
      </c>
      <c r="GR24" s="22">
        <f t="shared" ca="1" si="93"/>
        <v>70</v>
      </c>
      <c r="GS24" s="22">
        <f t="shared" ca="1" si="93"/>
        <v>50</v>
      </c>
      <c r="GT24" s="22">
        <f t="shared" ca="1" si="93"/>
        <v>70</v>
      </c>
      <c r="GU24" s="22">
        <f t="shared" ca="1" si="93"/>
        <v>50</v>
      </c>
      <c r="GV24" s="5">
        <f t="shared" ref="GV24:GV43" si="118">INDEX(i.WoolPrices,$K24,GV$15)</f>
        <v>1</v>
      </c>
      <c r="GW24" s="5">
        <f t="shared" ref="GW24:GW43" si="119">INDEX(i.MeatPrices,$L24,GW$15)</f>
        <v>1</v>
      </c>
      <c r="GX24" s="5">
        <f t="shared" ref="GX24:GX43" si="120">INDEX(i.GrainPrices,$M24,GX$15)</f>
        <v>1</v>
      </c>
      <c r="GY24" s="22">
        <f t="shared" ca="1" si="93"/>
        <v>1</v>
      </c>
      <c r="GZ24" s="10"/>
      <c r="HA24" s="22">
        <f t="shared" ca="1" si="93"/>
        <v>1</v>
      </c>
      <c r="HB24" s="22">
        <f t="shared" ca="1" si="93"/>
        <v>1</v>
      </c>
      <c r="HC24" s="22">
        <f t="shared" ca="1" si="93"/>
        <v>1</v>
      </c>
      <c r="HD24" s="22">
        <f t="shared" ca="1" si="93"/>
        <v>1</v>
      </c>
      <c r="HE24" s="22">
        <f t="shared" ca="1" si="93"/>
        <v>1</v>
      </c>
      <c r="HF24" s="22">
        <f t="shared" ca="1" si="93"/>
        <v>1</v>
      </c>
      <c r="HG24" s="256" t="str">
        <f t="shared" ca="1" si="93"/>
        <v>-</v>
      </c>
      <c r="HH24" s="22">
        <f t="shared" ca="1" si="93"/>
        <v>0</v>
      </c>
      <c r="HI24" s="27">
        <v>0</v>
      </c>
    </row>
    <row r="25" spans="1:217" s="209" customFormat="1" outlineLevel="2">
      <c r="A25" s="208">
        <f t="shared" ref="A25:A33" si="121">ROW(A25)-5</f>
        <v>20</v>
      </c>
      <c r="B25" s="32">
        <f ca="1">OFFSET(B25,-1,-1)</f>
        <v>19</v>
      </c>
      <c r="C25" s="236">
        <v>200</v>
      </c>
      <c r="D25" s="236" t="b">
        <f t="shared" ca="1" si="101"/>
        <v>1</v>
      </c>
      <c r="E25" s="209" t="b">
        <v>0</v>
      </c>
      <c r="F25" s="209" t="b">
        <f t="shared" ref="F25:F43" ca="1" si="122">D25</f>
        <v>1</v>
      </c>
      <c r="G25" s="232">
        <f ca="1">OFFSET(G25,-1,0)</f>
        <v>1</v>
      </c>
      <c r="H25" s="232">
        <f t="shared" ref="H25:M33" ca="1" si="123">OFFSET(H25,-1,0)</f>
        <v>1</v>
      </c>
      <c r="I25" s="232">
        <f t="shared" ca="1" si="123"/>
        <v>1</v>
      </c>
      <c r="J25" s="232">
        <f t="shared" ca="1" si="123"/>
        <v>1</v>
      </c>
      <c r="K25" s="232">
        <f t="shared" ca="1" si="123"/>
        <v>1</v>
      </c>
      <c r="L25" s="232">
        <f t="shared" ca="1" si="123"/>
        <v>1</v>
      </c>
      <c r="M25" s="232">
        <f t="shared" ca="1" si="123"/>
        <v>1</v>
      </c>
      <c r="O25" s="224" t="str">
        <f t="shared" ref="O25:O43" ca="1" si="124">TEXT(LEFT(OFFSET(O25,-1,0),5)+1,"00000")&amp;MID(OFFSET(O25,-1,0),6,FIND(" ",OFFSET(O25,-1,0),7)-5)
&amp; d.RegionName                           &amp; " Day"&amp;INDEX(i.DOY,$G25,1)                   &amp; IF($DI25=0," FWM","")&amp;IF($DI25=1," MWM","")&amp;IF($DI25=5," Mat","")&amp;IF($DN25=TRUE,"&amp;BBT","    ")
&amp; " GI"&amp;TEXT($J25,"0") &amp; " T_" &amp; IF(AND($AI25,$AJ25),"TRUE ") &amp; " LTW_" &amp; IF(AND($AQ25=1,$AR25=1),"TRUE ") &amp; " (F"&amp;3+IFERROR(1*$BR25,0)+IFERROR(1*$BS25,0)&amp;3-IFERROR(1*NOT($BU25),0)&amp;"N"&amp;$BZ25&amp;$CA25&amp;")"</f>
        <v>00001 FeedSupply GSM Day135 FWM     GI1 T_TRUE  LTW_TRUE  (F43N33)</v>
      </c>
      <c r="P25" s="10" t="str">
        <f ca="1">IF(COUNTIF(O$5:O25,O25)=1,"-","Dup")</f>
        <v>-</v>
      </c>
      <c r="Q25" s="10"/>
      <c r="R25" s="21" t="s">
        <v>36</v>
      </c>
      <c r="S25" s="22" t="str">
        <f t="shared" ca="1" si="102"/>
        <v>-</v>
      </c>
      <c r="T25" s="21" t="s">
        <v>36</v>
      </c>
      <c r="U25" s="21" t="s">
        <v>36</v>
      </c>
      <c r="V25" s="22" t="str">
        <f t="shared" ca="1" si="103"/>
        <v>-</v>
      </c>
      <c r="W25" s="256" t="str">
        <f t="shared" ca="1" si="103"/>
        <v>-</v>
      </c>
      <c r="X25" s="10"/>
      <c r="Y25" s="22" t="b">
        <f t="shared" ca="1" si="104"/>
        <v>1</v>
      </c>
      <c r="Z25" s="256" t="str">
        <f t="shared" ca="1" si="104"/>
        <v>-</v>
      </c>
      <c r="AA25" s="256" t="str">
        <f t="shared" ca="1" si="104"/>
        <v>-</v>
      </c>
      <c r="AB25" s="256" t="str">
        <f t="shared" ca="1" si="104"/>
        <v>-</v>
      </c>
      <c r="AC25" s="22" t="b">
        <f t="shared" ca="1" si="104"/>
        <v>0</v>
      </c>
      <c r="AD25" s="256" t="str">
        <f t="shared" ca="1" si="105"/>
        <v>-</v>
      </c>
      <c r="AE25" s="256" t="str">
        <f t="shared" ca="1" si="105"/>
        <v>-</v>
      </c>
      <c r="AF25" s="256" t="str">
        <f t="shared" ca="1" si="105"/>
        <v>-</v>
      </c>
      <c r="AG25" s="256" t="str">
        <f t="shared" ca="1" si="105"/>
        <v>-</v>
      </c>
      <c r="AH25" s="10"/>
      <c r="AI25" s="255" t="b">
        <v>1</v>
      </c>
      <c r="AJ25" s="21" t="b">
        <v>1</v>
      </c>
      <c r="AK25" s="233">
        <f t="shared" ref="AK25:AK33" ca="1" si="125">OFFSET($AO25,-1,0)</f>
        <v>1101</v>
      </c>
      <c r="AL25" s="243" t="b">
        <v>0</v>
      </c>
      <c r="AM25" s="244" t="str">
        <f t="shared" ca="1" si="104"/>
        <v>-</v>
      </c>
      <c r="AN25" s="22" t="b">
        <f t="shared" ca="1" si="104"/>
        <v>1</v>
      </c>
      <c r="AO25" s="232">
        <f ca="1">OFFSET(AO25,-1,0)+1</f>
        <v>1102</v>
      </c>
      <c r="AP25" s="22">
        <f t="shared" ca="1" si="104"/>
        <v>1</v>
      </c>
      <c r="AQ25" s="22">
        <f t="shared" ca="1" si="104"/>
        <v>1</v>
      </c>
      <c r="AR25" s="22">
        <f t="shared" ca="1" si="104"/>
        <v>1</v>
      </c>
      <c r="AS25" s="22" t="str">
        <f t="shared" ca="1" si="104"/>
        <v>-</v>
      </c>
      <c r="AT25" s="22" t="str">
        <f t="shared" ca="1" si="104"/>
        <v>-</v>
      </c>
      <c r="AU25" s="10"/>
      <c r="AV25" s="22" t="str">
        <f t="shared" ca="1" si="104"/>
        <v>-</v>
      </c>
      <c r="AW25" s="22" t="str">
        <f t="shared" ref="AW25:BL33" ca="1" si="126">OFFSET(AW$5,$B25,0)</f>
        <v>-</v>
      </c>
      <c r="AX25" s="22" t="str">
        <f t="shared" ca="1" si="126"/>
        <v>-</v>
      </c>
      <c r="AY25" s="22" t="str">
        <f t="shared" ca="1" si="126"/>
        <v>-</v>
      </c>
      <c r="AZ25" s="22" t="str">
        <f t="shared" ca="1" si="126"/>
        <v>-</v>
      </c>
      <c r="BA25" s="22" t="str">
        <f t="shared" ca="1" si="126"/>
        <v>-</v>
      </c>
      <c r="BB25" s="22" t="str">
        <f t="shared" ca="1" si="126"/>
        <v>-</v>
      </c>
      <c r="BC25" s="22" t="str">
        <f t="shared" ca="1" si="126"/>
        <v>-</v>
      </c>
      <c r="BD25" s="22" t="str">
        <f t="shared" ca="1" si="126"/>
        <v>-</v>
      </c>
      <c r="BE25" s="22" t="str">
        <f t="shared" ca="1" si="126"/>
        <v>-</v>
      </c>
      <c r="BF25" s="22" t="str">
        <f t="shared" ca="1" si="126"/>
        <v>-</v>
      </c>
      <c r="BG25" s="22" t="str">
        <f t="shared" ca="1" si="126"/>
        <v>-</v>
      </c>
      <c r="BH25" s="22" t="str">
        <f t="shared" ca="1" si="126"/>
        <v>-</v>
      </c>
      <c r="BI25" s="22" t="str">
        <f t="shared" ca="1" si="126"/>
        <v>-</v>
      </c>
      <c r="BJ25" s="22" t="str">
        <f t="shared" ca="1" si="126"/>
        <v>-</v>
      </c>
      <c r="BK25" s="22" t="str">
        <f t="shared" ca="1" si="126"/>
        <v>-</v>
      </c>
      <c r="BL25" s="22" t="str">
        <f t="shared" ca="1" si="126"/>
        <v>-</v>
      </c>
      <c r="BM25" s="22" t="str">
        <f t="shared" ref="BM25:CB33" ca="1" si="127">OFFSET(BM$5,$B25,0)</f>
        <v>-</v>
      </c>
      <c r="BN25" s="22" t="str">
        <f t="shared" ca="1" si="127"/>
        <v>-</v>
      </c>
      <c r="BO25" s="22" t="str">
        <f t="shared" ca="1" si="127"/>
        <v>-</v>
      </c>
      <c r="BP25" s="22" t="str">
        <f t="shared" ca="1" si="127"/>
        <v>-</v>
      </c>
      <c r="BQ25" s="10"/>
      <c r="BR25" s="243" t="b">
        <v>1</v>
      </c>
      <c r="BS25" s="243" t="b">
        <v>0</v>
      </c>
      <c r="BT25" s="22" t="str">
        <f t="shared" ca="1" si="127"/>
        <v>-</v>
      </c>
      <c r="BU25" s="244" t="str">
        <f t="shared" ca="1" si="127"/>
        <v>-</v>
      </c>
      <c r="BV25" s="22" t="str">
        <f t="shared" ca="1" si="127"/>
        <v>-</v>
      </c>
      <c r="BW25" s="22" t="str">
        <f t="shared" ca="1" si="127"/>
        <v>-</v>
      </c>
      <c r="BX25" s="22" t="str">
        <f t="shared" ca="1" si="127"/>
        <v>-</v>
      </c>
      <c r="BY25" s="22" t="str">
        <f t="shared" ca="1" si="127"/>
        <v>-</v>
      </c>
      <c r="BZ25" s="21">
        <v>3</v>
      </c>
      <c r="CA25" s="21">
        <v>3</v>
      </c>
      <c r="CB25" s="22">
        <f t="shared" ca="1" si="127"/>
        <v>0</v>
      </c>
      <c r="CC25" s="22" t="str">
        <f t="shared" ref="CC25:CR33" ca="1" si="128">OFFSET(CC$5,$B25,0)</f>
        <v>-</v>
      </c>
      <c r="CD25" s="22" t="str">
        <f t="shared" ca="1" si="128"/>
        <v>-</v>
      </c>
      <c r="CE25" s="22" t="str">
        <f t="shared" ca="1" si="128"/>
        <v>-</v>
      </c>
      <c r="CF25" s="22" t="str">
        <f t="shared" ca="1" si="128"/>
        <v>-</v>
      </c>
      <c r="CG25" s="22" t="str">
        <f t="shared" ca="1" si="128"/>
        <v>-</v>
      </c>
      <c r="CH25" s="22" t="str">
        <f t="shared" ca="1" si="128"/>
        <v>-</v>
      </c>
      <c r="CI25" s="22" t="str">
        <f t="shared" ca="1" si="128"/>
        <v>-</v>
      </c>
      <c r="CJ25" s="22">
        <f t="shared" ca="1" si="128"/>
        <v>0</v>
      </c>
      <c r="CK25" s="22" t="str">
        <f t="shared" ca="1" si="128"/>
        <v>-</v>
      </c>
      <c r="CL25" s="22" t="str">
        <f t="shared" ca="1" si="128"/>
        <v>-</v>
      </c>
      <c r="CM25" s="22" t="str">
        <f t="shared" ca="1" si="128"/>
        <v>-</v>
      </c>
      <c r="CN25" s="22" t="str">
        <f t="shared" ca="1" si="128"/>
        <v>-</v>
      </c>
      <c r="CO25" s="22" t="str">
        <f t="shared" ca="1" si="128"/>
        <v>-</v>
      </c>
      <c r="CP25" s="22">
        <f t="shared" ca="1" si="128"/>
        <v>0</v>
      </c>
      <c r="CQ25" s="256">
        <f t="shared" ca="1" si="128"/>
        <v>0</v>
      </c>
      <c r="CR25" s="256">
        <f t="shared" ca="1" si="128"/>
        <v>0</v>
      </c>
      <c r="CS25" s="256">
        <f t="shared" ca="1" si="106"/>
        <v>0</v>
      </c>
      <c r="CT25" s="22">
        <f t="shared" ref="CT25:DG35" ca="1" si="129">OFFSET(CT$5,$B25,0)</f>
        <v>0</v>
      </c>
      <c r="CU25" s="22">
        <f t="shared" ca="1" si="129"/>
        <v>0</v>
      </c>
      <c r="CV25" s="22">
        <f t="shared" ca="1" si="129"/>
        <v>0</v>
      </c>
      <c r="CW25" s="22" t="str">
        <f t="shared" ca="1" si="129"/>
        <v>-</v>
      </c>
      <c r="CX25" s="22" t="str">
        <f t="shared" ca="1" si="129"/>
        <v>-</v>
      </c>
      <c r="CY25" s="256" t="str">
        <f t="shared" ca="1" si="129"/>
        <v>-</v>
      </c>
      <c r="CZ25" s="256" t="str">
        <f t="shared" ca="1" si="129"/>
        <v>-</v>
      </c>
      <c r="DA25" s="22" t="str">
        <f t="shared" ca="1" si="129"/>
        <v>-</v>
      </c>
      <c r="DB25" s="22" t="str">
        <f t="shared" ca="1" si="129"/>
        <v>-</v>
      </c>
      <c r="DC25" s="22" t="str">
        <f t="shared" ca="1" si="129"/>
        <v>-</v>
      </c>
      <c r="DD25" s="22" t="str">
        <f t="shared" ca="1" si="129"/>
        <v>-</v>
      </c>
      <c r="DE25" s="22" t="str">
        <f t="shared" ca="1" si="129"/>
        <v>-</v>
      </c>
      <c r="DF25" s="22" t="str">
        <f t="shared" ca="1" si="129"/>
        <v>-</v>
      </c>
      <c r="DG25" s="22" t="str">
        <f t="shared" ca="1" si="129"/>
        <v>-</v>
      </c>
      <c r="DH25" s="10"/>
      <c r="DI25" s="5">
        <f t="shared" ca="1" si="108"/>
        <v>0</v>
      </c>
      <c r="DJ25" s="22" t="str">
        <f t="shared" ref="DJ25:EA33" ca="1" si="130">OFFSET(DJ$5,$B25,0)</f>
        <v>-</v>
      </c>
      <c r="DK25" s="22" t="str">
        <f t="shared" ca="1" si="130"/>
        <v>-</v>
      </c>
      <c r="DL25" s="22" t="str">
        <f t="shared" ca="1" si="130"/>
        <v>-</v>
      </c>
      <c r="DM25" s="22" t="str">
        <f t="shared" ca="1" si="130"/>
        <v>-</v>
      </c>
      <c r="DN25" s="5" t="b">
        <f t="shared" ca="1" si="109"/>
        <v>0</v>
      </c>
      <c r="DO25" s="22" t="str">
        <f t="shared" ca="1" si="130"/>
        <v>-</v>
      </c>
      <c r="DP25" s="22">
        <f t="shared" ca="1" si="130"/>
        <v>0</v>
      </c>
      <c r="DQ25" s="22" t="str">
        <f t="shared" ca="1" si="130"/>
        <v>-</v>
      </c>
      <c r="DR25" s="22">
        <f t="shared" ca="1" si="110"/>
        <v>1</v>
      </c>
      <c r="DS25" s="22">
        <f t="shared" ca="1" si="110"/>
        <v>0</v>
      </c>
      <c r="DT25" s="22">
        <f t="shared" ca="1" si="130"/>
        <v>1</v>
      </c>
      <c r="DU25" s="22">
        <f t="shared" ca="1" si="130"/>
        <v>0</v>
      </c>
      <c r="DV25" s="22">
        <f t="shared" ca="1" si="130"/>
        <v>1</v>
      </c>
      <c r="DW25" s="22">
        <f t="shared" ca="1" si="130"/>
        <v>1</v>
      </c>
      <c r="DX25" s="22">
        <f t="shared" ca="1" si="130"/>
        <v>1</v>
      </c>
      <c r="DY25" s="22">
        <f t="shared" ca="1" si="130"/>
        <v>0</v>
      </c>
      <c r="DZ25" s="22">
        <f t="shared" ca="1" si="130"/>
        <v>0</v>
      </c>
      <c r="EA25" s="22">
        <f t="shared" ca="1" si="130"/>
        <v>0</v>
      </c>
      <c r="EB25" s="22">
        <f t="shared" ref="EB25:EO33" ca="1" si="131">OFFSET(EB$5,$B25,0)</f>
        <v>0</v>
      </c>
      <c r="EC25" s="22">
        <f t="shared" ca="1" si="131"/>
        <v>0</v>
      </c>
      <c r="ED25" s="22">
        <f t="shared" ca="1" si="131"/>
        <v>0</v>
      </c>
      <c r="EE25" s="22">
        <f t="shared" ca="1" si="131"/>
        <v>0</v>
      </c>
      <c r="EF25" s="22">
        <f t="shared" ca="1" si="131"/>
        <v>0</v>
      </c>
      <c r="EG25" s="22">
        <f t="shared" ca="1" si="111"/>
        <v>0</v>
      </c>
      <c r="EH25" s="22">
        <f t="shared" ca="1" si="111"/>
        <v>0</v>
      </c>
      <c r="EI25" s="22">
        <f t="shared" ca="1" si="131"/>
        <v>0</v>
      </c>
      <c r="EJ25" s="22">
        <f t="shared" ca="1" si="131"/>
        <v>0</v>
      </c>
      <c r="EK25" s="22">
        <f t="shared" ca="1" si="131"/>
        <v>1</v>
      </c>
      <c r="EL25" s="22">
        <f t="shared" ca="1" si="131"/>
        <v>0</v>
      </c>
      <c r="EM25" s="256">
        <f t="shared" ca="1" si="131"/>
        <v>0</v>
      </c>
      <c r="EN25" s="256">
        <f t="shared" ca="1" si="131"/>
        <v>0</v>
      </c>
      <c r="EO25" s="256">
        <f t="shared" ca="1" si="131"/>
        <v>0</v>
      </c>
      <c r="EP25" s="256">
        <f t="shared" ca="1" si="84"/>
        <v>0</v>
      </c>
      <c r="EQ25" s="256">
        <f t="shared" ca="1" si="84"/>
        <v>0</v>
      </c>
      <c r="ER25" s="256">
        <f t="shared" ca="1" si="84"/>
        <v>0</v>
      </c>
      <c r="ES25" s="10"/>
      <c r="ET25" s="22" t="str">
        <f t="shared" ref="ET25:FH33" ca="1" si="132">OFFSET(ET$5,$B25,0)</f>
        <v>-</v>
      </c>
      <c r="EU25" s="22" t="str">
        <f t="shared" ca="1" si="132"/>
        <v>-</v>
      </c>
      <c r="EV25" s="256" t="str">
        <f t="shared" ca="1" si="132"/>
        <v>-</v>
      </c>
      <c r="EW25" s="22" t="str">
        <f t="shared" ca="1" si="132"/>
        <v>-</v>
      </c>
      <c r="EX25" s="22" t="str">
        <f t="shared" ca="1" si="132"/>
        <v>-</v>
      </c>
      <c r="EY25" s="5" t="b">
        <f t="shared" ca="1" si="112"/>
        <v>1</v>
      </c>
      <c r="EZ25" s="5" t="b">
        <f t="shared" ca="1" si="112"/>
        <v>0</v>
      </c>
      <c r="FA25" s="5" t="b">
        <f t="shared" ca="1" si="112"/>
        <v>0</v>
      </c>
      <c r="FB25" s="256">
        <f t="shared" ca="1" si="132"/>
        <v>0</v>
      </c>
      <c r="FC25" s="22">
        <f t="shared" ca="1" si="132"/>
        <v>2</v>
      </c>
      <c r="FD25" s="22">
        <f t="shared" ca="1" si="132"/>
        <v>2</v>
      </c>
      <c r="FE25" s="256" t="str">
        <f t="shared" ca="1" si="132"/>
        <v>-</v>
      </c>
      <c r="FF25" s="256" t="str">
        <f t="shared" ca="1" si="132"/>
        <v>-</v>
      </c>
      <c r="FG25" s="256" t="str">
        <f t="shared" ca="1" si="132"/>
        <v>-</v>
      </c>
      <c r="FH25" s="256" t="str">
        <f t="shared" ca="1" si="132"/>
        <v>-</v>
      </c>
      <c r="FI25" s="256" t="str">
        <f t="shared" ca="1" si="84"/>
        <v>-</v>
      </c>
      <c r="FJ25" s="22" t="str">
        <f t="shared" ref="FJ25:FK33" ca="1" si="133">OFFSET(FJ$5,$B25,0)</f>
        <v>-</v>
      </c>
      <c r="FK25" s="22" t="str">
        <f t="shared" ca="1" si="133"/>
        <v>-</v>
      </c>
      <c r="FL25" s="5" t="b">
        <f t="array" aca="1" ref="FL25" ca="1">IF(OR(FM25:FN25&lt;&gt;"-"),TRUE,"-")</f>
        <v>1</v>
      </c>
      <c r="FM25" s="232">
        <f ca="1">OFFSET(FM25,-1,0)</f>
        <v>2</v>
      </c>
      <c r="FN25" s="256" t="str">
        <f t="shared" ca="1" si="113"/>
        <v>-</v>
      </c>
      <c r="FO25" s="5" t="str">
        <f t="array" aca="1" ref="FO25" ca="1">IF(OR(FP25:FQ25&lt;&gt;"-"),TRUE,"-")</f>
        <v>-</v>
      </c>
      <c r="FP25" s="22" t="str">
        <f t="shared" ref="FP25:FP33" ca="1" si="134">OFFSET(FP$5,$B25,0)</f>
        <v>-</v>
      </c>
      <c r="FQ25" s="256" t="str">
        <f t="shared" ref="FQ25:FQ33" ca="1" si="135">OFFSET(FQ$5,$B25,0)</f>
        <v>-</v>
      </c>
      <c r="FR25" s="22" t="b">
        <f t="shared" ca="1" si="90"/>
        <v>1</v>
      </c>
      <c r="FS25" s="22">
        <f t="shared" ca="1" si="90"/>
        <v>2</v>
      </c>
      <c r="FT25" s="22" t="b">
        <f t="shared" ca="1" si="91"/>
        <v>1</v>
      </c>
      <c r="FU25" s="22" t="str">
        <f t="shared" ca="1" si="91"/>
        <v>-</v>
      </c>
      <c r="FV25" s="5" t="str">
        <f t="shared" ca="1" si="114"/>
        <v>-</v>
      </c>
      <c r="FW25" s="5" t="str">
        <f t="shared" ca="1" si="114"/>
        <v>-</v>
      </c>
      <c r="FX25" s="5" t="str">
        <f t="shared" ca="1" si="114"/>
        <v>-</v>
      </c>
      <c r="FY25" s="5" t="str">
        <f t="shared" ca="1" si="114"/>
        <v>-</v>
      </c>
      <c r="FZ25" s="22" t="str">
        <f t="shared" ref="FZ25:GR35" ca="1" si="136">OFFSET(FZ$5,$B25,0)</f>
        <v>-</v>
      </c>
      <c r="GA25" s="253">
        <f t="shared" ca="1" si="136"/>
        <v>0.5</v>
      </c>
      <c r="GB25" s="253">
        <f t="shared" ca="1" si="136"/>
        <v>0.9</v>
      </c>
      <c r="GC25" s="253">
        <f t="shared" ca="1" si="136"/>
        <v>0.5</v>
      </c>
      <c r="GD25" s="253">
        <f t="shared" ca="1" si="136"/>
        <v>0.5</v>
      </c>
      <c r="GE25" s="253">
        <f t="shared" ca="1" si="136"/>
        <v>0</v>
      </c>
      <c r="GF25" s="253">
        <f t="shared" ca="1" si="136"/>
        <v>0</v>
      </c>
      <c r="GG25" s="253" t="str">
        <f t="shared" ca="1" si="136"/>
        <v>-</v>
      </c>
      <c r="GH25" s="5" t="str">
        <f t="shared" ca="1" si="115"/>
        <v>-</v>
      </c>
      <c r="GI25" s="5" t="str">
        <f t="shared" ca="1" si="115"/>
        <v>-</v>
      </c>
      <c r="GJ25" s="161" t="b">
        <f t="shared" ca="1" si="116"/>
        <v>0</v>
      </c>
      <c r="GK25" s="244" t="str">
        <f t="shared" ca="1" si="117"/>
        <v>-</v>
      </c>
      <c r="GL25" s="10"/>
      <c r="GM25" s="22">
        <f t="shared" ca="1" si="136"/>
        <v>1</v>
      </c>
      <c r="GN25" s="22">
        <f t="shared" ca="1" si="136"/>
        <v>0</v>
      </c>
      <c r="GO25" s="22">
        <f t="shared" ca="1" si="136"/>
        <v>1</v>
      </c>
      <c r="GP25" s="22">
        <f t="shared" ca="1" si="136"/>
        <v>1</v>
      </c>
      <c r="GQ25" s="22">
        <f t="shared" ca="1" si="136"/>
        <v>0</v>
      </c>
      <c r="GR25" s="22">
        <f t="shared" ca="1" si="136"/>
        <v>70</v>
      </c>
      <c r="GS25" s="22">
        <f t="shared" ref="GS25:HF33" ca="1" si="137">OFFSET(GS$5,$B25,0)</f>
        <v>50</v>
      </c>
      <c r="GT25" s="22">
        <f t="shared" ca="1" si="137"/>
        <v>70</v>
      </c>
      <c r="GU25" s="22">
        <f t="shared" ca="1" si="137"/>
        <v>50</v>
      </c>
      <c r="GV25" s="5">
        <f t="shared" ca="1" si="118"/>
        <v>1</v>
      </c>
      <c r="GW25" s="5">
        <f t="shared" ca="1" si="119"/>
        <v>1</v>
      </c>
      <c r="GX25" s="5">
        <f t="shared" ca="1" si="120"/>
        <v>1</v>
      </c>
      <c r="GY25" s="22">
        <f t="shared" ca="1" si="137"/>
        <v>1</v>
      </c>
      <c r="GZ25" s="10"/>
      <c r="HA25" s="22">
        <f t="shared" ca="1" si="137"/>
        <v>1</v>
      </c>
      <c r="HB25" s="22">
        <f t="shared" ca="1" si="137"/>
        <v>1</v>
      </c>
      <c r="HC25" s="22">
        <f t="shared" ca="1" si="137"/>
        <v>1</v>
      </c>
      <c r="HD25" s="22">
        <f t="shared" ca="1" si="137"/>
        <v>1</v>
      </c>
      <c r="HE25" s="22">
        <f t="shared" ca="1" si="137"/>
        <v>1</v>
      </c>
      <c r="HF25" s="22">
        <f t="shared" ca="1" si="137"/>
        <v>1</v>
      </c>
      <c r="HG25" s="256" t="str">
        <f t="shared" ref="HG25:HH33" ca="1" si="138">OFFSET(HG$5,$B25,0)</f>
        <v>-</v>
      </c>
      <c r="HH25" s="22">
        <f t="shared" ca="1" si="138"/>
        <v>0</v>
      </c>
      <c r="HI25" s="27">
        <v>0</v>
      </c>
    </row>
    <row r="26" spans="1:217" s="209" customFormat="1" outlineLevel="2">
      <c r="A26" s="208">
        <f t="shared" si="121"/>
        <v>21</v>
      </c>
      <c r="B26" s="216">
        <f t="shared" ref="B26:B33" ca="1" si="139">OFFSET(B26,-1,0)</f>
        <v>19</v>
      </c>
      <c r="C26" s="236">
        <v>200</v>
      </c>
      <c r="D26" s="236" t="b">
        <f t="shared" ca="1" si="101"/>
        <v>1</v>
      </c>
      <c r="E26" s="209" t="b">
        <v>0</v>
      </c>
      <c r="F26" s="209" t="b">
        <f t="shared" ca="1" si="122"/>
        <v>1</v>
      </c>
      <c r="G26" s="232">
        <f t="shared" ref="G26:G33" ca="1" si="140">OFFSET(G26,-1,0)</f>
        <v>1</v>
      </c>
      <c r="H26" s="232">
        <f t="shared" ca="1" si="123"/>
        <v>1</v>
      </c>
      <c r="I26" s="232">
        <f t="shared" ca="1" si="123"/>
        <v>1</v>
      </c>
      <c r="J26" s="232">
        <f t="shared" ca="1" si="123"/>
        <v>1</v>
      </c>
      <c r="K26" s="232">
        <f t="shared" ca="1" si="123"/>
        <v>1</v>
      </c>
      <c r="L26" s="232">
        <f t="shared" ca="1" si="123"/>
        <v>1</v>
      </c>
      <c r="M26" s="232">
        <f t="shared" ca="1" si="123"/>
        <v>1</v>
      </c>
      <c r="O26" s="224" t="str">
        <f t="shared" ca="1" si="124"/>
        <v>00002 FeedSupply GSM Day135 FWM     GI1 T_TRUE  LTW_TRUE  (F43N33)</v>
      </c>
      <c r="P26" s="10" t="str">
        <f ca="1">IF(COUNTIF(O$5:O26,O26)=1,"-","Dup")</f>
        <v>-</v>
      </c>
      <c r="Q26" s="10"/>
      <c r="R26" s="232" t="str">
        <f t="shared" ref="R26:U33" ca="1" si="141">OFFSET(R26,-1,0)</f>
        <v>-</v>
      </c>
      <c r="S26" s="22" t="str">
        <f t="shared" ca="1" si="102"/>
        <v>-</v>
      </c>
      <c r="T26" s="232" t="str">
        <f t="shared" ca="1" si="141"/>
        <v>-</v>
      </c>
      <c r="U26" s="232" t="str">
        <f t="shared" ca="1" si="141"/>
        <v>-</v>
      </c>
      <c r="V26" s="22" t="str">
        <f t="shared" ca="1" si="103"/>
        <v>-</v>
      </c>
      <c r="W26" s="256" t="str">
        <f t="shared" ca="1" si="103"/>
        <v>-</v>
      </c>
      <c r="X26" s="10"/>
      <c r="Y26" s="22" t="b">
        <f t="shared" ca="1" si="104"/>
        <v>1</v>
      </c>
      <c r="Z26" s="256" t="str">
        <f t="shared" ca="1" si="104"/>
        <v>-</v>
      </c>
      <c r="AA26" s="256" t="str">
        <f t="shared" ca="1" si="104"/>
        <v>-</v>
      </c>
      <c r="AB26" s="256" t="str">
        <f t="shared" ca="1" si="104"/>
        <v>-</v>
      </c>
      <c r="AC26" s="22" t="b">
        <f t="shared" ca="1" si="104"/>
        <v>0</v>
      </c>
      <c r="AD26" s="256" t="str">
        <f t="shared" ca="1" si="105"/>
        <v>-</v>
      </c>
      <c r="AE26" s="256" t="str">
        <f t="shared" ca="1" si="105"/>
        <v>-</v>
      </c>
      <c r="AF26" s="256" t="str">
        <f t="shared" ca="1" si="105"/>
        <v>-</v>
      </c>
      <c r="AG26" s="256" t="str">
        <f t="shared" ca="1" si="105"/>
        <v>-</v>
      </c>
      <c r="AH26" s="10"/>
      <c r="AI26" s="232" t="b">
        <f ca="1">OFFSET(AI26,-1,0)</f>
        <v>1</v>
      </c>
      <c r="AJ26" s="232" t="b">
        <f t="shared" ref="AJ26:AJ33" ca="1" si="142">OFFSET(AJ26,-1,0)</f>
        <v>1</v>
      </c>
      <c r="AK26" s="251">
        <f t="shared" ca="1" si="125"/>
        <v>1102</v>
      </c>
      <c r="AL26" s="232" t="b">
        <f t="shared" ref="AL26:AL33" ca="1" si="143">OFFSET(AL26,-1,0)</f>
        <v>0</v>
      </c>
      <c r="AM26" s="244" t="str">
        <f t="shared" ca="1" si="104"/>
        <v>-</v>
      </c>
      <c r="AN26" s="22" t="b">
        <f t="shared" ca="1" si="104"/>
        <v>1</v>
      </c>
      <c r="AO26" s="232">
        <f t="shared" ref="AO26:AO33" ca="1" si="144">OFFSET(AO26,-1,0)+1</f>
        <v>1103</v>
      </c>
      <c r="AP26" s="22">
        <f t="shared" ref="AP26:AP33" ca="1" si="145">OFFSET(AP$5,$B26,0)</f>
        <v>1</v>
      </c>
      <c r="AQ26" s="22">
        <f t="shared" ca="1" si="104"/>
        <v>1</v>
      </c>
      <c r="AR26" s="22">
        <f t="shared" ca="1" si="104"/>
        <v>1</v>
      </c>
      <c r="AS26" s="22" t="str">
        <f t="shared" ca="1" si="104"/>
        <v>-</v>
      </c>
      <c r="AT26" s="22" t="str">
        <f t="shared" ca="1" si="104"/>
        <v>-</v>
      </c>
      <c r="AU26" s="10"/>
      <c r="AV26" s="22" t="str">
        <f t="shared" ca="1" si="104"/>
        <v>-</v>
      </c>
      <c r="AW26" s="22" t="str">
        <f t="shared" ca="1" si="126"/>
        <v>-</v>
      </c>
      <c r="AX26" s="22" t="str">
        <f t="shared" ca="1" si="126"/>
        <v>-</v>
      </c>
      <c r="AY26" s="22" t="str">
        <f t="shared" ca="1" si="126"/>
        <v>-</v>
      </c>
      <c r="AZ26" s="22" t="str">
        <f t="shared" ca="1" si="126"/>
        <v>-</v>
      </c>
      <c r="BA26" s="22" t="str">
        <f t="shared" ca="1" si="126"/>
        <v>-</v>
      </c>
      <c r="BB26" s="22" t="str">
        <f t="shared" ca="1" si="126"/>
        <v>-</v>
      </c>
      <c r="BC26" s="22" t="str">
        <f t="shared" ca="1" si="126"/>
        <v>-</v>
      </c>
      <c r="BD26" s="22" t="str">
        <f t="shared" ca="1" si="126"/>
        <v>-</v>
      </c>
      <c r="BE26" s="22" t="str">
        <f t="shared" ca="1" si="126"/>
        <v>-</v>
      </c>
      <c r="BF26" s="22" t="str">
        <f t="shared" ca="1" si="126"/>
        <v>-</v>
      </c>
      <c r="BG26" s="22" t="str">
        <f t="shared" ca="1" si="126"/>
        <v>-</v>
      </c>
      <c r="BH26" s="22" t="str">
        <f t="shared" ca="1" si="126"/>
        <v>-</v>
      </c>
      <c r="BI26" s="22" t="str">
        <f t="shared" ca="1" si="126"/>
        <v>-</v>
      </c>
      <c r="BJ26" s="22" t="str">
        <f t="shared" ca="1" si="126"/>
        <v>-</v>
      </c>
      <c r="BK26" s="22" t="str">
        <f t="shared" ca="1" si="126"/>
        <v>-</v>
      </c>
      <c r="BL26" s="22" t="str">
        <f t="shared" ca="1" si="126"/>
        <v>-</v>
      </c>
      <c r="BM26" s="22" t="str">
        <f t="shared" ca="1" si="127"/>
        <v>-</v>
      </c>
      <c r="BN26" s="22" t="str">
        <f t="shared" ca="1" si="127"/>
        <v>-</v>
      </c>
      <c r="BO26" s="22" t="str">
        <f t="shared" ca="1" si="127"/>
        <v>-</v>
      </c>
      <c r="BP26" s="22" t="str">
        <f t="shared" ca="1" si="127"/>
        <v>-</v>
      </c>
      <c r="BQ26" s="10"/>
      <c r="BR26" s="255" t="b">
        <v>0</v>
      </c>
      <c r="BS26" s="255" t="b">
        <v>1</v>
      </c>
      <c r="BT26" s="244" t="str">
        <f t="shared" ca="1" si="127"/>
        <v>-</v>
      </c>
      <c r="BU26" s="244" t="str">
        <f t="shared" ca="1" si="127"/>
        <v>-</v>
      </c>
      <c r="BV26" s="244" t="str">
        <f t="shared" ca="1" si="127"/>
        <v>-</v>
      </c>
      <c r="BW26" s="244" t="str">
        <f t="shared" ca="1" si="127"/>
        <v>-</v>
      </c>
      <c r="BX26" s="244" t="str">
        <f t="shared" ca="1" si="127"/>
        <v>-</v>
      </c>
      <c r="BY26" s="244" t="str">
        <f t="shared" ca="1" si="127"/>
        <v>-</v>
      </c>
      <c r="BZ26" s="232">
        <f t="shared" ref="BZ26:CA33" ca="1" si="146">OFFSET(BZ26,-1,0)</f>
        <v>3</v>
      </c>
      <c r="CA26" s="232">
        <f t="shared" ca="1" si="146"/>
        <v>3</v>
      </c>
      <c r="CB26" s="256">
        <f t="shared" ca="1" si="127"/>
        <v>0</v>
      </c>
      <c r="CC26" s="232" t="str">
        <f t="shared" ref="CC26:CD33" ca="1" si="147">OFFSET(CC26,-1,0)</f>
        <v>-</v>
      </c>
      <c r="CD26" s="232" t="str">
        <f t="shared" ca="1" si="147"/>
        <v>-</v>
      </c>
      <c r="CE26" s="22" t="str">
        <f t="shared" ca="1" si="128"/>
        <v>-</v>
      </c>
      <c r="CF26" s="22" t="str">
        <f t="shared" ca="1" si="128"/>
        <v>-</v>
      </c>
      <c r="CG26" s="22" t="str">
        <f t="shared" ca="1" si="128"/>
        <v>-</v>
      </c>
      <c r="CH26" s="22" t="str">
        <f t="shared" ca="1" si="128"/>
        <v>-</v>
      </c>
      <c r="CI26" s="22" t="str">
        <f t="shared" ca="1" si="128"/>
        <v>-</v>
      </c>
      <c r="CJ26" s="251">
        <f t="shared" ref="CJ26:CJ33" ca="1" si="148">CB26</f>
        <v>0</v>
      </c>
      <c r="CK26" s="251" t="str">
        <f t="shared" ref="CK26:CK33" ca="1" si="149">CC26</f>
        <v>-</v>
      </c>
      <c r="CL26" s="251" t="str">
        <f t="shared" ref="CL26:CL33" ca="1" si="150">CD26</f>
        <v>-</v>
      </c>
      <c r="CM26" s="22" t="str">
        <f t="shared" ca="1" si="128"/>
        <v>-</v>
      </c>
      <c r="CN26" s="22" t="str">
        <f t="shared" ca="1" si="128"/>
        <v>-</v>
      </c>
      <c r="CO26" s="22" t="str">
        <f t="shared" ca="1" si="128"/>
        <v>-</v>
      </c>
      <c r="CP26" s="22">
        <f t="shared" ca="1" si="128"/>
        <v>0</v>
      </c>
      <c r="CQ26" s="256">
        <f t="shared" ca="1" si="106"/>
        <v>0</v>
      </c>
      <c r="CR26" s="256">
        <f t="shared" ca="1" si="106"/>
        <v>0</v>
      </c>
      <c r="CS26" s="256">
        <f t="shared" ca="1" si="106"/>
        <v>0</v>
      </c>
      <c r="CT26" s="22">
        <f t="shared" ca="1" si="129"/>
        <v>0</v>
      </c>
      <c r="CU26" s="22">
        <f t="shared" ca="1" si="129"/>
        <v>0</v>
      </c>
      <c r="CV26" s="22">
        <f t="shared" ca="1" si="129"/>
        <v>0</v>
      </c>
      <c r="CW26" s="22" t="str">
        <f t="shared" ca="1" si="129"/>
        <v>-</v>
      </c>
      <c r="CX26" s="22" t="str">
        <f t="shared" ca="1" si="129"/>
        <v>-</v>
      </c>
      <c r="CY26" s="256" t="str">
        <f t="shared" ca="1" si="129"/>
        <v>-</v>
      </c>
      <c r="CZ26" s="256" t="str">
        <f t="shared" ca="1" si="129"/>
        <v>-</v>
      </c>
      <c r="DA26" s="22" t="str">
        <f t="shared" ca="1" si="129"/>
        <v>-</v>
      </c>
      <c r="DB26" s="22" t="str">
        <f t="shared" ca="1" si="129"/>
        <v>-</v>
      </c>
      <c r="DC26" s="22" t="str">
        <f t="shared" ca="1" si="129"/>
        <v>-</v>
      </c>
      <c r="DD26" s="22" t="str">
        <f t="shared" ca="1" si="129"/>
        <v>-</v>
      </c>
      <c r="DE26" s="22" t="str">
        <f t="shared" ca="1" si="129"/>
        <v>-</v>
      </c>
      <c r="DF26" s="22" t="str">
        <f t="shared" ca="1" si="129"/>
        <v>-</v>
      </c>
      <c r="DG26" s="22" t="str">
        <f t="shared" ca="1" si="129"/>
        <v>-</v>
      </c>
      <c r="DH26" s="10"/>
      <c r="DI26" s="5">
        <f t="shared" ca="1" si="108"/>
        <v>0</v>
      </c>
      <c r="DJ26" s="22" t="str">
        <f t="shared" ca="1" si="130"/>
        <v>-</v>
      </c>
      <c r="DK26" s="22" t="str">
        <f t="shared" ca="1" si="130"/>
        <v>-</v>
      </c>
      <c r="DL26" s="22" t="str">
        <f t="shared" ca="1" si="130"/>
        <v>-</v>
      </c>
      <c r="DM26" s="22" t="str">
        <f t="shared" ca="1" si="130"/>
        <v>-</v>
      </c>
      <c r="DN26" s="5" t="b">
        <f t="shared" ca="1" si="109"/>
        <v>0</v>
      </c>
      <c r="DO26" s="22" t="str">
        <f t="shared" ca="1" si="130"/>
        <v>-</v>
      </c>
      <c r="DP26" s="22">
        <f t="shared" ca="1" si="130"/>
        <v>0</v>
      </c>
      <c r="DQ26" s="22" t="str">
        <f t="shared" ca="1" si="130"/>
        <v>-</v>
      </c>
      <c r="DR26" s="22">
        <f t="shared" ca="1" si="110"/>
        <v>1</v>
      </c>
      <c r="DS26" s="22">
        <f t="shared" ca="1" si="110"/>
        <v>0</v>
      </c>
      <c r="DT26" s="22">
        <f t="shared" ca="1" si="130"/>
        <v>1</v>
      </c>
      <c r="DU26" s="22">
        <f t="shared" ca="1" si="130"/>
        <v>0</v>
      </c>
      <c r="DV26" s="22">
        <f t="shared" ca="1" si="130"/>
        <v>1</v>
      </c>
      <c r="DW26" s="22">
        <f t="shared" ca="1" si="130"/>
        <v>1</v>
      </c>
      <c r="DX26" s="22">
        <f t="shared" ca="1" si="130"/>
        <v>1</v>
      </c>
      <c r="DY26" s="22">
        <f t="shared" ca="1" si="130"/>
        <v>0</v>
      </c>
      <c r="DZ26" s="22">
        <f t="shared" ca="1" si="130"/>
        <v>0</v>
      </c>
      <c r="EA26" s="22">
        <f t="shared" ca="1" si="130"/>
        <v>0</v>
      </c>
      <c r="EB26" s="22">
        <f t="shared" ca="1" si="131"/>
        <v>0</v>
      </c>
      <c r="EC26" s="22">
        <f t="shared" ca="1" si="131"/>
        <v>0</v>
      </c>
      <c r="ED26" s="22">
        <f t="shared" ca="1" si="131"/>
        <v>0</v>
      </c>
      <c r="EE26" s="22">
        <f t="shared" ca="1" si="131"/>
        <v>0</v>
      </c>
      <c r="EF26" s="22">
        <f t="shared" ca="1" si="131"/>
        <v>0</v>
      </c>
      <c r="EG26" s="22">
        <f t="shared" ca="1" si="111"/>
        <v>0</v>
      </c>
      <c r="EH26" s="22">
        <f t="shared" ca="1" si="111"/>
        <v>0</v>
      </c>
      <c r="EI26" s="22">
        <f t="shared" ca="1" si="131"/>
        <v>0</v>
      </c>
      <c r="EJ26" s="22">
        <f t="shared" ca="1" si="131"/>
        <v>0</v>
      </c>
      <c r="EK26" s="22">
        <f t="shared" ca="1" si="131"/>
        <v>1</v>
      </c>
      <c r="EL26" s="22">
        <f t="shared" ca="1" si="131"/>
        <v>0</v>
      </c>
      <c r="EM26" s="256">
        <f t="shared" ca="1" si="131"/>
        <v>0</v>
      </c>
      <c r="EN26" s="256">
        <f t="shared" ca="1" si="131"/>
        <v>0</v>
      </c>
      <c r="EO26" s="256">
        <f t="shared" ca="1" si="131"/>
        <v>0</v>
      </c>
      <c r="EP26" s="256">
        <f t="shared" ca="1" si="84"/>
        <v>0</v>
      </c>
      <c r="EQ26" s="256">
        <f t="shared" ca="1" si="84"/>
        <v>0</v>
      </c>
      <c r="ER26" s="256">
        <f t="shared" ca="1" si="84"/>
        <v>0</v>
      </c>
      <c r="ES26" s="10"/>
      <c r="ET26" s="22" t="str">
        <f t="shared" ca="1" si="132"/>
        <v>-</v>
      </c>
      <c r="EU26" s="22" t="str">
        <f t="shared" ca="1" si="132"/>
        <v>-</v>
      </c>
      <c r="EV26" s="256" t="str">
        <f t="shared" ca="1" si="132"/>
        <v>-</v>
      </c>
      <c r="EW26" s="22" t="str">
        <f t="shared" ca="1" si="132"/>
        <v>-</v>
      </c>
      <c r="EX26" s="22" t="str">
        <f t="shared" ca="1" si="132"/>
        <v>-</v>
      </c>
      <c r="EY26" s="5" t="b">
        <f t="shared" ca="1" si="112"/>
        <v>1</v>
      </c>
      <c r="EZ26" s="5" t="b">
        <f t="shared" ca="1" si="112"/>
        <v>0</v>
      </c>
      <c r="FA26" s="5" t="b">
        <f t="shared" ca="1" si="112"/>
        <v>0</v>
      </c>
      <c r="FB26" s="256">
        <f t="shared" ca="1" si="132"/>
        <v>0</v>
      </c>
      <c r="FC26" s="22">
        <f t="shared" ca="1" si="132"/>
        <v>2</v>
      </c>
      <c r="FD26" s="22">
        <f t="shared" ca="1" si="132"/>
        <v>2</v>
      </c>
      <c r="FE26" s="256" t="str">
        <f t="shared" ca="1" si="84"/>
        <v>-</v>
      </c>
      <c r="FF26" s="256" t="str">
        <f t="shared" ca="1" si="84"/>
        <v>-</v>
      </c>
      <c r="FG26" s="256" t="str">
        <f t="shared" ca="1" si="84"/>
        <v>-</v>
      </c>
      <c r="FH26" s="256" t="str">
        <f t="shared" ca="1" si="84"/>
        <v>-</v>
      </c>
      <c r="FI26" s="256" t="str">
        <f t="shared" ca="1" si="84"/>
        <v>-</v>
      </c>
      <c r="FJ26" s="22" t="str">
        <f t="shared" ca="1" si="133"/>
        <v>-</v>
      </c>
      <c r="FK26" s="22" t="str">
        <f t="shared" ca="1" si="133"/>
        <v>-</v>
      </c>
      <c r="FL26" s="5" t="b">
        <f t="array" aca="1" ref="FL26" ca="1">IF(OR(FM26:FN26&lt;&gt;"-"),TRUE,"-")</f>
        <v>1</v>
      </c>
      <c r="FM26" s="232">
        <f t="shared" ref="FM26:FM43" ca="1" si="151">OFFSET(FM26,-1,0)</f>
        <v>2</v>
      </c>
      <c r="FN26" s="256" t="str">
        <f t="shared" ca="1" si="113"/>
        <v>-</v>
      </c>
      <c r="FO26" s="5" t="str">
        <f t="array" aca="1" ref="FO26" ca="1">IF(OR(FP26:FQ26&lt;&gt;"-"),TRUE,"-")</f>
        <v>-</v>
      </c>
      <c r="FP26" s="22" t="str">
        <f t="shared" ca="1" si="134"/>
        <v>-</v>
      </c>
      <c r="FQ26" s="256" t="str">
        <f t="shared" ca="1" si="135"/>
        <v>-</v>
      </c>
      <c r="FR26" s="22" t="b">
        <f t="shared" ca="1" si="90"/>
        <v>1</v>
      </c>
      <c r="FS26" s="22">
        <f t="shared" ca="1" si="90"/>
        <v>2</v>
      </c>
      <c r="FT26" s="22" t="b">
        <f t="shared" ca="1" si="91"/>
        <v>1</v>
      </c>
      <c r="FU26" s="22" t="str">
        <f t="shared" ca="1" si="91"/>
        <v>-</v>
      </c>
      <c r="FV26" s="5" t="str">
        <f t="shared" ca="1" si="114"/>
        <v>-</v>
      </c>
      <c r="FW26" s="5" t="str">
        <f t="shared" ca="1" si="114"/>
        <v>-</v>
      </c>
      <c r="FX26" s="5" t="str">
        <f t="shared" ca="1" si="114"/>
        <v>-</v>
      </c>
      <c r="FY26" s="5" t="str">
        <f t="shared" ca="1" si="114"/>
        <v>-</v>
      </c>
      <c r="FZ26" s="22" t="str">
        <f t="shared" ca="1" si="136"/>
        <v>-</v>
      </c>
      <c r="GA26" s="253">
        <f t="shared" ca="1" si="136"/>
        <v>0.5</v>
      </c>
      <c r="GB26" s="253">
        <f t="shared" ca="1" si="136"/>
        <v>0.9</v>
      </c>
      <c r="GC26" s="253">
        <f t="shared" ca="1" si="136"/>
        <v>0.5</v>
      </c>
      <c r="GD26" s="253">
        <f t="shared" ca="1" si="136"/>
        <v>0.5</v>
      </c>
      <c r="GE26" s="253">
        <f t="shared" ca="1" si="136"/>
        <v>0</v>
      </c>
      <c r="GF26" s="253">
        <f t="shared" ca="1" si="136"/>
        <v>0</v>
      </c>
      <c r="GG26" s="253" t="str">
        <f t="shared" ca="1" si="136"/>
        <v>-</v>
      </c>
      <c r="GH26" s="5" t="str">
        <f t="shared" ca="1" si="115"/>
        <v>-</v>
      </c>
      <c r="GI26" s="5" t="str">
        <f t="shared" ca="1" si="115"/>
        <v>-</v>
      </c>
      <c r="GJ26" s="161" t="b">
        <f t="shared" ca="1" si="116"/>
        <v>0</v>
      </c>
      <c r="GK26" s="244" t="str">
        <f t="shared" ca="1" si="117"/>
        <v>-</v>
      </c>
      <c r="GL26" s="10"/>
      <c r="GM26" s="22">
        <f t="shared" ca="1" si="136"/>
        <v>1</v>
      </c>
      <c r="GN26" s="22">
        <f t="shared" ca="1" si="136"/>
        <v>0</v>
      </c>
      <c r="GO26" s="22">
        <f t="shared" ca="1" si="136"/>
        <v>1</v>
      </c>
      <c r="GP26" s="22">
        <f t="shared" ca="1" si="136"/>
        <v>1</v>
      </c>
      <c r="GQ26" s="22">
        <f t="shared" ca="1" si="136"/>
        <v>0</v>
      </c>
      <c r="GR26" s="22">
        <f t="shared" ca="1" si="136"/>
        <v>70</v>
      </c>
      <c r="GS26" s="22">
        <f t="shared" ca="1" si="137"/>
        <v>50</v>
      </c>
      <c r="GT26" s="22">
        <f t="shared" ca="1" si="137"/>
        <v>70</v>
      </c>
      <c r="GU26" s="22">
        <f t="shared" ca="1" si="137"/>
        <v>50</v>
      </c>
      <c r="GV26" s="5">
        <f t="shared" ca="1" si="118"/>
        <v>1</v>
      </c>
      <c r="GW26" s="5">
        <f t="shared" ca="1" si="119"/>
        <v>1</v>
      </c>
      <c r="GX26" s="5">
        <f t="shared" ca="1" si="120"/>
        <v>1</v>
      </c>
      <c r="GY26" s="22">
        <f t="shared" ca="1" si="137"/>
        <v>1</v>
      </c>
      <c r="GZ26" s="10"/>
      <c r="HA26" s="22">
        <f t="shared" ca="1" si="137"/>
        <v>1</v>
      </c>
      <c r="HB26" s="22">
        <f t="shared" ca="1" si="137"/>
        <v>1</v>
      </c>
      <c r="HC26" s="22">
        <f t="shared" ca="1" si="137"/>
        <v>1</v>
      </c>
      <c r="HD26" s="22">
        <f t="shared" ca="1" si="137"/>
        <v>1</v>
      </c>
      <c r="HE26" s="22">
        <f t="shared" ca="1" si="137"/>
        <v>1</v>
      </c>
      <c r="HF26" s="22">
        <f t="shared" ca="1" si="137"/>
        <v>1</v>
      </c>
      <c r="HG26" s="256" t="str">
        <f t="shared" ca="1" si="138"/>
        <v>-</v>
      </c>
      <c r="HH26" s="22">
        <f t="shared" ca="1" si="138"/>
        <v>0</v>
      </c>
      <c r="HI26" s="27">
        <v>0</v>
      </c>
    </row>
    <row r="27" spans="1:217" s="209" customFormat="1" outlineLevel="2">
      <c r="A27" s="208">
        <f t="shared" si="121"/>
        <v>22</v>
      </c>
      <c r="B27" s="216">
        <f t="shared" ca="1" si="139"/>
        <v>19</v>
      </c>
      <c r="C27" s="236">
        <v>200</v>
      </c>
      <c r="D27" s="236" t="b">
        <f t="shared" ca="1" si="101"/>
        <v>1</v>
      </c>
      <c r="E27" s="209" t="b">
        <v>0</v>
      </c>
      <c r="F27" s="209" t="b">
        <f t="shared" ca="1" si="122"/>
        <v>1</v>
      </c>
      <c r="G27" s="232">
        <f t="shared" ca="1" si="140"/>
        <v>1</v>
      </c>
      <c r="H27" s="232">
        <f t="shared" ca="1" si="123"/>
        <v>1</v>
      </c>
      <c r="I27" s="232">
        <f t="shared" ca="1" si="123"/>
        <v>1</v>
      </c>
      <c r="J27" s="232">
        <f t="shared" ca="1" si="123"/>
        <v>1</v>
      </c>
      <c r="K27" s="232">
        <f t="shared" ca="1" si="123"/>
        <v>1</v>
      </c>
      <c r="L27" s="232">
        <f t="shared" ca="1" si="123"/>
        <v>1</v>
      </c>
      <c r="M27" s="232">
        <f t="shared" ca="1" si="123"/>
        <v>1</v>
      </c>
      <c r="O27" s="224" t="str">
        <f t="shared" ca="1" si="124"/>
        <v>00003 FeedSupply GSM Day135 FWM     GI1 T_TRUE  LTW_TRUE  (F43N33)</v>
      </c>
      <c r="P27" s="10" t="str">
        <f ca="1">IF(COUNTIF(O$5:O27,O27)=1,"-","Dup")</f>
        <v>-</v>
      </c>
      <c r="Q27" s="10"/>
      <c r="R27" s="232" t="str">
        <f t="shared" ca="1" si="141"/>
        <v>-</v>
      </c>
      <c r="S27" s="22" t="str">
        <f t="shared" ca="1" si="102"/>
        <v>-</v>
      </c>
      <c r="T27" s="232" t="str">
        <f t="shared" ca="1" si="141"/>
        <v>-</v>
      </c>
      <c r="U27" s="232" t="str">
        <f t="shared" ca="1" si="141"/>
        <v>-</v>
      </c>
      <c r="V27" s="22" t="str">
        <f t="shared" ca="1" si="103"/>
        <v>-</v>
      </c>
      <c r="W27" s="256" t="str">
        <f t="shared" ca="1" si="103"/>
        <v>-</v>
      </c>
      <c r="X27" s="10"/>
      <c r="Y27" s="22" t="b">
        <f t="shared" ca="1" si="104"/>
        <v>1</v>
      </c>
      <c r="Z27" s="256" t="str">
        <f t="shared" ca="1" si="104"/>
        <v>-</v>
      </c>
      <c r="AA27" s="256" t="str">
        <f t="shared" ca="1" si="104"/>
        <v>-</v>
      </c>
      <c r="AB27" s="256" t="str">
        <f t="shared" ca="1" si="104"/>
        <v>-</v>
      </c>
      <c r="AC27" s="22" t="b">
        <f t="shared" ca="1" si="104"/>
        <v>0</v>
      </c>
      <c r="AD27" s="256" t="str">
        <f t="shared" ca="1" si="105"/>
        <v>-</v>
      </c>
      <c r="AE27" s="256" t="str">
        <f t="shared" ca="1" si="105"/>
        <v>-</v>
      </c>
      <c r="AF27" s="256" t="str">
        <f t="shared" ca="1" si="105"/>
        <v>-</v>
      </c>
      <c r="AG27" s="256" t="str">
        <f t="shared" ca="1" si="105"/>
        <v>-</v>
      </c>
      <c r="AH27" s="10"/>
      <c r="AI27" s="232" t="b">
        <f ca="1">OFFSET(AI27,-1,0)</f>
        <v>1</v>
      </c>
      <c r="AJ27" s="232" t="b">
        <f t="shared" ca="1" si="142"/>
        <v>1</v>
      </c>
      <c r="AK27" s="251">
        <f t="shared" ca="1" si="125"/>
        <v>1103</v>
      </c>
      <c r="AL27" s="232" t="b">
        <f t="shared" ca="1" si="143"/>
        <v>0</v>
      </c>
      <c r="AM27" s="244" t="str">
        <f t="shared" ca="1" si="104"/>
        <v>-</v>
      </c>
      <c r="AN27" s="22" t="b">
        <f t="shared" ca="1" si="104"/>
        <v>1</v>
      </c>
      <c r="AO27" s="232">
        <f t="shared" ca="1" si="144"/>
        <v>1104</v>
      </c>
      <c r="AP27" s="22">
        <f t="shared" ca="1" si="145"/>
        <v>1</v>
      </c>
      <c r="AQ27" s="22">
        <f t="shared" ca="1" si="104"/>
        <v>1</v>
      </c>
      <c r="AR27" s="22">
        <f t="shared" ca="1" si="104"/>
        <v>1</v>
      </c>
      <c r="AS27" s="22" t="str">
        <f t="shared" ca="1" si="104"/>
        <v>-</v>
      </c>
      <c r="AT27" s="22" t="str">
        <f t="shared" ca="1" si="104"/>
        <v>-</v>
      </c>
      <c r="AU27" s="10"/>
      <c r="AV27" s="22" t="str">
        <f t="shared" ca="1" si="104"/>
        <v>-</v>
      </c>
      <c r="AW27" s="22" t="str">
        <f t="shared" ca="1" si="126"/>
        <v>-</v>
      </c>
      <c r="AX27" s="22" t="str">
        <f t="shared" ca="1" si="126"/>
        <v>-</v>
      </c>
      <c r="AY27" s="22" t="str">
        <f t="shared" ca="1" si="126"/>
        <v>-</v>
      </c>
      <c r="AZ27" s="22" t="str">
        <f t="shared" ca="1" si="126"/>
        <v>-</v>
      </c>
      <c r="BA27" s="22" t="str">
        <f t="shared" ca="1" si="126"/>
        <v>-</v>
      </c>
      <c r="BB27" s="22" t="str">
        <f t="shared" ca="1" si="126"/>
        <v>-</v>
      </c>
      <c r="BC27" s="22" t="str">
        <f t="shared" ca="1" si="126"/>
        <v>-</v>
      </c>
      <c r="BD27" s="22" t="str">
        <f t="shared" ca="1" si="126"/>
        <v>-</v>
      </c>
      <c r="BE27" s="22" t="str">
        <f t="shared" ca="1" si="126"/>
        <v>-</v>
      </c>
      <c r="BF27" s="22" t="str">
        <f t="shared" ca="1" si="126"/>
        <v>-</v>
      </c>
      <c r="BG27" s="22" t="str">
        <f t="shared" ca="1" si="126"/>
        <v>-</v>
      </c>
      <c r="BH27" s="22" t="str">
        <f t="shared" ca="1" si="126"/>
        <v>-</v>
      </c>
      <c r="BI27" s="22" t="str">
        <f t="shared" ca="1" si="126"/>
        <v>-</v>
      </c>
      <c r="BJ27" s="22" t="str">
        <f t="shared" ca="1" si="126"/>
        <v>-</v>
      </c>
      <c r="BK27" s="22" t="str">
        <f t="shared" ca="1" si="126"/>
        <v>-</v>
      </c>
      <c r="BL27" s="22" t="str">
        <f t="shared" ca="1" si="126"/>
        <v>-</v>
      </c>
      <c r="BM27" s="22" t="str">
        <f t="shared" ca="1" si="127"/>
        <v>-</v>
      </c>
      <c r="BN27" s="22" t="str">
        <f t="shared" ca="1" si="127"/>
        <v>-</v>
      </c>
      <c r="BO27" s="22" t="str">
        <f t="shared" ca="1" si="127"/>
        <v>-</v>
      </c>
      <c r="BP27" s="22" t="str">
        <f t="shared" ca="1" si="127"/>
        <v>-</v>
      </c>
      <c r="BQ27" s="10"/>
      <c r="BR27" s="255" t="b">
        <v>1</v>
      </c>
      <c r="BS27" s="255" t="b">
        <v>0</v>
      </c>
      <c r="BT27" s="244" t="str">
        <f t="shared" ca="1" si="127"/>
        <v>-</v>
      </c>
      <c r="BU27" s="244" t="str">
        <f t="shared" ca="1" si="127"/>
        <v>-</v>
      </c>
      <c r="BV27" s="244" t="str">
        <f t="shared" ca="1" si="127"/>
        <v>-</v>
      </c>
      <c r="BW27" s="244" t="str">
        <f t="shared" ca="1" si="127"/>
        <v>-</v>
      </c>
      <c r="BX27" s="244" t="str">
        <f t="shared" ca="1" si="127"/>
        <v>-</v>
      </c>
      <c r="BY27" s="244" t="str">
        <f t="shared" ca="1" si="127"/>
        <v>-</v>
      </c>
      <c r="BZ27" s="232">
        <f t="shared" ca="1" si="146"/>
        <v>3</v>
      </c>
      <c r="CA27" s="232">
        <f t="shared" ca="1" si="146"/>
        <v>3</v>
      </c>
      <c r="CB27" s="256">
        <f t="shared" ca="1" si="127"/>
        <v>0</v>
      </c>
      <c r="CC27" s="232" t="str">
        <f t="shared" ca="1" si="147"/>
        <v>-</v>
      </c>
      <c r="CD27" s="232" t="str">
        <f t="shared" ca="1" si="147"/>
        <v>-</v>
      </c>
      <c r="CE27" s="22" t="str">
        <f t="shared" ca="1" si="128"/>
        <v>-</v>
      </c>
      <c r="CF27" s="22" t="str">
        <f t="shared" ca="1" si="128"/>
        <v>-</v>
      </c>
      <c r="CG27" s="22" t="str">
        <f t="shared" ca="1" si="128"/>
        <v>-</v>
      </c>
      <c r="CH27" s="22" t="str">
        <f t="shared" ca="1" si="128"/>
        <v>-</v>
      </c>
      <c r="CI27" s="22" t="str">
        <f t="shared" ca="1" si="128"/>
        <v>-</v>
      </c>
      <c r="CJ27" s="251">
        <f t="shared" ca="1" si="148"/>
        <v>0</v>
      </c>
      <c r="CK27" s="251" t="str">
        <f t="shared" ca="1" si="149"/>
        <v>-</v>
      </c>
      <c r="CL27" s="251" t="str">
        <f t="shared" ca="1" si="150"/>
        <v>-</v>
      </c>
      <c r="CM27" s="22" t="str">
        <f t="shared" ca="1" si="128"/>
        <v>-</v>
      </c>
      <c r="CN27" s="22" t="str">
        <f t="shared" ca="1" si="128"/>
        <v>-</v>
      </c>
      <c r="CO27" s="22" t="str">
        <f t="shared" ca="1" si="128"/>
        <v>-</v>
      </c>
      <c r="CP27" s="22">
        <f t="shared" ca="1" si="128"/>
        <v>0</v>
      </c>
      <c r="CQ27" s="256">
        <f t="shared" ca="1" si="106"/>
        <v>0</v>
      </c>
      <c r="CR27" s="256">
        <f t="shared" ca="1" si="106"/>
        <v>0</v>
      </c>
      <c r="CS27" s="256">
        <f t="shared" ca="1" si="106"/>
        <v>0</v>
      </c>
      <c r="CT27" s="22">
        <f t="shared" ca="1" si="129"/>
        <v>0</v>
      </c>
      <c r="CU27" s="22">
        <f t="shared" ca="1" si="129"/>
        <v>0</v>
      </c>
      <c r="CV27" s="22">
        <f t="shared" ca="1" si="129"/>
        <v>0</v>
      </c>
      <c r="CW27" s="22" t="str">
        <f t="shared" ca="1" si="129"/>
        <v>-</v>
      </c>
      <c r="CX27" s="22" t="str">
        <f t="shared" ca="1" si="129"/>
        <v>-</v>
      </c>
      <c r="CY27" s="256" t="str">
        <f t="shared" ca="1" si="129"/>
        <v>-</v>
      </c>
      <c r="CZ27" s="256" t="str">
        <f t="shared" ca="1" si="129"/>
        <v>-</v>
      </c>
      <c r="DA27" s="22" t="str">
        <f t="shared" ca="1" si="129"/>
        <v>-</v>
      </c>
      <c r="DB27" s="22" t="str">
        <f t="shared" ca="1" si="129"/>
        <v>-</v>
      </c>
      <c r="DC27" s="22" t="str">
        <f t="shared" ca="1" si="129"/>
        <v>-</v>
      </c>
      <c r="DD27" s="22" t="str">
        <f t="shared" ca="1" si="129"/>
        <v>-</v>
      </c>
      <c r="DE27" s="22" t="str">
        <f t="shared" ca="1" si="129"/>
        <v>-</v>
      </c>
      <c r="DF27" s="22" t="str">
        <f t="shared" ca="1" si="129"/>
        <v>-</v>
      </c>
      <c r="DG27" s="22" t="str">
        <f t="shared" ca="1" si="129"/>
        <v>-</v>
      </c>
      <c r="DH27" s="10"/>
      <c r="DI27" s="5">
        <f t="shared" ca="1" si="108"/>
        <v>0</v>
      </c>
      <c r="DJ27" s="22" t="str">
        <f t="shared" ca="1" si="130"/>
        <v>-</v>
      </c>
      <c r="DK27" s="22" t="str">
        <f t="shared" ca="1" si="130"/>
        <v>-</v>
      </c>
      <c r="DL27" s="22" t="str">
        <f t="shared" ca="1" si="130"/>
        <v>-</v>
      </c>
      <c r="DM27" s="22" t="str">
        <f t="shared" ca="1" si="130"/>
        <v>-</v>
      </c>
      <c r="DN27" s="5" t="b">
        <f t="shared" ca="1" si="109"/>
        <v>0</v>
      </c>
      <c r="DO27" s="22" t="str">
        <f t="shared" ca="1" si="130"/>
        <v>-</v>
      </c>
      <c r="DP27" s="22">
        <f t="shared" ca="1" si="130"/>
        <v>0</v>
      </c>
      <c r="DQ27" s="22" t="str">
        <f t="shared" ca="1" si="130"/>
        <v>-</v>
      </c>
      <c r="DR27" s="22">
        <f t="shared" ca="1" si="110"/>
        <v>1</v>
      </c>
      <c r="DS27" s="22">
        <f t="shared" ca="1" si="110"/>
        <v>0</v>
      </c>
      <c r="DT27" s="22">
        <f t="shared" ca="1" si="130"/>
        <v>1</v>
      </c>
      <c r="DU27" s="22">
        <f t="shared" ca="1" si="130"/>
        <v>0</v>
      </c>
      <c r="DV27" s="22">
        <f t="shared" ca="1" si="130"/>
        <v>1</v>
      </c>
      <c r="DW27" s="22">
        <f t="shared" ca="1" si="130"/>
        <v>1</v>
      </c>
      <c r="DX27" s="22">
        <f t="shared" ca="1" si="130"/>
        <v>1</v>
      </c>
      <c r="DY27" s="22">
        <f t="shared" ca="1" si="130"/>
        <v>0</v>
      </c>
      <c r="DZ27" s="22">
        <f t="shared" ca="1" si="130"/>
        <v>0</v>
      </c>
      <c r="EA27" s="22">
        <f t="shared" ca="1" si="130"/>
        <v>0</v>
      </c>
      <c r="EB27" s="22">
        <f t="shared" ca="1" si="131"/>
        <v>0</v>
      </c>
      <c r="EC27" s="22">
        <f t="shared" ca="1" si="131"/>
        <v>0</v>
      </c>
      <c r="ED27" s="22">
        <f t="shared" ca="1" si="131"/>
        <v>0</v>
      </c>
      <c r="EE27" s="22">
        <f t="shared" ca="1" si="131"/>
        <v>0</v>
      </c>
      <c r="EF27" s="22">
        <f t="shared" ca="1" si="131"/>
        <v>0</v>
      </c>
      <c r="EG27" s="22">
        <f t="shared" ca="1" si="111"/>
        <v>0</v>
      </c>
      <c r="EH27" s="22">
        <f t="shared" ca="1" si="111"/>
        <v>0</v>
      </c>
      <c r="EI27" s="22">
        <f t="shared" ca="1" si="131"/>
        <v>0</v>
      </c>
      <c r="EJ27" s="22">
        <f t="shared" ca="1" si="131"/>
        <v>0</v>
      </c>
      <c r="EK27" s="22">
        <f t="shared" ca="1" si="131"/>
        <v>1</v>
      </c>
      <c r="EL27" s="22">
        <f t="shared" ca="1" si="131"/>
        <v>0</v>
      </c>
      <c r="EM27" s="256">
        <f t="shared" ca="1" si="131"/>
        <v>0</v>
      </c>
      <c r="EN27" s="256">
        <f t="shared" ca="1" si="131"/>
        <v>0</v>
      </c>
      <c r="EO27" s="256">
        <f t="shared" ca="1" si="131"/>
        <v>0</v>
      </c>
      <c r="EP27" s="256">
        <f t="shared" ca="1" si="84"/>
        <v>0</v>
      </c>
      <c r="EQ27" s="256">
        <f t="shared" ca="1" si="84"/>
        <v>0</v>
      </c>
      <c r="ER27" s="256">
        <f t="shared" ca="1" si="84"/>
        <v>0</v>
      </c>
      <c r="ES27" s="10"/>
      <c r="ET27" s="22" t="str">
        <f t="shared" ca="1" si="132"/>
        <v>-</v>
      </c>
      <c r="EU27" s="22" t="str">
        <f t="shared" ca="1" si="132"/>
        <v>-</v>
      </c>
      <c r="EV27" s="256" t="str">
        <f t="shared" ca="1" si="132"/>
        <v>-</v>
      </c>
      <c r="EW27" s="22" t="str">
        <f t="shared" ca="1" si="132"/>
        <v>-</v>
      </c>
      <c r="EX27" s="22" t="str">
        <f t="shared" ca="1" si="132"/>
        <v>-</v>
      </c>
      <c r="EY27" s="5" t="b">
        <f t="shared" ca="1" si="112"/>
        <v>1</v>
      </c>
      <c r="EZ27" s="5" t="b">
        <f t="shared" ca="1" si="112"/>
        <v>0</v>
      </c>
      <c r="FA27" s="5" t="b">
        <f t="shared" ca="1" si="112"/>
        <v>0</v>
      </c>
      <c r="FB27" s="256">
        <f t="shared" ca="1" si="132"/>
        <v>0</v>
      </c>
      <c r="FC27" s="22">
        <f t="shared" ca="1" si="132"/>
        <v>2</v>
      </c>
      <c r="FD27" s="22">
        <f t="shared" ca="1" si="132"/>
        <v>2</v>
      </c>
      <c r="FE27" s="256" t="str">
        <f t="shared" ca="1" si="84"/>
        <v>-</v>
      </c>
      <c r="FF27" s="256" t="str">
        <f t="shared" ca="1" si="84"/>
        <v>-</v>
      </c>
      <c r="FG27" s="256" t="str">
        <f t="shared" ca="1" si="84"/>
        <v>-</v>
      </c>
      <c r="FH27" s="256" t="str">
        <f t="shared" ca="1" si="84"/>
        <v>-</v>
      </c>
      <c r="FI27" s="256" t="str">
        <f t="shared" ca="1" si="84"/>
        <v>-</v>
      </c>
      <c r="FJ27" s="22" t="str">
        <f t="shared" ca="1" si="133"/>
        <v>-</v>
      </c>
      <c r="FK27" s="22" t="str">
        <f t="shared" ca="1" si="133"/>
        <v>-</v>
      </c>
      <c r="FL27" s="5" t="b">
        <f t="array" aca="1" ref="FL27" ca="1">IF(OR(FM27:FN27&lt;&gt;"-"),TRUE,"-")</f>
        <v>1</v>
      </c>
      <c r="FM27" s="232">
        <f t="shared" ca="1" si="151"/>
        <v>2</v>
      </c>
      <c r="FN27" s="256" t="str">
        <f t="shared" ca="1" si="113"/>
        <v>-</v>
      </c>
      <c r="FO27" s="5" t="str">
        <f t="array" aca="1" ref="FO27" ca="1">IF(OR(FP27:FQ27&lt;&gt;"-"),TRUE,"-")</f>
        <v>-</v>
      </c>
      <c r="FP27" s="22" t="str">
        <f t="shared" ca="1" si="134"/>
        <v>-</v>
      </c>
      <c r="FQ27" s="256" t="str">
        <f t="shared" ca="1" si="135"/>
        <v>-</v>
      </c>
      <c r="FR27" s="22" t="b">
        <f t="shared" ca="1" si="90"/>
        <v>1</v>
      </c>
      <c r="FS27" s="22">
        <f t="shared" ca="1" si="90"/>
        <v>2</v>
      </c>
      <c r="FT27" s="22" t="b">
        <f t="shared" ca="1" si="91"/>
        <v>1</v>
      </c>
      <c r="FU27" s="22" t="str">
        <f t="shared" ca="1" si="91"/>
        <v>-</v>
      </c>
      <c r="FV27" s="5" t="str">
        <f t="shared" ca="1" si="114"/>
        <v>-</v>
      </c>
      <c r="FW27" s="5" t="str">
        <f t="shared" ca="1" si="114"/>
        <v>-</v>
      </c>
      <c r="FX27" s="5" t="str">
        <f t="shared" ca="1" si="114"/>
        <v>-</v>
      </c>
      <c r="FY27" s="5" t="str">
        <f t="shared" ca="1" si="114"/>
        <v>-</v>
      </c>
      <c r="FZ27" s="22" t="str">
        <f t="shared" ca="1" si="136"/>
        <v>-</v>
      </c>
      <c r="GA27" s="253">
        <f t="shared" ca="1" si="136"/>
        <v>0.5</v>
      </c>
      <c r="GB27" s="253">
        <f t="shared" ca="1" si="136"/>
        <v>0.9</v>
      </c>
      <c r="GC27" s="253">
        <f t="shared" ca="1" si="136"/>
        <v>0.5</v>
      </c>
      <c r="GD27" s="253">
        <f t="shared" ca="1" si="136"/>
        <v>0.5</v>
      </c>
      <c r="GE27" s="253">
        <f t="shared" ca="1" si="136"/>
        <v>0</v>
      </c>
      <c r="GF27" s="253">
        <f t="shared" ca="1" si="136"/>
        <v>0</v>
      </c>
      <c r="GG27" s="253" t="str">
        <f t="shared" ca="1" si="136"/>
        <v>-</v>
      </c>
      <c r="GH27" s="5" t="str">
        <f t="shared" ca="1" si="115"/>
        <v>-</v>
      </c>
      <c r="GI27" s="5" t="str">
        <f t="shared" ca="1" si="115"/>
        <v>-</v>
      </c>
      <c r="GJ27" s="161" t="b">
        <f t="shared" ca="1" si="116"/>
        <v>0</v>
      </c>
      <c r="GK27" s="244" t="str">
        <f t="shared" ca="1" si="117"/>
        <v>-</v>
      </c>
      <c r="GL27" s="10"/>
      <c r="GM27" s="22">
        <f t="shared" ca="1" si="136"/>
        <v>1</v>
      </c>
      <c r="GN27" s="22">
        <f t="shared" ca="1" si="136"/>
        <v>0</v>
      </c>
      <c r="GO27" s="22">
        <f t="shared" ca="1" si="136"/>
        <v>1</v>
      </c>
      <c r="GP27" s="22">
        <f t="shared" ca="1" si="136"/>
        <v>1</v>
      </c>
      <c r="GQ27" s="22">
        <f t="shared" ca="1" si="136"/>
        <v>0</v>
      </c>
      <c r="GR27" s="22">
        <f t="shared" ca="1" si="136"/>
        <v>70</v>
      </c>
      <c r="GS27" s="22">
        <f t="shared" ca="1" si="137"/>
        <v>50</v>
      </c>
      <c r="GT27" s="22">
        <f t="shared" ca="1" si="137"/>
        <v>70</v>
      </c>
      <c r="GU27" s="22">
        <f t="shared" ca="1" si="137"/>
        <v>50</v>
      </c>
      <c r="GV27" s="5">
        <f t="shared" ca="1" si="118"/>
        <v>1</v>
      </c>
      <c r="GW27" s="5">
        <f t="shared" ca="1" si="119"/>
        <v>1</v>
      </c>
      <c r="GX27" s="5">
        <f t="shared" ca="1" si="120"/>
        <v>1</v>
      </c>
      <c r="GY27" s="22">
        <f t="shared" ca="1" si="137"/>
        <v>1</v>
      </c>
      <c r="GZ27" s="10"/>
      <c r="HA27" s="22">
        <f t="shared" ca="1" si="137"/>
        <v>1</v>
      </c>
      <c r="HB27" s="22">
        <f t="shared" ca="1" si="137"/>
        <v>1</v>
      </c>
      <c r="HC27" s="22">
        <f t="shared" ca="1" si="137"/>
        <v>1</v>
      </c>
      <c r="HD27" s="22">
        <f t="shared" ca="1" si="137"/>
        <v>1</v>
      </c>
      <c r="HE27" s="22">
        <f t="shared" ca="1" si="137"/>
        <v>1</v>
      </c>
      <c r="HF27" s="22">
        <f t="shared" ca="1" si="137"/>
        <v>1</v>
      </c>
      <c r="HG27" s="256" t="str">
        <f t="shared" ca="1" si="138"/>
        <v>-</v>
      </c>
      <c r="HH27" s="22">
        <f t="shared" ca="1" si="138"/>
        <v>0</v>
      </c>
      <c r="HI27" s="27">
        <v>0</v>
      </c>
    </row>
    <row r="28" spans="1:217" s="209" customFormat="1" outlineLevel="2">
      <c r="A28" s="208">
        <f t="shared" si="121"/>
        <v>23</v>
      </c>
      <c r="B28" s="216">
        <f t="shared" ca="1" si="139"/>
        <v>19</v>
      </c>
      <c r="C28" s="236">
        <v>200</v>
      </c>
      <c r="D28" s="236" t="b">
        <f t="shared" ca="1" si="101"/>
        <v>1</v>
      </c>
      <c r="E28" s="209" t="b">
        <v>0</v>
      </c>
      <c r="F28" s="209" t="b">
        <f t="shared" ca="1" si="122"/>
        <v>1</v>
      </c>
      <c r="G28" s="232">
        <f t="shared" ca="1" si="140"/>
        <v>1</v>
      </c>
      <c r="H28" s="232">
        <f t="shared" ca="1" si="123"/>
        <v>1</v>
      </c>
      <c r="I28" s="232">
        <f t="shared" ca="1" si="123"/>
        <v>1</v>
      </c>
      <c r="J28" s="232">
        <f t="shared" ca="1" si="123"/>
        <v>1</v>
      </c>
      <c r="K28" s="232">
        <f t="shared" ca="1" si="123"/>
        <v>1</v>
      </c>
      <c r="L28" s="232">
        <f t="shared" ca="1" si="123"/>
        <v>1</v>
      </c>
      <c r="M28" s="232">
        <f t="shared" ca="1" si="123"/>
        <v>1</v>
      </c>
      <c r="O28" s="224" t="str">
        <f t="shared" ca="1" si="124"/>
        <v>00004 FeedSupply GSM Day135 FWM     GI1 T_TRUE  LTW_TRUE  (F43N33)</v>
      </c>
      <c r="P28" s="10" t="str">
        <f ca="1">IF(COUNTIF(O$5:O28,O28)=1,"-","Dup")</f>
        <v>-</v>
      </c>
      <c r="Q28" s="10"/>
      <c r="R28" s="232" t="str">
        <f t="shared" ca="1" si="141"/>
        <v>-</v>
      </c>
      <c r="S28" s="22" t="str">
        <f t="shared" ca="1" si="102"/>
        <v>-</v>
      </c>
      <c r="T28" s="232" t="str">
        <f t="shared" ca="1" si="141"/>
        <v>-</v>
      </c>
      <c r="U28" s="232" t="str">
        <f t="shared" ca="1" si="141"/>
        <v>-</v>
      </c>
      <c r="V28" s="22" t="str">
        <f t="shared" ca="1" si="103"/>
        <v>-</v>
      </c>
      <c r="W28" s="256" t="str">
        <f t="shared" ca="1" si="103"/>
        <v>-</v>
      </c>
      <c r="X28" s="10"/>
      <c r="Y28" s="22" t="b">
        <f t="shared" ca="1" si="104"/>
        <v>1</v>
      </c>
      <c r="Z28" s="256" t="str">
        <f t="shared" ca="1" si="104"/>
        <v>-</v>
      </c>
      <c r="AA28" s="256" t="str">
        <f t="shared" ca="1" si="104"/>
        <v>-</v>
      </c>
      <c r="AB28" s="256" t="str">
        <f t="shared" ca="1" si="104"/>
        <v>-</v>
      </c>
      <c r="AC28" s="22" t="b">
        <f t="shared" ca="1" si="104"/>
        <v>0</v>
      </c>
      <c r="AD28" s="256" t="str">
        <f t="shared" ca="1" si="105"/>
        <v>-</v>
      </c>
      <c r="AE28" s="256" t="str">
        <f t="shared" ca="1" si="105"/>
        <v>-</v>
      </c>
      <c r="AF28" s="256" t="str">
        <f t="shared" ca="1" si="105"/>
        <v>-</v>
      </c>
      <c r="AG28" s="256" t="str">
        <f t="shared" ca="1" si="105"/>
        <v>-</v>
      </c>
      <c r="AH28" s="10"/>
      <c r="AI28" s="232" t="b">
        <f t="shared" ref="AI28:AI33" ca="1" si="152">OFFSET(AI28,-1,0)</f>
        <v>1</v>
      </c>
      <c r="AJ28" s="232" t="b">
        <f t="shared" ca="1" si="142"/>
        <v>1</v>
      </c>
      <c r="AK28" s="251">
        <f t="shared" ca="1" si="125"/>
        <v>1104</v>
      </c>
      <c r="AL28" s="232" t="b">
        <f t="shared" ca="1" si="143"/>
        <v>0</v>
      </c>
      <c r="AM28" s="244" t="str">
        <f t="shared" ca="1" si="104"/>
        <v>-</v>
      </c>
      <c r="AN28" s="22" t="b">
        <f t="shared" ca="1" si="104"/>
        <v>1</v>
      </c>
      <c r="AO28" s="232">
        <f t="shared" ca="1" si="144"/>
        <v>1105</v>
      </c>
      <c r="AP28" s="22">
        <f t="shared" ca="1" si="145"/>
        <v>1</v>
      </c>
      <c r="AQ28" s="22">
        <f t="shared" ca="1" si="104"/>
        <v>1</v>
      </c>
      <c r="AR28" s="22">
        <f t="shared" ca="1" si="104"/>
        <v>1</v>
      </c>
      <c r="AS28" s="22" t="str">
        <f t="shared" ca="1" si="104"/>
        <v>-</v>
      </c>
      <c r="AT28" s="22" t="str">
        <f t="shared" ca="1" si="104"/>
        <v>-</v>
      </c>
      <c r="AU28" s="10"/>
      <c r="AV28" s="22" t="str">
        <f t="shared" ca="1" si="104"/>
        <v>-</v>
      </c>
      <c r="AW28" s="22" t="str">
        <f t="shared" ca="1" si="126"/>
        <v>-</v>
      </c>
      <c r="AX28" s="22" t="str">
        <f t="shared" ca="1" si="126"/>
        <v>-</v>
      </c>
      <c r="AY28" s="22" t="str">
        <f t="shared" ca="1" si="126"/>
        <v>-</v>
      </c>
      <c r="AZ28" s="22" t="str">
        <f t="shared" ca="1" si="126"/>
        <v>-</v>
      </c>
      <c r="BA28" s="22" t="str">
        <f t="shared" ca="1" si="126"/>
        <v>-</v>
      </c>
      <c r="BB28" s="22" t="str">
        <f t="shared" ca="1" si="126"/>
        <v>-</v>
      </c>
      <c r="BC28" s="22" t="str">
        <f t="shared" ca="1" si="126"/>
        <v>-</v>
      </c>
      <c r="BD28" s="22" t="str">
        <f t="shared" ca="1" si="126"/>
        <v>-</v>
      </c>
      <c r="BE28" s="22" t="str">
        <f t="shared" ca="1" si="126"/>
        <v>-</v>
      </c>
      <c r="BF28" s="22" t="str">
        <f t="shared" ca="1" si="126"/>
        <v>-</v>
      </c>
      <c r="BG28" s="22" t="str">
        <f t="shared" ca="1" si="126"/>
        <v>-</v>
      </c>
      <c r="BH28" s="22" t="str">
        <f t="shared" ca="1" si="126"/>
        <v>-</v>
      </c>
      <c r="BI28" s="22" t="str">
        <f t="shared" ca="1" si="126"/>
        <v>-</v>
      </c>
      <c r="BJ28" s="22" t="str">
        <f t="shared" ca="1" si="126"/>
        <v>-</v>
      </c>
      <c r="BK28" s="22" t="str">
        <f t="shared" ca="1" si="126"/>
        <v>-</v>
      </c>
      <c r="BL28" s="22" t="str">
        <f t="shared" ca="1" si="126"/>
        <v>-</v>
      </c>
      <c r="BM28" s="22" t="str">
        <f t="shared" ca="1" si="127"/>
        <v>-</v>
      </c>
      <c r="BN28" s="22" t="str">
        <f t="shared" ca="1" si="127"/>
        <v>-</v>
      </c>
      <c r="BO28" s="22" t="str">
        <f t="shared" ca="1" si="127"/>
        <v>-</v>
      </c>
      <c r="BP28" s="22" t="str">
        <f t="shared" ca="1" si="127"/>
        <v>-</v>
      </c>
      <c r="BQ28" s="10"/>
      <c r="BR28" s="232" t="b">
        <f t="shared" ref="BR28:BR33" ca="1" si="153">OFFSET(BR28,-1,0)</f>
        <v>1</v>
      </c>
      <c r="BS28" s="232" t="b">
        <f t="shared" ref="BS28:BS33" ca="1" si="154">OFFSET(BS28,-1,0)</f>
        <v>0</v>
      </c>
      <c r="BT28" s="244" t="str">
        <f t="shared" ca="1" si="127"/>
        <v>-</v>
      </c>
      <c r="BU28" s="244" t="str">
        <f t="shared" ca="1" si="127"/>
        <v>-</v>
      </c>
      <c r="BV28" s="244" t="str">
        <f t="shared" ca="1" si="127"/>
        <v>-</v>
      </c>
      <c r="BW28" s="244" t="str">
        <f t="shared" ca="1" si="127"/>
        <v>-</v>
      </c>
      <c r="BX28" s="244" t="str">
        <f t="shared" ca="1" si="127"/>
        <v>-</v>
      </c>
      <c r="BY28" s="244" t="str">
        <f t="shared" ca="1" si="127"/>
        <v>-</v>
      </c>
      <c r="BZ28" s="232">
        <f t="shared" ca="1" si="146"/>
        <v>3</v>
      </c>
      <c r="CA28" s="232">
        <f t="shared" ca="1" si="146"/>
        <v>3</v>
      </c>
      <c r="CB28" s="256">
        <f t="shared" ca="1" si="127"/>
        <v>0</v>
      </c>
      <c r="CC28" s="232" t="str">
        <f t="shared" ca="1" si="147"/>
        <v>-</v>
      </c>
      <c r="CD28" s="232" t="str">
        <f t="shared" ca="1" si="147"/>
        <v>-</v>
      </c>
      <c r="CE28" s="22" t="str">
        <f t="shared" ca="1" si="128"/>
        <v>-</v>
      </c>
      <c r="CF28" s="22" t="str">
        <f t="shared" ca="1" si="128"/>
        <v>-</v>
      </c>
      <c r="CG28" s="22" t="str">
        <f t="shared" ca="1" si="128"/>
        <v>-</v>
      </c>
      <c r="CH28" s="22" t="str">
        <f t="shared" ca="1" si="128"/>
        <v>-</v>
      </c>
      <c r="CI28" s="22" t="str">
        <f t="shared" ca="1" si="128"/>
        <v>-</v>
      </c>
      <c r="CJ28" s="251">
        <f t="shared" ca="1" si="148"/>
        <v>0</v>
      </c>
      <c r="CK28" s="251" t="str">
        <f t="shared" ca="1" si="149"/>
        <v>-</v>
      </c>
      <c r="CL28" s="251" t="str">
        <f t="shared" ca="1" si="150"/>
        <v>-</v>
      </c>
      <c r="CM28" s="22" t="str">
        <f t="shared" ca="1" si="128"/>
        <v>-</v>
      </c>
      <c r="CN28" s="22" t="str">
        <f t="shared" ca="1" si="128"/>
        <v>-</v>
      </c>
      <c r="CO28" s="22" t="str">
        <f t="shared" ca="1" si="128"/>
        <v>-</v>
      </c>
      <c r="CP28" s="22">
        <f t="shared" ca="1" si="128"/>
        <v>0</v>
      </c>
      <c r="CQ28" s="256">
        <f t="shared" ca="1" si="106"/>
        <v>0</v>
      </c>
      <c r="CR28" s="256">
        <f t="shared" ca="1" si="106"/>
        <v>0</v>
      </c>
      <c r="CS28" s="256">
        <f t="shared" ca="1" si="106"/>
        <v>0</v>
      </c>
      <c r="CT28" s="22">
        <f t="shared" ca="1" si="129"/>
        <v>0</v>
      </c>
      <c r="CU28" s="22">
        <f t="shared" ca="1" si="129"/>
        <v>0</v>
      </c>
      <c r="CV28" s="22">
        <f t="shared" ca="1" si="129"/>
        <v>0</v>
      </c>
      <c r="CW28" s="22" t="str">
        <f t="shared" ca="1" si="129"/>
        <v>-</v>
      </c>
      <c r="CX28" s="22" t="str">
        <f t="shared" ca="1" si="129"/>
        <v>-</v>
      </c>
      <c r="CY28" s="256" t="str">
        <f t="shared" ca="1" si="129"/>
        <v>-</v>
      </c>
      <c r="CZ28" s="256" t="str">
        <f t="shared" ca="1" si="129"/>
        <v>-</v>
      </c>
      <c r="DA28" s="22" t="str">
        <f t="shared" ca="1" si="129"/>
        <v>-</v>
      </c>
      <c r="DB28" s="22" t="str">
        <f t="shared" ca="1" si="129"/>
        <v>-</v>
      </c>
      <c r="DC28" s="22" t="str">
        <f t="shared" ca="1" si="129"/>
        <v>-</v>
      </c>
      <c r="DD28" s="22" t="str">
        <f t="shared" ca="1" si="129"/>
        <v>-</v>
      </c>
      <c r="DE28" s="22" t="str">
        <f t="shared" ca="1" si="129"/>
        <v>-</v>
      </c>
      <c r="DF28" s="22" t="str">
        <f t="shared" ca="1" si="129"/>
        <v>-</v>
      </c>
      <c r="DG28" s="22" t="str">
        <f t="shared" ca="1" si="129"/>
        <v>-</v>
      </c>
      <c r="DH28" s="10"/>
      <c r="DI28" s="5">
        <f t="shared" ca="1" si="108"/>
        <v>0</v>
      </c>
      <c r="DJ28" s="22" t="str">
        <f t="shared" ca="1" si="130"/>
        <v>-</v>
      </c>
      <c r="DK28" s="22" t="str">
        <f t="shared" ca="1" si="130"/>
        <v>-</v>
      </c>
      <c r="DL28" s="22" t="str">
        <f t="shared" ca="1" si="130"/>
        <v>-</v>
      </c>
      <c r="DM28" s="22" t="str">
        <f t="shared" ca="1" si="130"/>
        <v>-</v>
      </c>
      <c r="DN28" s="5" t="b">
        <f t="shared" ca="1" si="109"/>
        <v>0</v>
      </c>
      <c r="DO28" s="22" t="str">
        <f t="shared" ca="1" si="130"/>
        <v>-</v>
      </c>
      <c r="DP28" s="22">
        <f t="shared" ca="1" si="130"/>
        <v>0</v>
      </c>
      <c r="DQ28" s="22" t="str">
        <f t="shared" ca="1" si="130"/>
        <v>-</v>
      </c>
      <c r="DR28" s="22">
        <f t="shared" ca="1" si="110"/>
        <v>1</v>
      </c>
      <c r="DS28" s="22">
        <f t="shared" ca="1" si="110"/>
        <v>0</v>
      </c>
      <c r="DT28" s="22">
        <f t="shared" ca="1" si="130"/>
        <v>1</v>
      </c>
      <c r="DU28" s="22">
        <f t="shared" ca="1" si="130"/>
        <v>0</v>
      </c>
      <c r="DV28" s="22">
        <f t="shared" ca="1" si="130"/>
        <v>1</v>
      </c>
      <c r="DW28" s="22">
        <f t="shared" ca="1" si="130"/>
        <v>1</v>
      </c>
      <c r="DX28" s="22">
        <f t="shared" ca="1" si="130"/>
        <v>1</v>
      </c>
      <c r="DY28" s="22">
        <f t="shared" ca="1" si="130"/>
        <v>0</v>
      </c>
      <c r="DZ28" s="22">
        <f t="shared" ca="1" si="130"/>
        <v>0</v>
      </c>
      <c r="EA28" s="22">
        <f t="shared" ca="1" si="130"/>
        <v>0</v>
      </c>
      <c r="EB28" s="22">
        <f t="shared" ca="1" si="131"/>
        <v>0</v>
      </c>
      <c r="EC28" s="22">
        <f t="shared" ca="1" si="131"/>
        <v>0</v>
      </c>
      <c r="ED28" s="22">
        <f t="shared" ca="1" si="131"/>
        <v>0</v>
      </c>
      <c r="EE28" s="22">
        <f t="shared" ca="1" si="131"/>
        <v>0</v>
      </c>
      <c r="EF28" s="22">
        <f t="shared" ca="1" si="131"/>
        <v>0</v>
      </c>
      <c r="EG28" s="22">
        <f t="shared" ca="1" si="111"/>
        <v>0</v>
      </c>
      <c r="EH28" s="22">
        <f t="shared" ca="1" si="111"/>
        <v>0</v>
      </c>
      <c r="EI28" s="22">
        <f t="shared" ca="1" si="131"/>
        <v>0</v>
      </c>
      <c r="EJ28" s="22">
        <f t="shared" ca="1" si="131"/>
        <v>0</v>
      </c>
      <c r="EK28" s="22">
        <f t="shared" ca="1" si="131"/>
        <v>1</v>
      </c>
      <c r="EL28" s="22">
        <f t="shared" ca="1" si="131"/>
        <v>0</v>
      </c>
      <c r="EM28" s="256">
        <f t="shared" ca="1" si="131"/>
        <v>0</v>
      </c>
      <c r="EN28" s="256">
        <f t="shared" ca="1" si="131"/>
        <v>0</v>
      </c>
      <c r="EO28" s="256">
        <f t="shared" ca="1" si="131"/>
        <v>0</v>
      </c>
      <c r="EP28" s="256">
        <f t="shared" ca="1" si="84"/>
        <v>0</v>
      </c>
      <c r="EQ28" s="256">
        <f t="shared" ca="1" si="84"/>
        <v>0</v>
      </c>
      <c r="ER28" s="256">
        <f t="shared" ca="1" si="84"/>
        <v>0</v>
      </c>
      <c r="ES28" s="10"/>
      <c r="ET28" s="22" t="str">
        <f t="shared" ca="1" si="132"/>
        <v>-</v>
      </c>
      <c r="EU28" s="22" t="str">
        <f t="shared" ca="1" si="132"/>
        <v>-</v>
      </c>
      <c r="EV28" s="256" t="str">
        <f t="shared" ca="1" si="132"/>
        <v>-</v>
      </c>
      <c r="EW28" s="22" t="str">
        <f t="shared" ca="1" si="132"/>
        <v>-</v>
      </c>
      <c r="EX28" s="22" t="str">
        <f t="shared" ca="1" si="132"/>
        <v>-</v>
      </c>
      <c r="EY28" s="5" t="b">
        <f t="shared" ca="1" si="112"/>
        <v>1</v>
      </c>
      <c r="EZ28" s="5" t="b">
        <f t="shared" ca="1" si="112"/>
        <v>0</v>
      </c>
      <c r="FA28" s="5" t="b">
        <f t="shared" ca="1" si="112"/>
        <v>0</v>
      </c>
      <c r="FB28" s="256">
        <f t="shared" ca="1" si="132"/>
        <v>0</v>
      </c>
      <c r="FC28" s="22">
        <f t="shared" ca="1" si="132"/>
        <v>2</v>
      </c>
      <c r="FD28" s="22">
        <f t="shared" ca="1" si="132"/>
        <v>2</v>
      </c>
      <c r="FE28" s="256" t="str">
        <f t="shared" ca="1" si="84"/>
        <v>-</v>
      </c>
      <c r="FF28" s="256" t="str">
        <f t="shared" ca="1" si="84"/>
        <v>-</v>
      </c>
      <c r="FG28" s="256" t="str">
        <f t="shared" ca="1" si="84"/>
        <v>-</v>
      </c>
      <c r="FH28" s="256" t="str">
        <f t="shared" ca="1" si="84"/>
        <v>-</v>
      </c>
      <c r="FI28" s="256" t="str">
        <f t="shared" ca="1" si="84"/>
        <v>-</v>
      </c>
      <c r="FJ28" s="22" t="str">
        <f t="shared" ca="1" si="133"/>
        <v>-</v>
      </c>
      <c r="FK28" s="22" t="str">
        <f t="shared" ca="1" si="133"/>
        <v>-</v>
      </c>
      <c r="FL28" s="5" t="b">
        <f t="array" aca="1" ref="FL28" ca="1">IF(OR(FM28:FN28&lt;&gt;"-"),TRUE,"-")</f>
        <v>1</v>
      </c>
      <c r="FM28" s="232">
        <f t="shared" ca="1" si="151"/>
        <v>2</v>
      </c>
      <c r="FN28" s="256" t="str">
        <f t="shared" ca="1" si="113"/>
        <v>-</v>
      </c>
      <c r="FO28" s="5" t="str">
        <f t="array" aca="1" ref="FO28" ca="1">IF(OR(FP28:FQ28&lt;&gt;"-"),TRUE,"-")</f>
        <v>-</v>
      </c>
      <c r="FP28" s="22" t="str">
        <f t="shared" ca="1" si="134"/>
        <v>-</v>
      </c>
      <c r="FQ28" s="256" t="str">
        <f t="shared" ca="1" si="135"/>
        <v>-</v>
      </c>
      <c r="FR28" s="22" t="b">
        <f t="shared" ca="1" si="90"/>
        <v>1</v>
      </c>
      <c r="FS28" s="22">
        <f t="shared" ca="1" si="90"/>
        <v>2</v>
      </c>
      <c r="FT28" s="22" t="b">
        <f t="shared" ca="1" si="91"/>
        <v>1</v>
      </c>
      <c r="FU28" s="22" t="str">
        <f t="shared" ca="1" si="91"/>
        <v>-</v>
      </c>
      <c r="FV28" s="5" t="str">
        <f t="shared" ca="1" si="114"/>
        <v>-</v>
      </c>
      <c r="FW28" s="5" t="str">
        <f t="shared" ca="1" si="114"/>
        <v>-</v>
      </c>
      <c r="FX28" s="5" t="str">
        <f t="shared" ca="1" si="114"/>
        <v>-</v>
      </c>
      <c r="FY28" s="5" t="str">
        <f t="shared" ca="1" si="114"/>
        <v>-</v>
      </c>
      <c r="FZ28" s="22" t="str">
        <f t="shared" ca="1" si="136"/>
        <v>-</v>
      </c>
      <c r="GA28" s="253">
        <f t="shared" ca="1" si="136"/>
        <v>0.5</v>
      </c>
      <c r="GB28" s="253">
        <f t="shared" ca="1" si="136"/>
        <v>0.9</v>
      </c>
      <c r="GC28" s="253">
        <f t="shared" ca="1" si="136"/>
        <v>0.5</v>
      </c>
      <c r="GD28" s="253">
        <f t="shared" ca="1" si="136"/>
        <v>0.5</v>
      </c>
      <c r="GE28" s="253">
        <f t="shared" ca="1" si="136"/>
        <v>0</v>
      </c>
      <c r="GF28" s="253">
        <f t="shared" ca="1" si="136"/>
        <v>0</v>
      </c>
      <c r="GG28" s="253" t="str">
        <f t="shared" ca="1" si="136"/>
        <v>-</v>
      </c>
      <c r="GH28" s="5" t="str">
        <f t="shared" ca="1" si="115"/>
        <v>-</v>
      </c>
      <c r="GI28" s="5" t="str">
        <f t="shared" ca="1" si="115"/>
        <v>-</v>
      </c>
      <c r="GJ28" s="161" t="b">
        <f t="shared" ca="1" si="116"/>
        <v>0</v>
      </c>
      <c r="GK28" s="244" t="str">
        <f t="shared" ca="1" si="117"/>
        <v>-</v>
      </c>
      <c r="GL28" s="10"/>
      <c r="GM28" s="22">
        <f t="shared" ca="1" si="136"/>
        <v>1</v>
      </c>
      <c r="GN28" s="22">
        <f t="shared" ca="1" si="136"/>
        <v>0</v>
      </c>
      <c r="GO28" s="22">
        <f t="shared" ca="1" si="136"/>
        <v>1</v>
      </c>
      <c r="GP28" s="22">
        <f t="shared" ca="1" si="136"/>
        <v>1</v>
      </c>
      <c r="GQ28" s="22">
        <f t="shared" ca="1" si="136"/>
        <v>0</v>
      </c>
      <c r="GR28" s="22">
        <f t="shared" ca="1" si="136"/>
        <v>70</v>
      </c>
      <c r="GS28" s="22">
        <f t="shared" ca="1" si="137"/>
        <v>50</v>
      </c>
      <c r="GT28" s="22">
        <f t="shared" ca="1" si="137"/>
        <v>70</v>
      </c>
      <c r="GU28" s="22">
        <f t="shared" ca="1" si="137"/>
        <v>50</v>
      </c>
      <c r="GV28" s="5">
        <f t="shared" ca="1" si="118"/>
        <v>1</v>
      </c>
      <c r="GW28" s="5">
        <f t="shared" ca="1" si="119"/>
        <v>1</v>
      </c>
      <c r="GX28" s="5">
        <f t="shared" ca="1" si="120"/>
        <v>1</v>
      </c>
      <c r="GY28" s="22">
        <f t="shared" ca="1" si="137"/>
        <v>1</v>
      </c>
      <c r="GZ28" s="10"/>
      <c r="HA28" s="22">
        <f t="shared" ca="1" si="137"/>
        <v>1</v>
      </c>
      <c r="HB28" s="22">
        <f t="shared" ca="1" si="137"/>
        <v>1</v>
      </c>
      <c r="HC28" s="22">
        <f t="shared" ca="1" si="137"/>
        <v>1</v>
      </c>
      <c r="HD28" s="22">
        <f t="shared" ca="1" si="137"/>
        <v>1</v>
      </c>
      <c r="HE28" s="22">
        <f t="shared" ca="1" si="137"/>
        <v>1</v>
      </c>
      <c r="HF28" s="22">
        <f t="shared" ca="1" si="137"/>
        <v>1</v>
      </c>
      <c r="HG28" s="256" t="str">
        <f t="shared" ca="1" si="138"/>
        <v>-</v>
      </c>
      <c r="HH28" s="22">
        <f t="shared" ca="1" si="138"/>
        <v>0</v>
      </c>
      <c r="HI28" s="27">
        <v>0</v>
      </c>
    </row>
    <row r="29" spans="1:217" s="209" customFormat="1" outlineLevel="2">
      <c r="A29" s="208">
        <f t="shared" si="121"/>
        <v>24</v>
      </c>
      <c r="B29" s="216">
        <f t="shared" ca="1" si="139"/>
        <v>19</v>
      </c>
      <c r="C29" s="236">
        <v>200</v>
      </c>
      <c r="D29" s="236" t="b">
        <f t="shared" ca="1" si="101"/>
        <v>1</v>
      </c>
      <c r="E29" s="209" t="b">
        <v>0</v>
      </c>
      <c r="F29" s="209" t="b">
        <f t="shared" ca="1" si="122"/>
        <v>1</v>
      </c>
      <c r="G29" s="232">
        <f t="shared" ca="1" si="140"/>
        <v>1</v>
      </c>
      <c r="H29" s="232">
        <f t="shared" ca="1" si="123"/>
        <v>1</v>
      </c>
      <c r="I29" s="232">
        <f t="shared" ca="1" si="123"/>
        <v>1</v>
      </c>
      <c r="J29" s="232">
        <f t="shared" ca="1" si="123"/>
        <v>1</v>
      </c>
      <c r="K29" s="232">
        <f t="shared" ca="1" si="123"/>
        <v>1</v>
      </c>
      <c r="L29" s="232">
        <f t="shared" ca="1" si="123"/>
        <v>1</v>
      </c>
      <c r="M29" s="232">
        <f t="shared" ca="1" si="123"/>
        <v>1</v>
      </c>
      <c r="O29" s="224" t="str">
        <f t="shared" ca="1" si="124"/>
        <v>00005 FeedSupply GSM Day135 FWM     GI1 T_TRUE  LTW_TRUE  (F43N33)</v>
      </c>
      <c r="P29" s="10" t="str">
        <f ca="1">IF(COUNTIF(O$5:O29,O29)=1,"-","Dup")</f>
        <v>-</v>
      </c>
      <c r="Q29" s="10"/>
      <c r="R29" s="232" t="str">
        <f t="shared" ca="1" si="141"/>
        <v>-</v>
      </c>
      <c r="S29" s="22" t="str">
        <f t="shared" ca="1" si="102"/>
        <v>-</v>
      </c>
      <c r="T29" s="232" t="str">
        <f t="shared" ca="1" si="141"/>
        <v>-</v>
      </c>
      <c r="U29" s="232" t="str">
        <f t="shared" ca="1" si="141"/>
        <v>-</v>
      </c>
      <c r="V29" s="22" t="str">
        <f t="shared" ca="1" si="103"/>
        <v>-</v>
      </c>
      <c r="W29" s="256" t="str">
        <f t="shared" ca="1" si="103"/>
        <v>-</v>
      </c>
      <c r="X29" s="10"/>
      <c r="Y29" s="22" t="b">
        <f t="shared" ca="1" si="104"/>
        <v>1</v>
      </c>
      <c r="Z29" s="256" t="str">
        <f t="shared" ca="1" si="104"/>
        <v>-</v>
      </c>
      <c r="AA29" s="256" t="str">
        <f t="shared" ca="1" si="104"/>
        <v>-</v>
      </c>
      <c r="AB29" s="256" t="str">
        <f t="shared" ca="1" si="104"/>
        <v>-</v>
      </c>
      <c r="AC29" s="22" t="b">
        <f t="shared" ca="1" si="104"/>
        <v>0</v>
      </c>
      <c r="AD29" s="256" t="str">
        <f t="shared" ca="1" si="105"/>
        <v>-</v>
      </c>
      <c r="AE29" s="256" t="str">
        <f t="shared" ca="1" si="105"/>
        <v>-</v>
      </c>
      <c r="AF29" s="256" t="str">
        <f t="shared" ca="1" si="105"/>
        <v>-</v>
      </c>
      <c r="AG29" s="256" t="str">
        <f t="shared" ca="1" si="105"/>
        <v>-</v>
      </c>
      <c r="AH29" s="10"/>
      <c r="AI29" s="232" t="b">
        <f t="shared" ca="1" si="152"/>
        <v>1</v>
      </c>
      <c r="AJ29" s="232" t="b">
        <f t="shared" ca="1" si="142"/>
        <v>1</v>
      </c>
      <c r="AK29" s="251">
        <f t="shared" ca="1" si="125"/>
        <v>1105</v>
      </c>
      <c r="AL29" s="232" t="b">
        <f t="shared" ca="1" si="143"/>
        <v>0</v>
      </c>
      <c r="AM29" s="244" t="str">
        <f t="shared" ca="1" si="104"/>
        <v>-</v>
      </c>
      <c r="AN29" s="22" t="b">
        <f t="shared" ca="1" si="104"/>
        <v>1</v>
      </c>
      <c r="AO29" s="232">
        <f t="shared" ca="1" si="144"/>
        <v>1106</v>
      </c>
      <c r="AP29" s="22">
        <f t="shared" ca="1" si="145"/>
        <v>1</v>
      </c>
      <c r="AQ29" s="22">
        <f t="shared" ca="1" si="104"/>
        <v>1</v>
      </c>
      <c r="AR29" s="22">
        <f t="shared" ca="1" si="104"/>
        <v>1</v>
      </c>
      <c r="AS29" s="22" t="str">
        <f t="shared" ca="1" si="104"/>
        <v>-</v>
      </c>
      <c r="AT29" s="22" t="str">
        <f t="shared" ca="1" si="104"/>
        <v>-</v>
      </c>
      <c r="AU29" s="10"/>
      <c r="AV29" s="22" t="str">
        <f t="shared" ca="1" si="104"/>
        <v>-</v>
      </c>
      <c r="AW29" s="22" t="str">
        <f t="shared" ca="1" si="126"/>
        <v>-</v>
      </c>
      <c r="AX29" s="22" t="str">
        <f t="shared" ca="1" si="126"/>
        <v>-</v>
      </c>
      <c r="AY29" s="22" t="str">
        <f t="shared" ca="1" si="126"/>
        <v>-</v>
      </c>
      <c r="AZ29" s="22" t="str">
        <f t="shared" ca="1" si="126"/>
        <v>-</v>
      </c>
      <c r="BA29" s="22" t="str">
        <f t="shared" ca="1" si="126"/>
        <v>-</v>
      </c>
      <c r="BB29" s="22" t="str">
        <f t="shared" ca="1" si="126"/>
        <v>-</v>
      </c>
      <c r="BC29" s="22" t="str">
        <f t="shared" ca="1" si="126"/>
        <v>-</v>
      </c>
      <c r="BD29" s="22" t="str">
        <f t="shared" ca="1" si="126"/>
        <v>-</v>
      </c>
      <c r="BE29" s="22" t="str">
        <f t="shared" ca="1" si="126"/>
        <v>-</v>
      </c>
      <c r="BF29" s="22" t="str">
        <f t="shared" ca="1" si="126"/>
        <v>-</v>
      </c>
      <c r="BG29" s="22" t="str">
        <f t="shared" ca="1" si="126"/>
        <v>-</v>
      </c>
      <c r="BH29" s="22" t="str">
        <f t="shared" ca="1" si="126"/>
        <v>-</v>
      </c>
      <c r="BI29" s="22" t="str">
        <f t="shared" ca="1" si="126"/>
        <v>-</v>
      </c>
      <c r="BJ29" s="22" t="str">
        <f t="shared" ca="1" si="126"/>
        <v>-</v>
      </c>
      <c r="BK29" s="22" t="str">
        <f t="shared" ca="1" si="126"/>
        <v>-</v>
      </c>
      <c r="BL29" s="22" t="str">
        <f t="shared" ca="1" si="126"/>
        <v>-</v>
      </c>
      <c r="BM29" s="22" t="str">
        <f t="shared" ca="1" si="127"/>
        <v>-</v>
      </c>
      <c r="BN29" s="22" t="str">
        <f t="shared" ca="1" si="127"/>
        <v>-</v>
      </c>
      <c r="BO29" s="22" t="str">
        <f t="shared" ca="1" si="127"/>
        <v>-</v>
      </c>
      <c r="BP29" s="22" t="str">
        <f t="shared" ca="1" si="127"/>
        <v>-</v>
      </c>
      <c r="BQ29" s="10"/>
      <c r="BR29" s="255" t="b">
        <v>0</v>
      </c>
      <c r="BS29" s="255" t="b">
        <v>1</v>
      </c>
      <c r="BT29" s="244" t="str">
        <f t="shared" ca="1" si="127"/>
        <v>-</v>
      </c>
      <c r="BU29" s="244" t="str">
        <f t="shared" ca="1" si="127"/>
        <v>-</v>
      </c>
      <c r="BV29" s="244" t="str">
        <f t="shared" ca="1" si="127"/>
        <v>-</v>
      </c>
      <c r="BW29" s="244" t="str">
        <f t="shared" ca="1" si="127"/>
        <v>-</v>
      </c>
      <c r="BX29" s="244" t="str">
        <f t="shared" ca="1" si="127"/>
        <v>-</v>
      </c>
      <c r="BY29" s="244" t="str">
        <f t="shared" ca="1" si="127"/>
        <v>-</v>
      </c>
      <c r="BZ29" s="232">
        <f t="shared" ca="1" si="146"/>
        <v>3</v>
      </c>
      <c r="CA29" s="232">
        <f t="shared" ca="1" si="146"/>
        <v>3</v>
      </c>
      <c r="CB29" s="256">
        <f t="shared" ca="1" si="127"/>
        <v>0</v>
      </c>
      <c r="CC29" s="232" t="str">
        <f t="shared" ca="1" si="147"/>
        <v>-</v>
      </c>
      <c r="CD29" s="232" t="str">
        <f t="shared" ca="1" si="147"/>
        <v>-</v>
      </c>
      <c r="CE29" s="22" t="str">
        <f t="shared" ca="1" si="128"/>
        <v>-</v>
      </c>
      <c r="CF29" s="22" t="str">
        <f t="shared" ca="1" si="128"/>
        <v>-</v>
      </c>
      <c r="CG29" s="22" t="str">
        <f t="shared" ca="1" si="128"/>
        <v>-</v>
      </c>
      <c r="CH29" s="22" t="str">
        <f t="shared" ca="1" si="128"/>
        <v>-</v>
      </c>
      <c r="CI29" s="22" t="str">
        <f t="shared" ca="1" si="128"/>
        <v>-</v>
      </c>
      <c r="CJ29" s="251">
        <f t="shared" ca="1" si="148"/>
        <v>0</v>
      </c>
      <c r="CK29" s="251" t="str">
        <f t="shared" ca="1" si="149"/>
        <v>-</v>
      </c>
      <c r="CL29" s="251" t="str">
        <f t="shared" ca="1" si="150"/>
        <v>-</v>
      </c>
      <c r="CM29" s="22" t="str">
        <f t="shared" ca="1" si="128"/>
        <v>-</v>
      </c>
      <c r="CN29" s="22" t="str">
        <f t="shared" ca="1" si="128"/>
        <v>-</v>
      </c>
      <c r="CO29" s="22" t="str">
        <f t="shared" ca="1" si="128"/>
        <v>-</v>
      </c>
      <c r="CP29" s="22">
        <f t="shared" ca="1" si="128"/>
        <v>0</v>
      </c>
      <c r="CQ29" s="256">
        <f t="shared" ca="1" si="106"/>
        <v>0</v>
      </c>
      <c r="CR29" s="256">
        <f t="shared" ca="1" si="106"/>
        <v>0</v>
      </c>
      <c r="CS29" s="256">
        <f t="shared" ca="1" si="106"/>
        <v>0</v>
      </c>
      <c r="CT29" s="22">
        <f t="shared" ca="1" si="129"/>
        <v>0</v>
      </c>
      <c r="CU29" s="22">
        <f t="shared" ca="1" si="129"/>
        <v>0</v>
      </c>
      <c r="CV29" s="22">
        <f t="shared" ca="1" si="129"/>
        <v>0</v>
      </c>
      <c r="CW29" s="22" t="str">
        <f t="shared" ca="1" si="129"/>
        <v>-</v>
      </c>
      <c r="CX29" s="22" t="str">
        <f t="shared" ca="1" si="129"/>
        <v>-</v>
      </c>
      <c r="CY29" s="256" t="str">
        <f t="shared" ca="1" si="129"/>
        <v>-</v>
      </c>
      <c r="CZ29" s="256" t="str">
        <f t="shared" ca="1" si="129"/>
        <v>-</v>
      </c>
      <c r="DA29" s="22" t="str">
        <f t="shared" ca="1" si="129"/>
        <v>-</v>
      </c>
      <c r="DB29" s="22" t="str">
        <f t="shared" ca="1" si="129"/>
        <v>-</v>
      </c>
      <c r="DC29" s="22" t="str">
        <f t="shared" ca="1" si="129"/>
        <v>-</v>
      </c>
      <c r="DD29" s="22" t="str">
        <f t="shared" ca="1" si="129"/>
        <v>-</v>
      </c>
      <c r="DE29" s="22" t="str">
        <f t="shared" ca="1" si="129"/>
        <v>-</v>
      </c>
      <c r="DF29" s="22" t="str">
        <f t="shared" ca="1" si="129"/>
        <v>-</v>
      </c>
      <c r="DG29" s="22" t="str">
        <f t="shared" ca="1" si="129"/>
        <v>-</v>
      </c>
      <c r="DH29" s="10"/>
      <c r="DI29" s="5">
        <f t="shared" ca="1" si="108"/>
        <v>0</v>
      </c>
      <c r="DJ29" s="22" t="str">
        <f t="shared" ca="1" si="130"/>
        <v>-</v>
      </c>
      <c r="DK29" s="22" t="str">
        <f t="shared" ca="1" si="130"/>
        <v>-</v>
      </c>
      <c r="DL29" s="22" t="str">
        <f t="shared" ca="1" si="130"/>
        <v>-</v>
      </c>
      <c r="DM29" s="22" t="str">
        <f t="shared" ca="1" si="130"/>
        <v>-</v>
      </c>
      <c r="DN29" s="5" t="b">
        <f t="shared" ca="1" si="109"/>
        <v>0</v>
      </c>
      <c r="DO29" s="22" t="str">
        <f t="shared" ca="1" si="130"/>
        <v>-</v>
      </c>
      <c r="DP29" s="22">
        <f t="shared" ca="1" si="130"/>
        <v>0</v>
      </c>
      <c r="DQ29" s="22" t="str">
        <f t="shared" ca="1" si="130"/>
        <v>-</v>
      </c>
      <c r="DR29" s="22">
        <f t="shared" ca="1" si="110"/>
        <v>1</v>
      </c>
      <c r="DS29" s="22">
        <f t="shared" ca="1" si="110"/>
        <v>0</v>
      </c>
      <c r="DT29" s="22">
        <f t="shared" ca="1" si="130"/>
        <v>1</v>
      </c>
      <c r="DU29" s="22">
        <f t="shared" ca="1" si="130"/>
        <v>0</v>
      </c>
      <c r="DV29" s="22">
        <f t="shared" ca="1" si="130"/>
        <v>1</v>
      </c>
      <c r="DW29" s="22">
        <f t="shared" ca="1" si="130"/>
        <v>1</v>
      </c>
      <c r="DX29" s="22">
        <f t="shared" ca="1" si="130"/>
        <v>1</v>
      </c>
      <c r="DY29" s="22">
        <f t="shared" ca="1" si="130"/>
        <v>0</v>
      </c>
      <c r="DZ29" s="22">
        <f t="shared" ca="1" si="130"/>
        <v>0</v>
      </c>
      <c r="EA29" s="22">
        <f t="shared" ca="1" si="130"/>
        <v>0</v>
      </c>
      <c r="EB29" s="22">
        <f t="shared" ca="1" si="131"/>
        <v>0</v>
      </c>
      <c r="EC29" s="22">
        <f t="shared" ca="1" si="131"/>
        <v>0</v>
      </c>
      <c r="ED29" s="22">
        <f t="shared" ca="1" si="131"/>
        <v>0</v>
      </c>
      <c r="EE29" s="22">
        <f t="shared" ca="1" si="131"/>
        <v>0</v>
      </c>
      <c r="EF29" s="22">
        <f t="shared" ca="1" si="131"/>
        <v>0</v>
      </c>
      <c r="EG29" s="22">
        <f t="shared" ca="1" si="111"/>
        <v>0</v>
      </c>
      <c r="EH29" s="22">
        <f t="shared" ca="1" si="111"/>
        <v>0</v>
      </c>
      <c r="EI29" s="22">
        <f t="shared" ca="1" si="131"/>
        <v>0</v>
      </c>
      <c r="EJ29" s="22">
        <f t="shared" ca="1" si="131"/>
        <v>0</v>
      </c>
      <c r="EK29" s="22">
        <f t="shared" ca="1" si="131"/>
        <v>1</v>
      </c>
      <c r="EL29" s="22">
        <f t="shared" ca="1" si="131"/>
        <v>0</v>
      </c>
      <c r="EM29" s="256">
        <f t="shared" ca="1" si="131"/>
        <v>0</v>
      </c>
      <c r="EN29" s="256">
        <f t="shared" ca="1" si="131"/>
        <v>0</v>
      </c>
      <c r="EO29" s="256">
        <f t="shared" ca="1" si="131"/>
        <v>0</v>
      </c>
      <c r="EP29" s="256">
        <f t="shared" ca="1" si="84"/>
        <v>0</v>
      </c>
      <c r="EQ29" s="256">
        <f t="shared" ca="1" si="84"/>
        <v>0</v>
      </c>
      <c r="ER29" s="256">
        <f t="shared" ca="1" si="84"/>
        <v>0</v>
      </c>
      <c r="ES29" s="10"/>
      <c r="ET29" s="22" t="str">
        <f t="shared" ca="1" si="132"/>
        <v>-</v>
      </c>
      <c r="EU29" s="22" t="str">
        <f t="shared" ca="1" si="132"/>
        <v>-</v>
      </c>
      <c r="EV29" s="256" t="str">
        <f t="shared" ca="1" si="132"/>
        <v>-</v>
      </c>
      <c r="EW29" s="22" t="str">
        <f t="shared" ca="1" si="132"/>
        <v>-</v>
      </c>
      <c r="EX29" s="22" t="str">
        <f t="shared" ca="1" si="132"/>
        <v>-</v>
      </c>
      <c r="EY29" s="5" t="b">
        <f t="shared" ca="1" si="112"/>
        <v>1</v>
      </c>
      <c r="EZ29" s="5" t="b">
        <f t="shared" ca="1" si="112"/>
        <v>0</v>
      </c>
      <c r="FA29" s="5" t="b">
        <f t="shared" ca="1" si="112"/>
        <v>0</v>
      </c>
      <c r="FB29" s="256">
        <f t="shared" ca="1" si="132"/>
        <v>0</v>
      </c>
      <c r="FC29" s="22">
        <f t="shared" ca="1" si="132"/>
        <v>2</v>
      </c>
      <c r="FD29" s="22">
        <f t="shared" ca="1" si="132"/>
        <v>2</v>
      </c>
      <c r="FE29" s="256" t="str">
        <f t="shared" ca="1" si="84"/>
        <v>-</v>
      </c>
      <c r="FF29" s="256" t="str">
        <f t="shared" ca="1" si="84"/>
        <v>-</v>
      </c>
      <c r="FG29" s="256" t="str">
        <f t="shared" ca="1" si="84"/>
        <v>-</v>
      </c>
      <c r="FH29" s="256" t="str">
        <f t="shared" ca="1" si="84"/>
        <v>-</v>
      </c>
      <c r="FI29" s="256" t="str">
        <f t="shared" ca="1" si="84"/>
        <v>-</v>
      </c>
      <c r="FJ29" s="22" t="str">
        <f t="shared" ca="1" si="133"/>
        <v>-</v>
      </c>
      <c r="FK29" s="22" t="str">
        <f t="shared" ca="1" si="133"/>
        <v>-</v>
      </c>
      <c r="FL29" s="5" t="b">
        <f t="array" aca="1" ref="FL29" ca="1">IF(OR(FM29:FN29&lt;&gt;"-"),TRUE,"-")</f>
        <v>1</v>
      </c>
      <c r="FM29" s="232">
        <f t="shared" ca="1" si="151"/>
        <v>2</v>
      </c>
      <c r="FN29" s="256" t="str">
        <f t="shared" ca="1" si="113"/>
        <v>-</v>
      </c>
      <c r="FO29" s="5" t="str">
        <f t="array" aca="1" ref="FO29" ca="1">IF(OR(FP29:FQ29&lt;&gt;"-"),TRUE,"-")</f>
        <v>-</v>
      </c>
      <c r="FP29" s="22" t="str">
        <f t="shared" ca="1" si="134"/>
        <v>-</v>
      </c>
      <c r="FQ29" s="256" t="str">
        <f t="shared" ca="1" si="135"/>
        <v>-</v>
      </c>
      <c r="FR29" s="22" t="b">
        <f t="shared" ca="1" si="90"/>
        <v>1</v>
      </c>
      <c r="FS29" s="22">
        <f t="shared" ca="1" si="90"/>
        <v>2</v>
      </c>
      <c r="FT29" s="22" t="b">
        <f t="shared" ca="1" si="91"/>
        <v>1</v>
      </c>
      <c r="FU29" s="22" t="str">
        <f t="shared" ca="1" si="91"/>
        <v>-</v>
      </c>
      <c r="FV29" s="5" t="str">
        <f t="shared" ca="1" si="114"/>
        <v>-</v>
      </c>
      <c r="FW29" s="5" t="str">
        <f t="shared" ca="1" si="114"/>
        <v>-</v>
      </c>
      <c r="FX29" s="5" t="str">
        <f t="shared" ca="1" si="114"/>
        <v>-</v>
      </c>
      <c r="FY29" s="5" t="str">
        <f t="shared" ca="1" si="114"/>
        <v>-</v>
      </c>
      <c r="FZ29" s="22" t="str">
        <f t="shared" ca="1" si="136"/>
        <v>-</v>
      </c>
      <c r="GA29" s="253">
        <f t="shared" ca="1" si="136"/>
        <v>0.5</v>
      </c>
      <c r="GB29" s="253">
        <f t="shared" ca="1" si="136"/>
        <v>0.9</v>
      </c>
      <c r="GC29" s="253">
        <f t="shared" ca="1" si="136"/>
        <v>0.5</v>
      </c>
      <c r="GD29" s="253">
        <f t="shared" ca="1" si="136"/>
        <v>0.5</v>
      </c>
      <c r="GE29" s="253">
        <f t="shared" ca="1" si="136"/>
        <v>0</v>
      </c>
      <c r="GF29" s="253">
        <f t="shared" ca="1" si="136"/>
        <v>0</v>
      </c>
      <c r="GG29" s="253" t="str">
        <f t="shared" ca="1" si="136"/>
        <v>-</v>
      </c>
      <c r="GH29" s="5" t="str">
        <f t="shared" ca="1" si="115"/>
        <v>-</v>
      </c>
      <c r="GI29" s="5" t="str">
        <f t="shared" ca="1" si="115"/>
        <v>-</v>
      </c>
      <c r="GJ29" s="161" t="b">
        <f t="shared" ca="1" si="116"/>
        <v>0</v>
      </c>
      <c r="GK29" s="244" t="str">
        <f t="shared" ca="1" si="117"/>
        <v>-</v>
      </c>
      <c r="GL29" s="10"/>
      <c r="GM29" s="22">
        <f t="shared" ca="1" si="136"/>
        <v>1</v>
      </c>
      <c r="GN29" s="22">
        <f t="shared" ca="1" si="136"/>
        <v>0</v>
      </c>
      <c r="GO29" s="22">
        <f t="shared" ca="1" si="136"/>
        <v>1</v>
      </c>
      <c r="GP29" s="22">
        <f t="shared" ca="1" si="136"/>
        <v>1</v>
      </c>
      <c r="GQ29" s="22">
        <f t="shared" ca="1" si="136"/>
        <v>0</v>
      </c>
      <c r="GR29" s="22">
        <f t="shared" ca="1" si="136"/>
        <v>70</v>
      </c>
      <c r="GS29" s="22">
        <f t="shared" ca="1" si="137"/>
        <v>50</v>
      </c>
      <c r="GT29" s="22">
        <f t="shared" ca="1" si="137"/>
        <v>70</v>
      </c>
      <c r="GU29" s="22">
        <f t="shared" ca="1" si="137"/>
        <v>50</v>
      </c>
      <c r="GV29" s="5">
        <f t="shared" ca="1" si="118"/>
        <v>1</v>
      </c>
      <c r="GW29" s="5">
        <f t="shared" ca="1" si="119"/>
        <v>1</v>
      </c>
      <c r="GX29" s="5">
        <f t="shared" ca="1" si="120"/>
        <v>1</v>
      </c>
      <c r="GY29" s="22">
        <f t="shared" ca="1" si="137"/>
        <v>1</v>
      </c>
      <c r="GZ29" s="10"/>
      <c r="HA29" s="22">
        <f t="shared" ca="1" si="137"/>
        <v>1</v>
      </c>
      <c r="HB29" s="22">
        <f t="shared" ca="1" si="137"/>
        <v>1</v>
      </c>
      <c r="HC29" s="22">
        <f t="shared" ca="1" si="137"/>
        <v>1</v>
      </c>
      <c r="HD29" s="22">
        <f t="shared" ca="1" si="137"/>
        <v>1</v>
      </c>
      <c r="HE29" s="22">
        <f t="shared" ca="1" si="137"/>
        <v>1</v>
      </c>
      <c r="HF29" s="22">
        <f t="shared" ca="1" si="137"/>
        <v>1</v>
      </c>
      <c r="HG29" s="256" t="str">
        <f t="shared" ca="1" si="138"/>
        <v>-</v>
      </c>
      <c r="HH29" s="22">
        <f t="shared" ca="1" si="138"/>
        <v>0</v>
      </c>
      <c r="HI29" s="27">
        <v>0</v>
      </c>
    </row>
    <row r="30" spans="1:217" s="209" customFormat="1" outlineLevel="2">
      <c r="A30" s="208">
        <f t="shared" si="121"/>
        <v>25</v>
      </c>
      <c r="B30" s="216">
        <f t="shared" ca="1" si="139"/>
        <v>19</v>
      </c>
      <c r="C30" s="236">
        <v>200</v>
      </c>
      <c r="D30" s="236" t="b">
        <f t="shared" ca="1" si="101"/>
        <v>1</v>
      </c>
      <c r="E30" s="209" t="b">
        <v>0</v>
      </c>
      <c r="F30" s="209" t="b">
        <f t="shared" ca="1" si="122"/>
        <v>1</v>
      </c>
      <c r="G30" s="232">
        <f t="shared" ca="1" si="140"/>
        <v>1</v>
      </c>
      <c r="H30" s="232">
        <f t="shared" ca="1" si="123"/>
        <v>1</v>
      </c>
      <c r="I30" s="232">
        <f t="shared" ca="1" si="123"/>
        <v>1</v>
      </c>
      <c r="J30" s="232">
        <f t="shared" ca="1" si="123"/>
        <v>1</v>
      </c>
      <c r="K30" s="232">
        <f t="shared" ca="1" si="123"/>
        <v>1</v>
      </c>
      <c r="L30" s="232">
        <f t="shared" ca="1" si="123"/>
        <v>1</v>
      </c>
      <c r="M30" s="232">
        <f t="shared" ca="1" si="123"/>
        <v>1</v>
      </c>
      <c r="O30" s="224" t="str">
        <f t="shared" ca="1" si="124"/>
        <v>00006 FeedSupply GSM Day135 FWM     GI1 T_TRUE  LTW_TRUE  (F43N33)</v>
      </c>
      <c r="P30" s="10" t="str">
        <f ca="1">IF(COUNTIF(O$5:O30,O30)=1,"-","Dup")</f>
        <v>-</v>
      </c>
      <c r="Q30" s="10"/>
      <c r="R30" s="232" t="str">
        <f t="shared" ca="1" si="141"/>
        <v>-</v>
      </c>
      <c r="S30" s="22" t="str">
        <f t="shared" ca="1" si="102"/>
        <v>-</v>
      </c>
      <c r="T30" s="232" t="str">
        <f t="shared" ca="1" si="141"/>
        <v>-</v>
      </c>
      <c r="U30" s="232" t="str">
        <f t="shared" ca="1" si="141"/>
        <v>-</v>
      </c>
      <c r="V30" s="22" t="str">
        <f t="shared" ca="1" si="103"/>
        <v>-</v>
      </c>
      <c r="W30" s="256" t="str">
        <f t="shared" ca="1" si="103"/>
        <v>-</v>
      </c>
      <c r="X30" s="10"/>
      <c r="Y30" s="22" t="b">
        <f t="shared" ca="1" si="104"/>
        <v>1</v>
      </c>
      <c r="Z30" s="256" t="str">
        <f t="shared" ca="1" si="104"/>
        <v>-</v>
      </c>
      <c r="AA30" s="256" t="str">
        <f t="shared" ca="1" si="104"/>
        <v>-</v>
      </c>
      <c r="AB30" s="256" t="str">
        <f t="shared" ca="1" si="104"/>
        <v>-</v>
      </c>
      <c r="AC30" s="22" t="b">
        <f t="shared" ca="1" si="104"/>
        <v>0</v>
      </c>
      <c r="AD30" s="256" t="str">
        <f t="shared" ca="1" si="105"/>
        <v>-</v>
      </c>
      <c r="AE30" s="256" t="str">
        <f t="shared" ca="1" si="105"/>
        <v>-</v>
      </c>
      <c r="AF30" s="256" t="str">
        <f t="shared" ca="1" si="105"/>
        <v>-</v>
      </c>
      <c r="AG30" s="256" t="str">
        <f t="shared" ca="1" si="105"/>
        <v>-</v>
      </c>
      <c r="AH30" s="10"/>
      <c r="AI30" s="232" t="b">
        <f t="shared" ca="1" si="152"/>
        <v>1</v>
      </c>
      <c r="AJ30" s="232" t="b">
        <f t="shared" ca="1" si="142"/>
        <v>1</v>
      </c>
      <c r="AK30" s="251">
        <f t="shared" ca="1" si="125"/>
        <v>1106</v>
      </c>
      <c r="AL30" s="232" t="b">
        <f t="shared" ca="1" si="143"/>
        <v>0</v>
      </c>
      <c r="AM30" s="244" t="str">
        <f t="shared" ca="1" si="104"/>
        <v>-</v>
      </c>
      <c r="AN30" s="22" t="b">
        <f t="shared" ca="1" si="104"/>
        <v>1</v>
      </c>
      <c r="AO30" s="232">
        <f t="shared" ca="1" si="144"/>
        <v>1107</v>
      </c>
      <c r="AP30" s="22">
        <f t="shared" ca="1" si="145"/>
        <v>1</v>
      </c>
      <c r="AQ30" s="22">
        <f t="shared" ca="1" si="104"/>
        <v>1</v>
      </c>
      <c r="AR30" s="22">
        <f t="shared" ca="1" si="104"/>
        <v>1</v>
      </c>
      <c r="AS30" s="22" t="str">
        <f t="shared" ca="1" si="104"/>
        <v>-</v>
      </c>
      <c r="AT30" s="22" t="str">
        <f t="shared" ca="1" si="104"/>
        <v>-</v>
      </c>
      <c r="AU30" s="10"/>
      <c r="AV30" s="22" t="str">
        <f t="shared" ca="1" si="104"/>
        <v>-</v>
      </c>
      <c r="AW30" s="22" t="str">
        <f t="shared" ca="1" si="126"/>
        <v>-</v>
      </c>
      <c r="AX30" s="22" t="str">
        <f t="shared" ca="1" si="126"/>
        <v>-</v>
      </c>
      <c r="AY30" s="22" t="str">
        <f t="shared" ca="1" si="126"/>
        <v>-</v>
      </c>
      <c r="AZ30" s="22" t="str">
        <f t="shared" ca="1" si="126"/>
        <v>-</v>
      </c>
      <c r="BA30" s="22" t="str">
        <f t="shared" ca="1" si="126"/>
        <v>-</v>
      </c>
      <c r="BB30" s="22" t="str">
        <f t="shared" ca="1" si="126"/>
        <v>-</v>
      </c>
      <c r="BC30" s="22" t="str">
        <f t="shared" ca="1" si="126"/>
        <v>-</v>
      </c>
      <c r="BD30" s="22" t="str">
        <f t="shared" ca="1" si="126"/>
        <v>-</v>
      </c>
      <c r="BE30" s="22" t="str">
        <f t="shared" ca="1" si="126"/>
        <v>-</v>
      </c>
      <c r="BF30" s="22" t="str">
        <f t="shared" ca="1" si="126"/>
        <v>-</v>
      </c>
      <c r="BG30" s="22" t="str">
        <f t="shared" ca="1" si="126"/>
        <v>-</v>
      </c>
      <c r="BH30" s="22" t="str">
        <f t="shared" ca="1" si="126"/>
        <v>-</v>
      </c>
      <c r="BI30" s="22" t="str">
        <f t="shared" ca="1" si="126"/>
        <v>-</v>
      </c>
      <c r="BJ30" s="22" t="str">
        <f t="shared" ca="1" si="126"/>
        <v>-</v>
      </c>
      <c r="BK30" s="22" t="str">
        <f t="shared" ca="1" si="126"/>
        <v>-</v>
      </c>
      <c r="BL30" s="22" t="str">
        <f t="shared" ca="1" si="126"/>
        <v>-</v>
      </c>
      <c r="BM30" s="22" t="str">
        <f t="shared" ca="1" si="127"/>
        <v>-</v>
      </c>
      <c r="BN30" s="22" t="str">
        <f t="shared" ca="1" si="127"/>
        <v>-</v>
      </c>
      <c r="BO30" s="22" t="str">
        <f t="shared" ca="1" si="127"/>
        <v>-</v>
      </c>
      <c r="BP30" s="22" t="str">
        <f t="shared" ca="1" si="127"/>
        <v>-</v>
      </c>
      <c r="BQ30" s="10"/>
      <c r="BR30" s="243" t="b">
        <v>1</v>
      </c>
      <c r="BS30" s="243" t="b">
        <v>0</v>
      </c>
      <c r="BT30" s="244" t="str">
        <f t="shared" ca="1" si="127"/>
        <v>-</v>
      </c>
      <c r="BU30" s="244" t="str">
        <f t="shared" ca="1" si="127"/>
        <v>-</v>
      </c>
      <c r="BV30" s="244" t="str">
        <f t="shared" ca="1" si="127"/>
        <v>-</v>
      </c>
      <c r="BW30" s="244" t="str">
        <f t="shared" ca="1" si="127"/>
        <v>-</v>
      </c>
      <c r="BX30" s="244" t="str">
        <f t="shared" ca="1" si="127"/>
        <v>-</v>
      </c>
      <c r="BY30" s="244" t="str">
        <f t="shared" ca="1" si="127"/>
        <v>-</v>
      </c>
      <c r="BZ30" s="232">
        <f t="shared" ca="1" si="146"/>
        <v>3</v>
      </c>
      <c r="CA30" s="232">
        <f t="shared" ca="1" si="146"/>
        <v>3</v>
      </c>
      <c r="CB30" s="256">
        <f t="shared" ca="1" si="127"/>
        <v>0</v>
      </c>
      <c r="CC30" s="255">
        <v>0.25</v>
      </c>
      <c r="CD30" s="255">
        <v>-0.25</v>
      </c>
      <c r="CE30" s="22" t="str">
        <f t="shared" ca="1" si="128"/>
        <v>-</v>
      </c>
      <c r="CF30" s="22" t="str">
        <f t="shared" ca="1" si="128"/>
        <v>-</v>
      </c>
      <c r="CG30" s="22" t="str">
        <f t="shared" ca="1" si="128"/>
        <v>-</v>
      </c>
      <c r="CH30" s="22" t="str">
        <f t="shared" ca="1" si="128"/>
        <v>-</v>
      </c>
      <c r="CI30" s="22" t="str">
        <f t="shared" ca="1" si="128"/>
        <v>-</v>
      </c>
      <c r="CJ30" s="251">
        <f t="shared" ca="1" si="148"/>
        <v>0</v>
      </c>
      <c r="CK30" s="251">
        <f t="shared" si="149"/>
        <v>0.25</v>
      </c>
      <c r="CL30" s="251">
        <f t="shared" si="150"/>
        <v>-0.25</v>
      </c>
      <c r="CM30" s="22" t="str">
        <f t="shared" ca="1" si="128"/>
        <v>-</v>
      </c>
      <c r="CN30" s="22" t="str">
        <f t="shared" ca="1" si="128"/>
        <v>-</v>
      </c>
      <c r="CO30" s="22" t="str">
        <f t="shared" ca="1" si="128"/>
        <v>-</v>
      </c>
      <c r="CP30" s="22">
        <f t="shared" ca="1" si="128"/>
        <v>0</v>
      </c>
      <c r="CQ30" s="256">
        <f t="shared" ca="1" si="106"/>
        <v>0</v>
      </c>
      <c r="CR30" s="256">
        <f t="shared" ca="1" si="106"/>
        <v>0</v>
      </c>
      <c r="CS30" s="256">
        <f t="shared" ca="1" si="106"/>
        <v>0</v>
      </c>
      <c r="CT30" s="22">
        <f t="shared" ca="1" si="129"/>
        <v>0</v>
      </c>
      <c r="CU30" s="22">
        <f t="shared" ca="1" si="129"/>
        <v>0</v>
      </c>
      <c r="CV30" s="22">
        <f t="shared" ca="1" si="129"/>
        <v>0</v>
      </c>
      <c r="CW30" s="22" t="str">
        <f t="shared" ca="1" si="129"/>
        <v>-</v>
      </c>
      <c r="CX30" s="22" t="str">
        <f t="shared" ca="1" si="129"/>
        <v>-</v>
      </c>
      <c r="CY30" s="256" t="str">
        <f t="shared" ca="1" si="129"/>
        <v>-</v>
      </c>
      <c r="CZ30" s="256" t="str">
        <f t="shared" ca="1" si="129"/>
        <v>-</v>
      </c>
      <c r="DA30" s="22" t="str">
        <f t="shared" ca="1" si="129"/>
        <v>-</v>
      </c>
      <c r="DB30" s="22" t="str">
        <f t="shared" ca="1" si="129"/>
        <v>-</v>
      </c>
      <c r="DC30" s="22" t="str">
        <f t="shared" ca="1" si="129"/>
        <v>-</v>
      </c>
      <c r="DD30" s="22" t="str">
        <f t="shared" ca="1" si="129"/>
        <v>-</v>
      </c>
      <c r="DE30" s="22" t="str">
        <f t="shared" ca="1" si="129"/>
        <v>-</v>
      </c>
      <c r="DF30" s="22" t="str">
        <f t="shared" ca="1" si="129"/>
        <v>-</v>
      </c>
      <c r="DG30" s="22" t="str">
        <f t="shared" ca="1" si="129"/>
        <v>-</v>
      </c>
      <c r="DH30" s="10"/>
      <c r="DI30" s="5">
        <f t="shared" ca="1" si="108"/>
        <v>0</v>
      </c>
      <c r="DJ30" s="22" t="str">
        <f t="shared" ca="1" si="130"/>
        <v>-</v>
      </c>
      <c r="DK30" s="22" t="str">
        <f t="shared" ca="1" si="130"/>
        <v>-</v>
      </c>
      <c r="DL30" s="22" t="str">
        <f t="shared" ca="1" si="130"/>
        <v>-</v>
      </c>
      <c r="DM30" s="22" t="str">
        <f t="shared" ca="1" si="130"/>
        <v>-</v>
      </c>
      <c r="DN30" s="5" t="b">
        <f t="shared" ca="1" si="109"/>
        <v>0</v>
      </c>
      <c r="DO30" s="22" t="str">
        <f t="shared" ca="1" si="130"/>
        <v>-</v>
      </c>
      <c r="DP30" s="22">
        <f t="shared" ca="1" si="130"/>
        <v>0</v>
      </c>
      <c r="DQ30" s="22" t="str">
        <f t="shared" ca="1" si="130"/>
        <v>-</v>
      </c>
      <c r="DR30" s="22">
        <f t="shared" ca="1" si="110"/>
        <v>1</v>
      </c>
      <c r="DS30" s="22">
        <f t="shared" ca="1" si="110"/>
        <v>0</v>
      </c>
      <c r="DT30" s="22">
        <f t="shared" ca="1" si="130"/>
        <v>1</v>
      </c>
      <c r="DU30" s="22">
        <f t="shared" ca="1" si="130"/>
        <v>0</v>
      </c>
      <c r="DV30" s="22">
        <f t="shared" ca="1" si="130"/>
        <v>1</v>
      </c>
      <c r="DW30" s="22">
        <f t="shared" ca="1" si="130"/>
        <v>1</v>
      </c>
      <c r="DX30" s="22">
        <f t="shared" ca="1" si="130"/>
        <v>1</v>
      </c>
      <c r="DY30" s="22">
        <f t="shared" ca="1" si="130"/>
        <v>0</v>
      </c>
      <c r="DZ30" s="22">
        <f t="shared" ca="1" si="130"/>
        <v>0</v>
      </c>
      <c r="EA30" s="22">
        <f t="shared" ca="1" si="130"/>
        <v>0</v>
      </c>
      <c r="EB30" s="22">
        <f t="shared" ca="1" si="131"/>
        <v>0</v>
      </c>
      <c r="EC30" s="22">
        <f t="shared" ca="1" si="131"/>
        <v>0</v>
      </c>
      <c r="ED30" s="22">
        <f t="shared" ca="1" si="131"/>
        <v>0</v>
      </c>
      <c r="EE30" s="22">
        <f t="shared" ca="1" si="131"/>
        <v>0</v>
      </c>
      <c r="EF30" s="22">
        <f t="shared" ca="1" si="131"/>
        <v>0</v>
      </c>
      <c r="EG30" s="22">
        <f t="shared" ca="1" si="111"/>
        <v>0</v>
      </c>
      <c r="EH30" s="22">
        <f t="shared" ca="1" si="111"/>
        <v>0</v>
      </c>
      <c r="EI30" s="22">
        <f t="shared" ca="1" si="131"/>
        <v>0</v>
      </c>
      <c r="EJ30" s="22">
        <f t="shared" ca="1" si="131"/>
        <v>0</v>
      </c>
      <c r="EK30" s="22">
        <f t="shared" ca="1" si="131"/>
        <v>1</v>
      </c>
      <c r="EL30" s="22">
        <f t="shared" ca="1" si="131"/>
        <v>0</v>
      </c>
      <c r="EM30" s="256">
        <f t="shared" ca="1" si="131"/>
        <v>0</v>
      </c>
      <c r="EN30" s="256">
        <f t="shared" ca="1" si="131"/>
        <v>0</v>
      </c>
      <c r="EO30" s="256">
        <f t="shared" ca="1" si="131"/>
        <v>0</v>
      </c>
      <c r="EP30" s="256">
        <f t="shared" ca="1" si="84"/>
        <v>0</v>
      </c>
      <c r="EQ30" s="256">
        <f t="shared" ca="1" si="84"/>
        <v>0</v>
      </c>
      <c r="ER30" s="256">
        <f t="shared" ca="1" si="84"/>
        <v>0</v>
      </c>
      <c r="ES30" s="10"/>
      <c r="ET30" s="22" t="str">
        <f t="shared" ca="1" si="132"/>
        <v>-</v>
      </c>
      <c r="EU30" s="22" t="str">
        <f t="shared" ca="1" si="132"/>
        <v>-</v>
      </c>
      <c r="EV30" s="256" t="str">
        <f t="shared" ca="1" si="132"/>
        <v>-</v>
      </c>
      <c r="EW30" s="22" t="str">
        <f t="shared" ca="1" si="132"/>
        <v>-</v>
      </c>
      <c r="EX30" s="22" t="str">
        <f t="shared" ca="1" si="132"/>
        <v>-</v>
      </c>
      <c r="EY30" s="5" t="b">
        <f t="shared" ca="1" si="112"/>
        <v>1</v>
      </c>
      <c r="EZ30" s="5" t="b">
        <f t="shared" ca="1" si="112"/>
        <v>0</v>
      </c>
      <c r="FA30" s="5" t="b">
        <f t="shared" ca="1" si="112"/>
        <v>0</v>
      </c>
      <c r="FB30" s="256">
        <f t="shared" ca="1" si="132"/>
        <v>0</v>
      </c>
      <c r="FC30" s="22">
        <f t="shared" ca="1" si="132"/>
        <v>2</v>
      </c>
      <c r="FD30" s="22">
        <f t="shared" ca="1" si="132"/>
        <v>2</v>
      </c>
      <c r="FE30" s="256" t="str">
        <f t="shared" ca="1" si="84"/>
        <v>-</v>
      </c>
      <c r="FF30" s="256" t="str">
        <f t="shared" ca="1" si="84"/>
        <v>-</v>
      </c>
      <c r="FG30" s="256" t="str">
        <f t="shared" ca="1" si="84"/>
        <v>-</v>
      </c>
      <c r="FH30" s="256" t="str">
        <f t="shared" ca="1" si="84"/>
        <v>-</v>
      </c>
      <c r="FI30" s="256" t="str">
        <f t="shared" ca="1" si="84"/>
        <v>-</v>
      </c>
      <c r="FJ30" s="22" t="str">
        <f t="shared" ca="1" si="133"/>
        <v>-</v>
      </c>
      <c r="FK30" s="22" t="str">
        <f t="shared" ca="1" si="133"/>
        <v>-</v>
      </c>
      <c r="FL30" s="5" t="b">
        <f t="array" aca="1" ref="FL30" ca="1">IF(OR(FM30:FN30&lt;&gt;"-"),TRUE,"-")</f>
        <v>1</v>
      </c>
      <c r="FM30" s="232">
        <f t="shared" ca="1" si="151"/>
        <v>2</v>
      </c>
      <c r="FN30" s="256" t="str">
        <f t="shared" ca="1" si="113"/>
        <v>-</v>
      </c>
      <c r="FO30" s="5" t="str">
        <f t="array" aca="1" ref="FO30" ca="1">IF(OR(FP30:FQ30&lt;&gt;"-"),TRUE,"-")</f>
        <v>-</v>
      </c>
      <c r="FP30" s="22" t="str">
        <f t="shared" ca="1" si="134"/>
        <v>-</v>
      </c>
      <c r="FQ30" s="256" t="str">
        <f t="shared" ca="1" si="135"/>
        <v>-</v>
      </c>
      <c r="FR30" s="22" t="b">
        <f t="shared" ca="1" si="90"/>
        <v>1</v>
      </c>
      <c r="FS30" s="22">
        <f t="shared" ca="1" si="90"/>
        <v>2</v>
      </c>
      <c r="FT30" s="22" t="b">
        <f t="shared" ca="1" si="91"/>
        <v>1</v>
      </c>
      <c r="FU30" s="22" t="str">
        <f t="shared" ca="1" si="91"/>
        <v>-</v>
      </c>
      <c r="FV30" s="5" t="str">
        <f t="shared" ca="1" si="114"/>
        <v>-</v>
      </c>
      <c r="FW30" s="5" t="str">
        <f t="shared" ca="1" si="114"/>
        <v>-</v>
      </c>
      <c r="FX30" s="5" t="str">
        <f t="shared" ca="1" si="114"/>
        <v>-</v>
      </c>
      <c r="FY30" s="5" t="str">
        <f t="shared" ca="1" si="114"/>
        <v>-</v>
      </c>
      <c r="FZ30" s="22" t="str">
        <f t="shared" ca="1" si="136"/>
        <v>-</v>
      </c>
      <c r="GA30" s="253">
        <f t="shared" ca="1" si="136"/>
        <v>0.5</v>
      </c>
      <c r="GB30" s="253">
        <f t="shared" ca="1" si="136"/>
        <v>0.9</v>
      </c>
      <c r="GC30" s="253">
        <f t="shared" ca="1" si="136"/>
        <v>0.5</v>
      </c>
      <c r="GD30" s="253">
        <f t="shared" ca="1" si="136"/>
        <v>0.5</v>
      </c>
      <c r="GE30" s="253">
        <f t="shared" ca="1" si="136"/>
        <v>0</v>
      </c>
      <c r="GF30" s="253">
        <f t="shared" ca="1" si="136"/>
        <v>0</v>
      </c>
      <c r="GG30" s="253" t="str">
        <f t="shared" ca="1" si="136"/>
        <v>-</v>
      </c>
      <c r="GH30" s="5" t="str">
        <f t="shared" ca="1" si="115"/>
        <v>-</v>
      </c>
      <c r="GI30" s="5" t="str">
        <f t="shared" ca="1" si="115"/>
        <v>-</v>
      </c>
      <c r="GJ30" s="161" t="b">
        <f t="shared" ca="1" si="116"/>
        <v>0</v>
      </c>
      <c r="GK30" s="244" t="str">
        <f t="shared" ca="1" si="117"/>
        <v>-</v>
      </c>
      <c r="GL30" s="10"/>
      <c r="GM30" s="22">
        <f t="shared" ca="1" si="136"/>
        <v>1</v>
      </c>
      <c r="GN30" s="22">
        <f t="shared" ca="1" si="136"/>
        <v>0</v>
      </c>
      <c r="GO30" s="22">
        <f t="shared" ca="1" si="136"/>
        <v>1</v>
      </c>
      <c r="GP30" s="22">
        <f t="shared" ca="1" si="136"/>
        <v>1</v>
      </c>
      <c r="GQ30" s="22">
        <f t="shared" ca="1" si="136"/>
        <v>0</v>
      </c>
      <c r="GR30" s="22">
        <f t="shared" ca="1" si="136"/>
        <v>70</v>
      </c>
      <c r="GS30" s="22">
        <f t="shared" ca="1" si="137"/>
        <v>50</v>
      </c>
      <c r="GT30" s="22">
        <f t="shared" ca="1" si="137"/>
        <v>70</v>
      </c>
      <c r="GU30" s="22">
        <f t="shared" ca="1" si="137"/>
        <v>50</v>
      </c>
      <c r="GV30" s="5">
        <f t="shared" ca="1" si="118"/>
        <v>1</v>
      </c>
      <c r="GW30" s="5">
        <f t="shared" ca="1" si="119"/>
        <v>1</v>
      </c>
      <c r="GX30" s="5">
        <f t="shared" ca="1" si="120"/>
        <v>1</v>
      </c>
      <c r="GY30" s="22">
        <f t="shared" ca="1" si="137"/>
        <v>1</v>
      </c>
      <c r="GZ30" s="10"/>
      <c r="HA30" s="22">
        <f t="shared" ca="1" si="137"/>
        <v>1</v>
      </c>
      <c r="HB30" s="22">
        <f t="shared" ca="1" si="137"/>
        <v>1</v>
      </c>
      <c r="HC30" s="22">
        <f t="shared" ca="1" si="137"/>
        <v>1</v>
      </c>
      <c r="HD30" s="22">
        <f t="shared" ca="1" si="137"/>
        <v>1</v>
      </c>
      <c r="HE30" s="22">
        <f t="shared" ca="1" si="137"/>
        <v>1</v>
      </c>
      <c r="HF30" s="22">
        <f t="shared" ca="1" si="137"/>
        <v>1</v>
      </c>
      <c r="HG30" s="256" t="str">
        <f t="shared" ca="1" si="138"/>
        <v>-</v>
      </c>
      <c r="HH30" s="22">
        <f t="shared" ca="1" si="138"/>
        <v>0</v>
      </c>
      <c r="HI30" s="27">
        <v>0</v>
      </c>
    </row>
    <row r="31" spans="1:217" s="209" customFormat="1" outlineLevel="2">
      <c r="A31" s="208">
        <f t="shared" si="121"/>
        <v>26</v>
      </c>
      <c r="B31" s="216">
        <f t="shared" ca="1" si="139"/>
        <v>19</v>
      </c>
      <c r="C31" s="236">
        <v>200</v>
      </c>
      <c r="D31" s="236" t="b">
        <f t="shared" ca="1" si="101"/>
        <v>1</v>
      </c>
      <c r="E31" s="209" t="b">
        <v>0</v>
      </c>
      <c r="F31" s="209" t="b">
        <f t="shared" ca="1" si="122"/>
        <v>1</v>
      </c>
      <c r="G31" s="232">
        <f t="shared" ca="1" si="140"/>
        <v>1</v>
      </c>
      <c r="H31" s="232">
        <f t="shared" ca="1" si="123"/>
        <v>1</v>
      </c>
      <c r="I31" s="232">
        <f t="shared" ca="1" si="123"/>
        <v>1</v>
      </c>
      <c r="J31" s="232">
        <f t="shared" ca="1" si="123"/>
        <v>1</v>
      </c>
      <c r="K31" s="232">
        <f t="shared" ca="1" si="123"/>
        <v>1</v>
      </c>
      <c r="L31" s="232">
        <f t="shared" ca="1" si="123"/>
        <v>1</v>
      </c>
      <c r="M31" s="232">
        <f t="shared" ca="1" si="123"/>
        <v>1</v>
      </c>
      <c r="O31" s="224" t="str">
        <f t="shared" ca="1" si="124"/>
        <v>00007 FeedSupply GSM Day135 FWM     GI1 T_TRUE  LTW_TRUE  (F43N33)</v>
      </c>
      <c r="P31" s="10" t="str">
        <f ca="1">IF(COUNTIF(O$5:O31,O31)=1,"-","Dup")</f>
        <v>-</v>
      </c>
      <c r="Q31" s="10"/>
      <c r="R31" s="232" t="str">
        <f t="shared" ca="1" si="141"/>
        <v>-</v>
      </c>
      <c r="S31" s="22" t="str">
        <f t="shared" ca="1" si="102"/>
        <v>-</v>
      </c>
      <c r="T31" s="232" t="str">
        <f t="shared" ca="1" si="141"/>
        <v>-</v>
      </c>
      <c r="U31" s="232" t="str">
        <f t="shared" ca="1" si="141"/>
        <v>-</v>
      </c>
      <c r="V31" s="22" t="str">
        <f t="shared" ca="1" si="103"/>
        <v>-</v>
      </c>
      <c r="W31" s="256" t="str">
        <f t="shared" ca="1" si="103"/>
        <v>-</v>
      </c>
      <c r="X31" s="10"/>
      <c r="Y31" s="22" t="b">
        <f t="shared" ca="1" si="104"/>
        <v>1</v>
      </c>
      <c r="Z31" s="256" t="str">
        <f t="shared" ca="1" si="104"/>
        <v>-</v>
      </c>
      <c r="AA31" s="256" t="str">
        <f t="shared" ca="1" si="104"/>
        <v>-</v>
      </c>
      <c r="AB31" s="256" t="str">
        <f t="shared" ca="1" si="104"/>
        <v>-</v>
      </c>
      <c r="AC31" s="22" t="b">
        <f t="shared" ca="1" si="104"/>
        <v>0</v>
      </c>
      <c r="AD31" s="256" t="str">
        <f t="shared" ca="1" si="105"/>
        <v>-</v>
      </c>
      <c r="AE31" s="256" t="str">
        <f t="shared" ca="1" si="105"/>
        <v>-</v>
      </c>
      <c r="AF31" s="256" t="str">
        <f t="shared" ca="1" si="105"/>
        <v>-</v>
      </c>
      <c r="AG31" s="256" t="str">
        <f t="shared" ca="1" si="105"/>
        <v>-</v>
      </c>
      <c r="AH31" s="10"/>
      <c r="AI31" s="232" t="b">
        <f t="shared" ca="1" si="152"/>
        <v>1</v>
      </c>
      <c r="AJ31" s="232" t="b">
        <f t="shared" ca="1" si="142"/>
        <v>1</v>
      </c>
      <c r="AK31" s="251">
        <f t="shared" ca="1" si="125"/>
        <v>1107</v>
      </c>
      <c r="AL31" s="232" t="b">
        <f t="shared" ca="1" si="143"/>
        <v>0</v>
      </c>
      <c r="AM31" s="244" t="str">
        <f t="shared" ca="1" si="104"/>
        <v>-</v>
      </c>
      <c r="AN31" s="22" t="b">
        <f t="shared" ca="1" si="104"/>
        <v>1</v>
      </c>
      <c r="AO31" s="232">
        <f t="shared" ca="1" si="144"/>
        <v>1108</v>
      </c>
      <c r="AP31" s="22">
        <f t="shared" ca="1" si="145"/>
        <v>1</v>
      </c>
      <c r="AQ31" s="22">
        <f t="shared" ca="1" si="104"/>
        <v>1</v>
      </c>
      <c r="AR31" s="22">
        <f t="shared" ca="1" si="104"/>
        <v>1</v>
      </c>
      <c r="AS31" s="22" t="str">
        <f t="shared" ca="1" si="104"/>
        <v>-</v>
      </c>
      <c r="AT31" s="22" t="str">
        <f t="shared" ca="1" si="104"/>
        <v>-</v>
      </c>
      <c r="AU31" s="10"/>
      <c r="AV31" s="22" t="str">
        <f t="shared" ca="1" si="104"/>
        <v>-</v>
      </c>
      <c r="AW31" s="22" t="str">
        <f t="shared" ca="1" si="126"/>
        <v>-</v>
      </c>
      <c r="AX31" s="22" t="str">
        <f t="shared" ca="1" si="126"/>
        <v>-</v>
      </c>
      <c r="AY31" s="22" t="str">
        <f t="shared" ca="1" si="126"/>
        <v>-</v>
      </c>
      <c r="AZ31" s="22" t="str">
        <f t="shared" ca="1" si="126"/>
        <v>-</v>
      </c>
      <c r="BA31" s="22" t="str">
        <f t="shared" ca="1" si="126"/>
        <v>-</v>
      </c>
      <c r="BB31" s="22" t="str">
        <f t="shared" ca="1" si="126"/>
        <v>-</v>
      </c>
      <c r="BC31" s="22" t="str">
        <f t="shared" ca="1" si="126"/>
        <v>-</v>
      </c>
      <c r="BD31" s="22" t="str">
        <f t="shared" ca="1" si="126"/>
        <v>-</v>
      </c>
      <c r="BE31" s="22" t="str">
        <f t="shared" ca="1" si="126"/>
        <v>-</v>
      </c>
      <c r="BF31" s="22" t="str">
        <f t="shared" ca="1" si="126"/>
        <v>-</v>
      </c>
      <c r="BG31" s="22" t="str">
        <f t="shared" ca="1" si="126"/>
        <v>-</v>
      </c>
      <c r="BH31" s="22" t="str">
        <f t="shared" ca="1" si="126"/>
        <v>-</v>
      </c>
      <c r="BI31" s="22" t="str">
        <f t="shared" ca="1" si="126"/>
        <v>-</v>
      </c>
      <c r="BJ31" s="22" t="str">
        <f t="shared" ca="1" si="126"/>
        <v>-</v>
      </c>
      <c r="BK31" s="22" t="str">
        <f t="shared" ca="1" si="126"/>
        <v>-</v>
      </c>
      <c r="BL31" s="22" t="str">
        <f t="shared" ca="1" si="126"/>
        <v>-</v>
      </c>
      <c r="BM31" s="22" t="str">
        <f t="shared" ca="1" si="127"/>
        <v>-</v>
      </c>
      <c r="BN31" s="22" t="str">
        <f t="shared" ca="1" si="127"/>
        <v>-</v>
      </c>
      <c r="BO31" s="22" t="str">
        <f t="shared" ca="1" si="127"/>
        <v>-</v>
      </c>
      <c r="BP31" s="22" t="str">
        <f t="shared" ca="1" si="127"/>
        <v>-</v>
      </c>
      <c r="BQ31" s="10"/>
      <c r="BR31" s="232" t="b">
        <f t="shared" ca="1" si="153"/>
        <v>1</v>
      </c>
      <c r="BS31" s="232" t="b">
        <f t="shared" ca="1" si="154"/>
        <v>0</v>
      </c>
      <c r="BT31" s="244" t="str">
        <f t="shared" ca="1" si="127"/>
        <v>-</v>
      </c>
      <c r="BU31" s="244" t="str">
        <f t="shared" ca="1" si="127"/>
        <v>-</v>
      </c>
      <c r="BV31" s="244" t="str">
        <f t="shared" ca="1" si="127"/>
        <v>-</v>
      </c>
      <c r="BW31" s="244" t="str">
        <f t="shared" ca="1" si="127"/>
        <v>-</v>
      </c>
      <c r="BX31" s="244" t="str">
        <f t="shared" ca="1" si="127"/>
        <v>-</v>
      </c>
      <c r="BY31" s="244" t="str">
        <f t="shared" ca="1" si="127"/>
        <v>-</v>
      </c>
      <c r="BZ31" s="232">
        <f t="shared" ca="1" si="146"/>
        <v>3</v>
      </c>
      <c r="CA31" s="232">
        <f t="shared" ca="1" si="146"/>
        <v>3</v>
      </c>
      <c r="CB31" s="256">
        <f t="shared" ca="1" si="127"/>
        <v>0</v>
      </c>
      <c r="CC31" s="232">
        <f t="shared" ca="1" si="147"/>
        <v>0.25</v>
      </c>
      <c r="CD31" s="232">
        <f t="shared" ca="1" si="147"/>
        <v>-0.25</v>
      </c>
      <c r="CE31" s="22" t="str">
        <f t="shared" ca="1" si="128"/>
        <v>-</v>
      </c>
      <c r="CF31" s="22" t="str">
        <f t="shared" ca="1" si="128"/>
        <v>-</v>
      </c>
      <c r="CG31" s="22" t="str">
        <f t="shared" ca="1" si="128"/>
        <v>-</v>
      </c>
      <c r="CH31" s="22" t="str">
        <f t="shared" ca="1" si="128"/>
        <v>-</v>
      </c>
      <c r="CI31" s="22" t="str">
        <f t="shared" ca="1" si="128"/>
        <v>-</v>
      </c>
      <c r="CJ31" s="251">
        <f t="shared" ca="1" si="148"/>
        <v>0</v>
      </c>
      <c r="CK31" s="251">
        <f t="shared" ca="1" si="149"/>
        <v>0.25</v>
      </c>
      <c r="CL31" s="251">
        <f t="shared" ca="1" si="150"/>
        <v>-0.25</v>
      </c>
      <c r="CM31" s="22" t="str">
        <f t="shared" ca="1" si="128"/>
        <v>-</v>
      </c>
      <c r="CN31" s="22" t="str">
        <f t="shared" ca="1" si="128"/>
        <v>-</v>
      </c>
      <c r="CO31" s="22" t="str">
        <f t="shared" ca="1" si="128"/>
        <v>-</v>
      </c>
      <c r="CP31" s="22">
        <f t="shared" ca="1" si="128"/>
        <v>0</v>
      </c>
      <c r="CQ31" s="256">
        <f t="shared" ca="1" si="106"/>
        <v>0</v>
      </c>
      <c r="CR31" s="256">
        <f t="shared" ca="1" si="106"/>
        <v>0</v>
      </c>
      <c r="CS31" s="256">
        <f t="shared" ca="1" si="106"/>
        <v>0</v>
      </c>
      <c r="CT31" s="22">
        <f t="shared" ca="1" si="129"/>
        <v>0</v>
      </c>
      <c r="CU31" s="22">
        <f t="shared" ca="1" si="129"/>
        <v>0</v>
      </c>
      <c r="CV31" s="22">
        <f t="shared" ca="1" si="129"/>
        <v>0</v>
      </c>
      <c r="CW31" s="22" t="str">
        <f t="shared" ca="1" si="129"/>
        <v>-</v>
      </c>
      <c r="CX31" s="22" t="str">
        <f t="shared" ca="1" si="129"/>
        <v>-</v>
      </c>
      <c r="CY31" s="256" t="str">
        <f t="shared" ca="1" si="129"/>
        <v>-</v>
      </c>
      <c r="CZ31" s="256" t="str">
        <f t="shared" ca="1" si="129"/>
        <v>-</v>
      </c>
      <c r="DA31" s="22" t="str">
        <f t="shared" ca="1" si="129"/>
        <v>-</v>
      </c>
      <c r="DB31" s="22" t="str">
        <f t="shared" ca="1" si="129"/>
        <v>-</v>
      </c>
      <c r="DC31" s="22" t="str">
        <f t="shared" ca="1" si="129"/>
        <v>-</v>
      </c>
      <c r="DD31" s="22" t="str">
        <f t="shared" ca="1" si="129"/>
        <v>-</v>
      </c>
      <c r="DE31" s="22" t="str">
        <f t="shared" ca="1" si="129"/>
        <v>-</v>
      </c>
      <c r="DF31" s="22" t="str">
        <f t="shared" ca="1" si="129"/>
        <v>-</v>
      </c>
      <c r="DG31" s="22" t="str">
        <f t="shared" ca="1" si="129"/>
        <v>-</v>
      </c>
      <c r="DH31" s="10"/>
      <c r="DI31" s="5">
        <f t="shared" ca="1" si="108"/>
        <v>0</v>
      </c>
      <c r="DJ31" s="22" t="str">
        <f t="shared" ca="1" si="130"/>
        <v>-</v>
      </c>
      <c r="DK31" s="22" t="str">
        <f t="shared" ca="1" si="130"/>
        <v>-</v>
      </c>
      <c r="DL31" s="22" t="str">
        <f t="shared" ca="1" si="130"/>
        <v>-</v>
      </c>
      <c r="DM31" s="22" t="str">
        <f t="shared" ca="1" si="130"/>
        <v>-</v>
      </c>
      <c r="DN31" s="5" t="b">
        <f t="shared" ca="1" si="109"/>
        <v>0</v>
      </c>
      <c r="DO31" s="22" t="str">
        <f t="shared" ca="1" si="130"/>
        <v>-</v>
      </c>
      <c r="DP31" s="22">
        <f t="shared" ca="1" si="130"/>
        <v>0</v>
      </c>
      <c r="DQ31" s="22" t="str">
        <f t="shared" ca="1" si="130"/>
        <v>-</v>
      </c>
      <c r="DR31" s="22">
        <f t="shared" ca="1" si="110"/>
        <v>1</v>
      </c>
      <c r="DS31" s="22">
        <f t="shared" ca="1" si="110"/>
        <v>0</v>
      </c>
      <c r="DT31" s="22">
        <f t="shared" ca="1" si="130"/>
        <v>1</v>
      </c>
      <c r="DU31" s="22">
        <f t="shared" ca="1" si="130"/>
        <v>0</v>
      </c>
      <c r="DV31" s="22">
        <f t="shared" ca="1" si="130"/>
        <v>1</v>
      </c>
      <c r="DW31" s="22">
        <f t="shared" ca="1" si="130"/>
        <v>1</v>
      </c>
      <c r="DX31" s="22">
        <f t="shared" ca="1" si="130"/>
        <v>1</v>
      </c>
      <c r="DY31" s="22">
        <f t="shared" ca="1" si="130"/>
        <v>0</v>
      </c>
      <c r="DZ31" s="22">
        <f t="shared" ca="1" si="130"/>
        <v>0</v>
      </c>
      <c r="EA31" s="22">
        <f t="shared" ca="1" si="130"/>
        <v>0</v>
      </c>
      <c r="EB31" s="22">
        <f t="shared" ca="1" si="131"/>
        <v>0</v>
      </c>
      <c r="EC31" s="22">
        <f t="shared" ca="1" si="131"/>
        <v>0</v>
      </c>
      <c r="ED31" s="22">
        <f t="shared" ca="1" si="131"/>
        <v>0</v>
      </c>
      <c r="EE31" s="22">
        <f t="shared" ca="1" si="131"/>
        <v>0</v>
      </c>
      <c r="EF31" s="22">
        <f t="shared" ca="1" si="131"/>
        <v>0</v>
      </c>
      <c r="EG31" s="22">
        <f t="shared" ca="1" si="111"/>
        <v>0</v>
      </c>
      <c r="EH31" s="22">
        <f t="shared" ca="1" si="111"/>
        <v>0</v>
      </c>
      <c r="EI31" s="22">
        <f t="shared" ca="1" si="131"/>
        <v>0</v>
      </c>
      <c r="EJ31" s="22">
        <f t="shared" ca="1" si="131"/>
        <v>0</v>
      </c>
      <c r="EK31" s="22">
        <f t="shared" ca="1" si="131"/>
        <v>1</v>
      </c>
      <c r="EL31" s="22">
        <f t="shared" ca="1" si="131"/>
        <v>0</v>
      </c>
      <c r="EM31" s="256">
        <f t="shared" ca="1" si="131"/>
        <v>0</v>
      </c>
      <c r="EN31" s="256">
        <f t="shared" ca="1" si="131"/>
        <v>0</v>
      </c>
      <c r="EO31" s="256">
        <f t="shared" ca="1" si="131"/>
        <v>0</v>
      </c>
      <c r="EP31" s="256">
        <f t="shared" ca="1" si="84"/>
        <v>0</v>
      </c>
      <c r="EQ31" s="256">
        <f t="shared" ca="1" si="84"/>
        <v>0</v>
      </c>
      <c r="ER31" s="256">
        <f t="shared" ca="1" si="84"/>
        <v>0</v>
      </c>
      <c r="ES31" s="10"/>
      <c r="ET31" s="22" t="str">
        <f t="shared" ca="1" si="132"/>
        <v>-</v>
      </c>
      <c r="EU31" s="22" t="str">
        <f t="shared" ca="1" si="132"/>
        <v>-</v>
      </c>
      <c r="EV31" s="256" t="str">
        <f t="shared" ca="1" si="132"/>
        <v>-</v>
      </c>
      <c r="EW31" s="22" t="str">
        <f t="shared" ca="1" si="132"/>
        <v>-</v>
      </c>
      <c r="EX31" s="22" t="str">
        <f t="shared" ca="1" si="132"/>
        <v>-</v>
      </c>
      <c r="EY31" s="5" t="b">
        <f t="shared" ca="1" si="112"/>
        <v>1</v>
      </c>
      <c r="EZ31" s="5" t="b">
        <f t="shared" ca="1" si="112"/>
        <v>0</v>
      </c>
      <c r="FA31" s="5" t="b">
        <f t="shared" ca="1" si="112"/>
        <v>0</v>
      </c>
      <c r="FB31" s="256">
        <f t="shared" ca="1" si="132"/>
        <v>0</v>
      </c>
      <c r="FC31" s="22">
        <f t="shared" ca="1" si="132"/>
        <v>2</v>
      </c>
      <c r="FD31" s="22">
        <f t="shared" ca="1" si="132"/>
        <v>2</v>
      </c>
      <c r="FE31" s="256" t="str">
        <f t="shared" ca="1" si="84"/>
        <v>-</v>
      </c>
      <c r="FF31" s="256" t="str">
        <f t="shared" ca="1" si="84"/>
        <v>-</v>
      </c>
      <c r="FG31" s="256" t="str">
        <f t="shared" ca="1" si="84"/>
        <v>-</v>
      </c>
      <c r="FH31" s="256" t="str">
        <f t="shared" ca="1" si="84"/>
        <v>-</v>
      </c>
      <c r="FI31" s="256" t="str">
        <f t="shared" ca="1" si="84"/>
        <v>-</v>
      </c>
      <c r="FJ31" s="22" t="str">
        <f t="shared" ca="1" si="133"/>
        <v>-</v>
      </c>
      <c r="FK31" s="22" t="str">
        <f t="shared" ca="1" si="133"/>
        <v>-</v>
      </c>
      <c r="FL31" s="5" t="b">
        <f t="array" aca="1" ref="FL31" ca="1">IF(OR(FM31:FN31&lt;&gt;"-"),TRUE,"-")</f>
        <v>1</v>
      </c>
      <c r="FM31" s="232">
        <f t="shared" ca="1" si="151"/>
        <v>2</v>
      </c>
      <c r="FN31" s="256" t="str">
        <f t="shared" ca="1" si="113"/>
        <v>-</v>
      </c>
      <c r="FO31" s="5" t="str">
        <f t="array" aca="1" ref="FO31" ca="1">IF(OR(FP31:FQ31&lt;&gt;"-"),TRUE,"-")</f>
        <v>-</v>
      </c>
      <c r="FP31" s="22" t="str">
        <f t="shared" ca="1" si="134"/>
        <v>-</v>
      </c>
      <c r="FQ31" s="256" t="str">
        <f t="shared" ca="1" si="135"/>
        <v>-</v>
      </c>
      <c r="FR31" s="22" t="b">
        <f t="shared" ca="1" si="90"/>
        <v>1</v>
      </c>
      <c r="FS31" s="22">
        <f t="shared" ca="1" si="90"/>
        <v>2</v>
      </c>
      <c r="FT31" s="22" t="b">
        <f t="shared" ca="1" si="91"/>
        <v>1</v>
      </c>
      <c r="FU31" s="22" t="str">
        <f t="shared" ca="1" si="91"/>
        <v>-</v>
      </c>
      <c r="FV31" s="5" t="str">
        <f t="shared" ca="1" si="114"/>
        <v>-</v>
      </c>
      <c r="FW31" s="5" t="str">
        <f t="shared" ca="1" si="114"/>
        <v>-</v>
      </c>
      <c r="FX31" s="5" t="str">
        <f t="shared" ca="1" si="114"/>
        <v>-</v>
      </c>
      <c r="FY31" s="5" t="str">
        <f t="shared" ca="1" si="114"/>
        <v>-</v>
      </c>
      <c r="FZ31" s="22" t="str">
        <f t="shared" ca="1" si="136"/>
        <v>-</v>
      </c>
      <c r="GA31" s="253">
        <f t="shared" ca="1" si="136"/>
        <v>0.5</v>
      </c>
      <c r="GB31" s="253">
        <f t="shared" ca="1" si="136"/>
        <v>0.9</v>
      </c>
      <c r="GC31" s="253">
        <f t="shared" ca="1" si="136"/>
        <v>0.5</v>
      </c>
      <c r="GD31" s="253">
        <f t="shared" ca="1" si="136"/>
        <v>0.5</v>
      </c>
      <c r="GE31" s="253">
        <f t="shared" ca="1" si="136"/>
        <v>0</v>
      </c>
      <c r="GF31" s="253">
        <f t="shared" ca="1" si="136"/>
        <v>0</v>
      </c>
      <c r="GG31" s="253" t="str">
        <f t="shared" ca="1" si="136"/>
        <v>-</v>
      </c>
      <c r="GH31" s="5" t="str">
        <f t="shared" ca="1" si="115"/>
        <v>-</v>
      </c>
      <c r="GI31" s="5" t="str">
        <f t="shared" ca="1" si="115"/>
        <v>-</v>
      </c>
      <c r="GJ31" s="161" t="b">
        <f t="shared" ca="1" si="116"/>
        <v>0</v>
      </c>
      <c r="GK31" s="244" t="str">
        <f t="shared" ca="1" si="117"/>
        <v>-</v>
      </c>
      <c r="GL31" s="10"/>
      <c r="GM31" s="22">
        <f t="shared" ca="1" si="136"/>
        <v>1</v>
      </c>
      <c r="GN31" s="22">
        <f t="shared" ca="1" si="136"/>
        <v>0</v>
      </c>
      <c r="GO31" s="22">
        <f t="shared" ca="1" si="136"/>
        <v>1</v>
      </c>
      <c r="GP31" s="22">
        <f t="shared" ca="1" si="136"/>
        <v>1</v>
      </c>
      <c r="GQ31" s="22">
        <f t="shared" ca="1" si="136"/>
        <v>0</v>
      </c>
      <c r="GR31" s="22">
        <f t="shared" ca="1" si="136"/>
        <v>70</v>
      </c>
      <c r="GS31" s="22">
        <f t="shared" ca="1" si="137"/>
        <v>50</v>
      </c>
      <c r="GT31" s="22">
        <f t="shared" ca="1" si="137"/>
        <v>70</v>
      </c>
      <c r="GU31" s="22">
        <f t="shared" ca="1" si="137"/>
        <v>50</v>
      </c>
      <c r="GV31" s="5">
        <f t="shared" ca="1" si="118"/>
        <v>1</v>
      </c>
      <c r="GW31" s="5">
        <f t="shared" ca="1" si="119"/>
        <v>1</v>
      </c>
      <c r="GX31" s="5">
        <f t="shared" ca="1" si="120"/>
        <v>1</v>
      </c>
      <c r="GY31" s="22">
        <f t="shared" ca="1" si="137"/>
        <v>1</v>
      </c>
      <c r="GZ31" s="10"/>
      <c r="HA31" s="22">
        <f t="shared" ca="1" si="137"/>
        <v>1</v>
      </c>
      <c r="HB31" s="22">
        <f t="shared" ca="1" si="137"/>
        <v>1</v>
      </c>
      <c r="HC31" s="22">
        <f t="shared" ca="1" si="137"/>
        <v>1</v>
      </c>
      <c r="HD31" s="22">
        <f t="shared" ca="1" si="137"/>
        <v>1</v>
      </c>
      <c r="HE31" s="22">
        <f t="shared" ca="1" si="137"/>
        <v>1</v>
      </c>
      <c r="HF31" s="22">
        <f t="shared" ca="1" si="137"/>
        <v>1</v>
      </c>
      <c r="HG31" s="256" t="str">
        <f t="shared" ca="1" si="138"/>
        <v>-</v>
      </c>
      <c r="HH31" s="22">
        <f t="shared" ca="1" si="138"/>
        <v>0</v>
      </c>
      <c r="HI31" s="27">
        <v>0</v>
      </c>
    </row>
    <row r="32" spans="1:217" s="209" customFormat="1" outlineLevel="2">
      <c r="A32" s="208">
        <f t="shared" si="121"/>
        <v>27</v>
      </c>
      <c r="B32" s="216">
        <f t="shared" ca="1" si="139"/>
        <v>19</v>
      </c>
      <c r="C32" s="236">
        <v>200</v>
      </c>
      <c r="D32" s="236" t="b">
        <f t="shared" ca="1" si="101"/>
        <v>1</v>
      </c>
      <c r="E32" s="209" t="b">
        <v>0</v>
      </c>
      <c r="F32" s="209" t="b">
        <f t="shared" ca="1" si="122"/>
        <v>1</v>
      </c>
      <c r="G32" s="232">
        <f t="shared" ca="1" si="140"/>
        <v>1</v>
      </c>
      <c r="H32" s="232">
        <f t="shared" ca="1" si="123"/>
        <v>1</v>
      </c>
      <c r="I32" s="232">
        <f t="shared" ca="1" si="123"/>
        <v>1</v>
      </c>
      <c r="J32" s="232">
        <f t="shared" ca="1" si="123"/>
        <v>1</v>
      </c>
      <c r="K32" s="232">
        <f t="shared" ca="1" si="123"/>
        <v>1</v>
      </c>
      <c r="L32" s="232">
        <f t="shared" ca="1" si="123"/>
        <v>1</v>
      </c>
      <c r="M32" s="232">
        <f t="shared" ca="1" si="123"/>
        <v>1</v>
      </c>
      <c r="O32" s="224" t="str">
        <f t="shared" ca="1" si="124"/>
        <v>00008 FeedSupply GSM Day135 FWM     GI1 T_TRUE  LTW_TRUE  (F43N33)</v>
      </c>
      <c r="P32" s="10" t="str">
        <f ca="1">IF(COUNTIF(O$5:O32,O32)=1,"-","Dup")</f>
        <v>-</v>
      </c>
      <c r="Q32" s="10"/>
      <c r="R32" s="232" t="str">
        <f t="shared" ca="1" si="141"/>
        <v>-</v>
      </c>
      <c r="S32" s="22" t="str">
        <f t="shared" ca="1" si="102"/>
        <v>-</v>
      </c>
      <c r="T32" s="232" t="str">
        <f t="shared" ca="1" si="141"/>
        <v>-</v>
      </c>
      <c r="U32" s="232" t="str">
        <f t="shared" ca="1" si="141"/>
        <v>-</v>
      </c>
      <c r="V32" s="22" t="str">
        <f t="shared" ca="1" si="103"/>
        <v>-</v>
      </c>
      <c r="W32" s="256" t="str">
        <f t="shared" ca="1" si="103"/>
        <v>-</v>
      </c>
      <c r="X32" s="10"/>
      <c r="Y32" s="22" t="b">
        <f t="shared" ca="1" si="104"/>
        <v>1</v>
      </c>
      <c r="Z32" s="256" t="str">
        <f t="shared" ca="1" si="104"/>
        <v>-</v>
      </c>
      <c r="AA32" s="256" t="str">
        <f t="shared" ca="1" si="104"/>
        <v>-</v>
      </c>
      <c r="AB32" s="256" t="str">
        <f t="shared" ca="1" si="104"/>
        <v>-</v>
      </c>
      <c r="AC32" s="22" t="b">
        <f t="shared" ca="1" si="104"/>
        <v>0</v>
      </c>
      <c r="AD32" s="256" t="str">
        <f t="shared" ca="1" si="105"/>
        <v>-</v>
      </c>
      <c r="AE32" s="256" t="str">
        <f t="shared" ca="1" si="105"/>
        <v>-</v>
      </c>
      <c r="AF32" s="256" t="str">
        <f t="shared" ca="1" si="105"/>
        <v>-</v>
      </c>
      <c r="AG32" s="256" t="str">
        <f t="shared" ca="1" si="105"/>
        <v>-</v>
      </c>
      <c r="AH32" s="10"/>
      <c r="AI32" s="232" t="b">
        <f t="shared" ca="1" si="152"/>
        <v>1</v>
      </c>
      <c r="AJ32" s="232" t="b">
        <f t="shared" ca="1" si="142"/>
        <v>1</v>
      </c>
      <c r="AK32" s="251">
        <f t="shared" ca="1" si="125"/>
        <v>1108</v>
      </c>
      <c r="AL32" s="232" t="b">
        <f t="shared" ca="1" si="143"/>
        <v>0</v>
      </c>
      <c r="AM32" s="244" t="str">
        <f t="shared" ca="1" si="104"/>
        <v>-</v>
      </c>
      <c r="AN32" s="22" t="b">
        <f t="shared" ca="1" si="104"/>
        <v>1</v>
      </c>
      <c r="AO32" s="232">
        <f t="shared" ca="1" si="144"/>
        <v>1109</v>
      </c>
      <c r="AP32" s="22">
        <f t="shared" ca="1" si="145"/>
        <v>1</v>
      </c>
      <c r="AQ32" s="22">
        <f t="shared" ca="1" si="104"/>
        <v>1</v>
      </c>
      <c r="AR32" s="22">
        <f t="shared" ca="1" si="104"/>
        <v>1</v>
      </c>
      <c r="AS32" s="22" t="str">
        <f t="shared" ca="1" si="104"/>
        <v>-</v>
      </c>
      <c r="AT32" s="22" t="str">
        <f t="shared" ca="1" si="104"/>
        <v>-</v>
      </c>
      <c r="AU32" s="10"/>
      <c r="AV32" s="22" t="str">
        <f t="shared" ca="1" si="104"/>
        <v>-</v>
      </c>
      <c r="AW32" s="22" t="str">
        <f t="shared" ca="1" si="126"/>
        <v>-</v>
      </c>
      <c r="AX32" s="22" t="str">
        <f t="shared" ca="1" si="126"/>
        <v>-</v>
      </c>
      <c r="AY32" s="22" t="str">
        <f t="shared" ca="1" si="126"/>
        <v>-</v>
      </c>
      <c r="AZ32" s="22" t="str">
        <f t="shared" ca="1" si="126"/>
        <v>-</v>
      </c>
      <c r="BA32" s="22" t="str">
        <f t="shared" ca="1" si="126"/>
        <v>-</v>
      </c>
      <c r="BB32" s="22" t="str">
        <f t="shared" ca="1" si="126"/>
        <v>-</v>
      </c>
      <c r="BC32" s="22" t="str">
        <f t="shared" ca="1" si="126"/>
        <v>-</v>
      </c>
      <c r="BD32" s="22" t="str">
        <f t="shared" ca="1" si="126"/>
        <v>-</v>
      </c>
      <c r="BE32" s="22" t="str">
        <f t="shared" ca="1" si="126"/>
        <v>-</v>
      </c>
      <c r="BF32" s="22" t="str">
        <f t="shared" ca="1" si="126"/>
        <v>-</v>
      </c>
      <c r="BG32" s="22" t="str">
        <f t="shared" ca="1" si="126"/>
        <v>-</v>
      </c>
      <c r="BH32" s="22" t="str">
        <f t="shared" ca="1" si="126"/>
        <v>-</v>
      </c>
      <c r="BI32" s="22" t="str">
        <f t="shared" ca="1" si="126"/>
        <v>-</v>
      </c>
      <c r="BJ32" s="22" t="str">
        <f t="shared" ca="1" si="126"/>
        <v>-</v>
      </c>
      <c r="BK32" s="22" t="str">
        <f t="shared" ca="1" si="126"/>
        <v>-</v>
      </c>
      <c r="BL32" s="22" t="str">
        <f t="shared" ca="1" si="126"/>
        <v>-</v>
      </c>
      <c r="BM32" s="22" t="str">
        <f t="shared" ca="1" si="127"/>
        <v>-</v>
      </c>
      <c r="BN32" s="22" t="str">
        <f t="shared" ca="1" si="127"/>
        <v>-</v>
      </c>
      <c r="BO32" s="22" t="str">
        <f t="shared" ca="1" si="127"/>
        <v>-</v>
      </c>
      <c r="BP32" s="22" t="str">
        <f t="shared" ca="1" si="127"/>
        <v>-</v>
      </c>
      <c r="BQ32" s="10"/>
      <c r="BR32" s="243" t="b">
        <v>0</v>
      </c>
      <c r="BS32" s="243" t="b">
        <v>1</v>
      </c>
      <c r="BT32" s="244" t="str">
        <f t="shared" ca="1" si="127"/>
        <v>-</v>
      </c>
      <c r="BU32" s="244" t="str">
        <f t="shared" ca="1" si="127"/>
        <v>-</v>
      </c>
      <c r="BV32" s="244" t="str">
        <f t="shared" ca="1" si="127"/>
        <v>-</v>
      </c>
      <c r="BW32" s="244" t="str">
        <f t="shared" ca="1" si="127"/>
        <v>-</v>
      </c>
      <c r="BX32" s="244" t="str">
        <f t="shared" ca="1" si="127"/>
        <v>-</v>
      </c>
      <c r="BY32" s="244" t="str">
        <f t="shared" ca="1" si="127"/>
        <v>-</v>
      </c>
      <c r="BZ32" s="232">
        <f t="shared" ca="1" si="146"/>
        <v>3</v>
      </c>
      <c r="CA32" s="232">
        <f t="shared" ca="1" si="146"/>
        <v>3</v>
      </c>
      <c r="CB32" s="256">
        <f t="shared" ca="1" si="127"/>
        <v>0</v>
      </c>
      <c r="CC32" s="232">
        <f t="shared" ca="1" si="147"/>
        <v>0.25</v>
      </c>
      <c r="CD32" s="232">
        <f t="shared" ca="1" si="147"/>
        <v>-0.25</v>
      </c>
      <c r="CE32" s="22" t="str">
        <f t="shared" ca="1" si="128"/>
        <v>-</v>
      </c>
      <c r="CF32" s="22" t="str">
        <f t="shared" ca="1" si="128"/>
        <v>-</v>
      </c>
      <c r="CG32" s="22" t="str">
        <f t="shared" ca="1" si="128"/>
        <v>-</v>
      </c>
      <c r="CH32" s="22" t="str">
        <f t="shared" ca="1" si="128"/>
        <v>-</v>
      </c>
      <c r="CI32" s="22" t="str">
        <f t="shared" ca="1" si="128"/>
        <v>-</v>
      </c>
      <c r="CJ32" s="251">
        <f t="shared" ca="1" si="148"/>
        <v>0</v>
      </c>
      <c r="CK32" s="251">
        <f t="shared" ca="1" si="149"/>
        <v>0.25</v>
      </c>
      <c r="CL32" s="251">
        <f t="shared" ca="1" si="150"/>
        <v>-0.25</v>
      </c>
      <c r="CM32" s="22" t="str">
        <f t="shared" ca="1" si="128"/>
        <v>-</v>
      </c>
      <c r="CN32" s="22" t="str">
        <f t="shared" ca="1" si="128"/>
        <v>-</v>
      </c>
      <c r="CO32" s="22" t="str">
        <f t="shared" ca="1" si="128"/>
        <v>-</v>
      </c>
      <c r="CP32" s="22">
        <f t="shared" ca="1" si="128"/>
        <v>0</v>
      </c>
      <c r="CQ32" s="256">
        <f t="shared" ca="1" si="106"/>
        <v>0</v>
      </c>
      <c r="CR32" s="256">
        <f t="shared" ca="1" si="106"/>
        <v>0</v>
      </c>
      <c r="CS32" s="256">
        <f t="shared" ca="1" si="106"/>
        <v>0</v>
      </c>
      <c r="CT32" s="22">
        <f t="shared" ca="1" si="129"/>
        <v>0</v>
      </c>
      <c r="CU32" s="22">
        <f t="shared" ca="1" si="129"/>
        <v>0</v>
      </c>
      <c r="CV32" s="22">
        <f t="shared" ca="1" si="129"/>
        <v>0</v>
      </c>
      <c r="CW32" s="22" t="str">
        <f t="shared" ca="1" si="129"/>
        <v>-</v>
      </c>
      <c r="CX32" s="22" t="str">
        <f t="shared" ca="1" si="129"/>
        <v>-</v>
      </c>
      <c r="CY32" s="256" t="str">
        <f t="shared" ca="1" si="129"/>
        <v>-</v>
      </c>
      <c r="CZ32" s="256" t="str">
        <f t="shared" ca="1" si="129"/>
        <v>-</v>
      </c>
      <c r="DA32" s="22" t="str">
        <f t="shared" ca="1" si="129"/>
        <v>-</v>
      </c>
      <c r="DB32" s="22" t="str">
        <f t="shared" ca="1" si="129"/>
        <v>-</v>
      </c>
      <c r="DC32" s="22" t="str">
        <f t="shared" ca="1" si="129"/>
        <v>-</v>
      </c>
      <c r="DD32" s="22" t="str">
        <f t="shared" ca="1" si="129"/>
        <v>-</v>
      </c>
      <c r="DE32" s="22" t="str">
        <f t="shared" ca="1" si="129"/>
        <v>-</v>
      </c>
      <c r="DF32" s="22" t="str">
        <f t="shared" ca="1" si="129"/>
        <v>-</v>
      </c>
      <c r="DG32" s="22" t="str">
        <f t="shared" ca="1" si="129"/>
        <v>-</v>
      </c>
      <c r="DH32" s="10"/>
      <c r="DI32" s="5">
        <f t="shared" ca="1" si="108"/>
        <v>0</v>
      </c>
      <c r="DJ32" s="22" t="str">
        <f t="shared" ca="1" si="130"/>
        <v>-</v>
      </c>
      <c r="DK32" s="22" t="str">
        <f t="shared" ca="1" si="130"/>
        <v>-</v>
      </c>
      <c r="DL32" s="22" t="str">
        <f t="shared" ca="1" si="130"/>
        <v>-</v>
      </c>
      <c r="DM32" s="22" t="str">
        <f t="shared" ca="1" si="130"/>
        <v>-</v>
      </c>
      <c r="DN32" s="5" t="b">
        <f t="shared" ca="1" si="109"/>
        <v>0</v>
      </c>
      <c r="DO32" s="22" t="str">
        <f t="shared" ca="1" si="130"/>
        <v>-</v>
      </c>
      <c r="DP32" s="22">
        <f t="shared" ca="1" si="130"/>
        <v>0</v>
      </c>
      <c r="DQ32" s="22" t="str">
        <f t="shared" ca="1" si="130"/>
        <v>-</v>
      </c>
      <c r="DR32" s="22">
        <f t="shared" ca="1" si="110"/>
        <v>1</v>
      </c>
      <c r="DS32" s="22">
        <f t="shared" ca="1" si="110"/>
        <v>0</v>
      </c>
      <c r="DT32" s="22">
        <f t="shared" ca="1" si="130"/>
        <v>1</v>
      </c>
      <c r="DU32" s="22">
        <f t="shared" ca="1" si="130"/>
        <v>0</v>
      </c>
      <c r="DV32" s="22">
        <f t="shared" ca="1" si="130"/>
        <v>1</v>
      </c>
      <c r="DW32" s="22">
        <f t="shared" ca="1" si="130"/>
        <v>1</v>
      </c>
      <c r="DX32" s="22">
        <f t="shared" ca="1" si="130"/>
        <v>1</v>
      </c>
      <c r="DY32" s="22">
        <f t="shared" ca="1" si="130"/>
        <v>0</v>
      </c>
      <c r="DZ32" s="22">
        <f t="shared" ca="1" si="130"/>
        <v>0</v>
      </c>
      <c r="EA32" s="22">
        <f t="shared" ca="1" si="130"/>
        <v>0</v>
      </c>
      <c r="EB32" s="22">
        <f t="shared" ca="1" si="131"/>
        <v>0</v>
      </c>
      <c r="EC32" s="22">
        <f t="shared" ca="1" si="131"/>
        <v>0</v>
      </c>
      <c r="ED32" s="22">
        <f t="shared" ca="1" si="131"/>
        <v>0</v>
      </c>
      <c r="EE32" s="22">
        <f t="shared" ca="1" si="131"/>
        <v>0</v>
      </c>
      <c r="EF32" s="22">
        <f t="shared" ca="1" si="131"/>
        <v>0</v>
      </c>
      <c r="EG32" s="22">
        <f t="shared" ca="1" si="111"/>
        <v>0</v>
      </c>
      <c r="EH32" s="22">
        <f t="shared" ca="1" si="111"/>
        <v>0</v>
      </c>
      <c r="EI32" s="22">
        <f t="shared" ca="1" si="131"/>
        <v>0</v>
      </c>
      <c r="EJ32" s="22">
        <f t="shared" ca="1" si="131"/>
        <v>0</v>
      </c>
      <c r="EK32" s="22">
        <f t="shared" ca="1" si="131"/>
        <v>1</v>
      </c>
      <c r="EL32" s="22">
        <f t="shared" ca="1" si="131"/>
        <v>0</v>
      </c>
      <c r="EM32" s="256">
        <f t="shared" ca="1" si="131"/>
        <v>0</v>
      </c>
      <c r="EN32" s="256">
        <f t="shared" ca="1" si="131"/>
        <v>0</v>
      </c>
      <c r="EO32" s="256">
        <f t="shared" ca="1" si="131"/>
        <v>0</v>
      </c>
      <c r="EP32" s="256">
        <f t="shared" ca="1" si="84"/>
        <v>0</v>
      </c>
      <c r="EQ32" s="256">
        <f t="shared" ca="1" si="84"/>
        <v>0</v>
      </c>
      <c r="ER32" s="256">
        <f t="shared" ca="1" si="84"/>
        <v>0</v>
      </c>
      <c r="ES32" s="10"/>
      <c r="ET32" s="22" t="str">
        <f t="shared" ca="1" si="132"/>
        <v>-</v>
      </c>
      <c r="EU32" s="22" t="str">
        <f t="shared" ca="1" si="132"/>
        <v>-</v>
      </c>
      <c r="EV32" s="256" t="str">
        <f t="shared" ca="1" si="132"/>
        <v>-</v>
      </c>
      <c r="EW32" s="22" t="str">
        <f t="shared" ca="1" si="132"/>
        <v>-</v>
      </c>
      <c r="EX32" s="22" t="str">
        <f t="shared" ca="1" si="132"/>
        <v>-</v>
      </c>
      <c r="EY32" s="5" t="b">
        <f t="shared" ca="1" si="112"/>
        <v>1</v>
      </c>
      <c r="EZ32" s="5" t="b">
        <f t="shared" ca="1" si="112"/>
        <v>0</v>
      </c>
      <c r="FA32" s="5" t="b">
        <f t="shared" ca="1" si="112"/>
        <v>0</v>
      </c>
      <c r="FB32" s="256">
        <f t="shared" ca="1" si="132"/>
        <v>0</v>
      </c>
      <c r="FC32" s="22">
        <f t="shared" ca="1" si="132"/>
        <v>2</v>
      </c>
      <c r="FD32" s="22">
        <f t="shared" ca="1" si="132"/>
        <v>2</v>
      </c>
      <c r="FE32" s="256" t="str">
        <f t="shared" ca="1" si="84"/>
        <v>-</v>
      </c>
      <c r="FF32" s="256" t="str">
        <f t="shared" ca="1" si="84"/>
        <v>-</v>
      </c>
      <c r="FG32" s="256" t="str">
        <f t="shared" ca="1" si="84"/>
        <v>-</v>
      </c>
      <c r="FH32" s="256" t="str">
        <f t="shared" ca="1" si="84"/>
        <v>-</v>
      </c>
      <c r="FI32" s="256" t="str">
        <f t="shared" ca="1" si="84"/>
        <v>-</v>
      </c>
      <c r="FJ32" s="22" t="str">
        <f t="shared" ca="1" si="133"/>
        <v>-</v>
      </c>
      <c r="FK32" s="22" t="str">
        <f t="shared" ca="1" si="133"/>
        <v>-</v>
      </c>
      <c r="FL32" s="5" t="b">
        <f t="array" aca="1" ref="FL32" ca="1">IF(OR(FM32:FN32&lt;&gt;"-"),TRUE,"-")</f>
        <v>1</v>
      </c>
      <c r="FM32" s="232">
        <f t="shared" ca="1" si="151"/>
        <v>2</v>
      </c>
      <c r="FN32" s="256" t="str">
        <f t="shared" ca="1" si="113"/>
        <v>-</v>
      </c>
      <c r="FO32" s="5" t="str">
        <f t="array" aca="1" ref="FO32" ca="1">IF(OR(FP32:FQ32&lt;&gt;"-"),TRUE,"-")</f>
        <v>-</v>
      </c>
      <c r="FP32" s="22" t="str">
        <f t="shared" ca="1" si="134"/>
        <v>-</v>
      </c>
      <c r="FQ32" s="256" t="str">
        <f t="shared" ca="1" si="135"/>
        <v>-</v>
      </c>
      <c r="FR32" s="22" t="b">
        <f t="shared" ca="1" si="90"/>
        <v>1</v>
      </c>
      <c r="FS32" s="22">
        <f t="shared" ca="1" si="90"/>
        <v>2</v>
      </c>
      <c r="FT32" s="22" t="b">
        <f t="shared" ca="1" si="91"/>
        <v>1</v>
      </c>
      <c r="FU32" s="22" t="str">
        <f t="shared" ca="1" si="91"/>
        <v>-</v>
      </c>
      <c r="FV32" s="5" t="str">
        <f t="shared" ca="1" si="114"/>
        <v>-</v>
      </c>
      <c r="FW32" s="5" t="str">
        <f t="shared" ca="1" si="114"/>
        <v>-</v>
      </c>
      <c r="FX32" s="5" t="str">
        <f t="shared" ca="1" si="114"/>
        <v>-</v>
      </c>
      <c r="FY32" s="5" t="str">
        <f t="shared" ca="1" si="114"/>
        <v>-</v>
      </c>
      <c r="FZ32" s="22" t="str">
        <f t="shared" ca="1" si="136"/>
        <v>-</v>
      </c>
      <c r="GA32" s="253">
        <f t="shared" ca="1" si="136"/>
        <v>0.5</v>
      </c>
      <c r="GB32" s="253">
        <f t="shared" ca="1" si="136"/>
        <v>0.9</v>
      </c>
      <c r="GC32" s="253">
        <f t="shared" ca="1" si="136"/>
        <v>0.5</v>
      </c>
      <c r="GD32" s="253">
        <f t="shared" ca="1" si="136"/>
        <v>0.5</v>
      </c>
      <c r="GE32" s="253">
        <f t="shared" ca="1" si="136"/>
        <v>0</v>
      </c>
      <c r="GF32" s="253">
        <f t="shared" ca="1" si="136"/>
        <v>0</v>
      </c>
      <c r="GG32" s="253" t="str">
        <f t="shared" ca="1" si="136"/>
        <v>-</v>
      </c>
      <c r="GH32" s="5" t="str">
        <f t="shared" ca="1" si="115"/>
        <v>-</v>
      </c>
      <c r="GI32" s="5" t="str">
        <f t="shared" ca="1" si="115"/>
        <v>-</v>
      </c>
      <c r="GJ32" s="161" t="b">
        <f t="shared" ca="1" si="116"/>
        <v>0</v>
      </c>
      <c r="GK32" s="244" t="str">
        <f t="shared" ca="1" si="117"/>
        <v>-</v>
      </c>
      <c r="GL32" s="10"/>
      <c r="GM32" s="22">
        <f t="shared" ca="1" si="136"/>
        <v>1</v>
      </c>
      <c r="GN32" s="22">
        <f t="shared" ca="1" si="136"/>
        <v>0</v>
      </c>
      <c r="GO32" s="22">
        <f t="shared" ca="1" si="136"/>
        <v>1</v>
      </c>
      <c r="GP32" s="22">
        <f t="shared" ca="1" si="136"/>
        <v>1</v>
      </c>
      <c r="GQ32" s="22">
        <f t="shared" ca="1" si="136"/>
        <v>0</v>
      </c>
      <c r="GR32" s="22">
        <f t="shared" ca="1" si="136"/>
        <v>70</v>
      </c>
      <c r="GS32" s="22">
        <f t="shared" ca="1" si="137"/>
        <v>50</v>
      </c>
      <c r="GT32" s="22">
        <f t="shared" ca="1" si="137"/>
        <v>70</v>
      </c>
      <c r="GU32" s="22">
        <f t="shared" ca="1" si="137"/>
        <v>50</v>
      </c>
      <c r="GV32" s="5">
        <f t="shared" ca="1" si="118"/>
        <v>1</v>
      </c>
      <c r="GW32" s="5">
        <f t="shared" ca="1" si="119"/>
        <v>1</v>
      </c>
      <c r="GX32" s="5">
        <f t="shared" ca="1" si="120"/>
        <v>1</v>
      </c>
      <c r="GY32" s="22">
        <f t="shared" ca="1" si="137"/>
        <v>1</v>
      </c>
      <c r="GZ32" s="10"/>
      <c r="HA32" s="22">
        <f t="shared" ca="1" si="137"/>
        <v>1</v>
      </c>
      <c r="HB32" s="22">
        <f t="shared" ca="1" si="137"/>
        <v>1</v>
      </c>
      <c r="HC32" s="22">
        <f t="shared" ca="1" si="137"/>
        <v>1</v>
      </c>
      <c r="HD32" s="22">
        <f t="shared" ca="1" si="137"/>
        <v>1</v>
      </c>
      <c r="HE32" s="22">
        <f t="shared" ca="1" si="137"/>
        <v>1</v>
      </c>
      <c r="HF32" s="22">
        <f t="shared" ca="1" si="137"/>
        <v>1</v>
      </c>
      <c r="HG32" s="256" t="str">
        <f t="shared" ca="1" si="138"/>
        <v>-</v>
      </c>
      <c r="HH32" s="22">
        <f t="shared" ca="1" si="138"/>
        <v>0</v>
      </c>
      <c r="HI32" s="27">
        <v>0</v>
      </c>
    </row>
    <row r="33" spans="1:217" s="209" customFormat="1" outlineLevel="2">
      <c r="A33" s="208">
        <f t="shared" si="121"/>
        <v>28</v>
      </c>
      <c r="B33" s="216">
        <f t="shared" ca="1" si="139"/>
        <v>19</v>
      </c>
      <c r="C33" s="236">
        <v>200</v>
      </c>
      <c r="D33" s="236" t="b">
        <f t="shared" ca="1" si="101"/>
        <v>1</v>
      </c>
      <c r="E33" s="209" t="b">
        <v>0</v>
      </c>
      <c r="F33" s="209" t="b">
        <f t="shared" ca="1" si="122"/>
        <v>1</v>
      </c>
      <c r="G33" s="232">
        <f t="shared" ca="1" si="140"/>
        <v>1</v>
      </c>
      <c r="H33" s="232">
        <f t="shared" ca="1" si="123"/>
        <v>1</v>
      </c>
      <c r="I33" s="232">
        <f t="shared" ca="1" si="123"/>
        <v>1</v>
      </c>
      <c r="J33" s="232">
        <f t="shared" ca="1" si="123"/>
        <v>1</v>
      </c>
      <c r="K33" s="232">
        <f t="shared" ca="1" si="123"/>
        <v>1</v>
      </c>
      <c r="L33" s="232">
        <f t="shared" ca="1" si="123"/>
        <v>1</v>
      </c>
      <c r="M33" s="232">
        <f t="shared" ca="1" si="123"/>
        <v>1</v>
      </c>
      <c r="O33" s="224" t="str">
        <f t="shared" ca="1" si="124"/>
        <v>00009 FeedSupply GSM Day135 FWM     GI1 T_TRUE  LTW_TRUE  (F43N33)</v>
      </c>
      <c r="P33" s="10" t="str">
        <f ca="1">IF(COUNTIF(O$5:O33,O33)=1,"-","Dup")</f>
        <v>-</v>
      </c>
      <c r="Q33" s="10"/>
      <c r="R33" s="232" t="str">
        <f t="shared" ca="1" si="141"/>
        <v>-</v>
      </c>
      <c r="S33" s="22" t="str">
        <f t="shared" ca="1" si="102"/>
        <v>-</v>
      </c>
      <c r="T33" s="232" t="str">
        <f t="shared" ca="1" si="141"/>
        <v>-</v>
      </c>
      <c r="U33" s="232" t="str">
        <f t="shared" ca="1" si="141"/>
        <v>-</v>
      </c>
      <c r="V33" s="22" t="str">
        <f t="shared" ca="1" si="103"/>
        <v>-</v>
      </c>
      <c r="W33" s="256" t="str">
        <f t="shared" ca="1" si="103"/>
        <v>-</v>
      </c>
      <c r="X33" s="10"/>
      <c r="Y33" s="22" t="b">
        <f t="shared" ca="1" si="104"/>
        <v>1</v>
      </c>
      <c r="Z33" s="256" t="str">
        <f t="shared" ca="1" si="104"/>
        <v>-</v>
      </c>
      <c r="AA33" s="256" t="str">
        <f t="shared" ca="1" si="104"/>
        <v>-</v>
      </c>
      <c r="AB33" s="256" t="str">
        <f t="shared" ca="1" si="104"/>
        <v>-</v>
      </c>
      <c r="AC33" s="22" t="b">
        <f t="shared" ca="1" si="104"/>
        <v>0</v>
      </c>
      <c r="AD33" s="256" t="str">
        <f t="shared" ca="1" si="105"/>
        <v>-</v>
      </c>
      <c r="AE33" s="256" t="str">
        <f t="shared" ca="1" si="105"/>
        <v>-</v>
      </c>
      <c r="AF33" s="256" t="str">
        <f t="shared" ca="1" si="105"/>
        <v>-</v>
      </c>
      <c r="AG33" s="256" t="str">
        <f t="shared" ca="1" si="105"/>
        <v>-</v>
      </c>
      <c r="AH33" s="10"/>
      <c r="AI33" s="232" t="b">
        <f t="shared" ca="1" si="152"/>
        <v>1</v>
      </c>
      <c r="AJ33" s="232" t="b">
        <f t="shared" ca="1" si="142"/>
        <v>1</v>
      </c>
      <c r="AK33" s="251">
        <f t="shared" ca="1" si="125"/>
        <v>1109</v>
      </c>
      <c r="AL33" s="232" t="b">
        <f t="shared" ca="1" si="143"/>
        <v>0</v>
      </c>
      <c r="AM33" s="244" t="str">
        <f t="shared" ca="1" si="104"/>
        <v>-</v>
      </c>
      <c r="AN33" s="22" t="b">
        <f t="shared" ca="1" si="104"/>
        <v>1</v>
      </c>
      <c r="AO33" s="232">
        <f t="shared" ca="1" si="144"/>
        <v>1110</v>
      </c>
      <c r="AP33" s="22">
        <f t="shared" ca="1" si="145"/>
        <v>1</v>
      </c>
      <c r="AQ33" s="22">
        <f t="shared" ca="1" si="104"/>
        <v>1</v>
      </c>
      <c r="AR33" s="22">
        <f t="shared" ca="1" si="104"/>
        <v>1</v>
      </c>
      <c r="AS33" s="22" t="str">
        <f t="shared" ca="1" si="104"/>
        <v>-</v>
      </c>
      <c r="AT33" s="22" t="str">
        <f t="shared" ca="1" si="104"/>
        <v>-</v>
      </c>
      <c r="AU33" s="10"/>
      <c r="AV33" s="22" t="str">
        <f t="shared" ca="1" si="104"/>
        <v>-</v>
      </c>
      <c r="AW33" s="22" t="str">
        <f t="shared" ca="1" si="126"/>
        <v>-</v>
      </c>
      <c r="AX33" s="22" t="str">
        <f t="shared" ca="1" si="126"/>
        <v>-</v>
      </c>
      <c r="AY33" s="22" t="str">
        <f t="shared" ca="1" si="126"/>
        <v>-</v>
      </c>
      <c r="AZ33" s="22" t="str">
        <f t="shared" ca="1" si="126"/>
        <v>-</v>
      </c>
      <c r="BA33" s="22" t="str">
        <f t="shared" ca="1" si="126"/>
        <v>-</v>
      </c>
      <c r="BB33" s="22" t="str">
        <f t="shared" ca="1" si="126"/>
        <v>-</v>
      </c>
      <c r="BC33" s="22" t="str">
        <f t="shared" ca="1" si="126"/>
        <v>-</v>
      </c>
      <c r="BD33" s="22" t="str">
        <f t="shared" ca="1" si="126"/>
        <v>-</v>
      </c>
      <c r="BE33" s="22" t="str">
        <f t="shared" ca="1" si="126"/>
        <v>-</v>
      </c>
      <c r="BF33" s="22" t="str">
        <f t="shared" ca="1" si="126"/>
        <v>-</v>
      </c>
      <c r="BG33" s="22" t="str">
        <f t="shared" ca="1" si="126"/>
        <v>-</v>
      </c>
      <c r="BH33" s="22" t="str">
        <f t="shared" ca="1" si="126"/>
        <v>-</v>
      </c>
      <c r="BI33" s="22" t="str">
        <f t="shared" ca="1" si="126"/>
        <v>-</v>
      </c>
      <c r="BJ33" s="22" t="str">
        <f t="shared" ca="1" si="126"/>
        <v>-</v>
      </c>
      <c r="BK33" s="22" t="str">
        <f t="shared" ca="1" si="126"/>
        <v>-</v>
      </c>
      <c r="BL33" s="22" t="str">
        <f t="shared" ca="1" si="126"/>
        <v>-</v>
      </c>
      <c r="BM33" s="22" t="str">
        <f t="shared" ca="1" si="127"/>
        <v>-</v>
      </c>
      <c r="BN33" s="22" t="str">
        <f t="shared" ca="1" si="127"/>
        <v>-</v>
      </c>
      <c r="BO33" s="22" t="str">
        <f t="shared" ca="1" si="127"/>
        <v>-</v>
      </c>
      <c r="BP33" s="22" t="str">
        <f t="shared" ca="1" si="127"/>
        <v>-</v>
      </c>
      <c r="BQ33" s="10"/>
      <c r="BR33" s="232" t="b">
        <f t="shared" ca="1" si="153"/>
        <v>0</v>
      </c>
      <c r="BS33" s="232" t="b">
        <f t="shared" ca="1" si="154"/>
        <v>1</v>
      </c>
      <c r="BT33" s="244" t="str">
        <f t="shared" ca="1" si="127"/>
        <v>-</v>
      </c>
      <c r="BU33" s="244" t="str">
        <f t="shared" ca="1" si="127"/>
        <v>-</v>
      </c>
      <c r="BV33" s="244" t="str">
        <f t="shared" ca="1" si="127"/>
        <v>-</v>
      </c>
      <c r="BW33" s="244" t="str">
        <f t="shared" ca="1" si="127"/>
        <v>-</v>
      </c>
      <c r="BX33" s="244" t="str">
        <f t="shared" ca="1" si="127"/>
        <v>-</v>
      </c>
      <c r="BY33" s="244" t="str">
        <f t="shared" ca="1" si="127"/>
        <v>-</v>
      </c>
      <c r="BZ33" s="232">
        <f t="shared" ca="1" si="146"/>
        <v>3</v>
      </c>
      <c r="CA33" s="232">
        <f t="shared" ca="1" si="146"/>
        <v>3</v>
      </c>
      <c r="CB33" s="256">
        <f t="shared" ca="1" si="127"/>
        <v>0</v>
      </c>
      <c r="CC33" s="232">
        <f t="shared" ca="1" si="147"/>
        <v>0.25</v>
      </c>
      <c r="CD33" s="232">
        <f t="shared" ca="1" si="147"/>
        <v>-0.25</v>
      </c>
      <c r="CE33" s="22" t="str">
        <f t="shared" ca="1" si="128"/>
        <v>-</v>
      </c>
      <c r="CF33" s="22" t="str">
        <f t="shared" ca="1" si="128"/>
        <v>-</v>
      </c>
      <c r="CG33" s="22" t="str">
        <f t="shared" ca="1" si="128"/>
        <v>-</v>
      </c>
      <c r="CH33" s="22" t="str">
        <f t="shared" ca="1" si="128"/>
        <v>-</v>
      </c>
      <c r="CI33" s="22" t="str">
        <f t="shared" ca="1" si="128"/>
        <v>-</v>
      </c>
      <c r="CJ33" s="251">
        <f t="shared" ca="1" si="148"/>
        <v>0</v>
      </c>
      <c r="CK33" s="251">
        <f t="shared" ca="1" si="149"/>
        <v>0.25</v>
      </c>
      <c r="CL33" s="251">
        <f t="shared" ca="1" si="150"/>
        <v>-0.25</v>
      </c>
      <c r="CM33" s="22" t="str">
        <f t="shared" ca="1" si="128"/>
        <v>-</v>
      </c>
      <c r="CN33" s="22" t="str">
        <f t="shared" ca="1" si="128"/>
        <v>-</v>
      </c>
      <c r="CO33" s="22" t="str">
        <f t="shared" ca="1" si="128"/>
        <v>-</v>
      </c>
      <c r="CP33" s="22">
        <f t="shared" ca="1" si="128"/>
        <v>0</v>
      </c>
      <c r="CQ33" s="256">
        <f t="shared" ca="1" si="106"/>
        <v>0</v>
      </c>
      <c r="CR33" s="256">
        <f t="shared" ca="1" si="106"/>
        <v>0</v>
      </c>
      <c r="CS33" s="256">
        <f t="shared" ca="1" si="106"/>
        <v>0</v>
      </c>
      <c r="CT33" s="22">
        <f t="shared" ca="1" si="129"/>
        <v>0</v>
      </c>
      <c r="CU33" s="22">
        <f t="shared" ca="1" si="129"/>
        <v>0</v>
      </c>
      <c r="CV33" s="22">
        <f t="shared" ca="1" si="129"/>
        <v>0</v>
      </c>
      <c r="CW33" s="22" t="str">
        <f t="shared" ca="1" si="129"/>
        <v>-</v>
      </c>
      <c r="CX33" s="22" t="str">
        <f t="shared" ca="1" si="129"/>
        <v>-</v>
      </c>
      <c r="CY33" s="256" t="str">
        <f t="shared" ca="1" si="129"/>
        <v>-</v>
      </c>
      <c r="CZ33" s="256" t="str">
        <f t="shared" ca="1" si="129"/>
        <v>-</v>
      </c>
      <c r="DA33" s="22" t="str">
        <f t="shared" ca="1" si="129"/>
        <v>-</v>
      </c>
      <c r="DB33" s="22" t="str">
        <f t="shared" ca="1" si="129"/>
        <v>-</v>
      </c>
      <c r="DC33" s="22" t="str">
        <f t="shared" ca="1" si="129"/>
        <v>-</v>
      </c>
      <c r="DD33" s="22" t="str">
        <f t="shared" ca="1" si="129"/>
        <v>-</v>
      </c>
      <c r="DE33" s="22" t="str">
        <f t="shared" ca="1" si="129"/>
        <v>-</v>
      </c>
      <c r="DF33" s="22" t="str">
        <f t="shared" ca="1" si="129"/>
        <v>-</v>
      </c>
      <c r="DG33" s="22" t="str">
        <f t="shared" ca="1" si="129"/>
        <v>-</v>
      </c>
      <c r="DH33" s="10"/>
      <c r="DI33" s="5">
        <f t="shared" ca="1" si="108"/>
        <v>0</v>
      </c>
      <c r="DJ33" s="22" t="str">
        <f t="shared" ca="1" si="130"/>
        <v>-</v>
      </c>
      <c r="DK33" s="22" t="str">
        <f t="shared" ca="1" si="130"/>
        <v>-</v>
      </c>
      <c r="DL33" s="22" t="str">
        <f t="shared" ca="1" si="130"/>
        <v>-</v>
      </c>
      <c r="DM33" s="22" t="str">
        <f t="shared" ca="1" si="130"/>
        <v>-</v>
      </c>
      <c r="DN33" s="5" t="b">
        <f t="shared" ca="1" si="109"/>
        <v>0</v>
      </c>
      <c r="DO33" s="22" t="str">
        <f t="shared" ca="1" si="130"/>
        <v>-</v>
      </c>
      <c r="DP33" s="22">
        <f t="shared" ca="1" si="130"/>
        <v>0</v>
      </c>
      <c r="DQ33" s="22" t="str">
        <f t="shared" ca="1" si="130"/>
        <v>-</v>
      </c>
      <c r="DR33" s="22">
        <f t="shared" ca="1" si="110"/>
        <v>1</v>
      </c>
      <c r="DS33" s="22">
        <f t="shared" ca="1" si="110"/>
        <v>0</v>
      </c>
      <c r="DT33" s="22">
        <f t="shared" ca="1" si="130"/>
        <v>1</v>
      </c>
      <c r="DU33" s="22">
        <f t="shared" ca="1" si="130"/>
        <v>0</v>
      </c>
      <c r="DV33" s="22">
        <f t="shared" ca="1" si="130"/>
        <v>1</v>
      </c>
      <c r="DW33" s="22">
        <f t="shared" ca="1" si="130"/>
        <v>1</v>
      </c>
      <c r="DX33" s="22">
        <f t="shared" ca="1" si="130"/>
        <v>1</v>
      </c>
      <c r="DY33" s="22">
        <f t="shared" ca="1" si="130"/>
        <v>0</v>
      </c>
      <c r="DZ33" s="22">
        <f t="shared" ca="1" si="130"/>
        <v>0</v>
      </c>
      <c r="EA33" s="22">
        <f t="shared" ca="1" si="130"/>
        <v>0</v>
      </c>
      <c r="EB33" s="22">
        <f t="shared" ca="1" si="131"/>
        <v>0</v>
      </c>
      <c r="EC33" s="22">
        <f t="shared" ca="1" si="131"/>
        <v>0</v>
      </c>
      <c r="ED33" s="22">
        <f t="shared" ca="1" si="131"/>
        <v>0</v>
      </c>
      <c r="EE33" s="22">
        <f t="shared" ca="1" si="131"/>
        <v>0</v>
      </c>
      <c r="EF33" s="22">
        <f t="shared" ca="1" si="131"/>
        <v>0</v>
      </c>
      <c r="EG33" s="22">
        <f t="shared" ca="1" si="111"/>
        <v>0</v>
      </c>
      <c r="EH33" s="22">
        <f t="shared" ca="1" si="111"/>
        <v>0</v>
      </c>
      <c r="EI33" s="22">
        <f t="shared" ca="1" si="131"/>
        <v>0</v>
      </c>
      <c r="EJ33" s="22">
        <f t="shared" ca="1" si="131"/>
        <v>0</v>
      </c>
      <c r="EK33" s="22">
        <f t="shared" ca="1" si="131"/>
        <v>1</v>
      </c>
      <c r="EL33" s="22">
        <f t="shared" ca="1" si="131"/>
        <v>0</v>
      </c>
      <c r="EM33" s="256">
        <f t="shared" ca="1" si="131"/>
        <v>0</v>
      </c>
      <c r="EN33" s="256">
        <f t="shared" ca="1" si="131"/>
        <v>0</v>
      </c>
      <c r="EO33" s="256">
        <f t="shared" ca="1" si="131"/>
        <v>0</v>
      </c>
      <c r="EP33" s="256">
        <f t="shared" ca="1" si="84"/>
        <v>0</v>
      </c>
      <c r="EQ33" s="256">
        <f t="shared" ca="1" si="84"/>
        <v>0</v>
      </c>
      <c r="ER33" s="256">
        <f t="shared" ca="1" si="84"/>
        <v>0</v>
      </c>
      <c r="ES33" s="10"/>
      <c r="ET33" s="22" t="str">
        <f t="shared" ca="1" si="132"/>
        <v>-</v>
      </c>
      <c r="EU33" s="22" t="str">
        <f t="shared" ca="1" si="132"/>
        <v>-</v>
      </c>
      <c r="EV33" s="256" t="str">
        <f t="shared" ca="1" si="132"/>
        <v>-</v>
      </c>
      <c r="EW33" s="22" t="str">
        <f t="shared" ca="1" si="132"/>
        <v>-</v>
      </c>
      <c r="EX33" s="22" t="str">
        <f t="shared" ca="1" si="132"/>
        <v>-</v>
      </c>
      <c r="EY33" s="5" t="b">
        <f t="shared" ca="1" si="112"/>
        <v>1</v>
      </c>
      <c r="EZ33" s="5" t="b">
        <f t="shared" ca="1" si="112"/>
        <v>0</v>
      </c>
      <c r="FA33" s="5" t="b">
        <f t="shared" ca="1" si="112"/>
        <v>0</v>
      </c>
      <c r="FB33" s="256">
        <f t="shared" ca="1" si="132"/>
        <v>0</v>
      </c>
      <c r="FC33" s="22">
        <f t="shared" ca="1" si="132"/>
        <v>2</v>
      </c>
      <c r="FD33" s="22">
        <f t="shared" ca="1" si="132"/>
        <v>2</v>
      </c>
      <c r="FE33" s="256" t="str">
        <f t="shared" ca="1" si="84"/>
        <v>-</v>
      </c>
      <c r="FF33" s="256" t="str">
        <f t="shared" ca="1" si="84"/>
        <v>-</v>
      </c>
      <c r="FG33" s="256" t="str">
        <f t="shared" ca="1" si="84"/>
        <v>-</v>
      </c>
      <c r="FH33" s="256" t="str">
        <f t="shared" ca="1" si="84"/>
        <v>-</v>
      </c>
      <c r="FI33" s="256" t="str">
        <f t="shared" ca="1" si="84"/>
        <v>-</v>
      </c>
      <c r="FJ33" s="22" t="str">
        <f t="shared" ca="1" si="133"/>
        <v>-</v>
      </c>
      <c r="FK33" s="22" t="str">
        <f t="shared" ca="1" si="133"/>
        <v>-</v>
      </c>
      <c r="FL33" s="5" t="b">
        <f t="array" aca="1" ref="FL33" ca="1">IF(OR(FM33:FN33&lt;&gt;"-"),TRUE,"-")</f>
        <v>1</v>
      </c>
      <c r="FM33" s="232">
        <f t="shared" ca="1" si="151"/>
        <v>2</v>
      </c>
      <c r="FN33" s="256" t="str">
        <f t="shared" ca="1" si="113"/>
        <v>-</v>
      </c>
      <c r="FO33" s="5" t="str">
        <f t="array" aca="1" ref="FO33" ca="1">IF(OR(FP33:FQ33&lt;&gt;"-"),TRUE,"-")</f>
        <v>-</v>
      </c>
      <c r="FP33" s="22" t="str">
        <f t="shared" ca="1" si="134"/>
        <v>-</v>
      </c>
      <c r="FQ33" s="256" t="str">
        <f t="shared" ca="1" si="135"/>
        <v>-</v>
      </c>
      <c r="FR33" s="22" t="b">
        <f t="shared" ca="1" si="90"/>
        <v>1</v>
      </c>
      <c r="FS33" s="22">
        <f t="shared" ca="1" si="90"/>
        <v>2</v>
      </c>
      <c r="FT33" s="22" t="b">
        <f t="shared" ca="1" si="91"/>
        <v>1</v>
      </c>
      <c r="FU33" s="22" t="str">
        <f t="shared" ca="1" si="91"/>
        <v>-</v>
      </c>
      <c r="FV33" s="5" t="str">
        <f t="shared" ca="1" si="114"/>
        <v>-</v>
      </c>
      <c r="FW33" s="5" t="str">
        <f t="shared" ca="1" si="114"/>
        <v>-</v>
      </c>
      <c r="FX33" s="5" t="str">
        <f t="shared" ca="1" si="114"/>
        <v>-</v>
      </c>
      <c r="FY33" s="5" t="str">
        <f t="shared" ca="1" si="114"/>
        <v>-</v>
      </c>
      <c r="FZ33" s="22" t="str">
        <f t="shared" ca="1" si="136"/>
        <v>-</v>
      </c>
      <c r="GA33" s="253">
        <f t="shared" ca="1" si="136"/>
        <v>0.5</v>
      </c>
      <c r="GB33" s="253">
        <f t="shared" ca="1" si="136"/>
        <v>0.9</v>
      </c>
      <c r="GC33" s="253">
        <f t="shared" ca="1" si="136"/>
        <v>0.5</v>
      </c>
      <c r="GD33" s="253">
        <f t="shared" ca="1" si="136"/>
        <v>0.5</v>
      </c>
      <c r="GE33" s="253">
        <f t="shared" ca="1" si="136"/>
        <v>0</v>
      </c>
      <c r="GF33" s="253">
        <f t="shared" ca="1" si="136"/>
        <v>0</v>
      </c>
      <c r="GG33" s="253" t="str">
        <f t="shared" ca="1" si="136"/>
        <v>-</v>
      </c>
      <c r="GH33" s="5" t="str">
        <f t="shared" ca="1" si="115"/>
        <v>-</v>
      </c>
      <c r="GI33" s="5" t="str">
        <f t="shared" ca="1" si="115"/>
        <v>-</v>
      </c>
      <c r="GJ33" s="161" t="b">
        <f t="shared" ca="1" si="116"/>
        <v>0</v>
      </c>
      <c r="GK33" s="244" t="str">
        <f t="shared" ca="1" si="117"/>
        <v>-</v>
      </c>
      <c r="GL33" s="10"/>
      <c r="GM33" s="22">
        <f t="shared" ca="1" si="136"/>
        <v>1</v>
      </c>
      <c r="GN33" s="22">
        <f t="shared" ca="1" si="136"/>
        <v>0</v>
      </c>
      <c r="GO33" s="22">
        <f t="shared" ca="1" si="136"/>
        <v>1</v>
      </c>
      <c r="GP33" s="22">
        <f t="shared" ca="1" si="136"/>
        <v>1</v>
      </c>
      <c r="GQ33" s="22">
        <f t="shared" ca="1" si="136"/>
        <v>0</v>
      </c>
      <c r="GR33" s="22">
        <f t="shared" ca="1" si="136"/>
        <v>70</v>
      </c>
      <c r="GS33" s="22">
        <f t="shared" ca="1" si="137"/>
        <v>50</v>
      </c>
      <c r="GT33" s="22">
        <f t="shared" ca="1" si="137"/>
        <v>70</v>
      </c>
      <c r="GU33" s="22">
        <f t="shared" ca="1" si="137"/>
        <v>50</v>
      </c>
      <c r="GV33" s="5">
        <f t="shared" ca="1" si="118"/>
        <v>1</v>
      </c>
      <c r="GW33" s="5">
        <f t="shared" ca="1" si="119"/>
        <v>1</v>
      </c>
      <c r="GX33" s="5">
        <f t="shared" ca="1" si="120"/>
        <v>1</v>
      </c>
      <c r="GY33" s="22">
        <f t="shared" ca="1" si="137"/>
        <v>1</v>
      </c>
      <c r="GZ33" s="10"/>
      <c r="HA33" s="22">
        <f t="shared" ca="1" si="137"/>
        <v>1</v>
      </c>
      <c r="HB33" s="22">
        <f t="shared" ca="1" si="137"/>
        <v>1</v>
      </c>
      <c r="HC33" s="22">
        <f t="shared" ca="1" si="137"/>
        <v>1</v>
      </c>
      <c r="HD33" s="22">
        <f t="shared" ca="1" si="137"/>
        <v>1</v>
      </c>
      <c r="HE33" s="22">
        <f t="shared" ca="1" si="137"/>
        <v>1</v>
      </c>
      <c r="HF33" s="22">
        <f t="shared" ca="1" si="137"/>
        <v>1</v>
      </c>
      <c r="HG33" s="256" t="str">
        <f t="shared" ca="1" si="138"/>
        <v>-</v>
      </c>
      <c r="HH33" s="22">
        <f t="shared" ca="1" si="138"/>
        <v>0</v>
      </c>
      <c r="HI33" s="27">
        <v>0</v>
      </c>
    </row>
    <row r="34" spans="1:217" s="209" customFormat="1" outlineLevel="1">
      <c r="A34" s="208">
        <f t="shared" ref="A34:A44" si="155">ROW(A34)-5</f>
        <v>29</v>
      </c>
      <c r="B34" s="258">
        <f>$A24</f>
        <v>19</v>
      </c>
      <c r="C34" s="236">
        <v>200</v>
      </c>
      <c r="D34" s="236" t="b">
        <f t="shared" ca="1" si="101"/>
        <v>0</v>
      </c>
      <c r="E34" s="209" t="b">
        <v>0</v>
      </c>
      <c r="F34" s="209" t="b">
        <f t="shared" ca="1" si="122"/>
        <v>0</v>
      </c>
      <c r="G34" s="193">
        <f ca="1">MAX(G$22,MOD(OFFSET(G34,-1,0)+1*AND($J34=$J$22),G$23+1))</f>
        <v>1</v>
      </c>
      <c r="H34" s="193">
        <f ca="1">MAX(H$22,MOD(OFFSET(H34,-1,0)+1*AND($G34=$G$22,$J34=$J$22),H$23+1))</f>
        <v>1</v>
      </c>
      <c r="I34" s="216">
        <f ca="1">OFFSET(I34,-1,0)</f>
        <v>1</v>
      </c>
      <c r="J34" s="193">
        <f ca="1">MAX(J$22,MOD(OFFSET(J34,-1,0)+1,J$23+1))</f>
        <v>2</v>
      </c>
      <c r="K34" s="216">
        <f t="shared" ref="K34:M34" ca="1" si="156">OFFSET(K34,-1,0)</f>
        <v>1</v>
      </c>
      <c r="L34" s="216">
        <f t="shared" ca="1" si="156"/>
        <v>1</v>
      </c>
      <c r="M34" s="216">
        <f t="shared" ca="1" si="156"/>
        <v>1</v>
      </c>
      <c r="O34" s="231" t="str">
        <f t="shared" ca="1" si="124"/>
        <v>00010 FeedSupply GSM Day135 FWM     GI2 T_FALSE LTW_TRUE  (F33N11)</v>
      </c>
      <c r="P34" s="10" t="str">
        <f ca="1">IF(COUNTIF(O$5:O34,O34)=1,"-","Dup")</f>
        <v>-</v>
      </c>
      <c r="Q34" s="10"/>
      <c r="R34" s="255" t="s">
        <v>36</v>
      </c>
      <c r="S34" s="244" t="str">
        <f t="shared" ca="1" si="102"/>
        <v>-</v>
      </c>
      <c r="T34" s="255" t="s">
        <v>36</v>
      </c>
      <c r="U34" s="255" t="s">
        <v>36</v>
      </c>
      <c r="V34" s="244" t="str">
        <f t="shared" ca="1" si="103"/>
        <v>-</v>
      </c>
      <c r="W34" s="256" t="str">
        <f t="shared" ca="1" si="103"/>
        <v>-</v>
      </c>
      <c r="X34" s="10"/>
      <c r="Y34" s="22" t="b">
        <f t="shared" ca="1" si="45"/>
        <v>1</v>
      </c>
      <c r="Z34" s="256" t="str">
        <f t="shared" ca="1" si="45"/>
        <v>-</v>
      </c>
      <c r="AA34" s="256" t="str">
        <f t="shared" ref="Y34:CP37" ca="1" si="157">OFFSET(AA$5,$B34,0)</f>
        <v>-</v>
      </c>
      <c r="AB34" s="256" t="str">
        <f t="shared" ca="1" si="157"/>
        <v>-</v>
      </c>
      <c r="AC34" s="22" t="b">
        <f t="shared" ca="1" si="45"/>
        <v>0</v>
      </c>
      <c r="AD34" s="256" t="str">
        <f t="shared" ca="1" si="105"/>
        <v>-</v>
      </c>
      <c r="AE34" s="256" t="str">
        <f t="shared" ca="1" si="105"/>
        <v>-</v>
      </c>
      <c r="AF34" s="256" t="str">
        <f t="shared" ca="1" si="105"/>
        <v>-</v>
      </c>
      <c r="AG34" s="256" t="str">
        <f t="shared" ca="1" si="105"/>
        <v>-</v>
      </c>
      <c r="AH34" s="10"/>
      <c r="AI34" s="244" t="b">
        <f t="shared" ref="AI34:AJ43" ca="1" si="158">OFFSET(AI$5,$B34,0)</f>
        <v>0</v>
      </c>
      <c r="AJ34" s="255" t="b">
        <v>1</v>
      </c>
      <c r="AK34" s="251">
        <f t="shared" ref="AK34:AK39" ca="1" si="159">OFFSET($AO34,-1,0)</f>
        <v>1110</v>
      </c>
      <c r="AL34" s="255" t="b">
        <v>0</v>
      </c>
      <c r="AM34" s="244" t="str">
        <f t="shared" ref="AL34:AN43" ca="1" si="160">OFFSET(AM$5,$B34,0)</f>
        <v>-</v>
      </c>
      <c r="AN34" s="244" t="b">
        <f t="shared" ca="1" si="160"/>
        <v>1</v>
      </c>
      <c r="AO34" s="243">
        <f ca="1">VALUE($G34&amp;$J34&amp;"01")</f>
        <v>1201</v>
      </c>
      <c r="AP34" s="22">
        <f t="shared" ref="AP34:BS40" ca="1" si="161">OFFSET(AP$5,$B34,0)</f>
        <v>1</v>
      </c>
      <c r="AQ34" s="244">
        <f t="shared" ca="1" si="161"/>
        <v>1</v>
      </c>
      <c r="AR34" s="244">
        <f t="shared" ca="1" si="161"/>
        <v>1</v>
      </c>
      <c r="AS34" s="244" t="str">
        <f t="shared" ca="1" si="161"/>
        <v>-</v>
      </c>
      <c r="AT34" s="244" t="str">
        <f t="shared" ca="1" si="161"/>
        <v>-</v>
      </c>
      <c r="AU34" s="10"/>
      <c r="AV34" s="244" t="str">
        <f t="shared" ca="1" si="161"/>
        <v>-</v>
      </c>
      <c r="AW34" s="244" t="str">
        <f t="shared" ca="1" si="161"/>
        <v>-</v>
      </c>
      <c r="AX34" s="244" t="str">
        <f t="shared" ca="1" si="161"/>
        <v>-</v>
      </c>
      <c r="AY34" s="244" t="str">
        <f t="shared" ca="1" si="161"/>
        <v>-</v>
      </c>
      <c r="AZ34" s="244" t="str">
        <f t="shared" ca="1" si="161"/>
        <v>-</v>
      </c>
      <c r="BA34" s="244" t="str">
        <f t="shared" ca="1" si="161"/>
        <v>-</v>
      </c>
      <c r="BB34" s="244" t="str">
        <f t="shared" ca="1" si="161"/>
        <v>-</v>
      </c>
      <c r="BC34" s="244" t="str">
        <f t="shared" ca="1" si="161"/>
        <v>-</v>
      </c>
      <c r="BD34" s="244" t="str">
        <f t="shared" ca="1" si="161"/>
        <v>-</v>
      </c>
      <c r="BE34" s="244" t="str">
        <f t="shared" ca="1" si="161"/>
        <v>-</v>
      </c>
      <c r="BF34" s="244" t="str">
        <f t="shared" ca="1" si="161"/>
        <v>-</v>
      </c>
      <c r="BG34" s="244" t="str">
        <f t="shared" ca="1" si="161"/>
        <v>-</v>
      </c>
      <c r="BH34" s="244" t="str">
        <f t="shared" ca="1" si="161"/>
        <v>-</v>
      </c>
      <c r="BI34" s="244" t="str">
        <f t="shared" ca="1" si="161"/>
        <v>-</v>
      </c>
      <c r="BJ34" s="244" t="str">
        <f t="shared" ca="1" si="161"/>
        <v>-</v>
      </c>
      <c r="BK34" s="244" t="str">
        <f t="shared" ca="1" si="161"/>
        <v>-</v>
      </c>
      <c r="BL34" s="244" t="str">
        <f t="shared" ca="1" si="161"/>
        <v>-</v>
      </c>
      <c r="BM34" s="244" t="str">
        <f t="shared" ca="1" si="161"/>
        <v>-</v>
      </c>
      <c r="BN34" s="244" t="str">
        <f t="shared" ca="1" si="161"/>
        <v>-</v>
      </c>
      <c r="BO34" s="244" t="str">
        <f t="shared" ca="1" si="161"/>
        <v>-</v>
      </c>
      <c r="BP34" s="244" t="str">
        <f t="shared" ca="1" si="161"/>
        <v>-</v>
      </c>
      <c r="BQ34" s="10"/>
      <c r="BR34" s="244" t="str">
        <f t="shared" ca="1" si="161"/>
        <v>-</v>
      </c>
      <c r="BS34" s="244" t="str">
        <f t="shared" ca="1" si="161"/>
        <v>-</v>
      </c>
      <c r="BT34" s="22" t="str">
        <f t="shared" ref="BT34:CQ43" ca="1" si="162">OFFSET(BT$5,$B34,0)</f>
        <v>-</v>
      </c>
      <c r="BU34" s="22" t="str">
        <f t="shared" ca="1" si="162"/>
        <v>-</v>
      </c>
      <c r="BV34" s="22" t="str">
        <f t="shared" ca="1" si="162"/>
        <v>-</v>
      </c>
      <c r="BW34" s="22" t="str">
        <f t="shared" ca="1" si="162"/>
        <v>-</v>
      </c>
      <c r="BX34" s="22" t="str">
        <f t="shared" ca="1" si="162"/>
        <v>-</v>
      </c>
      <c r="BY34" s="22" t="str">
        <f t="shared" ca="1" si="162"/>
        <v>-</v>
      </c>
      <c r="BZ34" s="244">
        <f t="shared" ca="1" si="162"/>
        <v>1</v>
      </c>
      <c r="CA34" s="244">
        <f t="shared" ca="1" si="162"/>
        <v>1</v>
      </c>
      <c r="CB34" s="244">
        <f t="shared" ca="1" si="162"/>
        <v>0</v>
      </c>
      <c r="CC34" s="244" t="str">
        <f t="shared" ca="1" si="162"/>
        <v>-</v>
      </c>
      <c r="CD34" s="22" t="str">
        <f t="shared" ca="1" si="162"/>
        <v>-</v>
      </c>
      <c r="CE34" s="22" t="str">
        <f t="shared" ca="1" si="162"/>
        <v>-</v>
      </c>
      <c r="CF34" s="22" t="str">
        <f t="shared" ca="1" si="162"/>
        <v>-</v>
      </c>
      <c r="CG34" s="22" t="str">
        <f t="shared" ca="1" si="162"/>
        <v>-</v>
      </c>
      <c r="CH34" s="22" t="str">
        <f t="shared" ca="1" si="162"/>
        <v>-</v>
      </c>
      <c r="CI34" s="22" t="str">
        <f t="shared" ca="1" si="162"/>
        <v>-</v>
      </c>
      <c r="CJ34" s="22">
        <f t="shared" ca="1" si="162"/>
        <v>0</v>
      </c>
      <c r="CK34" s="22" t="str">
        <f t="shared" ca="1" si="162"/>
        <v>-</v>
      </c>
      <c r="CL34" s="22" t="str">
        <f t="shared" ca="1" si="162"/>
        <v>-</v>
      </c>
      <c r="CM34" s="22" t="str">
        <f t="shared" ca="1" si="162"/>
        <v>-</v>
      </c>
      <c r="CN34" s="22" t="str">
        <f t="shared" ca="1" si="162"/>
        <v>-</v>
      </c>
      <c r="CO34" s="22" t="str">
        <f t="shared" ca="1" si="162"/>
        <v>-</v>
      </c>
      <c r="CP34" s="22">
        <f t="shared" ca="1" si="162"/>
        <v>0</v>
      </c>
      <c r="CQ34" s="256">
        <f t="shared" ca="1" si="162"/>
        <v>0</v>
      </c>
      <c r="CR34" s="256">
        <f t="shared" ref="CQ34:CS36" ca="1" si="163">OFFSET(CR$5,$B34,0)</f>
        <v>0</v>
      </c>
      <c r="CS34" s="256">
        <f t="shared" ca="1" si="163"/>
        <v>0</v>
      </c>
      <c r="CT34" s="22">
        <f t="shared" ca="1" si="129"/>
        <v>0</v>
      </c>
      <c r="CU34" s="22">
        <f t="shared" ca="1" si="129"/>
        <v>0</v>
      </c>
      <c r="CV34" s="22">
        <f t="shared" ca="1" si="129"/>
        <v>0</v>
      </c>
      <c r="CW34" s="22" t="str">
        <f t="shared" ca="1" si="129"/>
        <v>-</v>
      </c>
      <c r="CX34" s="22" t="str">
        <f t="shared" ca="1" si="129"/>
        <v>-</v>
      </c>
      <c r="CY34" s="256" t="str">
        <f t="shared" ca="1" si="129"/>
        <v>-</v>
      </c>
      <c r="CZ34" s="256" t="str">
        <f t="shared" ca="1" si="129"/>
        <v>-</v>
      </c>
      <c r="DA34" s="22" t="str">
        <f t="shared" ca="1" si="129"/>
        <v>-</v>
      </c>
      <c r="DB34" s="22" t="str">
        <f t="shared" ca="1" si="129"/>
        <v>-</v>
      </c>
      <c r="DC34" s="22" t="str">
        <f t="shared" ca="1" si="129"/>
        <v>-</v>
      </c>
      <c r="DD34" s="22" t="str">
        <f t="shared" ca="1" si="129"/>
        <v>-</v>
      </c>
      <c r="DE34" s="22" t="str">
        <f t="shared" ca="1" si="129"/>
        <v>-</v>
      </c>
      <c r="DF34" s="22" t="str">
        <f t="shared" ca="1" si="129"/>
        <v>-</v>
      </c>
      <c r="DG34" s="22" t="str">
        <f t="shared" ca="1" si="129"/>
        <v>-</v>
      </c>
      <c r="DH34" s="10"/>
      <c r="DI34" s="5">
        <f t="shared" ca="1" si="108"/>
        <v>0</v>
      </c>
      <c r="DJ34" s="22" t="str">
        <f t="shared" ca="1" si="84"/>
        <v>-</v>
      </c>
      <c r="DK34" s="22" t="str">
        <f t="shared" ref="DK34:FK43" ca="1" si="164">OFFSET(DK$5,$B34,0)</f>
        <v>-</v>
      </c>
      <c r="DL34" s="22" t="str">
        <f t="shared" ca="1" si="164"/>
        <v>-</v>
      </c>
      <c r="DM34" s="22" t="str">
        <f t="shared" ca="1" si="164"/>
        <v>-</v>
      </c>
      <c r="DN34" s="5" t="b">
        <f t="shared" ca="1" si="109"/>
        <v>0</v>
      </c>
      <c r="DO34" s="22" t="str">
        <f t="shared" ca="1" si="164"/>
        <v>-</v>
      </c>
      <c r="DP34" s="22">
        <f t="shared" ca="1" si="164"/>
        <v>0</v>
      </c>
      <c r="DQ34" s="22" t="str">
        <f t="shared" ca="1" si="164"/>
        <v>-</v>
      </c>
      <c r="DR34" s="22">
        <f t="shared" ca="1" si="110"/>
        <v>1</v>
      </c>
      <c r="DS34" s="22">
        <f t="shared" ca="1" si="110"/>
        <v>0</v>
      </c>
      <c r="DT34" s="22">
        <f t="shared" ca="1" si="164"/>
        <v>1</v>
      </c>
      <c r="DU34" s="22">
        <f t="shared" ca="1" si="164"/>
        <v>0</v>
      </c>
      <c r="DV34" s="22">
        <f t="shared" ca="1" si="164"/>
        <v>1</v>
      </c>
      <c r="DW34" s="22">
        <f t="shared" ca="1" si="164"/>
        <v>1</v>
      </c>
      <c r="DX34" s="22">
        <f t="shared" ca="1" si="164"/>
        <v>1</v>
      </c>
      <c r="DY34" s="22">
        <f t="shared" ca="1" si="164"/>
        <v>0</v>
      </c>
      <c r="DZ34" s="22">
        <f t="shared" ca="1" si="164"/>
        <v>0</v>
      </c>
      <c r="EA34" s="22">
        <f t="shared" ca="1" si="164"/>
        <v>0</v>
      </c>
      <c r="EB34" s="22">
        <f t="shared" ca="1" si="164"/>
        <v>0</v>
      </c>
      <c r="EC34" s="22">
        <f t="shared" ca="1" si="164"/>
        <v>0</v>
      </c>
      <c r="ED34" s="22">
        <f t="shared" ca="1" si="164"/>
        <v>0</v>
      </c>
      <c r="EE34" s="22">
        <f t="shared" ca="1" si="164"/>
        <v>0</v>
      </c>
      <c r="EF34" s="22">
        <f t="shared" ca="1" si="164"/>
        <v>0</v>
      </c>
      <c r="EG34" s="22">
        <f t="shared" ca="1" si="111"/>
        <v>0</v>
      </c>
      <c r="EH34" s="22">
        <f t="shared" ca="1" si="111"/>
        <v>0</v>
      </c>
      <c r="EI34" s="22">
        <f t="shared" ca="1" si="164"/>
        <v>0</v>
      </c>
      <c r="EJ34" s="22">
        <f t="shared" ca="1" si="164"/>
        <v>0</v>
      </c>
      <c r="EK34" s="22">
        <f t="shared" ca="1" si="164"/>
        <v>1</v>
      </c>
      <c r="EL34" s="22">
        <f t="shared" ca="1" si="164"/>
        <v>0</v>
      </c>
      <c r="EM34" s="256">
        <f t="shared" ca="1" si="164"/>
        <v>0</v>
      </c>
      <c r="EN34" s="256">
        <f t="shared" ca="1" si="164"/>
        <v>0</v>
      </c>
      <c r="EO34" s="256">
        <f t="shared" ca="1" si="164"/>
        <v>0</v>
      </c>
      <c r="EP34" s="256">
        <f t="shared" ca="1" si="164"/>
        <v>0</v>
      </c>
      <c r="EQ34" s="256">
        <f t="shared" ca="1" si="164"/>
        <v>0</v>
      </c>
      <c r="ER34" s="256">
        <f t="shared" ca="1" si="164"/>
        <v>0</v>
      </c>
      <c r="ES34" s="10"/>
      <c r="ET34" s="22" t="str">
        <f t="shared" ca="1" si="164"/>
        <v>-</v>
      </c>
      <c r="EU34" s="22" t="str">
        <f t="shared" ca="1" si="164"/>
        <v>-</v>
      </c>
      <c r="EV34" s="256" t="str">
        <f t="shared" ca="1" si="164"/>
        <v>-</v>
      </c>
      <c r="EW34" s="22" t="str">
        <f t="shared" ca="1" si="164"/>
        <v>-</v>
      </c>
      <c r="EX34" s="22" t="str">
        <f t="shared" ca="1" si="164"/>
        <v>-</v>
      </c>
      <c r="EY34" s="5" t="b">
        <f t="shared" ca="1" si="112"/>
        <v>1</v>
      </c>
      <c r="EZ34" s="5" t="b">
        <f t="shared" ca="1" si="112"/>
        <v>0</v>
      </c>
      <c r="FA34" s="5" t="b">
        <f t="shared" ca="1" si="112"/>
        <v>0</v>
      </c>
      <c r="FB34" s="256">
        <f t="shared" ca="1" si="164"/>
        <v>0</v>
      </c>
      <c r="FC34" s="22">
        <f t="shared" ca="1" si="164"/>
        <v>2</v>
      </c>
      <c r="FD34" s="22">
        <f t="shared" ca="1" si="164"/>
        <v>2</v>
      </c>
      <c r="FE34" s="256" t="str">
        <f t="shared" ca="1" si="164"/>
        <v>-</v>
      </c>
      <c r="FF34" s="256" t="str">
        <f t="shared" ca="1" si="164"/>
        <v>-</v>
      </c>
      <c r="FG34" s="256" t="str">
        <f t="shared" ca="1" si="164"/>
        <v>-</v>
      </c>
      <c r="FH34" s="256" t="str">
        <f t="shared" ca="1" si="164"/>
        <v>-</v>
      </c>
      <c r="FI34" s="256" t="str">
        <f t="shared" ca="1" si="164"/>
        <v>-</v>
      </c>
      <c r="FJ34" s="22" t="str">
        <f t="shared" ca="1" si="164"/>
        <v>-</v>
      </c>
      <c r="FK34" s="22" t="str">
        <f t="shared" ca="1" si="164"/>
        <v>-</v>
      </c>
      <c r="FL34" s="5" t="b">
        <f t="array" aca="1" ref="FL34" ca="1">IF(OR(FM34:FN34&lt;&gt;"-"),TRUE,"-")</f>
        <v>1</v>
      </c>
      <c r="FM34" s="232">
        <f t="shared" ca="1" si="151"/>
        <v>2</v>
      </c>
      <c r="FN34" s="256" t="str">
        <f t="shared" ref="FN34:FN43" ca="1" si="165">OFFSET(FN$5,$B34,0)</f>
        <v>-</v>
      </c>
      <c r="FO34" s="5" t="str">
        <f t="array" aca="1" ref="FO34" ca="1">IF(OR(FP34:FQ34&lt;&gt;"-"),TRUE,"-")</f>
        <v>-</v>
      </c>
      <c r="FP34" s="22" t="str">
        <f t="shared" ref="FP34:FP43" ca="1" si="166">OFFSET(FP$5,$B34,0)</f>
        <v>-</v>
      </c>
      <c r="FQ34" s="256" t="str">
        <f t="shared" ref="FQ34:FQ43" ca="1" si="167">OFFSET(FQ$5,$B34,0)</f>
        <v>-</v>
      </c>
      <c r="FR34" s="22" t="b">
        <f t="shared" ca="1" si="90"/>
        <v>1</v>
      </c>
      <c r="FS34" s="22">
        <f ca="1">OFFSET(FS$5,$B34,0)</f>
        <v>2</v>
      </c>
      <c r="FT34" s="22" t="b">
        <f t="shared" ca="1" si="91"/>
        <v>1</v>
      </c>
      <c r="FU34" s="22" t="str">
        <f ca="1">OFFSET(FU$5,$B34,0)</f>
        <v>-</v>
      </c>
      <c r="FV34" s="5" t="str">
        <f t="shared" ca="1" si="114"/>
        <v>-</v>
      </c>
      <c r="FW34" s="5" t="str">
        <f t="shared" ca="1" si="114"/>
        <v>-</v>
      </c>
      <c r="FX34" s="5" t="str">
        <f t="shared" ca="1" si="114"/>
        <v>-</v>
      </c>
      <c r="FY34" s="5" t="str">
        <f t="shared" ca="1" si="114"/>
        <v>-</v>
      </c>
      <c r="FZ34" s="22" t="str">
        <f t="shared" ref="FZ34:HH41" ca="1" si="168">OFFSET(FZ$5,$B34,0)</f>
        <v>-</v>
      </c>
      <c r="GA34" s="253">
        <f t="shared" ca="1" si="136"/>
        <v>0.5</v>
      </c>
      <c r="GB34" s="253">
        <f t="shared" ca="1" si="136"/>
        <v>0.9</v>
      </c>
      <c r="GC34" s="253">
        <f t="shared" ca="1" si="136"/>
        <v>0.5</v>
      </c>
      <c r="GD34" s="253">
        <f t="shared" ca="1" si="136"/>
        <v>0.5</v>
      </c>
      <c r="GE34" s="253">
        <f t="shared" ca="1" si="136"/>
        <v>0</v>
      </c>
      <c r="GF34" s="253">
        <f t="shared" ca="1" si="136"/>
        <v>0</v>
      </c>
      <c r="GG34" s="253" t="str">
        <f t="shared" ca="1" si="136"/>
        <v>-</v>
      </c>
      <c r="GH34" s="5" t="str">
        <f t="shared" ca="1" si="115"/>
        <v>-</v>
      </c>
      <c r="GI34" s="5" t="str">
        <f ca="1">INDEX(i.FlkStrctr,$H34,GI$15)</f>
        <v>-</v>
      </c>
      <c r="GJ34" s="161" t="b">
        <f t="shared" ca="1" si="116"/>
        <v>0</v>
      </c>
      <c r="GK34" s="244" t="str">
        <f t="shared" ca="1" si="117"/>
        <v>-</v>
      </c>
      <c r="GL34" s="10"/>
      <c r="GM34" s="22">
        <f t="shared" ca="1" si="168"/>
        <v>1</v>
      </c>
      <c r="GN34" s="22">
        <f t="shared" ca="1" si="168"/>
        <v>0</v>
      </c>
      <c r="GO34" s="22">
        <f t="shared" ca="1" si="168"/>
        <v>1</v>
      </c>
      <c r="GP34" s="22">
        <f t="shared" ca="1" si="168"/>
        <v>1</v>
      </c>
      <c r="GQ34" s="22">
        <f t="shared" ca="1" si="168"/>
        <v>0</v>
      </c>
      <c r="GR34" s="22">
        <f t="shared" ca="1" si="168"/>
        <v>70</v>
      </c>
      <c r="GS34" s="22">
        <f t="shared" ca="1" si="168"/>
        <v>50</v>
      </c>
      <c r="GT34" s="22">
        <f t="shared" ca="1" si="168"/>
        <v>70</v>
      </c>
      <c r="GU34" s="22">
        <f t="shared" ca="1" si="168"/>
        <v>50</v>
      </c>
      <c r="GV34" s="5">
        <f t="shared" ca="1" si="118"/>
        <v>1</v>
      </c>
      <c r="GW34" s="5">
        <f t="shared" ca="1" si="119"/>
        <v>1</v>
      </c>
      <c r="GX34" s="5">
        <f t="shared" ca="1" si="120"/>
        <v>1</v>
      </c>
      <c r="GY34" s="22">
        <f t="shared" ca="1" si="168"/>
        <v>1</v>
      </c>
      <c r="GZ34" s="10"/>
      <c r="HA34" s="22">
        <f t="shared" ca="1" si="168"/>
        <v>1</v>
      </c>
      <c r="HB34" s="22">
        <f t="shared" ca="1" si="168"/>
        <v>1</v>
      </c>
      <c r="HC34" s="22">
        <f t="shared" ca="1" si="168"/>
        <v>1</v>
      </c>
      <c r="HD34" s="22">
        <f t="shared" ca="1" si="168"/>
        <v>1</v>
      </c>
      <c r="HE34" s="22">
        <f t="shared" ca="1" si="168"/>
        <v>1</v>
      </c>
      <c r="HF34" s="22">
        <f t="shared" ca="1" si="168"/>
        <v>1</v>
      </c>
      <c r="HG34" s="256" t="str">
        <f t="shared" ca="1" si="168"/>
        <v>-</v>
      </c>
      <c r="HH34" s="22">
        <f t="shared" ca="1" si="168"/>
        <v>0</v>
      </c>
      <c r="HI34" s="27">
        <v>0</v>
      </c>
    </row>
    <row r="35" spans="1:217" s="209" customFormat="1" outlineLevel="2">
      <c r="A35" s="208">
        <f t="shared" si="155"/>
        <v>30</v>
      </c>
      <c r="B35" s="216">
        <f ca="1">OFFSET(B35,-1,0)+1</f>
        <v>20</v>
      </c>
      <c r="C35" s="236">
        <v>200</v>
      </c>
      <c r="D35" s="236" t="b">
        <f t="shared" ca="1" si="101"/>
        <v>0</v>
      </c>
      <c r="E35" s="209" t="b">
        <v>0</v>
      </c>
      <c r="F35" s="209" t="b">
        <f t="shared" ca="1" si="122"/>
        <v>0</v>
      </c>
      <c r="G35" s="232">
        <f t="shared" ref="G35:M43" ca="1" si="169">OFFSET(G35,-1,0)</f>
        <v>1</v>
      </c>
      <c r="H35" s="232">
        <f t="shared" ca="1" si="169"/>
        <v>1</v>
      </c>
      <c r="I35" s="232">
        <f t="shared" ca="1" si="169"/>
        <v>1</v>
      </c>
      <c r="J35" s="232">
        <f t="shared" ca="1" si="169"/>
        <v>2</v>
      </c>
      <c r="K35" s="232">
        <f t="shared" ca="1" si="169"/>
        <v>1</v>
      </c>
      <c r="L35" s="232">
        <f t="shared" ca="1" si="169"/>
        <v>1</v>
      </c>
      <c r="M35" s="232">
        <f t="shared" ca="1" si="169"/>
        <v>1</v>
      </c>
      <c r="O35" s="224" t="str">
        <f t="shared" ca="1" si="124"/>
        <v>00011 FeedSupply GSM Day135 FWM     GI2 T_TRUE  LTW_TRUE  (F43N33)</v>
      </c>
      <c r="P35" s="10" t="str">
        <f ca="1">IF(COUNTIF(O$5:O35,O35)=1,"-","Dup")</f>
        <v>-</v>
      </c>
      <c r="Q35" s="10"/>
      <c r="R35" s="244" t="str">
        <f t="shared" ref="R35:R43" ca="1" si="170">OFFSET(R$5,$B35,0)</f>
        <v>-</v>
      </c>
      <c r="S35" s="244" t="str">
        <f t="shared" ca="1" si="102"/>
        <v>-</v>
      </c>
      <c r="T35" s="244" t="str">
        <f t="shared" ref="T35:U43" ca="1" si="171">OFFSET(T$5,$B35,0)</f>
        <v>-</v>
      </c>
      <c r="U35" s="244" t="str">
        <f t="shared" ca="1" si="171"/>
        <v>-</v>
      </c>
      <c r="V35" s="244" t="str">
        <f t="shared" ca="1" si="103"/>
        <v>-</v>
      </c>
      <c r="W35" s="256" t="str">
        <f t="shared" ca="1" si="103"/>
        <v>-</v>
      </c>
      <c r="X35" s="10"/>
      <c r="Y35" s="22" t="b">
        <f t="shared" ca="1" si="157"/>
        <v>1</v>
      </c>
      <c r="Z35" s="256" t="str">
        <f t="shared" ca="1" si="157"/>
        <v>-</v>
      </c>
      <c r="AA35" s="256" t="str">
        <f t="shared" ca="1" si="157"/>
        <v>-</v>
      </c>
      <c r="AB35" s="256" t="str">
        <f t="shared" ca="1" si="157"/>
        <v>-</v>
      </c>
      <c r="AC35" s="22" t="b">
        <f t="shared" ca="1" si="157"/>
        <v>0</v>
      </c>
      <c r="AD35" s="256" t="str">
        <f t="shared" ca="1" si="105"/>
        <v>-</v>
      </c>
      <c r="AE35" s="256" t="str">
        <f t="shared" ca="1" si="105"/>
        <v>-</v>
      </c>
      <c r="AF35" s="256" t="str">
        <f t="shared" ca="1" si="105"/>
        <v>-</v>
      </c>
      <c r="AG35" s="256" t="str">
        <f t="shared" ca="1" si="105"/>
        <v>-</v>
      </c>
      <c r="AH35" s="10"/>
      <c r="AI35" s="244" t="b">
        <f t="shared" ca="1" si="158"/>
        <v>1</v>
      </c>
      <c r="AJ35" s="244" t="b">
        <f t="shared" ca="1" si="158"/>
        <v>1</v>
      </c>
      <c r="AK35" s="251">
        <f t="shared" ca="1" si="159"/>
        <v>1201</v>
      </c>
      <c r="AL35" s="244" t="b">
        <f t="shared" ca="1" si="160"/>
        <v>0</v>
      </c>
      <c r="AM35" s="244" t="str">
        <f t="shared" ca="1" si="160"/>
        <v>-</v>
      </c>
      <c r="AN35" s="244" t="b">
        <f t="shared" ca="1" si="160"/>
        <v>1</v>
      </c>
      <c r="AO35" s="232">
        <f ca="1">OFFSET(AO35,-1,0)+1</f>
        <v>1202</v>
      </c>
      <c r="AP35" s="22">
        <f t="shared" ca="1" si="157"/>
        <v>1</v>
      </c>
      <c r="AQ35" s="244">
        <f t="shared" ca="1" si="161"/>
        <v>1</v>
      </c>
      <c r="AR35" s="244">
        <f t="shared" ca="1" si="161"/>
        <v>1</v>
      </c>
      <c r="AS35" s="244" t="str">
        <f t="shared" ca="1" si="161"/>
        <v>-</v>
      </c>
      <c r="AT35" s="244" t="str">
        <f t="shared" ca="1" si="161"/>
        <v>-</v>
      </c>
      <c r="AU35" s="10"/>
      <c r="AV35" s="244" t="str">
        <f t="shared" ca="1" si="161"/>
        <v>-</v>
      </c>
      <c r="AW35" s="244" t="str">
        <f t="shared" ca="1" si="161"/>
        <v>-</v>
      </c>
      <c r="AX35" s="244" t="str">
        <f t="shared" ca="1" si="161"/>
        <v>-</v>
      </c>
      <c r="AY35" s="244" t="str">
        <f t="shared" ca="1" si="161"/>
        <v>-</v>
      </c>
      <c r="AZ35" s="244" t="str">
        <f t="shared" ca="1" si="161"/>
        <v>-</v>
      </c>
      <c r="BA35" s="244" t="str">
        <f t="shared" ca="1" si="161"/>
        <v>-</v>
      </c>
      <c r="BB35" s="244" t="str">
        <f t="shared" ca="1" si="161"/>
        <v>-</v>
      </c>
      <c r="BC35" s="244" t="str">
        <f t="shared" ca="1" si="161"/>
        <v>-</v>
      </c>
      <c r="BD35" s="244" t="str">
        <f t="shared" ca="1" si="161"/>
        <v>-</v>
      </c>
      <c r="BE35" s="244" t="str">
        <f t="shared" ca="1" si="161"/>
        <v>-</v>
      </c>
      <c r="BF35" s="244" t="str">
        <f t="shared" ca="1" si="161"/>
        <v>-</v>
      </c>
      <c r="BG35" s="244" t="str">
        <f t="shared" ca="1" si="161"/>
        <v>-</v>
      </c>
      <c r="BH35" s="244" t="str">
        <f t="shared" ca="1" si="161"/>
        <v>-</v>
      </c>
      <c r="BI35" s="244" t="str">
        <f t="shared" ca="1" si="161"/>
        <v>-</v>
      </c>
      <c r="BJ35" s="244" t="str">
        <f t="shared" ca="1" si="161"/>
        <v>-</v>
      </c>
      <c r="BK35" s="244" t="str">
        <f t="shared" ca="1" si="161"/>
        <v>-</v>
      </c>
      <c r="BL35" s="244" t="str">
        <f t="shared" ca="1" si="161"/>
        <v>-</v>
      </c>
      <c r="BM35" s="244" t="str">
        <f t="shared" ca="1" si="161"/>
        <v>-</v>
      </c>
      <c r="BN35" s="244" t="str">
        <f t="shared" ca="1" si="161"/>
        <v>-</v>
      </c>
      <c r="BO35" s="244" t="str">
        <f t="shared" ca="1" si="161"/>
        <v>-</v>
      </c>
      <c r="BP35" s="244" t="str">
        <f t="shared" ca="1" si="161"/>
        <v>-</v>
      </c>
      <c r="BQ35" s="10"/>
      <c r="BR35" s="244" t="b">
        <f t="shared" ca="1" si="161"/>
        <v>1</v>
      </c>
      <c r="BS35" s="244" t="b">
        <f t="shared" ca="1" si="161"/>
        <v>0</v>
      </c>
      <c r="BT35" s="22" t="str">
        <f t="shared" ca="1" si="157"/>
        <v>-</v>
      </c>
      <c r="BU35" s="22" t="str">
        <f t="shared" ca="1" si="157"/>
        <v>-</v>
      </c>
      <c r="BV35" s="22" t="str">
        <f t="shared" ca="1" si="157"/>
        <v>-</v>
      </c>
      <c r="BW35" s="22" t="str">
        <f t="shared" ca="1" si="157"/>
        <v>-</v>
      </c>
      <c r="BX35" s="22" t="str">
        <f t="shared" ca="1" si="157"/>
        <v>-</v>
      </c>
      <c r="BY35" s="22" t="str">
        <f t="shared" ca="1" si="157"/>
        <v>-</v>
      </c>
      <c r="BZ35" s="244">
        <f t="shared" ca="1" si="162"/>
        <v>3</v>
      </c>
      <c r="CA35" s="244">
        <f t="shared" ca="1" si="162"/>
        <v>3</v>
      </c>
      <c r="CB35" s="244">
        <f t="shared" ca="1" si="162"/>
        <v>0</v>
      </c>
      <c r="CC35" s="244" t="str">
        <f t="shared" ca="1" si="162"/>
        <v>-</v>
      </c>
      <c r="CD35" s="22" t="str">
        <f t="shared" ca="1" si="157"/>
        <v>-</v>
      </c>
      <c r="CE35" s="22" t="str">
        <f t="shared" ca="1" si="157"/>
        <v>-</v>
      </c>
      <c r="CF35" s="22" t="str">
        <f t="shared" ca="1" si="157"/>
        <v>-</v>
      </c>
      <c r="CG35" s="22" t="str">
        <f t="shared" ca="1" si="157"/>
        <v>-</v>
      </c>
      <c r="CH35" s="22" t="str">
        <f t="shared" ca="1" si="157"/>
        <v>-</v>
      </c>
      <c r="CI35" s="22" t="str">
        <f t="shared" ca="1" si="157"/>
        <v>-</v>
      </c>
      <c r="CJ35" s="22">
        <f t="shared" ca="1" si="157"/>
        <v>0</v>
      </c>
      <c r="CK35" s="22" t="str">
        <f t="shared" ca="1" si="157"/>
        <v>-</v>
      </c>
      <c r="CL35" s="22" t="str">
        <f t="shared" ca="1" si="157"/>
        <v>-</v>
      </c>
      <c r="CM35" s="22" t="str">
        <f t="shared" ca="1" si="157"/>
        <v>-</v>
      </c>
      <c r="CN35" s="22" t="str">
        <f t="shared" ca="1" si="157"/>
        <v>-</v>
      </c>
      <c r="CO35" s="22" t="str">
        <f t="shared" ca="1" si="157"/>
        <v>-</v>
      </c>
      <c r="CP35" s="22">
        <f t="shared" ca="1" si="157"/>
        <v>0</v>
      </c>
      <c r="CQ35" s="256">
        <f t="shared" ca="1" si="162"/>
        <v>0</v>
      </c>
      <c r="CR35" s="256">
        <f t="shared" ca="1" si="163"/>
        <v>0</v>
      </c>
      <c r="CS35" s="256">
        <f t="shared" ca="1" si="163"/>
        <v>0</v>
      </c>
      <c r="CT35" s="22">
        <f t="shared" ca="1" si="129"/>
        <v>0</v>
      </c>
      <c r="CU35" s="22">
        <f t="shared" ca="1" si="129"/>
        <v>0</v>
      </c>
      <c r="CV35" s="22">
        <f t="shared" ca="1" si="129"/>
        <v>0</v>
      </c>
      <c r="CW35" s="22" t="str">
        <f t="shared" ca="1" si="129"/>
        <v>-</v>
      </c>
      <c r="CX35" s="22" t="str">
        <f t="shared" ca="1" si="129"/>
        <v>-</v>
      </c>
      <c r="CY35" s="256" t="str">
        <f t="shared" ca="1" si="129"/>
        <v>-</v>
      </c>
      <c r="CZ35" s="256" t="str">
        <f t="shared" ca="1" si="129"/>
        <v>-</v>
      </c>
      <c r="DA35" s="22" t="str">
        <f t="shared" ca="1" si="129"/>
        <v>-</v>
      </c>
      <c r="DB35" s="22" t="str">
        <f t="shared" ca="1" si="129"/>
        <v>-</v>
      </c>
      <c r="DC35" s="22" t="str">
        <f t="shared" ca="1" si="129"/>
        <v>-</v>
      </c>
      <c r="DD35" s="22" t="str">
        <f t="shared" ca="1" si="129"/>
        <v>-</v>
      </c>
      <c r="DE35" s="22" t="str">
        <f t="shared" ca="1" si="129"/>
        <v>-</v>
      </c>
      <c r="DF35" s="22" t="str">
        <f t="shared" ca="1" si="129"/>
        <v>-</v>
      </c>
      <c r="DG35" s="22" t="str">
        <f t="shared" ca="1" si="129"/>
        <v>-</v>
      </c>
      <c r="DH35" s="10"/>
      <c r="DI35" s="5">
        <f t="shared" ca="1" si="108"/>
        <v>0</v>
      </c>
      <c r="DJ35" s="22" t="str">
        <f t="shared" ref="DJ35:FK39" ca="1" si="172">OFFSET(DJ$5,$B35,0)</f>
        <v>-</v>
      </c>
      <c r="DK35" s="22" t="str">
        <f t="shared" ca="1" si="172"/>
        <v>-</v>
      </c>
      <c r="DL35" s="22" t="str">
        <f t="shared" ca="1" si="172"/>
        <v>-</v>
      </c>
      <c r="DM35" s="22" t="str">
        <f t="shared" ca="1" si="172"/>
        <v>-</v>
      </c>
      <c r="DN35" s="5" t="b">
        <f t="shared" ca="1" si="109"/>
        <v>0</v>
      </c>
      <c r="DO35" s="22" t="str">
        <f t="shared" ca="1" si="172"/>
        <v>-</v>
      </c>
      <c r="DP35" s="22">
        <f t="shared" ca="1" si="172"/>
        <v>0</v>
      </c>
      <c r="DQ35" s="22" t="str">
        <f t="shared" ca="1" si="172"/>
        <v>-</v>
      </c>
      <c r="DR35" s="22">
        <f t="shared" ca="1" si="110"/>
        <v>1</v>
      </c>
      <c r="DS35" s="22">
        <f t="shared" ca="1" si="110"/>
        <v>0</v>
      </c>
      <c r="DT35" s="22">
        <f t="shared" ca="1" si="172"/>
        <v>1</v>
      </c>
      <c r="DU35" s="22">
        <f t="shared" ca="1" si="172"/>
        <v>0</v>
      </c>
      <c r="DV35" s="22">
        <f t="shared" ca="1" si="172"/>
        <v>1</v>
      </c>
      <c r="DW35" s="22">
        <f t="shared" ca="1" si="172"/>
        <v>1</v>
      </c>
      <c r="DX35" s="22">
        <f t="shared" ca="1" si="172"/>
        <v>1</v>
      </c>
      <c r="DY35" s="22">
        <f t="shared" ca="1" si="172"/>
        <v>0</v>
      </c>
      <c r="DZ35" s="22">
        <f t="shared" ca="1" si="172"/>
        <v>0</v>
      </c>
      <c r="EA35" s="22">
        <f t="shared" ca="1" si="172"/>
        <v>0</v>
      </c>
      <c r="EB35" s="22">
        <f t="shared" ca="1" si="172"/>
        <v>0</v>
      </c>
      <c r="EC35" s="22">
        <f t="shared" ca="1" si="172"/>
        <v>0</v>
      </c>
      <c r="ED35" s="22">
        <f t="shared" ca="1" si="172"/>
        <v>0</v>
      </c>
      <c r="EE35" s="22">
        <f t="shared" ca="1" si="172"/>
        <v>0</v>
      </c>
      <c r="EF35" s="22">
        <f t="shared" ca="1" si="172"/>
        <v>0</v>
      </c>
      <c r="EG35" s="22">
        <f t="shared" ca="1" si="111"/>
        <v>0</v>
      </c>
      <c r="EH35" s="22">
        <f t="shared" ca="1" si="111"/>
        <v>0</v>
      </c>
      <c r="EI35" s="22">
        <f t="shared" ca="1" si="172"/>
        <v>0</v>
      </c>
      <c r="EJ35" s="22">
        <f t="shared" ca="1" si="172"/>
        <v>0</v>
      </c>
      <c r="EK35" s="22">
        <f t="shared" ca="1" si="172"/>
        <v>1</v>
      </c>
      <c r="EL35" s="22">
        <f t="shared" ca="1" si="172"/>
        <v>0</v>
      </c>
      <c r="EM35" s="256">
        <f t="shared" ca="1" si="164"/>
        <v>0</v>
      </c>
      <c r="EN35" s="256">
        <f t="shared" ca="1" si="164"/>
        <v>0</v>
      </c>
      <c r="EO35" s="256">
        <f t="shared" ca="1" si="164"/>
        <v>0</v>
      </c>
      <c r="EP35" s="256">
        <f t="shared" ca="1" si="164"/>
        <v>0</v>
      </c>
      <c r="EQ35" s="256">
        <f t="shared" ca="1" si="164"/>
        <v>0</v>
      </c>
      <c r="ER35" s="256">
        <f t="shared" ca="1" si="164"/>
        <v>0</v>
      </c>
      <c r="ES35" s="10"/>
      <c r="ET35" s="22" t="str">
        <f t="shared" ca="1" si="172"/>
        <v>-</v>
      </c>
      <c r="EU35" s="22" t="str">
        <f t="shared" ca="1" si="172"/>
        <v>-</v>
      </c>
      <c r="EV35" s="256" t="str">
        <f t="shared" ca="1" si="172"/>
        <v>-</v>
      </c>
      <c r="EW35" s="22" t="str">
        <f t="shared" ca="1" si="172"/>
        <v>-</v>
      </c>
      <c r="EX35" s="22" t="str">
        <f t="shared" ca="1" si="172"/>
        <v>-</v>
      </c>
      <c r="EY35" s="5" t="b">
        <f t="shared" ca="1" si="112"/>
        <v>1</v>
      </c>
      <c r="EZ35" s="5" t="b">
        <f t="shared" ca="1" si="112"/>
        <v>0</v>
      </c>
      <c r="FA35" s="5" t="b">
        <f t="shared" ca="1" si="112"/>
        <v>0</v>
      </c>
      <c r="FB35" s="256">
        <f t="shared" ca="1" si="164"/>
        <v>0</v>
      </c>
      <c r="FC35" s="22">
        <f t="shared" ca="1" si="172"/>
        <v>2</v>
      </c>
      <c r="FD35" s="22">
        <f t="shared" ca="1" si="172"/>
        <v>2</v>
      </c>
      <c r="FE35" s="256" t="str">
        <f t="shared" ca="1" si="164"/>
        <v>-</v>
      </c>
      <c r="FF35" s="256" t="str">
        <f t="shared" ca="1" si="164"/>
        <v>-</v>
      </c>
      <c r="FG35" s="256" t="str">
        <f t="shared" ca="1" si="164"/>
        <v>-</v>
      </c>
      <c r="FH35" s="256" t="str">
        <f t="shared" ca="1" si="164"/>
        <v>-</v>
      </c>
      <c r="FI35" s="256" t="str">
        <f t="shared" ca="1" si="164"/>
        <v>-</v>
      </c>
      <c r="FJ35" s="22" t="str">
        <f t="shared" ca="1" si="172"/>
        <v>-</v>
      </c>
      <c r="FK35" s="22" t="str">
        <f t="shared" ca="1" si="172"/>
        <v>-</v>
      </c>
      <c r="FL35" s="5" t="b">
        <f t="array" aca="1" ref="FL35" ca="1">IF(OR(FM35:FN35&lt;&gt;"-"),TRUE,"-")</f>
        <v>1</v>
      </c>
      <c r="FM35" s="232">
        <f t="shared" ca="1" si="151"/>
        <v>2</v>
      </c>
      <c r="FN35" s="256" t="str">
        <f t="shared" ca="1" si="165"/>
        <v>-</v>
      </c>
      <c r="FO35" s="5" t="str">
        <f t="array" aca="1" ref="FO35" ca="1">IF(OR(FP35:FQ35&lt;&gt;"-"),TRUE,"-")</f>
        <v>-</v>
      </c>
      <c r="FP35" s="22" t="str">
        <f t="shared" ca="1" si="166"/>
        <v>-</v>
      </c>
      <c r="FQ35" s="256" t="str">
        <f t="shared" ca="1" si="167"/>
        <v>-</v>
      </c>
      <c r="FR35" s="22" t="b">
        <f t="shared" ca="1" si="90"/>
        <v>1</v>
      </c>
      <c r="FS35" s="22">
        <f t="shared" ca="1" si="90"/>
        <v>2</v>
      </c>
      <c r="FT35" s="22" t="b">
        <f t="shared" ca="1" si="91"/>
        <v>1</v>
      </c>
      <c r="FU35" s="22" t="str">
        <f t="shared" ca="1" si="91"/>
        <v>-</v>
      </c>
      <c r="FV35" s="5" t="str">
        <f t="shared" ca="1" si="114"/>
        <v>-</v>
      </c>
      <c r="FW35" s="5" t="str">
        <f t="shared" ca="1" si="114"/>
        <v>-</v>
      </c>
      <c r="FX35" s="5" t="str">
        <f t="shared" ca="1" si="114"/>
        <v>-</v>
      </c>
      <c r="FY35" s="5" t="str">
        <f t="shared" ca="1" si="114"/>
        <v>-</v>
      </c>
      <c r="FZ35" s="22" t="str">
        <f t="shared" ca="1" si="168"/>
        <v>-</v>
      </c>
      <c r="GA35" s="253">
        <f t="shared" ca="1" si="136"/>
        <v>0.5</v>
      </c>
      <c r="GB35" s="253">
        <f t="shared" ca="1" si="136"/>
        <v>0.9</v>
      </c>
      <c r="GC35" s="253">
        <f t="shared" ca="1" si="136"/>
        <v>0.5</v>
      </c>
      <c r="GD35" s="253">
        <f t="shared" ca="1" si="136"/>
        <v>0.5</v>
      </c>
      <c r="GE35" s="253">
        <f t="shared" ca="1" si="136"/>
        <v>0</v>
      </c>
      <c r="GF35" s="253">
        <f t="shared" ca="1" si="136"/>
        <v>0</v>
      </c>
      <c r="GG35" s="253" t="str">
        <f t="shared" ca="1" si="136"/>
        <v>-</v>
      </c>
      <c r="GH35" s="5" t="str">
        <f t="shared" ca="1" si="115"/>
        <v>-</v>
      </c>
      <c r="GI35" s="5" t="str">
        <f ca="1">INDEX(i.FlkStrctr,$H35,GI$15)</f>
        <v>-</v>
      </c>
      <c r="GJ35" s="161" t="b">
        <f t="shared" ca="1" si="116"/>
        <v>0</v>
      </c>
      <c r="GK35" s="244" t="str">
        <f t="shared" ca="1" si="117"/>
        <v>-</v>
      </c>
      <c r="GL35" s="10"/>
      <c r="GM35" s="22">
        <f t="shared" ca="1" si="168"/>
        <v>1</v>
      </c>
      <c r="GN35" s="22">
        <f t="shared" ca="1" si="168"/>
        <v>0</v>
      </c>
      <c r="GO35" s="22">
        <f t="shared" ca="1" si="168"/>
        <v>1</v>
      </c>
      <c r="GP35" s="22">
        <f t="shared" ca="1" si="168"/>
        <v>1</v>
      </c>
      <c r="GQ35" s="22">
        <f t="shared" ca="1" si="168"/>
        <v>0</v>
      </c>
      <c r="GR35" s="22">
        <f t="shared" ca="1" si="168"/>
        <v>70</v>
      </c>
      <c r="GS35" s="22">
        <f t="shared" ca="1" si="168"/>
        <v>50</v>
      </c>
      <c r="GT35" s="22">
        <f t="shared" ca="1" si="168"/>
        <v>70</v>
      </c>
      <c r="GU35" s="22">
        <f t="shared" ca="1" si="168"/>
        <v>50</v>
      </c>
      <c r="GV35" s="5">
        <f t="shared" ca="1" si="118"/>
        <v>1</v>
      </c>
      <c r="GW35" s="5">
        <f t="shared" ca="1" si="119"/>
        <v>1</v>
      </c>
      <c r="GX35" s="5">
        <f t="shared" ca="1" si="120"/>
        <v>1</v>
      </c>
      <c r="GY35" s="22">
        <f t="shared" ca="1" si="168"/>
        <v>1</v>
      </c>
      <c r="GZ35" s="10"/>
      <c r="HA35" s="22">
        <f t="shared" ca="1" si="168"/>
        <v>1</v>
      </c>
      <c r="HB35" s="22">
        <f t="shared" ca="1" si="168"/>
        <v>1</v>
      </c>
      <c r="HC35" s="22">
        <f t="shared" ca="1" si="168"/>
        <v>1</v>
      </c>
      <c r="HD35" s="22">
        <f t="shared" ca="1" si="168"/>
        <v>1</v>
      </c>
      <c r="HE35" s="22">
        <f t="shared" ca="1" si="168"/>
        <v>1</v>
      </c>
      <c r="HF35" s="22">
        <f t="shared" ca="1" si="168"/>
        <v>1</v>
      </c>
      <c r="HG35" s="256" t="str">
        <f t="shared" ca="1" si="168"/>
        <v>-</v>
      </c>
      <c r="HH35" s="22">
        <f t="shared" ca="1" si="168"/>
        <v>0</v>
      </c>
      <c r="HI35" s="27">
        <v>0</v>
      </c>
    </row>
    <row r="36" spans="1:217" s="236" customFormat="1" outlineLevel="2">
      <c r="A36" s="208">
        <f t="shared" si="155"/>
        <v>31</v>
      </c>
      <c r="B36" s="216">
        <f t="shared" ref="B36:B43" ca="1" si="173">OFFSET(B36,-1,0)+1</f>
        <v>21</v>
      </c>
      <c r="C36" s="236">
        <v>200</v>
      </c>
      <c r="D36" s="236" t="b">
        <f t="shared" ca="1" si="101"/>
        <v>0</v>
      </c>
      <c r="E36" s="236" t="b">
        <v>0</v>
      </c>
      <c r="F36" s="236" t="b">
        <f t="shared" ca="1" si="122"/>
        <v>0</v>
      </c>
      <c r="G36" s="232">
        <f t="shared" ca="1" si="169"/>
        <v>1</v>
      </c>
      <c r="H36" s="232">
        <f t="shared" ca="1" si="169"/>
        <v>1</v>
      </c>
      <c r="I36" s="232">
        <f t="shared" ca="1" si="169"/>
        <v>1</v>
      </c>
      <c r="J36" s="232">
        <f t="shared" ca="1" si="169"/>
        <v>2</v>
      </c>
      <c r="K36" s="232">
        <f t="shared" ca="1" si="169"/>
        <v>1</v>
      </c>
      <c r="L36" s="232">
        <f t="shared" ca="1" si="169"/>
        <v>1</v>
      </c>
      <c r="M36" s="232">
        <f t="shared" ca="1" si="169"/>
        <v>1</v>
      </c>
      <c r="O36" s="250" t="str">
        <f t="shared" ca="1" si="124"/>
        <v>00012 FeedSupply GSM Day135 FWM     GI2 T_TRUE  LTW_TRUE  (F43N33)</v>
      </c>
      <c r="P36" s="10" t="str">
        <f ca="1">IF(COUNTIF(O$5:O36,O36)=1,"-","Dup")</f>
        <v>-</v>
      </c>
      <c r="Q36" s="10"/>
      <c r="R36" s="244" t="str">
        <f t="shared" ca="1" si="170"/>
        <v>-</v>
      </c>
      <c r="S36" s="244" t="str">
        <f t="shared" ca="1" si="102"/>
        <v>-</v>
      </c>
      <c r="T36" s="244" t="str">
        <f t="shared" ca="1" si="171"/>
        <v>-</v>
      </c>
      <c r="U36" s="244" t="str">
        <f t="shared" ca="1" si="171"/>
        <v>-</v>
      </c>
      <c r="V36" s="244" t="str">
        <f t="shared" ca="1" si="103"/>
        <v>-</v>
      </c>
      <c r="W36" s="256" t="str">
        <f t="shared" ca="1" si="103"/>
        <v>-</v>
      </c>
      <c r="X36" s="10"/>
      <c r="Y36" s="244" t="b">
        <f t="shared" ca="1" si="157"/>
        <v>1</v>
      </c>
      <c r="Z36" s="256" t="str">
        <f t="shared" ca="1" si="157"/>
        <v>-</v>
      </c>
      <c r="AA36" s="256" t="str">
        <f t="shared" ca="1" si="157"/>
        <v>-</v>
      </c>
      <c r="AB36" s="256" t="str">
        <f t="shared" ca="1" si="157"/>
        <v>-</v>
      </c>
      <c r="AC36" s="244" t="b">
        <f t="shared" ca="1" si="157"/>
        <v>0</v>
      </c>
      <c r="AD36" s="256" t="str">
        <f t="shared" ca="1" si="105"/>
        <v>-</v>
      </c>
      <c r="AE36" s="256" t="str">
        <f t="shared" ca="1" si="105"/>
        <v>-</v>
      </c>
      <c r="AF36" s="256" t="str">
        <f t="shared" ca="1" si="105"/>
        <v>-</v>
      </c>
      <c r="AG36" s="256" t="str">
        <f t="shared" ca="1" si="105"/>
        <v>-</v>
      </c>
      <c r="AH36" s="10"/>
      <c r="AI36" s="244" t="b">
        <f t="shared" ca="1" si="158"/>
        <v>1</v>
      </c>
      <c r="AJ36" s="244" t="b">
        <f t="shared" ca="1" si="158"/>
        <v>1</v>
      </c>
      <c r="AK36" s="251">
        <f t="shared" ca="1" si="159"/>
        <v>1202</v>
      </c>
      <c r="AL36" s="244" t="b">
        <f t="shared" ca="1" si="160"/>
        <v>0</v>
      </c>
      <c r="AM36" s="244" t="str">
        <f t="shared" ca="1" si="160"/>
        <v>-</v>
      </c>
      <c r="AN36" s="244" t="b">
        <f t="shared" ca="1" si="160"/>
        <v>1</v>
      </c>
      <c r="AO36" s="232">
        <f t="shared" ref="AO36:AO43" ca="1" si="174">OFFSET(AO36,-1,0)+1</f>
        <v>1203</v>
      </c>
      <c r="AP36" s="244">
        <f t="shared" ca="1" si="157"/>
        <v>1</v>
      </c>
      <c r="AQ36" s="244">
        <f t="shared" ca="1" si="161"/>
        <v>1</v>
      </c>
      <c r="AR36" s="244">
        <f t="shared" ca="1" si="161"/>
        <v>1</v>
      </c>
      <c r="AS36" s="244" t="str">
        <f t="shared" ca="1" si="161"/>
        <v>-</v>
      </c>
      <c r="AT36" s="244" t="str">
        <f t="shared" ca="1" si="161"/>
        <v>-</v>
      </c>
      <c r="AU36" s="10"/>
      <c r="AV36" s="244" t="str">
        <f t="shared" ca="1" si="161"/>
        <v>-</v>
      </c>
      <c r="AW36" s="244" t="str">
        <f t="shared" ca="1" si="161"/>
        <v>-</v>
      </c>
      <c r="AX36" s="244" t="str">
        <f t="shared" ca="1" si="161"/>
        <v>-</v>
      </c>
      <c r="AY36" s="244" t="str">
        <f t="shared" ca="1" si="161"/>
        <v>-</v>
      </c>
      <c r="AZ36" s="244" t="str">
        <f t="shared" ca="1" si="161"/>
        <v>-</v>
      </c>
      <c r="BA36" s="244" t="str">
        <f t="shared" ca="1" si="161"/>
        <v>-</v>
      </c>
      <c r="BB36" s="244" t="str">
        <f t="shared" ca="1" si="161"/>
        <v>-</v>
      </c>
      <c r="BC36" s="244" t="str">
        <f t="shared" ca="1" si="161"/>
        <v>-</v>
      </c>
      <c r="BD36" s="244" t="str">
        <f t="shared" ca="1" si="161"/>
        <v>-</v>
      </c>
      <c r="BE36" s="244" t="str">
        <f t="shared" ca="1" si="161"/>
        <v>-</v>
      </c>
      <c r="BF36" s="244" t="str">
        <f t="shared" ca="1" si="161"/>
        <v>-</v>
      </c>
      <c r="BG36" s="244" t="str">
        <f t="shared" ca="1" si="161"/>
        <v>-</v>
      </c>
      <c r="BH36" s="244" t="str">
        <f t="shared" ca="1" si="161"/>
        <v>-</v>
      </c>
      <c r="BI36" s="244" t="str">
        <f t="shared" ca="1" si="161"/>
        <v>-</v>
      </c>
      <c r="BJ36" s="244" t="str">
        <f t="shared" ca="1" si="161"/>
        <v>-</v>
      </c>
      <c r="BK36" s="244" t="str">
        <f t="shared" ca="1" si="161"/>
        <v>-</v>
      </c>
      <c r="BL36" s="244" t="str">
        <f t="shared" ca="1" si="161"/>
        <v>-</v>
      </c>
      <c r="BM36" s="244" t="str">
        <f t="shared" ca="1" si="161"/>
        <v>-</v>
      </c>
      <c r="BN36" s="244" t="str">
        <f t="shared" ca="1" si="161"/>
        <v>-</v>
      </c>
      <c r="BO36" s="244" t="str">
        <f t="shared" ca="1" si="161"/>
        <v>-</v>
      </c>
      <c r="BP36" s="244" t="str">
        <f t="shared" ca="1" si="161"/>
        <v>-</v>
      </c>
      <c r="BQ36" s="10"/>
      <c r="BR36" s="244" t="b">
        <f t="shared" ca="1" si="161"/>
        <v>0</v>
      </c>
      <c r="BS36" s="244" t="b">
        <f t="shared" ca="1" si="161"/>
        <v>1</v>
      </c>
      <c r="BT36" s="244" t="str">
        <f t="shared" ca="1" si="157"/>
        <v>-</v>
      </c>
      <c r="BU36" s="244" t="str">
        <f t="shared" ca="1" si="157"/>
        <v>-</v>
      </c>
      <c r="BV36" s="244" t="str">
        <f t="shared" ca="1" si="157"/>
        <v>-</v>
      </c>
      <c r="BW36" s="244" t="str">
        <f t="shared" ca="1" si="157"/>
        <v>-</v>
      </c>
      <c r="BX36" s="244" t="str">
        <f t="shared" ca="1" si="157"/>
        <v>-</v>
      </c>
      <c r="BY36" s="244" t="str">
        <f t="shared" ca="1" si="157"/>
        <v>-</v>
      </c>
      <c r="BZ36" s="244">
        <f t="shared" ca="1" si="162"/>
        <v>3</v>
      </c>
      <c r="CA36" s="244">
        <f t="shared" ca="1" si="162"/>
        <v>3</v>
      </c>
      <c r="CB36" s="244">
        <f t="shared" ca="1" si="162"/>
        <v>0</v>
      </c>
      <c r="CC36" s="244" t="str">
        <f t="shared" ca="1" si="162"/>
        <v>-</v>
      </c>
      <c r="CD36" s="244" t="str">
        <f t="shared" ca="1" si="157"/>
        <v>-</v>
      </c>
      <c r="CE36" s="244" t="str">
        <f t="shared" ca="1" si="157"/>
        <v>-</v>
      </c>
      <c r="CF36" s="244" t="str">
        <f t="shared" ca="1" si="157"/>
        <v>-</v>
      </c>
      <c r="CG36" s="244" t="str">
        <f t="shared" ca="1" si="157"/>
        <v>-</v>
      </c>
      <c r="CH36" s="244" t="str">
        <f t="shared" ca="1" si="157"/>
        <v>-</v>
      </c>
      <c r="CI36" s="244" t="str">
        <f t="shared" ca="1" si="157"/>
        <v>-</v>
      </c>
      <c r="CJ36" s="244">
        <f t="shared" ca="1" si="157"/>
        <v>0</v>
      </c>
      <c r="CK36" s="244" t="str">
        <f t="shared" ca="1" si="157"/>
        <v>-</v>
      </c>
      <c r="CL36" s="244" t="str">
        <f t="shared" ca="1" si="157"/>
        <v>-</v>
      </c>
      <c r="CM36" s="244" t="str">
        <f t="shared" ca="1" si="157"/>
        <v>-</v>
      </c>
      <c r="CN36" s="244" t="str">
        <f t="shared" ca="1" si="157"/>
        <v>-</v>
      </c>
      <c r="CO36" s="244" t="str">
        <f t="shared" ca="1" si="157"/>
        <v>-</v>
      </c>
      <c r="CP36" s="244">
        <f t="shared" ca="1" si="157"/>
        <v>0</v>
      </c>
      <c r="CQ36" s="256">
        <f t="shared" ca="1" si="163"/>
        <v>0</v>
      </c>
      <c r="CR36" s="256">
        <f t="shared" ca="1" si="163"/>
        <v>0</v>
      </c>
      <c r="CS36" s="256">
        <f t="shared" ca="1" si="163"/>
        <v>0</v>
      </c>
      <c r="CT36" s="244">
        <f t="shared" ref="CT36:DG43" ca="1" si="175">OFFSET(CT$5,$B36,0)</f>
        <v>0</v>
      </c>
      <c r="CU36" s="244">
        <f t="shared" ca="1" si="175"/>
        <v>0</v>
      </c>
      <c r="CV36" s="244">
        <f t="shared" ca="1" si="175"/>
        <v>0</v>
      </c>
      <c r="CW36" s="244" t="str">
        <f t="shared" ca="1" si="175"/>
        <v>-</v>
      </c>
      <c r="CX36" s="244" t="str">
        <f t="shared" ca="1" si="175"/>
        <v>-</v>
      </c>
      <c r="CY36" s="256" t="str">
        <f t="shared" ca="1" si="175"/>
        <v>-</v>
      </c>
      <c r="CZ36" s="256" t="str">
        <f t="shared" ca="1" si="175"/>
        <v>-</v>
      </c>
      <c r="DA36" s="244" t="str">
        <f t="shared" ca="1" si="175"/>
        <v>-</v>
      </c>
      <c r="DB36" s="244" t="str">
        <f t="shared" ca="1" si="175"/>
        <v>-</v>
      </c>
      <c r="DC36" s="244" t="str">
        <f t="shared" ca="1" si="175"/>
        <v>-</v>
      </c>
      <c r="DD36" s="244" t="str">
        <f t="shared" ca="1" si="175"/>
        <v>-</v>
      </c>
      <c r="DE36" s="244" t="str">
        <f t="shared" ca="1" si="175"/>
        <v>-</v>
      </c>
      <c r="DF36" s="244" t="str">
        <f t="shared" ca="1" si="175"/>
        <v>-</v>
      </c>
      <c r="DG36" s="244" t="str">
        <f t="shared" ca="1" si="175"/>
        <v>-</v>
      </c>
      <c r="DH36" s="10"/>
      <c r="DI36" s="238">
        <f t="shared" ca="1" si="108"/>
        <v>0</v>
      </c>
      <c r="DJ36" s="244" t="str">
        <f t="shared" ca="1" si="172"/>
        <v>-</v>
      </c>
      <c r="DK36" s="244" t="str">
        <f t="shared" ca="1" si="172"/>
        <v>-</v>
      </c>
      <c r="DL36" s="244" t="str">
        <f t="shared" ca="1" si="172"/>
        <v>-</v>
      </c>
      <c r="DM36" s="244" t="str">
        <f t="shared" ca="1" si="172"/>
        <v>-</v>
      </c>
      <c r="DN36" s="238" t="b">
        <f t="shared" ca="1" si="109"/>
        <v>0</v>
      </c>
      <c r="DO36" s="244" t="str">
        <f t="shared" ca="1" si="172"/>
        <v>-</v>
      </c>
      <c r="DP36" s="244">
        <f t="shared" ca="1" si="172"/>
        <v>0</v>
      </c>
      <c r="DQ36" s="244" t="str">
        <f t="shared" ca="1" si="172"/>
        <v>-</v>
      </c>
      <c r="DR36" s="244">
        <f t="shared" ca="1" si="110"/>
        <v>1</v>
      </c>
      <c r="DS36" s="244">
        <f t="shared" ca="1" si="110"/>
        <v>0</v>
      </c>
      <c r="DT36" s="244">
        <f t="shared" ca="1" si="172"/>
        <v>1</v>
      </c>
      <c r="DU36" s="244">
        <f t="shared" ca="1" si="172"/>
        <v>0</v>
      </c>
      <c r="DV36" s="244">
        <f t="shared" ca="1" si="172"/>
        <v>1</v>
      </c>
      <c r="DW36" s="244">
        <f t="shared" ca="1" si="172"/>
        <v>1</v>
      </c>
      <c r="DX36" s="244">
        <f t="shared" ca="1" si="172"/>
        <v>1</v>
      </c>
      <c r="DY36" s="244">
        <f t="shared" ca="1" si="172"/>
        <v>0</v>
      </c>
      <c r="DZ36" s="244">
        <f t="shared" ca="1" si="172"/>
        <v>0</v>
      </c>
      <c r="EA36" s="244">
        <f t="shared" ca="1" si="172"/>
        <v>0</v>
      </c>
      <c r="EB36" s="244">
        <f t="shared" ca="1" si="172"/>
        <v>0</v>
      </c>
      <c r="EC36" s="244">
        <f t="shared" ca="1" si="172"/>
        <v>0</v>
      </c>
      <c r="ED36" s="244">
        <f t="shared" ca="1" si="172"/>
        <v>0</v>
      </c>
      <c r="EE36" s="244">
        <f t="shared" ca="1" si="172"/>
        <v>0</v>
      </c>
      <c r="EF36" s="244">
        <f t="shared" ca="1" si="172"/>
        <v>0</v>
      </c>
      <c r="EG36" s="244">
        <f t="shared" ca="1" si="111"/>
        <v>0</v>
      </c>
      <c r="EH36" s="244">
        <f t="shared" ca="1" si="111"/>
        <v>0</v>
      </c>
      <c r="EI36" s="244">
        <f t="shared" ca="1" si="172"/>
        <v>0</v>
      </c>
      <c r="EJ36" s="244">
        <f t="shared" ca="1" si="172"/>
        <v>0</v>
      </c>
      <c r="EK36" s="244">
        <f t="shared" ca="1" si="172"/>
        <v>1</v>
      </c>
      <c r="EL36" s="244">
        <f t="shared" ca="1" si="172"/>
        <v>0</v>
      </c>
      <c r="EM36" s="256">
        <f t="shared" ca="1" si="164"/>
        <v>0</v>
      </c>
      <c r="EN36" s="256">
        <f t="shared" ca="1" si="164"/>
        <v>0</v>
      </c>
      <c r="EO36" s="256">
        <f t="shared" ca="1" si="164"/>
        <v>0</v>
      </c>
      <c r="EP36" s="256">
        <f t="shared" ca="1" si="164"/>
        <v>0</v>
      </c>
      <c r="EQ36" s="256">
        <f t="shared" ca="1" si="164"/>
        <v>0</v>
      </c>
      <c r="ER36" s="256">
        <f t="shared" ca="1" si="164"/>
        <v>0</v>
      </c>
      <c r="ES36" s="10"/>
      <c r="ET36" s="244" t="str">
        <f t="shared" ca="1" si="172"/>
        <v>-</v>
      </c>
      <c r="EU36" s="244" t="str">
        <f t="shared" ca="1" si="172"/>
        <v>-</v>
      </c>
      <c r="EV36" s="256" t="str">
        <f t="shared" ca="1" si="172"/>
        <v>-</v>
      </c>
      <c r="EW36" s="244" t="str">
        <f t="shared" ca="1" si="172"/>
        <v>-</v>
      </c>
      <c r="EX36" s="244" t="str">
        <f t="shared" ca="1" si="172"/>
        <v>-</v>
      </c>
      <c r="EY36" s="238" t="b">
        <f t="shared" ca="1" si="112"/>
        <v>1</v>
      </c>
      <c r="EZ36" s="238" t="b">
        <f t="shared" ca="1" si="112"/>
        <v>0</v>
      </c>
      <c r="FA36" s="238" t="b">
        <f t="shared" ca="1" si="112"/>
        <v>0</v>
      </c>
      <c r="FB36" s="256">
        <f t="shared" ca="1" si="164"/>
        <v>0</v>
      </c>
      <c r="FC36" s="244">
        <f t="shared" ca="1" si="172"/>
        <v>2</v>
      </c>
      <c r="FD36" s="244">
        <f t="shared" ca="1" si="172"/>
        <v>2</v>
      </c>
      <c r="FE36" s="256" t="str">
        <f t="shared" ca="1" si="164"/>
        <v>-</v>
      </c>
      <c r="FF36" s="256" t="str">
        <f t="shared" ca="1" si="164"/>
        <v>-</v>
      </c>
      <c r="FG36" s="256" t="str">
        <f t="shared" ca="1" si="164"/>
        <v>-</v>
      </c>
      <c r="FH36" s="256" t="str">
        <f t="shared" ca="1" si="164"/>
        <v>-</v>
      </c>
      <c r="FI36" s="256" t="str">
        <f t="shared" ca="1" si="164"/>
        <v>-</v>
      </c>
      <c r="FJ36" s="244" t="str">
        <f t="shared" ca="1" si="172"/>
        <v>-</v>
      </c>
      <c r="FK36" s="244" t="str">
        <f t="shared" ca="1" si="172"/>
        <v>-</v>
      </c>
      <c r="FL36" s="238" t="b">
        <f t="array" aca="1" ref="FL36" ca="1">IF(OR(FM36:FN36&lt;&gt;"-"),TRUE,"-")</f>
        <v>1</v>
      </c>
      <c r="FM36" s="232">
        <f t="shared" ca="1" si="151"/>
        <v>2</v>
      </c>
      <c r="FN36" s="256" t="str">
        <f t="shared" ca="1" si="165"/>
        <v>-</v>
      </c>
      <c r="FO36" s="238" t="str">
        <f t="array" aca="1" ref="FO36" ca="1">IF(OR(FP36:FQ36&lt;&gt;"-"),TRUE,"-")</f>
        <v>-</v>
      </c>
      <c r="FP36" s="244" t="str">
        <f t="shared" ca="1" si="166"/>
        <v>-</v>
      </c>
      <c r="FQ36" s="256" t="str">
        <f t="shared" ca="1" si="167"/>
        <v>-</v>
      </c>
      <c r="FR36" s="244" t="b">
        <f t="shared" ref="FR36:FS43" ca="1" si="176">OFFSET(FR$5,$B36,0)</f>
        <v>1</v>
      </c>
      <c r="FS36" s="244">
        <f t="shared" ca="1" si="176"/>
        <v>2</v>
      </c>
      <c r="FT36" s="244" t="b">
        <f t="shared" ca="1" si="91"/>
        <v>1</v>
      </c>
      <c r="FU36" s="244" t="str">
        <f t="shared" ca="1" si="91"/>
        <v>-</v>
      </c>
      <c r="FV36" s="238" t="str">
        <f t="shared" ca="1" si="114"/>
        <v>-</v>
      </c>
      <c r="FW36" s="238" t="str">
        <f t="shared" ca="1" si="114"/>
        <v>-</v>
      </c>
      <c r="FX36" s="238" t="str">
        <f t="shared" ca="1" si="114"/>
        <v>-</v>
      </c>
      <c r="FY36" s="238" t="str">
        <f t="shared" ca="1" si="114"/>
        <v>-</v>
      </c>
      <c r="FZ36" s="244" t="str">
        <f t="shared" ca="1" si="168"/>
        <v>-</v>
      </c>
      <c r="GA36" s="253">
        <f t="shared" ref="GA36:GG43" ca="1" si="177">OFFSET(GA$5,$B36,0)</f>
        <v>0.5</v>
      </c>
      <c r="GB36" s="253">
        <f t="shared" ca="1" si="177"/>
        <v>0.9</v>
      </c>
      <c r="GC36" s="253">
        <f t="shared" ca="1" si="177"/>
        <v>0.5</v>
      </c>
      <c r="GD36" s="253">
        <f t="shared" ca="1" si="177"/>
        <v>0.5</v>
      </c>
      <c r="GE36" s="253">
        <f t="shared" ca="1" si="177"/>
        <v>0</v>
      </c>
      <c r="GF36" s="253">
        <f t="shared" ca="1" si="177"/>
        <v>0</v>
      </c>
      <c r="GG36" s="253" t="str">
        <f t="shared" ca="1" si="177"/>
        <v>-</v>
      </c>
      <c r="GH36" s="238" t="str">
        <f t="shared" ca="1" si="115"/>
        <v>-</v>
      </c>
      <c r="GI36" s="238" t="str">
        <f t="shared" ca="1" si="115"/>
        <v>-</v>
      </c>
      <c r="GJ36" s="161" t="b">
        <f t="shared" ca="1" si="116"/>
        <v>0</v>
      </c>
      <c r="GK36" s="244" t="str">
        <f t="shared" ca="1" si="117"/>
        <v>-</v>
      </c>
      <c r="GL36" s="10"/>
      <c r="GM36" s="244">
        <f t="shared" ca="1" si="168"/>
        <v>1</v>
      </c>
      <c r="GN36" s="244">
        <f t="shared" ca="1" si="168"/>
        <v>0</v>
      </c>
      <c r="GO36" s="244">
        <f t="shared" ca="1" si="168"/>
        <v>1</v>
      </c>
      <c r="GP36" s="244">
        <f t="shared" ca="1" si="168"/>
        <v>1</v>
      </c>
      <c r="GQ36" s="244">
        <f t="shared" ca="1" si="168"/>
        <v>0</v>
      </c>
      <c r="GR36" s="244">
        <f t="shared" ca="1" si="168"/>
        <v>70</v>
      </c>
      <c r="GS36" s="244">
        <f t="shared" ca="1" si="168"/>
        <v>50</v>
      </c>
      <c r="GT36" s="244">
        <f t="shared" ca="1" si="168"/>
        <v>70</v>
      </c>
      <c r="GU36" s="244">
        <f t="shared" ca="1" si="168"/>
        <v>50</v>
      </c>
      <c r="GV36" s="238">
        <f t="shared" ca="1" si="118"/>
        <v>1</v>
      </c>
      <c r="GW36" s="238">
        <f t="shared" ca="1" si="119"/>
        <v>1</v>
      </c>
      <c r="GX36" s="238">
        <f t="shared" ca="1" si="120"/>
        <v>1</v>
      </c>
      <c r="GY36" s="244">
        <f t="shared" ca="1" si="168"/>
        <v>1</v>
      </c>
      <c r="GZ36" s="10"/>
      <c r="HA36" s="244">
        <f t="shared" ca="1" si="168"/>
        <v>1</v>
      </c>
      <c r="HB36" s="244">
        <f t="shared" ca="1" si="168"/>
        <v>1</v>
      </c>
      <c r="HC36" s="244">
        <f t="shared" ca="1" si="168"/>
        <v>1</v>
      </c>
      <c r="HD36" s="244">
        <f t="shared" ca="1" si="168"/>
        <v>1</v>
      </c>
      <c r="HE36" s="244">
        <f t="shared" ca="1" si="168"/>
        <v>1</v>
      </c>
      <c r="HF36" s="244">
        <f t="shared" ca="1" si="168"/>
        <v>1</v>
      </c>
      <c r="HG36" s="256" t="str">
        <f t="shared" ca="1" si="168"/>
        <v>-</v>
      </c>
      <c r="HH36" s="244">
        <f t="shared" ca="1" si="168"/>
        <v>0</v>
      </c>
      <c r="HI36" s="27">
        <v>0</v>
      </c>
    </row>
    <row r="37" spans="1:217" s="236" customFormat="1" outlineLevel="2">
      <c r="A37" s="208">
        <f t="shared" si="155"/>
        <v>32</v>
      </c>
      <c r="B37" s="216">
        <f t="shared" ca="1" si="173"/>
        <v>22</v>
      </c>
      <c r="C37" s="236">
        <v>200</v>
      </c>
      <c r="D37" s="236" t="b">
        <f t="shared" ca="1" si="101"/>
        <v>0</v>
      </c>
      <c r="E37" s="236" t="b">
        <v>0</v>
      </c>
      <c r="F37" s="236" t="b">
        <f t="shared" ca="1" si="122"/>
        <v>0</v>
      </c>
      <c r="G37" s="232">
        <f t="shared" ca="1" si="169"/>
        <v>1</v>
      </c>
      <c r="H37" s="232">
        <f t="shared" ca="1" si="169"/>
        <v>1</v>
      </c>
      <c r="I37" s="232">
        <f t="shared" ca="1" si="169"/>
        <v>1</v>
      </c>
      <c r="J37" s="232">
        <f t="shared" ca="1" si="169"/>
        <v>2</v>
      </c>
      <c r="K37" s="232">
        <f t="shared" ca="1" si="169"/>
        <v>1</v>
      </c>
      <c r="L37" s="232">
        <f t="shared" ca="1" si="169"/>
        <v>1</v>
      </c>
      <c r="M37" s="232">
        <f t="shared" ca="1" si="169"/>
        <v>1</v>
      </c>
      <c r="O37" s="250" t="str">
        <f t="shared" ca="1" si="124"/>
        <v>00013 FeedSupply GSM Day135 FWM     GI2 T_TRUE  LTW_TRUE  (F43N33)</v>
      </c>
      <c r="P37" s="10" t="str">
        <f ca="1">IF(COUNTIF(O$5:O37,O37)=1,"-","Dup")</f>
        <v>-</v>
      </c>
      <c r="Q37" s="10"/>
      <c r="R37" s="244" t="str">
        <f t="shared" ca="1" si="170"/>
        <v>-</v>
      </c>
      <c r="S37" s="244" t="str">
        <f t="shared" ca="1" si="102"/>
        <v>-</v>
      </c>
      <c r="T37" s="244" t="str">
        <f t="shared" ca="1" si="171"/>
        <v>-</v>
      </c>
      <c r="U37" s="244" t="str">
        <f t="shared" ca="1" si="171"/>
        <v>-</v>
      </c>
      <c r="V37" s="244" t="str">
        <f t="shared" ca="1" si="103"/>
        <v>-</v>
      </c>
      <c r="W37" s="256" t="str">
        <f t="shared" ca="1" si="103"/>
        <v>-</v>
      </c>
      <c r="X37" s="10"/>
      <c r="Y37" s="244" t="b">
        <f t="shared" ca="1" si="157"/>
        <v>1</v>
      </c>
      <c r="Z37" s="256" t="str">
        <f t="shared" ca="1" si="157"/>
        <v>-</v>
      </c>
      <c r="AA37" s="256" t="str">
        <f t="shared" ca="1" si="157"/>
        <v>-</v>
      </c>
      <c r="AB37" s="256" t="str">
        <f t="shared" ca="1" si="157"/>
        <v>-</v>
      </c>
      <c r="AC37" s="244" t="b">
        <f t="shared" ca="1" si="157"/>
        <v>0</v>
      </c>
      <c r="AD37" s="256" t="str">
        <f t="shared" ca="1" si="105"/>
        <v>-</v>
      </c>
      <c r="AE37" s="256" t="str">
        <f t="shared" ca="1" si="105"/>
        <v>-</v>
      </c>
      <c r="AF37" s="256" t="str">
        <f t="shared" ca="1" si="105"/>
        <v>-</v>
      </c>
      <c r="AG37" s="256" t="str">
        <f t="shared" ca="1" si="105"/>
        <v>-</v>
      </c>
      <c r="AH37" s="10"/>
      <c r="AI37" s="244" t="b">
        <f t="shared" ca="1" si="158"/>
        <v>1</v>
      </c>
      <c r="AJ37" s="244" t="b">
        <f t="shared" ca="1" si="158"/>
        <v>1</v>
      </c>
      <c r="AK37" s="251">
        <f t="shared" ca="1" si="159"/>
        <v>1203</v>
      </c>
      <c r="AL37" s="244" t="b">
        <f t="shared" ca="1" si="160"/>
        <v>0</v>
      </c>
      <c r="AM37" s="244" t="str">
        <f t="shared" ca="1" si="160"/>
        <v>-</v>
      </c>
      <c r="AN37" s="244" t="b">
        <f t="shared" ca="1" si="160"/>
        <v>1</v>
      </c>
      <c r="AO37" s="232">
        <f t="shared" ca="1" si="174"/>
        <v>1204</v>
      </c>
      <c r="AP37" s="244">
        <f t="shared" ref="AP37:AP43" ca="1" si="178">OFFSET(AP$5,$B37,0)</f>
        <v>1</v>
      </c>
      <c r="AQ37" s="244">
        <f t="shared" ca="1" si="161"/>
        <v>1</v>
      </c>
      <c r="AR37" s="244">
        <f t="shared" ca="1" si="161"/>
        <v>1</v>
      </c>
      <c r="AS37" s="244" t="str">
        <f t="shared" ca="1" si="161"/>
        <v>-</v>
      </c>
      <c r="AT37" s="244" t="str">
        <f t="shared" ca="1" si="161"/>
        <v>-</v>
      </c>
      <c r="AU37" s="10"/>
      <c r="AV37" s="244" t="str">
        <f t="shared" ca="1" si="161"/>
        <v>-</v>
      </c>
      <c r="AW37" s="244" t="str">
        <f t="shared" ca="1" si="161"/>
        <v>-</v>
      </c>
      <c r="AX37" s="244" t="str">
        <f t="shared" ca="1" si="161"/>
        <v>-</v>
      </c>
      <c r="AY37" s="244" t="str">
        <f t="shared" ca="1" si="161"/>
        <v>-</v>
      </c>
      <c r="AZ37" s="244" t="str">
        <f t="shared" ca="1" si="161"/>
        <v>-</v>
      </c>
      <c r="BA37" s="244" t="str">
        <f t="shared" ca="1" si="161"/>
        <v>-</v>
      </c>
      <c r="BB37" s="244" t="str">
        <f t="shared" ca="1" si="161"/>
        <v>-</v>
      </c>
      <c r="BC37" s="244" t="str">
        <f t="shared" ca="1" si="161"/>
        <v>-</v>
      </c>
      <c r="BD37" s="244" t="str">
        <f t="shared" ca="1" si="161"/>
        <v>-</v>
      </c>
      <c r="BE37" s="244" t="str">
        <f t="shared" ca="1" si="161"/>
        <v>-</v>
      </c>
      <c r="BF37" s="244" t="str">
        <f t="shared" ca="1" si="161"/>
        <v>-</v>
      </c>
      <c r="BG37" s="244" t="str">
        <f t="shared" ca="1" si="161"/>
        <v>-</v>
      </c>
      <c r="BH37" s="244" t="str">
        <f t="shared" ca="1" si="161"/>
        <v>-</v>
      </c>
      <c r="BI37" s="244" t="str">
        <f t="shared" ca="1" si="161"/>
        <v>-</v>
      </c>
      <c r="BJ37" s="244" t="str">
        <f t="shared" ca="1" si="161"/>
        <v>-</v>
      </c>
      <c r="BK37" s="244" t="str">
        <f t="shared" ca="1" si="161"/>
        <v>-</v>
      </c>
      <c r="BL37" s="244" t="str">
        <f t="shared" ca="1" si="161"/>
        <v>-</v>
      </c>
      <c r="BM37" s="244" t="str">
        <f t="shared" ca="1" si="161"/>
        <v>-</v>
      </c>
      <c r="BN37" s="244" t="str">
        <f t="shared" ca="1" si="161"/>
        <v>-</v>
      </c>
      <c r="BO37" s="244" t="str">
        <f t="shared" ca="1" si="161"/>
        <v>-</v>
      </c>
      <c r="BP37" s="244" t="str">
        <f t="shared" ca="1" si="161"/>
        <v>-</v>
      </c>
      <c r="BQ37" s="10"/>
      <c r="BR37" s="244" t="b">
        <f t="shared" ca="1" si="161"/>
        <v>1</v>
      </c>
      <c r="BS37" s="244" t="b">
        <f t="shared" ca="1" si="161"/>
        <v>0</v>
      </c>
      <c r="BT37" s="244" t="str">
        <f t="shared" ref="BT37:BY43" ca="1" si="179">OFFSET(BT$5,$B37,0)</f>
        <v>-</v>
      </c>
      <c r="BU37" s="244" t="str">
        <f t="shared" ca="1" si="179"/>
        <v>-</v>
      </c>
      <c r="BV37" s="244" t="str">
        <f t="shared" ca="1" si="179"/>
        <v>-</v>
      </c>
      <c r="BW37" s="244" t="str">
        <f t="shared" ca="1" si="179"/>
        <v>-</v>
      </c>
      <c r="BX37" s="244" t="str">
        <f t="shared" ca="1" si="179"/>
        <v>-</v>
      </c>
      <c r="BY37" s="244" t="str">
        <f t="shared" ca="1" si="179"/>
        <v>-</v>
      </c>
      <c r="BZ37" s="244">
        <f t="shared" ca="1" si="162"/>
        <v>3</v>
      </c>
      <c r="CA37" s="244">
        <f t="shared" ca="1" si="162"/>
        <v>3</v>
      </c>
      <c r="CB37" s="244">
        <f t="shared" ca="1" si="162"/>
        <v>0</v>
      </c>
      <c r="CC37" s="244" t="str">
        <f t="shared" ca="1" si="162"/>
        <v>-</v>
      </c>
      <c r="CD37" s="244" t="str">
        <f t="shared" ref="CD37:CS43" ca="1" si="180">OFFSET(CD$5,$B37,0)</f>
        <v>-</v>
      </c>
      <c r="CE37" s="244" t="str">
        <f t="shared" ca="1" si="180"/>
        <v>-</v>
      </c>
      <c r="CF37" s="244" t="str">
        <f t="shared" ca="1" si="180"/>
        <v>-</v>
      </c>
      <c r="CG37" s="244" t="str">
        <f t="shared" ca="1" si="180"/>
        <v>-</v>
      </c>
      <c r="CH37" s="244" t="str">
        <f t="shared" ca="1" si="180"/>
        <v>-</v>
      </c>
      <c r="CI37" s="244" t="str">
        <f t="shared" ca="1" si="180"/>
        <v>-</v>
      </c>
      <c r="CJ37" s="244">
        <f t="shared" ca="1" si="180"/>
        <v>0</v>
      </c>
      <c r="CK37" s="244" t="str">
        <f t="shared" ca="1" si="180"/>
        <v>-</v>
      </c>
      <c r="CL37" s="244" t="str">
        <f t="shared" ca="1" si="180"/>
        <v>-</v>
      </c>
      <c r="CM37" s="244" t="str">
        <f t="shared" ca="1" si="180"/>
        <v>-</v>
      </c>
      <c r="CN37" s="244" t="str">
        <f t="shared" ca="1" si="180"/>
        <v>-</v>
      </c>
      <c r="CO37" s="244" t="str">
        <f t="shared" ca="1" si="180"/>
        <v>-</v>
      </c>
      <c r="CP37" s="244">
        <f t="shared" ca="1" si="180"/>
        <v>0</v>
      </c>
      <c r="CQ37" s="256">
        <f t="shared" ca="1" si="180"/>
        <v>0</v>
      </c>
      <c r="CR37" s="256">
        <f t="shared" ca="1" si="180"/>
        <v>0</v>
      </c>
      <c r="CS37" s="256">
        <f t="shared" ca="1" si="180"/>
        <v>0</v>
      </c>
      <c r="CT37" s="244">
        <f t="shared" ca="1" si="175"/>
        <v>0</v>
      </c>
      <c r="CU37" s="244">
        <f t="shared" ca="1" si="175"/>
        <v>0</v>
      </c>
      <c r="CV37" s="244">
        <f t="shared" ca="1" si="175"/>
        <v>0</v>
      </c>
      <c r="CW37" s="244" t="str">
        <f t="shared" ca="1" si="175"/>
        <v>-</v>
      </c>
      <c r="CX37" s="244" t="str">
        <f t="shared" ca="1" si="175"/>
        <v>-</v>
      </c>
      <c r="CY37" s="256" t="str">
        <f t="shared" ca="1" si="175"/>
        <v>-</v>
      </c>
      <c r="CZ37" s="256" t="str">
        <f t="shared" ca="1" si="175"/>
        <v>-</v>
      </c>
      <c r="DA37" s="244" t="str">
        <f t="shared" ca="1" si="175"/>
        <v>-</v>
      </c>
      <c r="DB37" s="244" t="str">
        <f t="shared" ca="1" si="175"/>
        <v>-</v>
      </c>
      <c r="DC37" s="244" t="str">
        <f t="shared" ca="1" si="175"/>
        <v>-</v>
      </c>
      <c r="DD37" s="244" t="str">
        <f t="shared" ca="1" si="175"/>
        <v>-</v>
      </c>
      <c r="DE37" s="244" t="str">
        <f t="shared" ca="1" si="175"/>
        <v>-</v>
      </c>
      <c r="DF37" s="244" t="str">
        <f t="shared" ca="1" si="175"/>
        <v>-</v>
      </c>
      <c r="DG37" s="244" t="str">
        <f t="shared" ca="1" si="175"/>
        <v>-</v>
      </c>
      <c r="DH37" s="10"/>
      <c r="DI37" s="238">
        <f t="shared" ca="1" si="108"/>
        <v>0</v>
      </c>
      <c r="DJ37" s="244" t="str">
        <f t="shared" ca="1" si="172"/>
        <v>-</v>
      </c>
      <c r="DK37" s="244" t="str">
        <f t="shared" ca="1" si="172"/>
        <v>-</v>
      </c>
      <c r="DL37" s="244" t="str">
        <f t="shared" ca="1" si="172"/>
        <v>-</v>
      </c>
      <c r="DM37" s="244" t="str">
        <f t="shared" ca="1" si="172"/>
        <v>-</v>
      </c>
      <c r="DN37" s="238" t="b">
        <f t="shared" ca="1" si="109"/>
        <v>0</v>
      </c>
      <c r="DO37" s="244" t="str">
        <f t="shared" ca="1" si="172"/>
        <v>-</v>
      </c>
      <c r="DP37" s="244">
        <f t="shared" ca="1" si="172"/>
        <v>0</v>
      </c>
      <c r="DQ37" s="244" t="str">
        <f t="shared" ca="1" si="172"/>
        <v>-</v>
      </c>
      <c r="DR37" s="244">
        <f t="shared" ca="1" si="110"/>
        <v>1</v>
      </c>
      <c r="DS37" s="244">
        <f t="shared" ca="1" si="110"/>
        <v>0</v>
      </c>
      <c r="DT37" s="244">
        <f t="shared" ca="1" si="172"/>
        <v>1</v>
      </c>
      <c r="DU37" s="244">
        <f t="shared" ca="1" si="172"/>
        <v>0</v>
      </c>
      <c r="DV37" s="244">
        <f t="shared" ca="1" si="172"/>
        <v>1</v>
      </c>
      <c r="DW37" s="244">
        <f t="shared" ca="1" si="172"/>
        <v>1</v>
      </c>
      <c r="DX37" s="244">
        <f t="shared" ca="1" si="172"/>
        <v>1</v>
      </c>
      <c r="DY37" s="244">
        <f t="shared" ca="1" si="172"/>
        <v>0</v>
      </c>
      <c r="DZ37" s="244">
        <f t="shared" ca="1" si="172"/>
        <v>0</v>
      </c>
      <c r="EA37" s="244">
        <f t="shared" ca="1" si="172"/>
        <v>0</v>
      </c>
      <c r="EB37" s="244">
        <f t="shared" ca="1" si="172"/>
        <v>0</v>
      </c>
      <c r="EC37" s="244">
        <f t="shared" ca="1" si="172"/>
        <v>0</v>
      </c>
      <c r="ED37" s="244">
        <f t="shared" ca="1" si="172"/>
        <v>0</v>
      </c>
      <c r="EE37" s="244">
        <f t="shared" ca="1" si="172"/>
        <v>0</v>
      </c>
      <c r="EF37" s="244">
        <f t="shared" ca="1" si="172"/>
        <v>0</v>
      </c>
      <c r="EG37" s="244">
        <f t="shared" ca="1" si="111"/>
        <v>0</v>
      </c>
      <c r="EH37" s="244">
        <f t="shared" ca="1" si="111"/>
        <v>0</v>
      </c>
      <c r="EI37" s="244">
        <f t="shared" ca="1" si="172"/>
        <v>0</v>
      </c>
      <c r="EJ37" s="244">
        <f t="shared" ca="1" si="172"/>
        <v>0</v>
      </c>
      <c r="EK37" s="244">
        <f t="shared" ca="1" si="172"/>
        <v>1</v>
      </c>
      <c r="EL37" s="244">
        <f t="shared" ca="1" si="172"/>
        <v>0</v>
      </c>
      <c r="EM37" s="256">
        <f t="shared" ca="1" si="164"/>
        <v>0</v>
      </c>
      <c r="EN37" s="256">
        <f t="shared" ca="1" si="164"/>
        <v>0</v>
      </c>
      <c r="EO37" s="256">
        <f t="shared" ca="1" si="164"/>
        <v>0</v>
      </c>
      <c r="EP37" s="256">
        <f t="shared" ca="1" si="164"/>
        <v>0</v>
      </c>
      <c r="EQ37" s="256">
        <f t="shared" ca="1" si="164"/>
        <v>0</v>
      </c>
      <c r="ER37" s="256">
        <f t="shared" ca="1" si="164"/>
        <v>0</v>
      </c>
      <c r="ES37" s="10"/>
      <c r="ET37" s="244" t="str">
        <f t="shared" ca="1" si="172"/>
        <v>-</v>
      </c>
      <c r="EU37" s="244" t="str">
        <f t="shared" ca="1" si="172"/>
        <v>-</v>
      </c>
      <c r="EV37" s="256" t="str">
        <f t="shared" ca="1" si="172"/>
        <v>-</v>
      </c>
      <c r="EW37" s="244" t="str">
        <f t="shared" ca="1" si="172"/>
        <v>-</v>
      </c>
      <c r="EX37" s="244" t="str">
        <f t="shared" ca="1" si="172"/>
        <v>-</v>
      </c>
      <c r="EY37" s="238" t="b">
        <f t="shared" ca="1" si="112"/>
        <v>1</v>
      </c>
      <c r="EZ37" s="238" t="b">
        <f t="shared" ca="1" si="112"/>
        <v>0</v>
      </c>
      <c r="FA37" s="238" t="b">
        <f t="shared" ca="1" si="112"/>
        <v>0</v>
      </c>
      <c r="FB37" s="256">
        <f t="shared" ca="1" si="164"/>
        <v>0</v>
      </c>
      <c r="FC37" s="244">
        <f t="shared" ca="1" si="172"/>
        <v>2</v>
      </c>
      <c r="FD37" s="244">
        <f t="shared" ca="1" si="172"/>
        <v>2</v>
      </c>
      <c r="FE37" s="256" t="str">
        <f t="shared" ca="1" si="164"/>
        <v>-</v>
      </c>
      <c r="FF37" s="256" t="str">
        <f t="shared" ca="1" si="164"/>
        <v>-</v>
      </c>
      <c r="FG37" s="256" t="str">
        <f t="shared" ca="1" si="164"/>
        <v>-</v>
      </c>
      <c r="FH37" s="256" t="str">
        <f t="shared" ca="1" si="164"/>
        <v>-</v>
      </c>
      <c r="FI37" s="256" t="str">
        <f t="shared" ca="1" si="164"/>
        <v>-</v>
      </c>
      <c r="FJ37" s="244" t="str">
        <f t="shared" ca="1" si="172"/>
        <v>-</v>
      </c>
      <c r="FK37" s="244" t="str">
        <f t="shared" ca="1" si="172"/>
        <v>-</v>
      </c>
      <c r="FL37" s="238" t="b">
        <f t="array" aca="1" ref="FL37" ca="1">IF(OR(FM37:FN37&lt;&gt;"-"),TRUE,"-")</f>
        <v>1</v>
      </c>
      <c r="FM37" s="232">
        <f t="shared" ca="1" si="151"/>
        <v>2</v>
      </c>
      <c r="FN37" s="256" t="str">
        <f t="shared" ca="1" si="165"/>
        <v>-</v>
      </c>
      <c r="FO37" s="238" t="str">
        <f t="array" aca="1" ref="FO37" ca="1">IF(OR(FP37:FQ37&lt;&gt;"-"),TRUE,"-")</f>
        <v>-</v>
      </c>
      <c r="FP37" s="244" t="str">
        <f t="shared" ca="1" si="166"/>
        <v>-</v>
      </c>
      <c r="FQ37" s="256" t="str">
        <f t="shared" ca="1" si="167"/>
        <v>-</v>
      </c>
      <c r="FR37" s="244" t="b">
        <f t="shared" ca="1" si="176"/>
        <v>1</v>
      </c>
      <c r="FS37" s="244">
        <f t="shared" ca="1" si="176"/>
        <v>2</v>
      </c>
      <c r="FT37" s="244" t="b">
        <f t="shared" ca="1" si="91"/>
        <v>1</v>
      </c>
      <c r="FU37" s="244" t="str">
        <f t="shared" ca="1" si="91"/>
        <v>-</v>
      </c>
      <c r="FV37" s="238" t="str">
        <f t="shared" ca="1" si="114"/>
        <v>-</v>
      </c>
      <c r="FW37" s="238" t="str">
        <f t="shared" ca="1" si="114"/>
        <v>-</v>
      </c>
      <c r="FX37" s="238" t="str">
        <f t="shared" ca="1" si="114"/>
        <v>-</v>
      </c>
      <c r="FY37" s="238" t="str">
        <f t="shared" ca="1" si="114"/>
        <v>-</v>
      </c>
      <c r="FZ37" s="244" t="str">
        <f t="shared" ca="1" si="168"/>
        <v>-</v>
      </c>
      <c r="GA37" s="253">
        <f t="shared" ca="1" si="177"/>
        <v>0.5</v>
      </c>
      <c r="GB37" s="253">
        <f t="shared" ca="1" si="177"/>
        <v>0.9</v>
      </c>
      <c r="GC37" s="253">
        <f t="shared" ca="1" si="177"/>
        <v>0.5</v>
      </c>
      <c r="GD37" s="253">
        <f t="shared" ca="1" si="177"/>
        <v>0.5</v>
      </c>
      <c r="GE37" s="253">
        <f t="shared" ca="1" si="177"/>
        <v>0</v>
      </c>
      <c r="GF37" s="253">
        <f t="shared" ca="1" si="177"/>
        <v>0</v>
      </c>
      <c r="GG37" s="253" t="str">
        <f t="shared" ca="1" si="177"/>
        <v>-</v>
      </c>
      <c r="GH37" s="238" t="str">
        <f t="shared" ca="1" si="115"/>
        <v>-</v>
      </c>
      <c r="GI37" s="238" t="str">
        <f t="shared" ca="1" si="115"/>
        <v>-</v>
      </c>
      <c r="GJ37" s="161" t="b">
        <f t="shared" ca="1" si="116"/>
        <v>0</v>
      </c>
      <c r="GK37" s="244" t="str">
        <f t="shared" ca="1" si="117"/>
        <v>-</v>
      </c>
      <c r="GL37" s="10"/>
      <c r="GM37" s="244">
        <f t="shared" ca="1" si="168"/>
        <v>1</v>
      </c>
      <c r="GN37" s="244">
        <f t="shared" ca="1" si="168"/>
        <v>0</v>
      </c>
      <c r="GO37" s="244">
        <f t="shared" ca="1" si="168"/>
        <v>1</v>
      </c>
      <c r="GP37" s="244">
        <f t="shared" ca="1" si="168"/>
        <v>1</v>
      </c>
      <c r="GQ37" s="244">
        <f t="shared" ca="1" si="168"/>
        <v>0</v>
      </c>
      <c r="GR37" s="244">
        <f t="shared" ca="1" si="168"/>
        <v>70</v>
      </c>
      <c r="GS37" s="244">
        <f t="shared" ca="1" si="168"/>
        <v>50</v>
      </c>
      <c r="GT37" s="244">
        <f t="shared" ca="1" si="168"/>
        <v>70</v>
      </c>
      <c r="GU37" s="244">
        <f t="shared" ca="1" si="168"/>
        <v>50</v>
      </c>
      <c r="GV37" s="238">
        <f t="shared" ca="1" si="118"/>
        <v>1</v>
      </c>
      <c r="GW37" s="238">
        <f t="shared" ca="1" si="119"/>
        <v>1</v>
      </c>
      <c r="GX37" s="238">
        <f t="shared" ca="1" si="120"/>
        <v>1</v>
      </c>
      <c r="GY37" s="244">
        <f t="shared" ca="1" si="168"/>
        <v>1</v>
      </c>
      <c r="GZ37" s="10"/>
      <c r="HA37" s="244">
        <f t="shared" ca="1" si="168"/>
        <v>1</v>
      </c>
      <c r="HB37" s="244">
        <f t="shared" ca="1" si="168"/>
        <v>1</v>
      </c>
      <c r="HC37" s="244">
        <f t="shared" ca="1" si="168"/>
        <v>1</v>
      </c>
      <c r="HD37" s="244">
        <f t="shared" ca="1" si="168"/>
        <v>1</v>
      </c>
      <c r="HE37" s="244">
        <f t="shared" ca="1" si="168"/>
        <v>1</v>
      </c>
      <c r="HF37" s="244">
        <f t="shared" ca="1" si="168"/>
        <v>1</v>
      </c>
      <c r="HG37" s="256" t="str">
        <f t="shared" ca="1" si="168"/>
        <v>-</v>
      </c>
      <c r="HH37" s="244">
        <f t="shared" ca="1" si="168"/>
        <v>0</v>
      </c>
      <c r="HI37" s="27">
        <v>0</v>
      </c>
    </row>
    <row r="38" spans="1:217" s="236" customFormat="1" outlineLevel="2">
      <c r="A38" s="208">
        <f t="shared" si="155"/>
        <v>33</v>
      </c>
      <c r="B38" s="216">
        <f t="shared" ca="1" si="173"/>
        <v>23</v>
      </c>
      <c r="C38" s="236">
        <v>200</v>
      </c>
      <c r="D38" s="236" t="b">
        <f t="shared" ca="1" si="101"/>
        <v>0</v>
      </c>
      <c r="E38" s="236" t="b">
        <v>0</v>
      </c>
      <c r="F38" s="236" t="b">
        <f t="shared" ca="1" si="122"/>
        <v>0</v>
      </c>
      <c r="G38" s="232">
        <f t="shared" ca="1" si="169"/>
        <v>1</v>
      </c>
      <c r="H38" s="232">
        <f t="shared" ca="1" si="169"/>
        <v>1</v>
      </c>
      <c r="I38" s="232">
        <f t="shared" ca="1" si="169"/>
        <v>1</v>
      </c>
      <c r="J38" s="232">
        <f t="shared" ca="1" si="169"/>
        <v>2</v>
      </c>
      <c r="K38" s="232">
        <f t="shared" ca="1" si="169"/>
        <v>1</v>
      </c>
      <c r="L38" s="232">
        <f t="shared" ca="1" si="169"/>
        <v>1</v>
      </c>
      <c r="M38" s="232">
        <f t="shared" ca="1" si="169"/>
        <v>1</v>
      </c>
      <c r="O38" s="250" t="str">
        <f t="shared" ca="1" si="124"/>
        <v>00014 FeedSupply GSM Day135 FWM     GI2 T_TRUE  LTW_TRUE  (F43N33)</v>
      </c>
      <c r="P38" s="10" t="str">
        <f ca="1">IF(COUNTIF(O$5:O38,O38)=1,"-","Dup")</f>
        <v>-</v>
      </c>
      <c r="Q38" s="10"/>
      <c r="R38" s="244" t="str">
        <f t="shared" ca="1" si="170"/>
        <v>-</v>
      </c>
      <c r="S38" s="244" t="str">
        <f t="shared" ca="1" si="102"/>
        <v>-</v>
      </c>
      <c r="T38" s="244" t="str">
        <f t="shared" ca="1" si="171"/>
        <v>-</v>
      </c>
      <c r="U38" s="244" t="str">
        <f t="shared" ca="1" si="171"/>
        <v>-</v>
      </c>
      <c r="V38" s="244" t="str">
        <f t="shared" ca="1" si="103"/>
        <v>-</v>
      </c>
      <c r="W38" s="256" t="str">
        <f t="shared" ca="1" si="103"/>
        <v>-</v>
      </c>
      <c r="X38" s="10"/>
      <c r="Y38" s="244" t="b">
        <f t="shared" ref="Y38:AC43" ca="1" si="181">OFFSET(Y$5,$B38,0)</f>
        <v>1</v>
      </c>
      <c r="Z38" s="256" t="str">
        <f t="shared" ca="1" si="181"/>
        <v>-</v>
      </c>
      <c r="AA38" s="256" t="str">
        <f t="shared" ca="1" si="181"/>
        <v>-</v>
      </c>
      <c r="AB38" s="256" t="str">
        <f t="shared" ca="1" si="181"/>
        <v>-</v>
      </c>
      <c r="AC38" s="244" t="b">
        <f t="shared" ca="1" si="181"/>
        <v>0</v>
      </c>
      <c r="AD38" s="256" t="str">
        <f t="shared" ca="1" si="105"/>
        <v>-</v>
      </c>
      <c r="AE38" s="256" t="str">
        <f t="shared" ca="1" si="105"/>
        <v>-</v>
      </c>
      <c r="AF38" s="256" t="str">
        <f t="shared" ca="1" si="105"/>
        <v>-</v>
      </c>
      <c r="AG38" s="256" t="str">
        <f t="shared" ca="1" si="105"/>
        <v>-</v>
      </c>
      <c r="AH38" s="10"/>
      <c r="AI38" s="244" t="b">
        <f t="shared" ca="1" si="158"/>
        <v>1</v>
      </c>
      <c r="AJ38" s="244" t="b">
        <f t="shared" ca="1" si="158"/>
        <v>1</v>
      </c>
      <c r="AK38" s="251">
        <f t="shared" ca="1" si="159"/>
        <v>1204</v>
      </c>
      <c r="AL38" s="244" t="b">
        <f t="shared" ca="1" si="160"/>
        <v>0</v>
      </c>
      <c r="AM38" s="244" t="str">
        <f t="shared" ca="1" si="160"/>
        <v>-</v>
      </c>
      <c r="AN38" s="244" t="b">
        <f t="shared" ca="1" si="160"/>
        <v>1</v>
      </c>
      <c r="AO38" s="232">
        <f t="shared" ca="1" si="174"/>
        <v>1205</v>
      </c>
      <c r="AP38" s="244">
        <f t="shared" ca="1" si="178"/>
        <v>1</v>
      </c>
      <c r="AQ38" s="244">
        <f t="shared" ca="1" si="161"/>
        <v>1</v>
      </c>
      <c r="AR38" s="244">
        <f t="shared" ca="1" si="161"/>
        <v>1</v>
      </c>
      <c r="AS38" s="244" t="str">
        <f t="shared" ca="1" si="161"/>
        <v>-</v>
      </c>
      <c r="AT38" s="244" t="str">
        <f t="shared" ca="1" si="161"/>
        <v>-</v>
      </c>
      <c r="AU38" s="10"/>
      <c r="AV38" s="244" t="str">
        <f t="shared" ca="1" si="161"/>
        <v>-</v>
      </c>
      <c r="AW38" s="244" t="str">
        <f t="shared" ca="1" si="161"/>
        <v>-</v>
      </c>
      <c r="AX38" s="244" t="str">
        <f t="shared" ca="1" si="161"/>
        <v>-</v>
      </c>
      <c r="AY38" s="244" t="str">
        <f t="shared" ca="1" si="161"/>
        <v>-</v>
      </c>
      <c r="AZ38" s="244" t="str">
        <f t="shared" ca="1" si="161"/>
        <v>-</v>
      </c>
      <c r="BA38" s="244" t="str">
        <f t="shared" ca="1" si="161"/>
        <v>-</v>
      </c>
      <c r="BB38" s="244" t="str">
        <f t="shared" ca="1" si="161"/>
        <v>-</v>
      </c>
      <c r="BC38" s="244" t="str">
        <f t="shared" ca="1" si="161"/>
        <v>-</v>
      </c>
      <c r="BD38" s="244" t="str">
        <f t="shared" ca="1" si="161"/>
        <v>-</v>
      </c>
      <c r="BE38" s="244" t="str">
        <f t="shared" ca="1" si="161"/>
        <v>-</v>
      </c>
      <c r="BF38" s="244" t="str">
        <f t="shared" ca="1" si="161"/>
        <v>-</v>
      </c>
      <c r="BG38" s="244" t="str">
        <f t="shared" ca="1" si="161"/>
        <v>-</v>
      </c>
      <c r="BH38" s="244" t="str">
        <f t="shared" ca="1" si="161"/>
        <v>-</v>
      </c>
      <c r="BI38" s="244" t="str">
        <f t="shared" ca="1" si="161"/>
        <v>-</v>
      </c>
      <c r="BJ38" s="244" t="str">
        <f t="shared" ca="1" si="161"/>
        <v>-</v>
      </c>
      <c r="BK38" s="244" t="str">
        <f t="shared" ca="1" si="161"/>
        <v>-</v>
      </c>
      <c r="BL38" s="244" t="str">
        <f t="shared" ca="1" si="161"/>
        <v>-</v>
      </c>
      <c r="BM38" s="244" t="str">
        <f t="shared" ca="1" si="161"/>
        <v>-</v>
      </c>
      <c r="BN38" s="244" t="str">
        <f t="shared" ca="1" si="161"/>
        <v>-</v>
      </c>
      <c r="BO38" s="244" t="str">
        <f t="shared" ca="1" si="161"/>
        <v>-</v>
      </c>
      <c r="BP38" s="244" t="str">
        <f t="shared" ca="1" si="161"/>
        <v>-</v>
      </c>
      <c r="BQ38" s="10"/>
      <c r="BR38" s="244" t="b">
        <f t="shared" ca="1" si="161"/>
        <v>1</v>
      </c>
      <c r="BS38" s="244" t="b">
        <f t="shared" ca="1" si="161"/>
        <v>0</v>
      </c>
      <c r="BT38" s="244" t="str">
        <f t="shared" ca="1" si="179"/>
        <v>-</v>
      </c>
      <c r="BU38" s="244" t="str">
        <f t="shared" ca="1" si="179"/>
        <v>-</v>
      </c>
      <c r="BV38" s="244" t="str">
        <f t="shared" ca="1" si="179"/>
        <v>-</v>
      </c>
      <c r="BW38" s="244" t="str">
        <f t="shared" ca="1" si="179"/>
        <v>-</v>
      </c>
      <c r="BX38" s="244" t="str">
        <f t="shared" ca="1" si="179"/>
        <v>-</v>
      </c>
      <c r="BY38" s="244" t="str">
        <f t="shared" ca="1" si="179"/>
        <v>-</v>
      </c>
      <c r="BZ38" s="244">
        <f t="shared" ca="1" si="162"/>
        <v>3</v>
      </c>
      <c r="CA38" s="244">
        <f t="shared" ca="1" si="162"/>
        <v>3</v>
      </c>
      <c r="CB38" s="244">
        <f t="shared" ca="1" si="162"/>
        <v>0</v>
      </c>
      <c r="CC38" s="244" t="str">
        <f t="shared" ca="1" si="162"/>
        <v>-</v>
      </c>
      <c r="CD38" s="244" t="str">
        <f t="shared" ca="1" si="180"/>
        <v>-</v>
      </c>
      <c r="CE38" s="244" t="str">
        <f t="shared" ca="1" si="180"/>
        <v>-</v>
      </c>
      <c r="CF38" s="244" t="str">
        <f t="shared" ca="1" si="180"/>
        <v>-</v>
      </c>
      <c r="CG38" s="244" t="str">
        <f t="shared" ca="1" si="180"/>
        <v>-</v>
      </c>
      <c r="CH38" s="244" t="str">
        <f t="shared" ca="1" si="180"/>
        <v>-</v>
      </c>
      <c r="CI38" s="244" t="str">
        <f t="shared" ca="1" si="180"/>
        <v>-</v>
      </c>
      <c r="CJ38" s="244">
        <f t="shared" ca="1" si="180"/>
        <v>0</v>
      </c>
      <c r="CK38" s="244" t="str">
        <f t="shared" ca="1" si="180"/>
        <v>-</v>
      </c>
      <c r="CL38" s="244" t="str">
        <f t="shared" ca="1" si="180"/>
        <v>-</v>
      </c>
      <c r="CM38" s="244" t="str">
        <f t="shared" ca="1" si="180"/>
        <v>-</v>
      </c>
      <c r="CN38" s="244" t="str">
        <f t="shared" ca="1" si="180"/>
        <v>-</v>
      </c>
      <c r="CO38" s="244" t="str">
        <f t="shared" ca="1" si="180"/>
        <v>-</v>
      </c>
      <c r="CP38" s="244">
        <f t="shared" ca="1" si="180"/>
        <v>0</v>
      </c>
      <c r="CQ38" s="256">
        <f t="shared" ca="1" si="180"/>
        <v>0</v>
      </c>
      <c r="CR38" s="256">
        <f t="shared" ca="1" si="180"/>
        <v>0</v>
      </c>
      <c r="CS38" s="256">
        <f t="shared" ca="1" si="180"/>
        <v>0</v>
      </c>
      <c r="CT38" s="244">
        <f t="shared" ca="1" si="175"/>
        <v>0</v>
      </c>
      <c r="CU38" s="244">
        <f t="shared" ca="1" si="175"/>
        <v>0</v>
      </c>
      <c r="CV38" s="244">
        <f t="shared" ca="1" si="175"/>
        <v>0</v>
      </c>
      <c r="CW38" s="244" t="str">
        <f t="shared" ca="1" si="175"/>
        <v>-</v>
      </c>
      <c r="CX38" s="244" t="str">
        <f t="shared" ca="1" si="175"/>
        <v>-</v>
      </c>
      <c r="CY38" s="256" t="str">
        <f t="shared" ca="1" si="175"/>
        <v>-</v>
      </c>
      <c r="CZ38" s="256" t="str">
        <f t="shared" ca="1" si="175"/>
        <v>-</v>
      </c>
      <c r="DA38" s="244" t="str">
        <f t="shared" ca="1" si="175"/>
        <v>-</v>
      </c>
      <c r="DB38" s="244" t="str">
        <f t="shared" ca="1" si="175"/>
        <v>-</v>
      </c>
      <c r="DC38" s="244" t="str">
        <f t="shared" ca="1" si="175"/>
        <v>-</v>
      </c>
      <c r="DD38" s="244" t="str">
        <f t="shared" ca="1" si="175"/>
        <v>-</v>
      </c>
      <c r="DE38" s="244" t="str">
        <f t="shared" ca="1" si="175"/>
        <v>-</v>
      </c>
      <c r="DF38" s="244" t="str">
        <f t="shared" ca="1" si="175"/>
        <v>-</v>
      </c>
      <c r="DG38" s="244" t="str">
        <f t="shared" ca="1" si="175"/>
        <v>-</v>
      </c>
      <c r="DH38" s="10"/>
      <c r="DI38" s="238">
        <f t="shared" ca="1" si="108"/>
        <v>0</v>
      </c>
      <c r="DJ38" s="244" t="str">
        <f t="shared" ca="1" si="172"/>
        <v>-</v>
      </c>
      <c r="DK38" s="244" t="str">
        <f t="shared" ca="1" si="172"/>
        <v>-</v>
      </c>
      <c r="DL38" s="244" t="str">
        <f t="shared" ca="1" si="172"/>
        <v>-</v>
      </c>
      <c r="DM38" s="244" t="str">
        <f t="shared" ca="1" si="172"/>
        <v>-</v>
      </c>
      <c r="DN38" s="238" t="b">
        <f t="shared" ca="1" si="109"/>
        <v>0</v>
      </c>
      <c r="DO38" s="244" t="str">
        <f t="shared" ca="1" si="172"/>
        <v>-</v>
      </c>
      <c r="DP38" s="244">
        <f t="shared" ca="1" si="172"/>
        <v>0</v>
      </c>
      <c r="DQ38" s="244" t="str">
        <f t="shared" ca="1" si="172"/>
        <v>-</v>
      </c>
      <c r="DR38" s="244">
        <f t="shared" ca="1" si="110"/>
        <v>1</v>
      </c>
      <c r="DS38" s="244">
        <f t="shared" ca="1" si="110"/>
        <v>0</v>
      </c>
      <c r="DT38" s="244">
        <f t="shared" ca="1" si="172"/>
        <v>1</v>
      </c>
      <c r="DU38" s="244">
        <f t="shared" ca="1" si="172"/>
        <v>0</v>
      </c>
      <c r="DV38" s="244">
        <f t="shared" ca="1" si="172"/>
        <v>1</v>
      </c>
      <c r="DW38" s="244">
        <f t="shared" ca="1" si="172"/>
        <v>1</v>
      </c>
      <c r="DX38" s="244">
        <f t="shared" ca="1" si="172"/>
        <v>1</v>
      </c>
      <c r="DY38" s="244">
        <f t="shared" ca="1" si="172"/>
        <v>0</v>
      </c>
      <c r="DZ38" s="244">
        <f t="shared" ca="1" si="172"/>
        <v>0</v>
      </c>
      <c r="EA38" s="244">
        <f t="shared" ca="1" si="172"/>
        <v>0</v>
      </c>
      <c r="EB38" s="244">
        <f t="shared" ca="1" si="172"/>
        <v>0</v>
      </c>
      <c r="EC38" s="244">
        <f t="shared" ca="1" si="172"/>
        <v>0</v>
      </c>
      <c r="ED38" s="244">
        <f t="shared" ca="1" si="172"/>
        <v>0</v>
      </c>
      <c r="EE38" s="244">
        <f t="shared" ca="1" si="172"/>
        <v>0</v>
      </c>
      <c r="EF38" s="244">
        <f t="shared" ca="1" si="172"/>
        <v>0</v>
      </c>
      <c r="EG38" s="244">
        <f t="shared" ca="1" si="111"/>
        <v>0</v>
      </c>
      <c r="EH38" s="244">
        <f t="shared" ca="1" si="111"/>
        <v>0</v>
      </c>
      <c r="EI38" s="244">
        <f t="shared" ca="1" si="172"/>
        <v>0</v>
      </c>
      <c r="EJ38" s="244">
        <f t="shared" ca="1" si="172"/>
        <v>0</v>
      </c>
      <c r="EK38" s="244">
        <f t="shared" ca="1" si="172"/>
        <v>1</v>
      </c>
      <c r="EL38" s="244">
        <f t="shared" ca="1" si="172"/>
        <v>0</v>
      </c>
      <c r="EM38" s="256">
        <f t="shared" ca="1" si="164"/>
        <v>0</v>
      </c>
      <c r="EN38" s="256">
        <f t="shared" ca="1" si="164"/>
        <v>0</v>
      </c>
      <c r="EO38" s="256">
        <f t="shared" ca="1" si="164"/>
        <v>0</v>
      </c>
      <c r="EP38" s="256">
        <f t="shared" ca="1" si="164"/>
        <v>0</v>
      </c>
      <c r="EQ38" s="256">
        <f t="shared" ca="1" si="164"/>
        <v>0</v>
      </c>
      <c r="ER38" s="256">
        <f t="shared" ca="1" si="164"/>
        <v>0</v>
      </c>
      <c r="ES38" s="10"/>
      <c r="ET38" s="244" t="str">
        <f t="shared" ca="1" si="172"/>
        <v>-</v>
      </c>
      <c r="EU38" s="244" t="str">
        <f t="shared" ca="1" si="172"/>
        <v>-</v>
      </c>
      <c r="EV38" s="256" t="str">
        <f t="shared" ca="1" si="172"/>
        <v>-</v>
      </c>
      <c r="EW38" s="244" t="str">
        <f t="shared" ca="1" si="172"/>
        <v>-</v>
      </c>
      <c r="EX38" s="244" t="str">
        <f t="shared" ca="1" si="172"/>
        <v>-</v>
      </c>
      <c r="EY38" s="238" t="b">
        <f t="shared" ca="1" si="112"/>
        <v>1</v>
      </c>
      <c r="EZ38" s="238" t="b">
        <f t="shared" ca="1" si="112"/>
        <v>0</v>
      </c>
      <c r="FA38" s="238" t="b">
        <f t="shared" ca="1" si="112"/>
        <v>0</v>
      </c>
      <c r="FB38" s="256">
        <f t="shared" ca="1" si="164"/>
        <v>0</v>
      </c>
      <c r="FC38" s="244">
        <f t="shared" ca="1" si="172"/>
        <v>2</v>
      </c>
      <c r="FD38" s="244">
        <f t="shared" ca="1" si="172"/>
        <v>2</v>
      </c>
      <c r="FE38" s="256" t="str">
        <f t="shared" ca="1" si="164"/>
        <v>-</v>
      </c>
      <c r="FF38" s="256" t="str">
        <f t="shared" ca="1" si="164"/>
        <v>-</v>
      </c>
      <c r="FG38" s="256" t="str">
        <f t="shared" ca="1" si="164"/>
        <v>-</v>
      </c>
      <c r="FH38" s="256" t="str">
        <f t="shared" ca="1" si="164"/>
        <v>-</v>
      </c>
      <c r="FI38" s="256" t="str">
        <f t="shared" ca="1" si="164"/>
        <v>-</v>
      </c>
      <c r="FJ38" s="244" t="str">
        <f t="shared" ca="1" si="172"/>
        <v>-</v>
      </c>
      <c r="FK38" s="244" t="str">
        <f t="shared" ca="1" si="172"/>
        <v>-</v>
      </c>
      <c r="FL38" s="238" t="b">
        <f t="array" aca="1" ref="FL38" ca="1">IF(OR(FM38:FN38&lt;&gt;"-"),TRUE,"-")</f>
        <v>1</v>
      </c>
      <c r="FM38" s="232">
        <f t="shared" ca="1" si="151"/>
        <v>2</v>
      </c>
      <c r="FN38" s="256" t="str">
        <f t="shared" ca="1" si="165"/>
        <v>-</v>
      </c>
      <c r="FO38" s="238" t="str">
        <f t="array" aca="1" ref="FO38" ca="1">IF(OR(FP38:FQ38&lt;&gt;"-"),TRUE,"-")</f>
        <v>-</v>
      </c>
      <c r="FP38" s="244" t="str">
        <f t="shared" ca="1" si="166"/>
        <v>-</v>
      </c>
      <c r="FQ38" s="256" t="str">
        <f t="shared" ca="1" si="167"/>
        <v>-</v>
      </c>
      <c r="FR38" s="244" t="b">
        <f t="shared" ca="1" si="176"/>
        <v>1</v>
      </c>
      <c r="FS38" s="244">
        <f t="shared" ca="1" si="176"/>
        <v>2</v>
      </c>
      <c r="FT38" s="244" t="b">
        <f t="shared" ca="1" si="91"/>
        <v>1</v>
      </c>
      <c r="FU38" s="244" t="str">
        <f t="shared" ca="1" si="91"/>
        <v>-</v>
      </c>
      <c r="FV38" s="238" t="str">
        <f t="shared" ca="1" si="114"/>
        <v>-</v>
      </c>
      <c r="FW38" s="238" t="str">
        <f t="shared" ca="1" si="114"/>
        <v>-</v>
      </c>
      <c r="FX38" s="238" t="str">
        <f t="shared" ca="1" si="114"/>
        <v>-</v>
      </c>
      <c r="FY38" s="238" t="str">
        <f t="shared" ca="1" si="114"/>
        <v>-</v>
      </c>
      <c r="FZ38" s="244" t="str">
        <f t="shared" ca="1" si="168"/>
        <v>-</v>
      </c>
      <c r="GA38" s="253">
        <f t="shared" ca="1" si="177"/>
        <v>0.5</v>
      </c>
      <c r="GB38" s="253">
        <f t="shared" ca="1" si="177"/>
        <v>0.9</v>
      </c>
      <c r="GC38" s="253">
        <f t="shared" ca="1" si="177"/>
        <v>0.5</v>
      </c>
      <c r="GD38" s="253">
        <f t="shared" ca="1" si="177"/>
        <v>0.5</v>
      </c>
      <c r="GE38" s="253">
        <f t="shared" ca="1" si="177"/>
        <v>0</v>
      </c>
      <c r="GF38" s="253">
        <f t="shared" ca="1" si="177"/>
        <v>0</v>
      </c>
      <c r="GG38" s="253" t="str">
        <f t="shared" ca="1" si="177"/>
        <v>-</v>
      </c>
      <c r="GH38" s="238" t="str">
        <f t="shared" ca="1" si="115"/>
        <v>-</v>
      </c>
      <c r="GI38" s="238" t="str">
        <f t="shared" ca="1" si="115"/>
        <v>-</v>
      </c>
      <c r="GJ38" s="161" t="b">
        <f t="shared" ca="1" si="116"/>
        <v>0</v>
      </c>
      <c r="GK38" s="244" t="str">
        <f t="shared" ca="1" si="117"/>
        <v>-</v>
      </c>
      <c r="GL38" s="10"/>
      <c r="GM38" s="244">
        <f t="shared" ca="1" si="168"/>
        <v>1</v>
      </c>
      <c r="GN38" s="244">
        <f t="shared" ca="1" si="168"/>
        <v>0</v>
      </c>
      <c r="GO38" s="244">
        <f t="shared" ca="1" si="168"/>
        <v>1</v>
      </c>
      <c r="GP38" s="244">
        <f t="shared" ca="1" si="168"/>
        <v>1</v>
      </c>
      <c r="GQ38" s="244">
        <f t="shared" ca="1" si="168"/>
        <v>0</v>
      </c>
      <c r="GR38" s="244">
        <f t="shared" ca="1" si="168"/>
        <v>70</v>
      </c>
      <c r="GS38" s="244">
        <f t="shared" ca="1" si="168"/>
        <v>50</v>
      </c>
      <c r="GT38" s="244">
        <f t="shared" ca="1" si="168"/>
        <v>70</v>
      </c>
      <c r="GU38" s="244">
        <f t="shared" ca="1" si="168"/>
        <v>50</v>
      </c>
      <c r="GV38" s="238">
        <f t="shared" ca="1" si="118"/>
        <v>1</v>
      </c>
      <c r="GW38" s="238">
        <f t="shared" ca="1" si="119"/>
        <v>1</v>
      </c>
      <c r="GX38" s="238">
        <f t="shared" ca="1" si="120"/>
        <v>1</v>
      </c>
      <c r="GY38" s="244">
        <f t="shared" ca="1" si="168"/>
        <v>1</v>
      </c>
      <c r="GZ38" s="10"/>
      <c r="HA38" s="244">
        <f t="shared" ca="1" si="168"/>
        <v>1</v>
      </c>
      <c r="HB38" s="244">
        <f t="shared" ca="1" si="168"/>
        <v>1</v>
      </c>
      <c r="HC38" s="244">
        <f t="shared" ca="1" si="168"/>
        <v>1</v>
      </c>
      <c r="HD38" s="244">
        <f t="shared" ca="1" si="168"/>
        <v>1</v>
      </c>
      <c r="HE38" s="244">
        <f t="shared" ca="1" si="168"/>
        <v>1</v>
      </c>
      <c r="HF38" s="244">
        <f t="shared" ca="1" si="168"/>
        <v>1</v>
      </c>
      <c r="HG38" s="256" t="str">
        <f t="shared" ca="1" si="168"/>
        <v>-</v>
      </c>
      <c r="HH38" s="244">
        <f t="shared" ca="1" si="168"/>
        <v>0</v>
      </c>
      <c r="HI38" s="27">
        <v>0</v>
      </c>
    </row>
    <row r="39" spans="1:217" s="236" customFormat="1" outlineLevel="2">
      <c r="A39" s="208">
        <f t="shared" si="155"/>
        <v>34</v>
      </c>
      <c r="B39" s="216">
        <f t="shared" ca="1" si="173"/>
        <v>24</v>
      </c>
      <c r="C39" s="236">
        <v>200</v>
      </c>
      <c r="D39" s="236" t="b">
        <f t="shared" ca="1" si="101"/>
        <v>0</v>
      </c>
      <c r="E39" s="236" t="b">
        <v>0</v>
      </c>
      <c r="F39" s="236" t="b">
        <f t="shared" ca="1" si="122"/>
        <v>0</v>
      </c>
      <c r="G39" s="232">
        <f t="shared" ca="1" si="169"/>
        <v>1</v>
      </c>
      <c r="H39" s="232">
        <f t="shared" ca="1" si="169"/>
        <v>1</v>
      </c>
      <c r="I39" s="232">
        <f t="shared" ca="1" si="169"/>
        <v>1</v>
      </c>
      <c r="J39" s="232">
        <f t="shared" ca="1" si="169"/>
        <v>2</v>
      </c>
      <c r="K39" s="232">
        <f t="shared" ca="1" si="169"/>
        <v>1</v>
      </c>
      <c r="L39" s="232">
        <f t="shared" ca="1" si="169"/>
        <v>1</v>
      </c>
      <c r="M39" s="232">
        <f t="shared" ca="1" si="169"/>
        <v>1</v>
      </c>
      <c r="O39" s="250" t="str">
        <f t="shared" ca="1" si="124"/>
        <v>00015 FeedSupply GSM Day135 FWM     GI2 T_TRUE  LTW_TRUE  (F43N33)</v>
      </c>
      <c r="P39" s="10" t="str">
        <f ca="1">IF(COUNTIF(O$5:O39,O39)=1,"-","Dup")</f>
        <v>-</v>
      </c>
      <c r="Q39" s="10"/>
      <c r="R39" s="244" t="str">
        <f t="shared" ca="1" si="170"/>
        <v>-</v>
      </c>
      <c r="S39" s="244" t="str">
        <f t="shared" ca="1" si="102"/>
        <v>-</v>
      </c>
      <c r="T39" s="244" t="str">
        <f t="shared" ca="1" si="171"/>
        <v>-</v>
      </c>
      <c r="U39" s="244" t="str">
        <f t="shared" ca="1" si="171"/>
        <v>-</v>
      </c>
      <c r="V39" s="244" t="str">
        <f t="shared" ca="1" si="103"/>
        <v>-</v>
      </c>
      <c r="W39" s="256" t="str">
        <f t="shared" ca="1" si="103"/>
        <v>-</v>
      </c>
      <c r="X39" s="10"/>
      <c r="Y39" s="244" t="b">
        <f t="shared" ca="1" si="181"/>
        <v>1</v>
      </c>
      <c r="Z39" s="256" t="str">
        <f t="shared" ca="1" si="181"/>
        <v>-</v>
      </c>
      <c r="AA39" s="256" t="str">
        <f t="shared" ca="1" si="181"/>
        <v>-</v>
      </c>
      <c r="AB39" s="256" t="str">
        <f t="shared" ca="1" si="181"/>
        <v>-</v>
      </c>
      <c r="AC39" s="244" t="b">
        <f t="shared" ca="1" si="181"/>
        <v>0</v>
      </c>
      <c r="AD39" s="256" t="str">
        <f t="shared" ca="1" si="105"/>
        <v>-</v>
      </c>
      <c r="AE39" s="256" t="str">
        <f t="shared" ca="1" si="105"/>
        <v>-</v>
      </c>
      <c r="AF39" s="256" t="str">
        <f t="shared" ca="1" si="105"/>
        <v>-</v>
      </c>
      <c r="AG39" s="256" t="str">
        <f t="shared" ca="1" si="105"/>
        <v>-</v>
      </c>
      <c r="AH39" s="10"/>
      <c r="AI39" s="244" t="b">
        <f t="shared" ca="1" si="158"/>
        <v>1</v>
      </c>
      <c r="AJ39" s="244" t="b">
        <f t="shared" ca="1" si="158"/>
        <v>1</v>
      </c>
      <c r="AK39" s="251">
        <f t="shared" ca="1" si="159"/>
        <v>1205</v>
      </c>
      <c r="AL39" s="244" t="b">
        <f t="shared" ca="1" si="160"/>
        <v>0</v>
      </c>
      <c r="AM39" s="244" t="str">
        <f t="shared" ca="1" si="160"/>
        <v>-</v>
      </c>
      <c r="AN39" s="244" t="b">
        <f t="shared" ca="1" si="160"/>
        <v>1</v>
      </c>
      <c r="AO39" s="232">
        <f t="shared" ca="1" si="174"/>
        <v>1206</v>
      </c>
      <c r="AP39" s="244">
        <f t="shared" ca="1" si="178"/>
        <v>1</v>
      </c>
      <c r="AQ39" s="244">
        <f t="shared" ca="1" si="161"/>
        <v>1</v>
      </c>
      <c r="AR39" s="244">
        <f t="shared" ca="1" si="161"/>
        <v>1</v>
      </c>
      <c r="AS39" s="244" t="str">
        <f t="shared" ca="1" si="161"/>
        <v>-</v>
      </c>
      <c r="AT39" s="244" t="str">
        <f t="shared" ca="1" si="161"/>
        <v>-</v>
      </c>
      <c r="AU39" s="10"/>
      <c r="AV39" s="244" t="str">
        <f t="shared" ca="1" si="161"/>
        <v>-</v>
      </c>
      <c r="AW39" s="244" t="str">
        <f t="shared" ca="1" si="161"/>
        <v>-</v>
      </c>
      <c r="AX39" s="244" t="str">
        <f t="shared" ca="1" si="161"/>
        <v>-</v>
      </c>
      <c r="AY39" s="244" t="str">
        <f t="shared" ca="1" si="161"/>
        <v>-</v>
      </c>
      <c r="AZ39" s="244" t="str">
        <f t="shared" ca="1" si="161"/>
        <v>-</v>
      </c>
      <c r="BA39" s="244" t="str">
        <f t="shared" ca="1" si="161"/>
        <v>-</v>
      </c>
      <c r="BB39" s="244" t="str">
        <f t="shared" ca="1" si="161"/>
        <v>-</v>
      </c>
      <c r="BC39" s="244" t="str">
        <f t="shared" ca="1" si="161"/>
        <v>-</v>
      </c>
      <c r="BD39" s="244" t="str">
        <f t="shared" ca="1" si="161"/>
        <v>-</v>
      </c>
      <c r="BE39" s="244" t="str">
        <f t="shared" ca="1" si="161"/>
        <v>-</v>
      </c>
      <c r="BF39" s="244" t="str">
        <f t="shared" ca="1" si="161"/>
        <v>-</v>
      </c>
      <c r="BG39" s="244" t="str">
        <f t="shared" ca="1" si="161"/>
        <v>-</v>
      </c>
      <c r="BH39" s="244" t="str">
        <f t="shared" ca="1" si="161"/>
        <v>-</v>
      </c>
      <c r="BI39" s="244" t="str">
        <f t="shared" ca="1" si="161"/>
        <v>-</v>
      </c>
      <c r="BJ39" s="244" t="str">
        <f t="shared" ca="1" si="161"/>
        <v>-</v>
      </c>
      <c r="BK39" s="244" t="str">
        <f t="shared" ca="1" si="161"/>
        <v>-</v>
      </c>
      <c r="BL39" s="244" t="str">
        <f t="shared" ca="1" si="161"/>
        <v>-</v>
      </c>
      <c r="BM39" s="244" t="str">
        <f t="shared" ca="1" si="161"/>
        <v>-</v>
      </c>
      <c r="BN39" s="244" t="str">
        <f t="shared" ca="1" si="161"/>
        <v>-</v>
      </c>
      <c r="BO39" s="244" t="str">
        <f t="shared" ca="1" si="161"/>
        <v>-</v>
      </c>
      <c r="BP39" s="244" t="str">
        <f t="shared" ca="1" si="161"/>
        <v>-</v>
      </c>
      <c r="BQ39" s="10"/>
      <c r="BR39" s="244" t="b">
        <f t="shared" ca="1" si="161"/>
        <v>0</v>
      </c>
      <c r="BS39" s="244" t="b">
        <f t="shared" ca="1" si="161"/>
        <v>1</v>
      </c>
      <c r="BT39" s="244" t="str">
        <f t="shared" ca="1" si="179"/>
        <v>-</v>
      </c>
      <c r="BU39" s="244" t="str">
        <f t="shared" ca="1" si="179"/>
        <v>-</v>
      </c>
      <c r="BV39" s="244" t="str">
        <f t="shared" ca="1" si="179"/>
        <v>-</v>
      </c>
      <c r="BW39" s="244" t="str">
        <f t="shared" ca="1" si="179"/>
        <v>-</v>
      </c>
      <c r="BX39" s="244" t="str">
        <f t="shared" ca="1" si="179"/>
        <v>-</v>
      </c>
      <c r="BY39" s="244" t="str">
        <f t="shared" ca="1" si="179"/>
        <v>-</v>
      </c>
      <c r="BZ39" s="244">
        <f t="shared" ca="1" si="162"/>
        <v>3</v>
      </c>
      <c r="CA39" s="244">
        <f t="shared" ca="1" si="162"/>
        <v>3</v>
      </c>
      <c r="CB39" s="244">
        <f t="shared" ca="1" si="162"/>
        <v>0</v>
      </c>
      <c r="CC39" s="244" t="str">
        <f t="shared" ca="1" si="162"/>
        <v>-</v>
      </c>
      <c r="CD39" s="244" t="str">
        <f t="shared" ca="1" si="180"/>
        <v>-</v>
      </c>
      <c r="CE39" s="244" t="str">
        <f t="shared" ca="1" si="180"/>
        <v>-</v>
      </c>
      <c r="CF39" s="244" t="str">
        <f t="shared" ca="1" si="180"/>
        <v>-</v>
      </c>
      <c r="CG39" s="244" t="str">
        <f t="shared" ca="1" si="180"/>
        <v>-</v>
      </c>
      <c r="CH39" s="244" t="str">
        <f t="shared" ca="1" si="180"/>
        <v>-</v>
      </c>
      <c r="CI39" s="244" t="str">
        <f t="shared" ca="1" si="180"/>
        <v>-</v>
      </c>
      <c r="CJ39" s="244">
        <f t="shared" ca="1" si="180"/>
        <v>0</v>
      </c>
      <c r="CK39" s="244" t="str">
        <f t="shared" ca="1" si="180"/>
        <v>-</v>
      </c>
      <c r="CL39" s="244" t="str">
        <f t="shared" ca="1" si="180"/>
        <v>-</v>
      </c>
      <c r="CM39" s="244" t="str">
        <f t="shared" ca="1" si="180"/>
        <v>-</v>
      </c>
      <c r="CN39" s="244" t="str">
        <f t="shared" ca="1" si="180"/>
        <v>-</v>
      </c>
      <c r="CO39" s="244" t="str">
        <f t="shared" ca="1" si="180"/>
        <v>-</v>
      </c>
      <c r="CP39" s="244">
        <f t="shared" ca="1" si="180"/>
        <v>0</v>
      </c>
      <c r="CQ39" s="256">
        <f t="shared" ca="1" si="180"/>
        <v>0</v>
      </c>
      <c r="CR39" s="256">
        <f t="shared" ca="1" si="180"/>
        <v>0</v>
      </c>
      <c r="CS39" s="256">
        <f t="shared" ca="1" si="180"/>
        <v>0</v>
      </c>
      <c r="CT39" s="244">
        <f t="shared" ca="1" si="175"/>
        <v>0</v>
      </c>
      <c r="CU39" s="244">
        <f t="shared" ca="1" si="175"/>
        <v>0</v>
      </c>
      <c r="CV39" s="244">
        <f t="shared" ca="1" si="175"/>
        <v>0</v>
      </c>
      <c r="CW39" s="244" t="str">
        <f t="shared" ca="1" si="175"/>
        <v>-</v>
      </c>
      <c r="CX39" s="244" t="str">
        <f t="shared" ca="1" si="175"/>
        <v>-</v>
      </c>
      <c r="CY39" s="256" t="str">
        <f t="shared" ca="1" si="175"/>
        <v>-</v>
      </c>
      <c r="CZ39" s="256" t="str">
        <f t="shared" ca="1" si="175"/>
        <v>-</v>
      </c>
      <c r="DA39" s="244" t="str">
        <f t="shared" ca="1" si="175"/>
        <v>-</v>
      </c>
      <c r="DB39" s="244" t="str">
        <f t="shared" ca="1" si="175"/>
        <v>-</v>
      </c>
      <c r="DC39" s="244" t="str">
        <f t="shared" ca="1" si="175"/>
        <v>-</v>
      </c>
      <c r="DD39" s="244" t="str">
        <f t="shared" ca="1" si="175"/>
        <v>-</v>
      </c>
      <c r="DE39" s="244" t="str">
        <f t="shared" ca="1" si="175"/>
        <v>-</v>
      </c>
      <c r="DF39" s="244" t="str">
        <f t="shared" ca="1" si="175"/>
        <v>-</v>
      </c>
      <c r="DG39" s="244" t="str">
        <f t="shared" ca="1" si="175"/>
        <v>-</v>
      </c>
      <c r="DH39" s="10"/>
      <c r="DI39" s="238">
        <f t="shared" ca="1" si="108"/>
        <v>0</v>
      </c>
      <c r="DJ39" s="244" t="str">
        <f t="shared" ca="1" si="172"/>
        <v>-</v>
      </c>
      <c r="DK39" s="244" t="str">
        <f t="shared" ca="1" si="172"/>
        <v>-</v>
      </c>
      <c r="DL39" s="244" t="str">
        <f t="shared" ca="1" si="172"/>
        <v>-</v>
      </c>
      <c r="DM39" s="244" t="str">
        <f t="shared" ca="1" si="172"/>
        <v>-</v>
      </c>
      <c r="DN39" s="238" t="b">
        <f t="shared" ca="1" si="109"/>
        <v>0</v>
      </c>
      <c r="DO39" s="244" t="str">
        <f t="shared" ca="1" si="172"/>
        <v>-</v>
      </c>
      <c r="DP39" s="244">
        <f t="shared" ca="1" si="172"/>
        <v>0</v>
      </c>
      <c r="DQ39" s="244" t="str">
        <f t="shared" ca="1" si="172"/>
        <v>-</v>
      </c>
      <c r="DR39" s="244">
        <f t="shared" ca="1" si="110"/>
        <v>1</v>
      </c>
      <c r="DS39" s="244">
        <f t="shared" ca="1" si="110"/>
        <v>0</v>
      </c>
      <c r="DT39" s="244">
        <f t="shared" ca="1" si="172"/>
        <v>1</v>
      </c>
      <c r="DU39" s="244">
        <f t="shared" ca="1" si="172"/>
        <v>0</v>
      </c>
      <c r="DV39" s="244">
        <f t="shared" ca="1" si="172"/>
        <v>1</v>
      </c>
      <c r="DW39" s="244">
        <f t="shared" ca="1" si="172"/>
        <v>1</v>
      </c>
      <c r="DX39" s="244">
        <f t="shared" ca="1" si="172"/>
        <v>1</v>
      </c>
      <c r="DY39" s="244">
        <f t="shared" ca="1" si="172"/>
        <v>0</v>
      </c>
      <c r="DZ39" s="244">
        <f t="shared" ca="1" si="172"/>
        <v>0</v>
      </c>
      <c r="EA39" s="244">
        <f t="shared" ca="1" si="172"/>
        <v>0</v>
      </c>
      <c r="EB39" s="244">
        <f t="shared" ca="1" si="172"/>
        <v>0</v>
      </c>
      <c r="EC39" s="244">
        <f t="shared" ca="1" si="172"/>
        <v>0</v>
      </c>
      <c r="ED39" s="244">
        <f t="shared" ca="1" si="172"/>
        <v>0</v>
      </c>
      <c r="EE39" s="244">
        <f t="shared" ca="1" si="172"/>
        <v>0</v>
      </c>
      <c r="EF39" s="244">
        <f t="shared" ca="1" si="172"/>
        <v>0</v>
      </c>
      <c r="EG39" s="244">
        <f t="shared" ca="1" si="111"/>
        <v>0</v>
      </c>
      <c r="EH39" s="244">
        <f t="shared" ca="1" si="111"/>
        <v>0</v>
      </c>
      <c r="EI39" s="244">
        <f t="shared" ca="1" si="172"/>
        <v>0</v>
      </c>
      <c r="EJ39" s="244">
        <f t="shared" ca="1" si="172"/>
        <v>0</v>
      </c>
      <c r="EK39" s="244">
        <f t="shared" ref="EK39:EO39" ca="1" si="182">OFFSET(EK$5,$B39,0)</f>
        <v>1</v>
      </c>
      <c r="EL39" s="244">
        <f t="shared" ca="1" si="182"/>
        <v>0</v>
      </c>
      <c r="EM39" s="256">
        <f t="shared" ca="1" si="182"/>
        <v>0</v>
      </c>
      <c r="EN39" s="256">
        <f t="shared" ca="1" si="182"/>
        <v>0</v>
      </c>
      <c r="EO39" s="256">
        <f t="shared" ca="1" si="182"/>
        <v>0</v>
      </c>
      <c r="EP39" s="256">
        <f t="shared" ca="1" si="164"/>
        <v>0</v>
      </c>
      <c r="EQ39" s="256">
        <f t="shared" ca="1" si="164"/>
        <v>0</v>
      </c>
      <c r="ER39" s="256">
        <f t="shared" ca="1" si="164"/>
        <v>0</v>
      </c>
      <c r="ES39" s="10"/>
      <c r="ET39" s="244" t="str">
        <f t="shared" ref="ET39:FH43" ca="1" si="183">OFFSET(ET$5,$B39,0)</f>
        <v>-</v>
      </c>
      <c r="EU39" s="244" t="str">
        <f t="shared" ca="1" si="183"/>
        <v>-</v>
      </c>
      <c r="EV39" s="256" t="str">
        <f t="shared" ca="1" si="183"/>
        <v>-</v>
      </c>
      <c r="EW39" s="244" t="str">
        <f t="shared" ca="1" si="183"/>
        <v>-</v>
      </c>
      <c r="EX39" s="244" t="str">
        <f t="shared" ca="1" si="183"/>
        <v>-</v>
      </c>
      <c r="EY39" s="238" t="b">
        <f t="shared" ca="1" si="112"/>
        <v>1</v>
      </c>
      <c r="EZ39" s="238" t="b">
        <f t="shared" ca="1" si="112"/>
        <v>0</v>
      </c>
      <c r="FA39" s="238" t="b">
        <f t="shared" ca="1" si="112"/>
        <v>0</v>
      </c>
      <c r="FB39" s="256">
        <f t="shared" ca="1" si="183"/>
        <v>0</v>
      </c>
      <c r="FC39" s="244">
        <f t="shared" ca="1" si="183"/>
        <v>2</v>
      </c>
      <c r="FD39" s="244">
        <f t="shared" ca="1" si="183"/>
        <v>2</v>
      </c>
      <c r="FE39" s="256" t="str">
        <f t="shared" ca="1" si="183"/>
        <v>-</v>
      </c>
      <c r="FF39" s="256" t="str">
        <f t="shared" ca="1" si="183"/>
        <v>-</v>
      </c>
      <c r="FG39" s="256" t="str">
        <f t="shared" ca="1" si="183"/>
        <v>-</v>
      </c>
      <c r="FH39" s="256" t="str">
        <f t="shared" ca="1" si="183"/>
        <v>-</v>
      </c>
      <c r="FI39" s="256" t="str">
        <f t="shared" ca="1" si="164"/>
        <v>-</v>
      </c>
      <c r="FJ39" s="244" t="str">
        <f t="shared" ref="FJ39:FK43" ca="1" si="184">OFFSET(FJ$5,$B39,0)</f>
        <v>-</v>
      </c>
      <c r="FK39" s="244" t="str">
        <f t="shared" ca="1" si="184"/>
        <v>-</v>
      </c>
      <c r="FL39" s="238" t="b">
        <f t="array" aca="1" ref="FL39" ca="1">IF(OR(FM39:FN39&lt;&gt;"-"),TRUE,"-")</f>
        <v>1</v>
      </c>
      <c r="FM39" s="232">
        <f t="shared" ca="1" si="151"/>
        <v>2</v>
      </c>
      <c r="FN39" s="256" t="str">
        <f t="shared" ca="1" si="165"/>
        <v>-</v>
      </c>
      <c r="FO39" s="238" t="str">
        <f t="array" aca="1" ref="FO39" ca="1">IF(OR(FP39:FQ39&lt;&gt;"-"),TRUE,"-")</f>
        <v>-</v>
      </c>
      <c r="FP39" s="244" t="str">
        <f t="shared" ca="1" si="166"/>
        <v>-</v>
      </c>
      <c r="FQ39" s="256" t="str">
        <f t="shared" ca="1" si="167"/>
        <v>-</v>
      </c>
      <c r="FR39" s="244" t="b">
        <f t="shared" ca="1" si="176"/>
        <v>1</v>
      </c>
      <c r="FS39" s="244">
        <f t="shared" ca="1" si="176"/>
        <v>2</v>
      </c>
      <c r="FT39" s="244" t="b">
        <f t="shared" ca="1" si="91"/>
        <v>1</v>
      </c>
      <c r="FU39" s="244" t="str">
        <f t="shared" ca="1" si="91"/>
        <v>-</v>
      </c>
      <c r="FV39" s="238" t="str">
        <f t="shared" ca="1" si="114"/>
        <v>-</v>
      </c>
      <c r="FW39" s="238" t="str">
        <f t="shared" ca="1" si="114"/>
        <v>-</v>
      </c>
      <c r="FX39" s="238" t="str">
        <f t="shared" ca="1" si="114"/>
        <v>-</v>
      </c>
      <c r="FY39" s="238" t="str">
        <f t="shared" ca="1" si="114"/>
        <v>-</v>
      </c>
      <c r="FZ39" s="244" t="str">
        <f t="shared" ca="1" si="168"/>
        <v>-</v>
      </c>
      <c r="GA39" s="253">
        <f t="shared" ca="1" si="177"/>
        <v>0.5</v>
      </c>
      <c r="GB39" s="253">
        <f t="shared" ca="1" si="177"/>
        <v>0.9</v>
      </c>
      <c r="GC39" s="253">
        <f t="shared" ca="1" si="177"/>
        <v>0.5</v>
      </c>
      <c r="GD39" s="253">
        <f t="shared" ca="1" si="177"/>
        <v>0.5</v>
      </c>
      <c r="GE39" s="253">
        <f t="shared" ca="1" si="177"/>
        <v>0</v>
      </c>
      <c r="GF39" s="253">
        <f t="shared" ca="1" si="177"/>
        <v>0</v>
      </c>
      <c r="GG39" s="253" t="str">
        <f t="shared" ca="1" si="177"/>
        <v>-</v>
      </c>
      <c r="GH39" s="238" t="str">
        <f t="shared" ca="1" si="115"/>
        <v>-</v>
      </c>
      <c r="GI39" s="238" t="str">
        <f t="shared" ca="1" si="115"/>
        <v>-</v>
      </c>
      <c r="GJ39" s="161" t="b">
        <f t="shared" ca="1" si="116"/>
        <v>0</v>
      </c>
      <c r="GK39" s="244" t="str">
        <f t="shared" ca="1" si="117"/>
        <v>-</v>
      </c>
      <c r="GL39" s="10"/>
      <c r="GM39" s="244">
        <f t="shared" ca="1" si="168"/>
        <v>1</v>
      </c>
      <c r="GN39" s="244">
        <f t="shared" ca="1" si="168"/>
        <v>0</v>
      </c>
      <c r="GO39" s="244">
        <f t="shared" ca="1" si="168"/>
        <v>1</v>
      </c>
      <c r="GP39" s="244">
        <f t="shared" ca="1" si="168"/>
        <v>1</v>
      </c>
      <c r="GQ39" s="244">
        <f t="shared" ca="1" si="168"/>
        <v>0</v>
      </c>
      <c r="GR39" s="244">
        <f t="shared" ca="1" si="168"/>
        <v>70</v>
      </c>
      <c r="GS39" s="244">
        <f t="shared" ca="1" si="168"/>
        <v>50</v>
      </c>
      <c r="GT39" s="244">
        <f t="shared" ca="1" si="168"/>
        <v>70</v>
      </c>
      <c r="GU39" s="244">
        <f t="shared" ca="1" si="168"/>
        <v>50</v>
      </c>
      <c r="GV39" s="238">
        <f t="shared" ca="1" si="118"/>
        <v>1</v>
      </c>
      <c r="GW39" s="238">
        <f t="shared" ca="1" si="119"/>
        <v>1</v>
      </c>
      <c r="GX39" s="238">
        <f t="shared" ca="1" si="120"/>
        <v>1</v>
      </c>
      <c r="GY39" s="244">
        <f t="shared" ca="1" si="168"/>
        <v>1</v>
      </c>
      <c r="GZ39" s="10"/>
      <c r="HA39" s="244">
        <f t="shared" ca="1" si="168"/>
        <v>1</v>
      </c>
      <c r="HB39" s="244">
        <f t="shared" ca="1" si="168"/>
        <v>1</v>
      </c>
      <c r="HC39" s="244">
        <f t="shared" ca="1" si="168"/>
        <v>1</v>
      </c>
      <c r="HD39" s="244">
        <f t="shared" ca="1" si="168"/>
        <v>1</v>
      </c>
      <c r="HE39" s="244">
        <f t="shared" ca="1" si="168"/>
        <v>1</v>
      </c>
      <c r="HF39" s="244">
        <f t="shared" ca="1" si="168"/>
        <v>1</v>
      </c>
      <c r="HG39" s="256" t="str">
        <f t="shared" ca="1" si="168"/>
        <v>-</v>
      </c>
      <c r="HH39" s="244">
        <f t="shared" ca="1" si="168"/>
        <v>0</v>
      </c>
      <c r="HI39" s="27">
        <v>0</v>
      </c>
    </row>
    <row r="40" spans="1:217" s="236" customFormat="1" outlineLevel="2">
      <c r="A40" s="208">
        <f t="shared" si="155"/>
        <v>35</v>
      </c>
      <c r="B40" s="216">
        <f t="shared" ca="1" si="173"/>
        <v>25</v>
      </c>
      <c r="C40" s="236">
        <v>200</v>
      </c>
      <c r="D40" s="236" t="b">
        <f t="shared" ca="1" si="101"/>
        <v>0</v>
      </c>
      <c r="E40" s="236" t="b">
        <v>0</v>
      </c>
      <c r="F40" s="236" t="b">
        <f t="shared" ca="1" si="122"/>
        <v>0</v>
      </c>
      <c r="G40" s="232">
        <f t="shared" ca="1" si="169"/>
        <v>1</v>
      </c>
      <c r="H40" s="232">
        <f t="shared" ca="1" si="169"/>
        <v>1</v>
      </c>
      <c r="I40" s="232">
        <f t="shared" ca="1" si="169"/>
        <v>1</v>
      </c>
      <c r="J40" s="232">
        <f t="shared" ca="1" si="169"/>
        <v>2</v>
      </c>
      <c r="K40" s="232">
        <f t="shared" ca="1" si="169"/>
        <v>1</v>
      </c>
      <c r="L40" s="232">
        <f t="shared" ca="1" si="169"/>
        <v>1</v>
      </c>
      <c r="M40" s="232">
        <f t="shared" ca="1" si="169"/>
        <v>1</v>
      </c>
      <c r="O40" s="250" t="str">
        <f t="shared" ca="1" si="124"/>
        <v>00016 FeedSupply GSM Day135 FWM     GI2 T_TRUE  LTW_TRUE  (F43N33)</v>
      </c>
      <c r="P40" s="10" t="str">
        <f ca="1">IF(COUNTIF(O$5:O40,O40)=1,"-","Dup")</f>
        <v>-</v>
      </c>
      <c r="Q40" s="10"/>
      <c r="R40" s="244" t="str">
        <f t="shared" ca="1" si="170"/>
        <v>-</v>
      </c>
      <c r="S40" s="244" t="str">
        <f t="shared" ca="1" si="102"/>
        <v>-</v>
      </c>
      <c r="T40" s="244" t="str">
        <f t="shared" ca="1" si="171"/>
        <v>-</v>
      </c>
      <c r="U40" s="244" t="str">
        <f t="shared" ca="1" si="171"/>
        <v>-</v>
      </c>
      <c r="V40" s="244" t="str">
        <f t="shared" ca="1" si="103"/>
        <v>-</v>
      </c>
      <c r="W40" s="256" t="str">
        <f t="shared" ca="1" si="103"/>
        <v>-</v>
      </c>
      <c r="X40" s="10"/>
      <c r="Y40" s="244" t="b">
        <f t="shared" ca="1" si="181"/>
        <v>1</v>
      </c>
      <c r="Z40" s="256" t="str">
        <f t="shared" ca="1" si="181"/>
        <v>-</v>
      </c>
      <c r="AA40" s="256" t="str">
        <f t="shared" ca="1" si="181"/>
        <v>-</v>
      </c>
      <c r="AB40" s="256" t="str">
        <f t="shared" ca="1" si="181"/>
        <v>-</v>
      </c>
      <c r="AC40" s="244" t="b">
        <f t="shared" ca="1" si="181"/>
        <v>0</v>
      </c>
      <c r="AD40" s="256" t="str">
        <f t="shared" ca="1" si="105"/>
        <v>-</v>
      </c>
      <c r="AE40" s="256" t="str">
        <f t="shared" ca="1" si="105"/>
        <v>-</v>
      </c>
      <c r="AF40" s="256" t="str">
        <f t="shared" ca="1" si="105"/>
        <v>-</v>
      </c>
      <c r="AG40" s="256" t="str">
        <f t="shared" ca="1" si="105"/>
        <v>-</v>
      </c>
      <c r="AH40" s="10"/>
      <c r="AI40" s="244" t="b">
        <f t="shared" ca="1" si="158"/>
        <v>1</v>
      </c>
      <c r="AJ40" s="244" t="b">
        <f t="shared" ca="1" si="158"/>
        <v>1</v>
      </c>
      <c r="AK40" s="234">
        <f ca="1">OFFSET($AO40,-1,0)</f>
        <v>1206</v>
      </c>
      <c r="AL40" s="244" t="b">
        <f t="shared" ca="1" si="160"/>
        <v>0</v>
      </c>
      <c r="AM40" s="244" t="str">
        <f t="shared" ca="1" si="160"/>
        <v>-</v>
      </c>
      <c r="AN40" s="244" t="b">
        <f t="shared" ca="1" si="160"/>
        <v>1</v>
      </c>
      <c r="AO40" s="232">
        <f t="shared" ca="1" si="174"/>
        <v>1207</v>
      </c>
      <c r="AP40" s="244">
        <f t="shared" ca="1" si="178"/>
        <v>1</v>
      </c>
      <c r="AQ40" s="244">
        <f t="shared" ca="1" si="161"/>
        <v>1</v>
      </c>
      <c r="AR40" s="244">
        <f t="shared" ca="1" si="161"/>
        <v>1</v>
      </c>
      <c r="AS40" s="244" t="str">
        <f t="shared" ca="1" si="161"/>
        <v>-</v>
      </c>
      <c r="AT40" s="244" t="str">
        <f t="shared" ca="1" si="161"/>
        <v>-</v>
      </c>
      <c r="AU40" s="10"/>
      <c r="AV40" s="244" t="str">
        <f t="shared" ref="AQ40:BS43" ca="1" si="185">OFFSET(AV$5,$B40,0)</f>
        <v>-</v>
      </c>
      <c r="AW40" s="244" t="str">
        <f t="shared" ca="1" si="185"/>
        <v>-</v>
      </c>
      <c r="AX40" s="244" t="str">
        <f t="shared" ca="1" si="185"/>
        <v>-</v>
      </c>
      <c r="AY40" s="244" t="str">
        <f t="shared" ca="1" si="185"/>
        <v>-</v>
      </c>
      <c r="AZ40" s="244" t="str">
        <f t="shared" ca="1" si="185"/>
        <v>-</v>
      </c>
      <c r="BA40" s="244" t="str">
        <f t="shared" ca="1" si="185"/>
        <v>-</v>
      </c>
      <c r="BB40" s="244" t="str">
        <f t="shared" ca="1" si="185"/>
        <v>-</v>
      </c>
      <c r="BC40" s="244" t="str">
        <f t="shared" ca="1" si="185"/>
        <v>-</v>
      </c>
      <c r="BD40" s="244" t="str">
        <f t="shared" ca="1" si="185"/>
        <v>-</v>
      </c>
      <c r="BE40" s="244" t="str">
        <f t="shared" ca="1" si="185"/>
        <v>-</v>
      </c>
      <c r="BF40" s="244" t="str">
        <f t="shared" ca="1" si="185"/>
        <v>-</v>
      </c>
      <c r="BG40" s="244" t="str">
        <f t="shared" ca="1" si="185"/>
        <v>-</v>
      </c>
      <c r="BH40" s="244" t="str">
        <f t="shared" ca="1" si="185"/>
        <v>-</v>
      </c>
      <c r="BI40" s="244" t="str">
        <f t="shared" ca="1" si="185"/>
        <v>-</v>
      </c>
      <c r="BJ40" s="244" t="str">
        <f t="shared" ca="1" si="185"/>
        <v>-</v>
      </c>
      <c r="BK40" s="244" t="str">
        <f t="shared" ca="1" si="185"/>
        <v>-</v>
      </c>
      <c r="BL40" s="244" t="str">
        <f t="shared" ca="1" si="185"/>
        <v>-</v>
      </c>
      <c r="BM40" s="244" t="str">
        <f t="shared" ca="1" si="185"/>
        <v>-</v>
      </c>
      <c r="BN40" s="244" t="str">
        <f t="shared" ca="1" si="185"/>
        <v>-</v>
      </c>
      <c r="BO40" s="244" t="str">
        <f t="shared" ca="1" si="185"/>
        <v>-</v>
      </c>
      <c r="BP40" s="244" t="str">
        <f t="shared" ca="1" si="185"/>
        <v>-</v>
      </c>
      <c r="BQ40" s="10"/>
      <c r="BR40" s="244" t="b">
        <f t="shared" ca="1" si="185"/>
        <v>1</v>
      </c>
      <c r="BS40" s="244" t="b">
        <f t="shared" ca="1" si="185"/>
        <v>0</v>
      </c>
      <c r="BT40" s="244" t="str">
        <f t="shared" ca="1" si="179"/>
        <v>-</v>
      </c>
      <c r="BU40" s="244" t="str">
        <f t="shared" ca="1" si="179"/>
        <v>-</v>
      </c>
      <c r="BV40" s="244" t="str">
        <f t="shared" ca="1" si="179"/>
        <v>-</v>
      </c>
      <c r="BW40" s="244" t="str">
        <f t="shared" ca="1" si="179"/>
        <v>-</v>
      </c>
      <c r="BX40" s="244" t="str">
        <f t="shared" ca="1" si="179"/>
        <v>-</v>
      </c>
      <c r="BY40" s="244" t="str">
        <f t="shared" ca="1" si="179"/>
        <v>-</v>
      </c>
      <c r="BZ40" s="244">
        <f t="shared" ca="1" si="162"/>
        <v>3</v>
      </c>
      <c r="CA40" s="244">
        <f t="shared" ca="1" si="162"/>
        <v>3</v>
      </c>
      <c r="CB40" s="244">
        <f t="shared" ca="1" si="162"/>
        <v>0</v>
      </c>
      <c r="CC40" s="244">
        <f t="shared" ca="1" si="162"/>
        <v>0.25</v>
      </c>
      <c r="CD40" s="244">
        <f t="shared" ca="1" si="180"/>
        <v>-0.25</v>
      </c>
      <c r="CE40" s="244" t="str">
        <f t="shared" ca="1" si="180"/>
        <v>-</v>
      </c>
      <c r="CF40" s="244" t="str">
        <f t="shared" ca="1" si="180"/>
        <v>-</v>
      </c>
      <c r="CG40" s="244" t="str">
        <f t="shared" ca="1" si="180"/>
        <v>-</v>
      </c>
      <c r="CH40" s="244" t="str">
        <f t="shared" ca="1" si="180"/>
        <v>-</v>
      </c>
      <c r="CI40" s="244" t="str">
        <f t="shared" ca="1" si="180"/>
        <v>-</v>
      </c>
      <c r="CJ40" s="244">
        <f t="shared" ca="1" si="180"/>
        <v>0</v>
      </c>
      <c r="CK40" s="244">
        <f t="shared" ca="1" si="180"/>
        <v>0.25</v>
      </c>
      <c r="CL40" s="244">
        <f t="shared" ca="1" si="180"/>
        <v>-0.25</v>
      </c>
      <c r="CM40" s="244" t="str">
        <f t="shared" ca="1" si="180"/>
        <v>-</v>
      </c>
      <c r="CN40" s="244" t="str">
        <f t="shared" ca="1" si="180"/>
        <v>-</v>
      </c>
      <c r="CO40" s="244" t="str">
        <f t="shared" ca="1" si="180"/>
        <v>-</v>
      </c>
      <c r="CP40" s="244">
        <f t="shared" ca="1" si="180"/>
        <v>0</v>
      </c>
      <c r="CQ40" s="256">
        <f t="shared" ca="1" si="180"/>
        <v>0</v>
      </c>
      <c r="CR40" s="256">
        <f t="shared" ca="1" si="180"/>
        <v>0</v>
      </c>
      <c r="CS40" s="256">
        <f t="shared" ca="1" si="180"/>
        <v>0</v>
      </c>
      <c r="CT40" s="244">
        <f t="shared" ca="1" si="175"/>
        <v>0</v>
      </c>
      <c r="CU40" s="244">
        <f t="shared" ca="1" si="175"/>
        <v>0</v>
      </c>
      <c r="CV40" s="244">
        <f t="shared" ca="1" si="175"/>
        <v>0</v>
      </c>
      <c r="CW40" s="244" t="str">
        <f t="shared" ca="1" si="175"/>
        <v>-</v>
      </c>
      <c r="CX40" s="244" t="str">
        <f t="shared" ca="1" si="175"/>
        <v>-</v>
      </c>
      <c r="CY40" s="256" t="str">
        <f t="shared" ca="1" si="175"/>
        <v>-</v>
      </c>
      <c r="CZ40" s="256" t="str">
        <f t="shared" ca="1" si="175"/>
        <v>-</v>
      </c>
      <c r="DA40" s="244" t="str">
        <f t="shared" ca="1" si="175"/>
        <v>-</v>
      </c>
      <c r="DB40" s="244" t="str">
        <f t="shared" ca="1" si="175"/>
        <v>-</v>
      </c>
      <c r="DC40" s="244" t="str">
        <f t="shared" ca="1" si="175"/>
        <v>-</v>
      </c>
      <c r="DD40" s="244" t="str">
        <f t="shared" ca="1" si="175"/>
        <v>-</v>
      </c>
      <c r="DE40" s="244" t="str">
        <f t="shared" ca="1" si="175"/>
        <v>-</v>
      </c>
      <c r="DF40" s="244" t="str">
        <f t="shared" ca="1" si="175"/>
        <v>-</v>
      </c>
      <c r="DG40" s="244" t="str">
        <f t="shared" ca="1" si="175"/>
        <v>-</v>
      </c>
      <c r="DH40" s="10"/>
      <c r="DI40" s="238">
        <f t="shared" ca="1" si="108"/>
        <v>0</v>
      </c>
      <c r="DJ40" s="244" t="str">
        <f t="shared" ref="DJ40:EA43" ca="1" si="186">OFFSET(DJ$5,$B40,0)</f>
        <v>-</v>
      </c>
      <c r="DK40" s="244" t="str">
        <f t="shared" ca="1" si="186"/>
        <v>-</v>
      </c>
      <c r="DL40" s="244" t="str">
        <f t="shared" ca="1" si="186"/>
        <v>-</v>
      </c>
      <c r="DM40" s="244" t="str">
        <f t="shared" ca="1" si="186"/>
        <v>-</v>
      </c>
      <c r="DN40" s="238" t="b">
        <f t="shared" ca="1" si="109"/>
        <v>0</v>
      </c>
      <c r="DO40" s="244" t="str">
        <f t="shared" ca="1" si="186"/>
        <v>-</v>
      </c>
      <c r="DP40" s="244">
        <f t="shared" ca="1" si="186"/>
        <v>0</v>
      </c>
      <c r="DQ40" s="244" t="str">
        <f t="shared" ca="1" si="186"/>
        <v>-</v>
      </c>
      <c r="DR40" s="244">
        <f t="shared" ca="1" si="110"/>
        <v>1</v>
      </c>
      <c r="DS40" s="244">
        <f t="shared" ca="1" si="110"/>
        <v>0</v>
      </c>
      <c r="DT40" s="244">
        <f t="shared" ca="1" si="186"/>
        <v>1</v>
      </c>
      <c r="DU40" s="244">
        <f t="shared" ca="1" si="186"/>
        <v>0</v>
      </c>
      <c r="DV40" s="244">
        <f t="shared" ca="1" si="186"/>
        <v>1</v>
      </c>
      <c r="DW40" s="244">
        <f t="shared" ca="1" si="186"/>
        <v>1</v>
      </c>
      <c r="DX40" s="244">
        <f t="shared" ca="1" si="186"/>
        <v>1</v>
      </c>
      <c r="DY40" s="244">
        <f t="shared" ca="1" si="186"/>
        <v>0</v>
      </c>
      <c r="DZ40" s="244">
        <f t="shared" ca="1" si="186"/>
        <v>0</v>
      </c>
      <c r="EA40" s="244">
        <f t="shared" ca="1" si="186"/>
        <v>0</v>
      </c>
      <c r="EB40" s="244">
        <f t="shared" ref="EB40:EO43" ca="1" si="187">OFFSET(EB$5,$B40,0)</f>
        <v>0</v>
      </c>
      <c r="EC40" s="244">
        <f t="shared" ca="1" si="187"/>
        <v>0</v>
      </c>
      <c r="ED40" s="244">
        <f t="shared" ca="1" si="187"/>
        <v>0</v>
      </c>
      <c r="EE40" s="244">
        <f t="shared" ca="1" si="187"/>
        <v>0</v>
      </c>
      <c r="EF40" s="244">
        <f t="shared" ca="1" si="187"/>
        <v>0</v>
      </c>
      <c r="EG40" s="244">
        <f t="shared" ca="1" si="111"/>
        <v>0</v>
      </c>
      <c r="EH40" s="244">
        <f t="shared" ca="1" si="111"/>
        <v>0</v>
      </c>
      <c r="EI40" s="244">
        <f t="shared" ca="1" si="187"/>
        <v>0</v>
      </c>
      <c r="EJ40" s="244">
        <f t="shared" ca="1" si="187"/>
        <v>0</v>
      </c>
      <c r="EK40" s="244">
        <f t="shared" ca="1" si="187"/>
        <v>1</v>
      </c>
      <c r="EL40" s="244">
        <f t="shared" ca="1" si="187"/>
        <v>0</v>
      </c>
      <c r="EM40" s="256">
        <f t="shared" ca="1" si="187"/>
        <v>0</v>
      </c>
      <c r="EN40" s="256">
        <f t="shared" ca="1" si="187"/>
        <v>0</v>
      </c>
      <c r="EO40" s="256">
        <f t="shared" ca="1" si="187"/>
        <v>0</v>
      </c>
      <c r="EP40" s="256">
        <f t="shared" ca="1" si="164"/>
        <v>0</v>
      </c>
      <c r="EQ40" s="256">
        <f t="shared" ca="1" si="164"/>
        <v>0</v>
      </c>
      <c r="ER40" s="256">
        <f t="shared" ca="1" si="164"/>
        <v>0</v>
      </c>
      <c r="ES40" s="10"/>
      <c r="ET40" s="244" t="str">
        <f t="shared" ca="1" si="183"/>
        <v>-</v>
      </c>
      <c r="EU40" s="244" t="str">
        <f t="shared" ca="1" si="183"/>
        <v>-</v>
      </c>
      <c r="EV40" s="256" t="str">
        <f t="shared" ca="1" si="183"/>
        <v>-</v>
      </c>
      <c r="EW40" s="244" t="str">
        <f t="shared" ca="1" si="183"/>
        <v>-</v>
      </c>
      <c r="EX40" s="244" t="str">
        <f t="shared" ca="1" si="183"/>
        <v>-</v>
      </c>
      <c r="EY40" s="238" t="b">
        <f t="shared" ca="1" si="112"/>
        <v>1</v>
      </c>
      <c r="EZ40" s="238" t="b">
        <f t="shared" ca="1" si="112"/>
        <v>0</v>
      </c>
      <c r="FA40" s="238" t="b">
        <f t="shared" ca="1" si="112"/>
        <v>0</v>
      </c>
      <c r="FB40" s="256">
        <f t="shared" ca="1" si="183"/>
        <v>0</v>
      </c>
      <c r="FC40" s="244">
        <f t="shared" ca="1" si="183"/>
        <v>2</v>
      </c>
      <c r="FD40" s="244">
        <f t="shared" ca="1" si="183"/>
        <v>2</v>
      </c>
      <c r="FE40" s="256" t="str">
        <f t="shared" ca="1" si="164"/>
        <v>-</v>
      </c>
      <c r="FF40" s="256" t="str">
        <f t="shared" ca="1" si="164"/>
        <v>-</v>
      </c>
      <c r="FG40" s="256" t="str">
        <f t="shared" ca="1" si="164"/>
        <v>-</v>
      </c>
      <c r="FH40" s="256" t="str">
        <f t="shared" ca="1" si="164"/>
        <v>-</v>
      </c>
      <c r="FI40" s="256" t="str">
        <f t="shared" ca="1" si="164"/>
        <v>-</v>
      </c>
      <c r="FJ40" s="244" t="str">
        <f t="shared" ca="1" si="184"/>
        <v>-</v>
      </c>
      <c r="FK40" s="244" t="str">
        <f t="shared" ca="1" si="184"/>
        <v>-</v>
      </c>
      <c r="FL40" s="238" t="b">
        <f t="array" aca="1" ref="FL40" ca="1">IF(OR(FM40:FN40&lt;&gt;"-"),TRUE,"-")</f>
        <v>1</v>
      </c>
      <c r="FM40" s="232">
        <f t="shared" ca="1" si="151"/>
        <v>2</v>
      </c>
      <c r="FN40" s="256" t="str">
        <f t="shared" ca="1" si="165"/>
        <v>-</v>
      </c>
      <c r="FO40" s="238" t="str">
        <f t="array" aca="1" ref="FO40" ca="1">IF(OR(FP40:FQ40&lt;&gt;"-"),TRUE,"-")</f>
        <v>-</v>
      </c>
      <c r="FP40" s="244" t="str">
        <f t="shared" ca="1" si="166"/>
        <v>-</v>
      </c>
      <c r="FQ40" s="256" t="str">
        <f t="shared" ca="1" si="167"/>
        <v>-</v>
      </c>
      <c r="FR40" s="244" t="b">
        <f t="shared" ca="1" si="176"/>
        <v>1</v>
      </c>
      <c r="FS40" s="244">
        <f t="shared" ca="1" si="176"/>
        <v>2</v>
      </c>
      <c r="FT40" s="244" t="b">
        <f t="shared" ca="1" si="91"/>
        <v>1</v>
      </c>
      <c r="FU40" s="244" t="str">
        <f t="shared" ca="1" si="91"/>
        <v>-</v>
      </c>
      <c r="FV40" s="238" t="str">
        <f t="shared" ca="1" si="114"/>
        <v>-</v>
      </c>
      <c r="FW40" s="238" t="str">
        <f t="shared" ca="1" si="114"/>
        <v>-</v>
      </c>
      <c r="FX40" s="238" t="str">
        <f t="shared" ca="1" si="114"/>
        <v>-</v>
      </c>
      <c r="FY40" s="238" t="str">
        <f t="shared" ca="1" si="114"/>
        <v>-</v>
      </c>
      <c r="FZ40" s="244" t="str">
        <f t="shared" ca="1" si="168"/>
        <v>-</v>
      </c>
      <c r="GA40" s="253">
        <f t="shared" ca="1" si="177"/>
        <v>0.5</v>
      </c>
      <c r="GB40" s="253">
        <f t="shared" ca="1" si="177"/>
        <v>0.9</v>
      </c>
      <c r="GC40" s="253">
        <f t="shared" ca="1" si="177"/>
        <v>0.5</v>
      </c>
      <c r="GD40" s="253">
        <f t="shared" ca="1" si="177"/>
        <v>0.5</v>
      </c>
      <c r="GE40" s="253">
        <f t="shared" ca="1" si="177"/>
        <v>0</v>
      </c>
      <c r="GF40" s="253">
        <f t="shared" ca="1" si="177"/>
        <v>0</v>
      </c>
      <c r="GG40" s="253" t="str">
        <f t="shared" ca="1" si="177"/>
        <v>-</v>
      </c>
      <c r="GH40" s="238" t="str">
        <f t="shared" ca="1" si="115"/>
        <v>-</v>
      </c>
      <c r="GI40" s="238" t="str">
        <f t="shared" ca="1" si="115"/>
        <v>-</v>
      </c>
      <c r="GJ40" s="161" t="b">
        <f t="shared" ca="1" si="116"/>
        <v>0</v>
      </c>
      <c r="GK40" s="244" t="str">
        <f t="shared" ca="1" si="117"/>
        <v>-</v>
      </c>
      <c r="GL40" s="10"/>
      <c r="GM40" s="244">
        <f t="shared" ca="1" si="168"/>
        <v>1</v>
      </c>
      <c r="GN40" s="244">
        <f t="shared" ca="1" si="168"/>
        <v>0</v>
      </c>
      <c r="GO40" s="244">
        <f t="shared" ca="1" si="168"/>
        <v>1</v>
      </c>
      <c r="GP40" s="244">
        <f t="shared" ca="1" si="168"/>
        <v>1</v>
      </c>
      <c r="GQ40" s="244">
        <f t="shared" ca="1" si="168"/>
        <v>0</v>
      </c>
      <c r="GR40" s="244">
        <f t="shared" ca="1" si="168"/>
        <v>70</v>
      </c>
      <c r="GS40" s="244">
        <f t="shared" ca="1" si="168"/>
        <v>50</v>
      </c>
      <c r="GT40" s="244">
        <f t="shared" ca="1" si="168"/>
        <v>70</v>
      </c>
      <c r="GU40" s="244">
        <f t="shared" ca="1" si="168"/>
        <v>50</v>
      </c>
      <c r="GV40" s="238">
        <f t="shared" ca="1" si="118"/>
        <v>1</v>
      </c>
      <c r="GW40" s="238">
        <f t="shared" ca="1" si="119"/>
        <v>1</v>
      </c>
      <c r="GX40" s="238">
        <f t="shared" ca="1" si="120"/>
        <v>1</v>
      </c>
      <c r="GY40" s="244">
        <f t="shared" ca="1" si="168"/>
        <v>1</v>
      </c>
      <c r="GZ40" s="10"/>
      <c r="HA40" s="244">
        <f t="shared" ca="1" si="168"/>
        <v>1</v>
      </c>
      <c r="HB40" s="244">
        <f t="shared" ca="1" si="168"/>
        <v>1</v>
      </c>
      <c r="HC40" s="244">
        <f t="shared" ca="1" si="168"/>
        <v>1</v>
      </c>
      <c r="HD40" s="244">
        <f t="shared" ca="1" si="168"/>
        <v>1</v>
      </c>
      <c r="HE40" s="244">
        <f t="shared" ca="1" si="168"/>
        <v>1</v>
      </c>
      <c r="HF40" s="244">
        <f t="shared" ca="1" si="168"/>
        <v>1</v>
      </c>
      <c r="HG40" s="256" t="str">
        <f t="shared" ca="1" si="168"/>
        <v>-</v>
      </c>
      <c r="HH40" s="244">
        <f t="shared" ca="1" si="168"/>
        <v>0</v>
      </c>
      <c r="HI40" s="27">
        <v>0</v>
      </c>
    </row>
    <row r="41" spans="1:217" s="236" customFormat="1" outlineLevel="2">
      <c r="A41" s="208">
        <f t="shared" si="155"/>
        <v>36</v>
      </c>
      <c r="B41" s="216">
        <f t="shared" ca="1" si="173"/>
        <v>26</v>
      </c>
      <c r="C41" s="236">
        <v>200</v>
      </c>
      <c r="D41" s="236" t="b">
        <f t="shared" ca="1" si="101"/>
        <v>0</v>
      </c>
      <c r="E41" s="236" t="b">
        <v>0</v>
      </c>
      <c r="F41" s="236" t="b">
        <f t="shared" ca="1" si="122"/>
        <v>0</v>
      </c>
      <c r="G41" s="232">
        <f t="shared" ca="1" si="169"/>
        <v>1</v>
      </c>
      <c r="H41" s="232">
        <f t="shared" ca="1" si="169"/>
        <v>1</v>
      </c>
      <c r="I41" s="232">
        <f t="shared" ca="1" si="169"/>
        <v>1</v>
      </c>
      <c r="J41" s="232">
        <f t="shared" ca="1" si="169"/>
        <v>2</v>
      </c>
      <c r="K41" s="232">
        <f t="shared" ca="1" si="169"/>
        <v>1</v>
      </c>
      <c r="L41" s="232">
        <f t="shared" ca="1" si="169"/>
        <v>1</v>
      </c>
      <c r="M41" s="232">
        <f t="shared" ca="1" si="169"/>
        <v>1</v>
      </c>
      <c r="O41" s="250" t="str">
        <f t="shared" ca="1" si="124"/>
        <v>00017 FeedSupply GSM Day135 FWM     GI2 T_TRUE  LTW_TRUE  (F43N33)</v>
      </c>
      <c r="P41" s="10" t="str">
        <f ca="1">IF(COUNTIF(O$5:O41,O41)=1,"-","Dup")</f>
        <v>-</v>
      </c>
      <c r="Q41" s="10"/>
      <c r="R41" s="244" t="str">
        <f t="shared" ca="1" si="170"/>
        <v>-</v>
      </c>
      <c r="S41" s="244" t="str">
        <f t="shared" ca="1" si="102"/>
        <v>-</v>
      </c>
      <c r="T41" s="244" t="str">
        <f t="shared" ca="1" si="171"/>
        <v>-</v>
      </c>
      <c r="U41" s="244" t="str">
        <f t="shared" ca="1" si="171"/>
        <v>-</v>
      </c>
      <c r="V41" s="244" t="str">
        <f t="shared" ca="1" si="103"/>
        <v>-</v>
      </c>
      <c r="W41" s="256" t="str">
        <f t="shared" ca="1" si="103"/>
        <v>-</v>
      </c>
      <c r="X41" s="10"/>
      <c r="Y41" s="244" t="b">
        <f t="shared" ca="1" si="181"/>
        <v>1</v>
      </c>
      <c r="Z41" s="256" t="str">
        <f t="shared" ca="1" si="181"/>
        <v>-</v>
      </c>
      <c r="AA41" s="256" t="str">
        <f t="shared" ref="AA41:AB43" ca="1" si="188">OFFSET(AA$5,$B41,0)</f>
        <v>-</v>
      </c>
      <c r="AB41" s="256" t="str">
        <f t="shared" ca="1" si="188"/>
        <v>-</v>
      </c>
      <c r="AC41" s="244" t="b">
        <f t="shared" ca="1" si="181"/>
        <v>0</v>
      </c>
      <c r="AD41" s="256" t="str">
        <f t="shared" ca="1" si="105"/>
        <v>-</v>
      </c>
      <c r="AE41" s="256" t="str">
        <f t="shared" ca="1" si="105"/>
        <v>-</v>
      </c>
      <c r="AF41" s="256" t="str">
        <f t="shared" ca="1" si="105"/>
        <v>-</v>
      </c>
      <c r="AG41" s="256" t="str">
        <f t="shared" ca="1" si="105"/>
        <v>-</v>
      </c>
      <c r="AH41" s="10"/>
      <c r="AI41" s="244" t="b">
        <f t="shared" ca="1" si="158"/>
        <v>1</v>
      </c>
      <c r="AJ41" s="244" t="b">
        <f t="shared" ca="1" si="158"/>
        <v>1</v>
      </c>
      <c r="AK41" s="251">
        <f ca="1">OFFSET($AO41,-1,0)</f>
        <v>1207</v>
      </c>
      <c r="AL41" s="244" t="b">
        <f t="shared" ca="1" si="160"/>
        <v>0</v>
      </c>
      <c r="AM41" s="244" t="str">
        <f t="shared" ca="1" si="160"/>
        <v>-</v>
      </c>
      <c r="AN41" s="244" t="b">
        <f t="shared" ca="1" si="160"/>
        <v>1</v>
      </c>
      <c r="AO41" s="232">
        <f t="shared" ca="1" si="174"/>
        <v>1208</v>
      </c>
      <c r="AP41" s="244">
        <f t="shared" ca="1" si="178"/>
        <v>1</v>
      </c>
      <c r="AQ41" s="244">
        <f t="shared" ca="1" si="185"/>
        <v>1</v>
      </c>
      <c r="AR41" s="244">
        <f t="shared" ca="1" si="185"/>
        <v>1</v>
      </c>
      <c r="AS41" s="244" t="str">
        <f t="shared" ca="1" si="185"/>
        <v>-</v>
      </c>
      <c r="AT41" s="244" t="str">
        <f t="shared" ca="1" si="185"/>
        <v>-</v>
      </c>
      <c r="AU41" s="10"/>
      <c r="AV41" s="244" t="str">
        <f t="shared" ca="1" si="185"/>
        <v>-</v>
      </c>
      <c r="AW41" s="244" t="str">
        <f t="shared" ca="1" si="185"/>
        <v>-</v>
      </c>
      <c r="AX41" s="244" t="str">
        <f t="shared" ca="1" si="185"/>
        <v>-</v>
      </c>
      <c r="AY41" s="244" t="str">
        <f t="shared" ca="1" si="185"/>
        <v>-</v>
      </c>
      <c r="AZ41" s="244" t="str">
        <f t="shared" ca="1" si="185"/>
        <v>-</v>
      </c>
      <c r="BA41" s="244" t="str">
        <f t="shared" ca="1" si="185"/>
        <v>-</v>
      </c>
      <c r="BB41" s="244" t="str">
        <f t="shared" ca="1" si="185"/>
        <v>-</v>
      </c>
      <c r="BC41" s="244" t="str">
        <f t="shared" ca="1" si="185"/>
        <v>-</v>
      </c>
      <c r="BD41" s="244" t="str">
        <f t="shared" ca="1" si="185"/>
        <v>-</v>
      </c>
      <c r="BE41" s="244" t="str">
        <f t="shared" ca="1" si="185"/>
        <v>-</v>
      </c>
      <c r="BF41" s="244" t="str">
        <f t="shared" ca="1" si="185"/>
        <v>-</v>
      </c>
      <c r="BG41" s="244" t="str">
        <f t="shared" ca="1" si="185"/>
        <v>-</v>
      </c>
      <c r="BH41" s="244" t="str">
        <f t="shared" ca="1" si="185"/>
        <v>-</v>
      </c>
      <c r="BI41" s="244" t="str">
        <f t="shared" ca="1" si="185"/>
        <v>-</v>
      </c>
      <c r="BJ41" s="244" t="str">
        <f t="shared" ca="1" si="185"/>
        <v>-</v>
      </c>
      <c r="BK41" s="244" t="str">
        <f t="shared" ca="1" si="185"/>
        <v>-</v>
      </c>
      <c r="BL41" s="244" t="str">
        <f t="shared" ca="1" si="185"/>
        <v>-</v>
      </c>
      <c r="BM41" s="244" t="str">
        <f t="shared" ca="1" si="185"/>
        <v>-</v>
      </c>
      <c r="BN41" s="244" t="str">
        <f t="shared" ca="1" si="185"/>
        <v>-</v>
      </c>
      <c r="BO41" s="244" t="str">
        <f t="shared" ca="1" si="185"/>
        <v>-</v>
      </c>
      <c r="BP41" s="244" t="str">
        <f t="shared" ca="1" si="185"/>
        <v>-</v>
      </c>
      <c r="BQ41" s="10"/>
      <c r="BR41" s="244" t="b">
        <f t="shared" ca="1" si="185"/>
        <v>1</v>
      </c>
      <c r="BS41" s="244" t="b">
        <f t="shared" ca="1" si="185"/>
        <v>0</v>
      </c>
      <c r="BT41" s="244" t="str">
        <f t="shared" ca="1" si="179"/>
        <v>-</v>
      </c>
      <c r="BU41" s="244" t="str">
        <f t="shared" ca="1" si="179"/>
        <v>-</v>
      </c>
      <c r="BV41" s="244" t="str">
        <f t="shared" ca="1" si="179"/>
        <v>-</v>
      </c>
      <c r="BW41" s="244" t="str">
        <f t="shared" ca="1" si="179"/>
        <v>-</v>
      </c>
      <c r="BX41" s="244" t="str">
        <f t="shared" ca="1" si="179"/>
        <v>-</v>
      </c>
      <c r="BY41" s="244" t="str">
        <f t="shared" ca="1" si="179"/>
        <v>-</v>
      </c>
      <c r="BZ41" s="244">
        <f t="shared" ca="1" si="162"/>
        <v>3</v>
      </c>
      <c r="CA41" s="244">
        <f t="shared" ca="1" si="162"/>
        <v>3</v>
      </c>
      <c r="CB41" s="244">
        <f t="shared" ca="1" si="162"/>
        <v>0</v>
      </c>
      <c r="CC41" s="244">
        <f t="shared" ca="1" si="162"/>
        <v>0.25</v>
      </c>
      <c r="CD41" s="244">
        <f t="shared" ca="1" si="180"/>
        <v>-0.25</v>
      </c>
      <c r="CE41" s="244" t="str">
        <f t="shared" ca="1" si="180"/>
        <v>-</v>
      </c>
      <c r="CF41" s="244" t="str">
        <f t="shared" ca="1" si="180"/>
        <v>-</v>
      </c>
      <c r="CG41" s="244" t="str">
        <f t="shared" ca="1" si="180"/>
        <v>-</v>
      </c>
      <c r="CH41" s="244" t="str">
        <f t="shared" ca="1" si="180"/>
        <v>-</v>
      </c>
      <c r="CI41" s="244" t="str">
        <f t="shared" ca="1" si="180"/>
        <v>-</v>
      </c>
      <c r="CJ41" s="244">
        <f t="shared" ca="1" si="180"/>
        <v>0</v>
      </c>
      <c r="CK41" s="244">
        <f t="shared" ca="1" si="180"/>
        <v>0.25</v>
      </c>
      <c r="CL41" s="244">
        <f t="shared" ca="1" si="180"/>
        <v>-0.25</v>
      </c>
      <c r="CM41" s="244" t="str">
        <f t="shared" ca="1" si="180"/>
        <v>-</v>
      </c>
      <c r="CN41" s="244" t="str">
        <f t="shared" ca="1" si="180"/>
        <v>-</v>
      </c>
      <c r="CO41" s="244" t="str">
        <f t="shared" ca="1" si="180"/>
        <v>-</v>
      </c>
      <c r="CP41" s="244">
        <f t="shared" ca="1" si="180"/>
        <v>0</v>
      </c>
      <c r="CQ41" s="256">
        <f t="shared" ca="1" si="180"/>
        <v>0</v>
      </c>
      <c r="CR41" s="256">
        <f t="shared" ca="1" si="180"/>
        <v>0</v>
      </c>
      <c r="CS41" s="256">
        <f t="shared" ca="1" si="180"/>
        <v>0</v>
      </c>
      <c r="CT41" s="244">
        <f t="shared" ca="1" si="175"/>
        <v>0</v>
      </c>
      <c r="CU41" s="244">
        <f t="shared" ca="1" si="175"/>
        <v>0</v>
      </c>
      <c r="CV41" s="244">
        <f t="shared" ca="1" si="175"/>
        <v>0</v>
      </c>
      <c r="CW41" s="244" t="str">
        <f t="shared" ca="1" si="175"/>
        <v>-</v>
      </c>
      <c r="CX41" s="244" t="str">
        <f t="shared" ca="1" si="175"/>
        <v>-</v>
      </c>
      <c r="CY41" s="256" t="str">
        <f t="shared" ca="1" si="175"/>
        <v>-</v>
      </c>
      <c r="CZ41" s="256" t="str">
        <f t="shared" ca="1" si="175"/>
        <v>-</v>
      </c>
      <c r="DA41" s="244" t="str">
        <f t="shared" ca="1" si="175"/>
        <v>-</v>
      </c>
      <c r="DB41" s="244" t="str">
        <f t="shared" ca="1" si="175"/>
        <v>-</v>
      </c>
      <c r="DC41" s="244" t="str">
        <f t="shared" ca="1" si="175"/>
        <v>-</v>
      </c>
      <c r="DD41" s="244" t="str">
        <f t="shared" ca="1" si="175"/>
        <v>-</v>
      </c>
      <c r="DE41" s="244" t="str">
        <f t="shared" ca="1" si="175"/>
        <v>-</v>
      </c>
      <c r="DF41" s="244" t="str">
        <f t="shared" ca="1" si="175"/>
        <v>-</v>
      </c>
      <c r="DG41" s="244" t="str">
        <f t="shared" ca="1" si="175"/>
        <v>-</v>
      </c>
      <c r="DH41" s="10"/>
      <c r="DI41" s="238">
        <f t="shared" ca="1" si="108"/>
        <v>0</v>
      </c>
      <c r="DJ41" s="244" t="str">
        <f t="shared" ca="1" si="186"/>
        <v>-</v>
      </c>
      <c r="DK41" s="244" t="str">
        <f t="shared" ca="1" si="186"/>
        <v>-</v>
      </c>
      <c r="DL41" s="244" t="str">
        <f t="shared" ca="1" si="186"/>
        <v>-</v>
      </c>
      <c r="DM41" s="244" t="str">
        <f t="shared" ca="1" si="186"/>
        <v>-</v>
      </c>
      <c r="DN41" s="238" t="b">
        <f t="shared" ca="1" si="109"/>
        <v>0</v>
      </c>
      <c r="DO41" s="244" t="str">
        <f t="shared" ca="1" si="186"/>
        <v>-</v>
      </c>
      <c r="DP41" s="244">
        <f t="shared" ca="1" si="186"/>
        <v>0</v>
      </c>
      <c r="DQ41" s="244" t="str">
        <f t="shared" ca="1" si="186"/>
        <v>-</v>
      </c>
      <c r="DR41" s="244">
        <f t="shared" ca="1" si="110"/>
        <v>1</v>
      </c>
      <c r="DS41" s="244">
        <f t="shared" ca="1" si="110"/>
        <v>0</v>
      </c>
      <c r="DT41" s="244">
        <f t="shared" ca="1" si="186"/>
        <v>1</v>
      </c>
      <c r="DU41" s="244">
        <f t="shared" ca="1" si="186"/>
        <v>0</v>
      </c>
      <c r="DV41" s="244">
        <f t="shared" ca="1" si="186"/>
        <v>1</v>
      </c>
      <c r="DW41" s="244">
        <f t="shared" ca="1" si="186"/>
        <v>1</v>
      </c>
      <c r="DX41" s="244">
        <f t="shared" ca="1" si="186"/>
        <v>1</v>
      </c>
      <c r="DY41" s="244">
        <f t="shared" ca="1" si="186"/>
        <v>0</v>
      </c>
      <c r="DZ41" s="244">
        <f t="shared" ca="1" si="186"/>
        <v>0</v>
      </c>
      <c r="EA41" s="244">
        <f t="shared" ca="1" si="186"/>
        <v>0</v>
      </c>
      <c r="EB41" s="244">
        <f t="shared" ca="1" si="187"/>
        <v>0</v>
      </c>
      <c r="EC41" s="244">
        <f t="shared" ca="1" si="187"/>
        <v>0</v>
      </c>
      <c r="ED41" s="244">
        <f t="shared" ca="1" si="187"/>
        <v>0</v>
      </c>
      <c r="EE41" s="244">
        <f t="shared" ca="1" si="187"/>
        <v>0</v>
      </c>
      <c r="EF41" s="244">
        <f t="shared" ca="1" si="187"/>
        <v>0</v>
      </c>
      <c r="EG41" s="244">
        <f t="shared" ca="1" si="111"/>
        <v>0</v>
      </c>
      <c r="EH41" s="244">
        <f t="shared" ca="1" si="111"/>
        <v>0</v>
      </c>
      <c r="EI41" s="244">
        <f t="shared" ca="1" si="187"/>
        <v>0</v>
      </c>
      <c r="EJ41" s="244">
        <f t="shared" ca="1" si="187"/>
        <v>0</v>
      </c>
      <c r="EK41" s="244">
        <f t="shared" ca="1" si="187"/>
        <v>1</v>
      </c>
      <c r="EL41" s="244">
        <f t="shared" ca="1" si="187"/>
        <v>0</v>
      </c>
      <c r="EM41" s="256">
        <f t="shared" ca="1" si="187"/>
        <v>0</v>
      </c>
      <c r="EN41" s="256">
        <f t="shared" ca="1" si="187"/>
        <v>0</v>
      </c>
      <c r="EO41" s="256">
        <f t="shared" ca="1" si="187"/>
        <v>0</v>
      </c>
      <c r="EP41" s="256">
        <f t="shared" ca="1" si="164"/>
        <v>0</v>
      </c>
      <c r="EQ41" s="256">
        <f t="shared" ca="1" si="164"/>
        <v>0</v>
      </c>
      <c r="ER41" s="256">
        <f t="shared" ca="1" si="164"/>
        <v>0</v>
      </c>
      <c r="ES41" s="10"/>
      <c r="ET41" s="244" t="str">
        <f t="shared" ca="1" si="183"/>
        <v>-</v>
      </c>
      <c r="EU41" s="244" t="str">
        <f t="shared" ca="1" si="183"/>
        <v>-</v>
      </c>
      <c r="EV41" s="256" t="str">
        <f t="shared" ca="1" si="183"/>
        <v>-</v>
      </c>
      <c r="EW41" s="244" t="str">
        <f t="shared" ca="1" si="183"/>
        <v>-</v>
      </c>
      <c r="EX41" s="244" t="str">
        <f t="shared" ca="1" si="183"/>
        <v>-</v>
      </c>
      <c r="EY41" s="238" t="b">
        <f t="shared" ca="1" si="112"/>
        <v>1</v>
      </c>
      <c r="EZ41" s="238" t="b">
        <f t="shared" ca="1" si="112"/>
        <v>0</v>
      </c>
      <c r="FA41" s="238" t="b">
        <f t="shared" ca="1" si="112"/>
        <v>0</v>
      </c>
      <c r="FB41" s="256">
        <f t="shared" ca="1" si="183"/>
        <v>0</v>
      </c>
      <c r="FC41" s="244">
        <f t="shared" ca="1" si="183"/>
        <v>2</v>
      </c>
      <c r="FD41" s="244">
        <f t="shared" ca="1" si="183"/>
        <v>2</v>
      </c>
      <c r="FE41" s="256" t="str">
        <f t="shared" ca="1" si="164"/>
        <v>-</v>
      </c>
      <c r="FF41" s="256" t="str">
        <f t="shared" ca="1" si="164"/>
        <v>-</v>
      </c>
      <c r="FG41" s="256" t="str">
        <f t="shared" ca="1" si="164"/>
        <v>-</v>
      </c>
      <c r="FH41" s="256" t="str">
        <f t="shared" ca="1" si="164"/>
        <v>-</v>
      </c>
      <c r="FI41" s="256" t="str">
        <f t="shared" ca="1" si="164"/>
        <v>-</v>
      </c>
      <c r="FJ41" s="244" t="str">
        <f t="shared" ca="1" si="184"/>
        <v>-</v>
      </c>
      <c r="FK41" s="244" t="str">
        <f t="shared" ca="1" si="184"/>
        <v>-</v>
      </c>
      <c r="FL41" s="238" t="b">
        <f t="array" aca="1" ref="FL41" ca="1">IF(OR(FM41:FN41&lt;&gt;"-"),TRUE,"-")</f>
        <v>1</v>
      </c>
      <c r="FM41" s="232">
        <f t="shared" ca="1" si="151"/>
        <v>2</v>
      </c>
      <c r="FN41" s="256" t="str">
        <f t="shared" ca="1" si="165"/>
        <v>-</v>
      </c>
      <c r="FO41" s="238" t="str">
        <f t="array" aca="1" ref="FO41" ca="1">IF(OR(FP41:FQ41&lt;&gt;"-"),TRUE,"-")</f>
        <v>-</v>
      </c>
      <c r="FP41" s="244" t="str">
        <f t="shared" ca="1" si="166"/>
        <v>-</v>
      </c>
      <c r="FQ41" s="256" t="str">
        <f t="shared" ca="1" si="167"/>
        <v>-</v>
      </c>
      <c r="FR41" s="244" t="b">
        <f t="shared" ca="1" si="176"/>
        <v>1</v>
      </c>
      <c r="FS41" s="244">
        <f t="shared" ca="1" si="176"/>
        <v>2</v>
      </c>
      <c r="FT41" s="244" t="b">
        <f t="shared" ca="1" si="91"/>
        <v>1</v>
      </c>
      <c r="FU41" s="244" t="str">
        <f t="shared" ca="1" si="91"/>
        <v>-</v>
      </c>
      <c r="FV41" s="238" t="str">
        <f t="shared" ca="1" si="114"/>
        <v>-</v>
      </c>
      <c r="FW41" s="238" t="str">
        <f t="shared" ca="1" si="114"/>
        <v>-</v>
      </c>
      <c r="FX41" s="238" t="str">
        <f t="shared" ca="1" si="114"/>
        <v>-</v>
      </c>
      <c r="FY41" s="238" t="str">
        <f t="shared" ca="1" si="114"/>
        <v>-</v>
      </c>
      <c r="FZ41" s="244" t="str">
        <f t="shared" ca="1" si="168"/>
        <v>-</v>
      </c>
      <c r="GA41" s="253">
        <f t="shared" ca="1" si="177"/>
        <v>0.5</v>
      </c>
      <c r="GB41" s="253">
        <f t="shared" ca="1" si="177"/>
        <v>0.9</v>
      </c>
      <c r="GC41" s="253">
        <f t="shared" ca="1" si="177"/>
        <v>0.5</v>
      </c>
      <c r="GD41" s="253">
        <f t="shared" ca="1" si="177"/>
        <v>0.5</v>
      </c>
      <c r="GE41" s="253">
        <f t="shared" ca="1" si="177"/>
        <v>0</v>
      </c>
      <c r="GF41" s="253">
        <f t="shared" ca="1" si="177"/>
        <v>0</v>
      </c>
      <c r="GG41" s="253" t="str">
        <f t="shared" ca="1" si="177"/>
        <v>-</v>
      </c>
      <c r="GH41" s="238" t="str">
        <f t="shared" ca="1" si="115"/>
        <v>-</v>
      </c>
      <c r="GI41" s="238" t="str">
        <f t="shared" ca="1" si="115"/>
        <v>-</v>
      </c>
      <c r="GJ41" s="161" t="b">
        <f t="shared" ca="1" si="116"/>
        <v>0</v>
      </c>
      <c r="GK41" s="244" t="str">
        <f t="shared" ca="1" si="117"/>
        <v>-</v>
      </c>
      <c r="GL41" s="10"/>
      <c r="GM41" s="244">
        <f t="shared" ca="1" si="168"/>
        <v>1</v>
      </c>
      <c r="GN41" s="244">
        <f t="shared" ca="1" si="168"/>
        <v>0</v>
      </c>
      <c r="GO41" s="244">
        <f t="shared" ca="1" si="168"/>
        <v>1</v>
      </c>
      <c r="GP41" s="244">
        <f t="shared" ca="1" si="168"/>
        <v>1</v>
      </c>
      <c r="GQ41" s="244">
        <f t="shared" ca="1" si="168"/>
        <v>0</v>
      </c>
      <c r="GR41" s="244">
        <f t="shared" ca="1" si="168"/>
        <v>70</v>
      </c>
      <c r="GS41" s="244">
        <f t="shared" ca="1" si="168"/>
        <v>50</v>
      </c>
      <c r="GT41" s="244">
        <f t="shared" ca="1" si="168"/>
        <v>70</v>
      </c>
      <c r="GU41" s="244">
        <f t="shared" ca="1" si="168"/>
        <v>50</v>
      </c>
      <c r="GV41" s="238">
        <f t="shared" ca="1" si="118"/>
        <v>1</v>
      </c>
      <c r="GW41" s="238">
        <f t="shared" ca="1" si="119"/>
        <v>1</v>
      </c>
      <c r="GX41" s="238">
        <f t="shared" ca="1" si="120"/>
        <v>1</v>
      </c>
      <c r="GY41" s="244">
        <f t="shared" ca="1" si="168"/>
        <v>1</v>
      </c>
      <c r="GZ41" s="10"/>
      <c r="HA41" s="244">
        <f t="shared" ca="1" si="168"/>
        <v>1</v>
      </c>
      <c r="HB41" s="244">
        <f t="shared" ref="HB41:HF41" ca="1" si="189">OFFSET(HB$5,$B41,0)</f>
        <v>1</v>
      </c>
      <c r="HC41" s="244">
        <f t="shared" ca="1" si="189"/>
        <v>1</v>
      </c>
      <c r="HD41" s="244">
        <f t="shared" ca="1" si="189"/>
        <v>1</v>
      </c>
      <c r="HE41" s="244">
        <f t="shared" ca="1" si="189"/>
        <v>1</v>
      </c>
      <c r="HF41" s="244">
        <f t="shared" ca="1" si="189"/>
        <v>1</v>
      </c>
      <c r="HG41" s="256" t="str">
        <f t="shared" ref="HG41:HH43" ca="1" si="190">OFFSET(HG$5,$B41,0)</f>
        <v>-</v>
      </c>
      <c r="HH41" s="244">
        <f t="shared" ca="1" si="190"/>
        <v>0</v>
      </c>
      <c r="HI41" s="27">
        <v>0</v>
      </c>
    </row>
    <row r="42" spans="1:217" s="236" customFormat="1" outlineLevel="2">
      <c r="A42" s="208">
        <f t="shared" si="155"/>
        <v>37</v>
      </c>
      <c r="B42" s="216">
        <f t="shared" ca="1" si="173"/>
        <v>27</v>
      </c>
      <c r="C42" s="236">
        <v>200</v>
      </c>
      <c r="D42" s="236" t="b">
        <f t="shared" ca="1" si="101"/>
        <v>0</v>
      </c>
      <c r="E42" s="236" t="b">
        <v>0</v>
      </c>
      <c r="F42" s="236" t="b">
        <f t="shared" ca="1" si="122"/>
        <v>0</v>
      </c>
      <c r="G42" s="232">
        <f t="shared" ca="1" si="169"/>
        <v>1</v>
      </c>
      <c r="H42" s="232">
        <f t="shared" ca="1" si="169"/>
        <v>1</v>
      </c>
      <c r="I42" s="232">
        <f t="shared" ca="1" si="169"/>
        <v>1</v>
      </c>
      <c r="J42" s="232">
        <f t="shared" ca="1" si="169"/>
        <v>2</v>
      </c>
      <c r="K42" s="232">
        <f t="shared" ca="1" si="169"/>
        <v>1</v>
      </c>
      <c r="L42" s="232">
        <f t="shared" ca="1" si="169"/>
        <v>1</v>
      </c>
      <c r="M42" s="232">
        <f t="shared" ca="1" si="169"/>
        <v>1</v>
      </c>
      <c r="O42" s="250" t="str">
        <f t="shared" ca="1" si="124"/>
        <v>00018 FeedSupply GSM Day135 FWM     GI2 T_TRUE  LTW_TRUE  (F43N33)</v>
      </c>
      <c r="P42" s="10" t="str">
        <f ca="1">IF(COUNTIF(O$5:O42,O42)=1,"-","Dup")</f>
        <v>-</v>
      </c>
      <c r="Q42" s="10"/>
      <c r="R42" s="244" t="str">
        <f t="shared" ca="1" si="170"/>
        <v>-</v>
      </c>
      <c r="S42" s="244" t="str">
        <f t="shared" ca="1" si="102"/>
        <v>-</v>
      </c>
      <c r="T42" s="244" t="str">
        <f t="shared" ca="1" si="171"/>
        <v>-</v>
      </c>
      <c r="U42" s="244" t="str">
        <f t="shared" ca="1" si="171"/>
        <v>-</v>
      </c>
      <c r="V42" s="244" t="str">
        <f t="shared" ca="1" si="103"/>
        <v>-</v>
      </c>
      <c r="W42" s="256" t="str">
        <f t="shared" ca="1" si="103"/>
        <v>-</v>
      </c>
      <c r="X42" s="10"/>
      <c r="Y42" s="244" t="b">
        <f t="shared" ca="1" si="181"/>
        <v>1</v>
      </c>
      <c r="Z42" s="256" t="str">
        <f t="shared" ca="1" si="181"/>
        <v>-</v>
      </c>
      <c r="AA42" s="256" t="str">
        <f t="shared" ca="1" si="188"/>
        <v>-</v>
      </c>
      <c r="AB42" s="256" t="str">
        <f t="shared" ca="1" si="188"/>
        <v>-</v>
      </c>
      <c r="AC42" s="244" t="b">
        <f t="shared" ca="1" si="181"/>
        <v>0</v>
      </c>
      <c r="AD42" s="256" t="str">
        <f t="shared" ca="1" si="105"/>
        <v>-</v>
      </c>
      <c r="AE42" s="256" t="str">
        <f t="shared" ca="1" si="105"/>
        <v>-</v>
      </c>
      <c r="AF42" s="256" t="str">
        <f t="shared" ca="1" si="105"/>
        <v>-</v>
      </c>
      <c r="AG42" s="256" t="str">
        <f t="shared" ca="1" si="105"/>
        <v>-</v>
      </c>
      <c r="AH42" s="10"/>
      <c r="AI42" s="244" t="b">
        <f t="shared" ca="1" si="158"/>
        <v>1</v>
      </c>
      <c r="AJ42" s="244" t="b">
        <f t="shared" ca="1" si="158"/>
        <v>1</v>
      </c>
      <c r="AK42" s="251">
        <f ca="1">OFFSET($AO42,-1,0)</f>
        <v>1208</v>
      </c>
      <c r="AL42" s="244" t="b">
        <f t="shared" ca="1" si="160"/>
        <v>0</v>
      </c>
      <c r="AM42" s="244" t="str">
        <f t="shared" ca="1" si="160"/>
        <v>-</v>
      </c>
      <c r="AN42" s="244" t="b">
        <f t="shared" ca="1" si="160"/>
        <v>1</v>
      </c>
      <c r="AO42" s="232">
        <f t="shared" ca="1" si="174"/>
        <v>1209</v>
      </c>
      <c r="AP42" s="244">
        <f t="shared" ca="1" si="178"/>
        <v>1</v>
      </c>
      <c r="AQ42" s="244">
        <f t="shared" ca="1" si="185"/>
        <v>1</v>
      </c>
      <c r="AR42" s="244">
        <f t="shared" ca="1" si="185"/>
        <v>1</v>
      </c>
      <c r="AS42" s="244" t="str">
        <f t="shared" ca="1" si="185"/>
        <v>-</v>
      </c>
      <c r="AT42" s="244" t="str">
        <f t="shared" ca="1" si="185"/>
        <v>-</v>
      </c>
      <c r="AU42" s="10"/>
      <c r="AV42" s="244" t="str">
        <f t="shared" ca="1" si="185"/>
        <v>-</v>
      </c>
      <c r="AW42" s="244" t="str">
        <f t="shared" ca="1" si="185"/>
        <v>-</v>
      </c>
      <c r="AX42" s="244" t="str">
        <f t="shared" ca="1" si="185"/>
        <v>-</v>
      </c>
      <c r="AY42" s="244" t="str">
        <f t="shared" ca="1" si="185"/>
        <v>-</v>
      </c>
      <c r="AZ42" s="244" t="str">
        <f t="shared" ca="1" si="185"/>
        <v>-</v>
      </c>
      <c r="BA42" s="244" t="str">
        <f t="shared" ca="1" si="185"/>
        <v>-</v>
      </c>
      <c r="BB42" s="244" t="str">
        <f t="shared" ca="1" si="185"/>
        <v>-</v>
      </c>
      <c r="BC42" s="244" t="str">
        <f t="shared" ca="1" si="185"/>
        <v>-</v>
      </c>
      <c r="BD42" s="244" t="str">
        <f t="shared" ca="1" si="185"/>
        <v>-</v>
      </c>
      <c r="BE42" s="244" t="str">
        <f t="shared" ca="1" si="185"/>
        <v>-</v>
      </c>
      <c r="BF42" s="244" t="str">
        <f t="shared" ca="1" si="185"/>
        <v>-</v>
      </c>
      <c r="BG42" s="244" t="str">
        <f t="shared" ca="1" si="185"/>
        <v>-</v>
      </c>
      <c r="BH42" s="244" t="str">
        <f t="shared" ca="1" si="185"/>
        <v>-</v>
      </c>
      <c r="BI42" s="244" t="str">
        <f t="shared" ca="1" si="185"/>
        <v>-</v>
      </c>
      <c r="BJ42" s="244" t="str">
        <f t="shared" ca="1" si="185"/>
        <v>-</v>
      </c>
      <c r="BK42" s="244" t="str">
        <f t="shared" ca="1" si="185"/>
        <v>-</v>
      </c>
      <c r="BL42" s="244" t="str">
        <f t="shared" ca="1" si="185"/>
        <v>-</v>
      </c>
      <c r="BM42" s="244" t="str">
        <f t="shared" ca="1" si="185"/>
        <v>-</v>
      </c>
      <c r="BN42" s="244" t="str">
        <f t="shared" ca="1" si="185"/>
        <v>-</v>
      </c>
      <c r="BO42" s="244" t="str">
        <f t="shared" ca="1" si="185"/>
        <v>-</v>
      </c>
      <c r="BP42" s="244" t="str">
        <f t="shared" ca="1" si="185"/>
        <v>-</v>
      </c>
      <c r="BQ42" s="10"/>
      <c r="BR42" s="244" t="b">
        <f t="shared" ca="1" si="185"/>
        <v>0</v>
      </c>
      <c r="BS42" s="244" t="b">
        <f t="shared" ca="1" si="185"/>
        <v>1</v>
      </c>
      <c r="BT42" s="244" t="str">
        <f t="shared" ca="1" si="179"/>
        <v>-</v>
      </c>
      <c r="BU42" s="244" t="str">
        <f t="shared" ca="1" si="179"/>
        <v>-</v>
      </c>
      <c r="BV42" s="244" t="str">
        <f t="shared" ca="1" si="179"/>
        <v>-</v>
      </c>
      <c r="BW42" s="244" t="str">
        <f t="shared" ca="1" si="179"/>
        <v>-</v>
      </c>
      <c r="BX42" s="244" t="str">
        <f t="shared" ca="1" si="179"/>
        <v>-</v>
      </c>
      <c r="BY42" s="244" t="str">
        <f t="shared" ca="1" si="179"/>
        <v>-</v>
      </c>
      <c r="BZ42" s="244">
        <f t="shared" ca="1" si="162"/>
        <v>3</v>
      </c>
      <c r="CA42" s="244">
        <f t="shared" ca="1" si="162"/>
        <v>3</v>
      </c>
      <c r="CB42" s="244">
        <f t="shared" ca="1" si="162"/>
        <v>0</v>
      </c>
      <c r="CC42" s="244">
        <f t="shared" ca="1" si="162"/>
        <v>0.25</v>
      </c>
      <c r="CD42" s="244">
        <f t="shared" ca="1" si="180"/>
        <v>-0.25</v>
      </c>
      <c r="CE42" s="244" t="str">
        <f t="shared" ca="1" si="180"/>
        <v>-</v>
      </c>
      <c r="CF42" s="244" t="str">
        <f t="shared" ca="1" si="180"/>
        <v>-</v>
      </c>
      <c r="CG42" s="244" t="str">
        <f t="shared" ca="1" si="180"/>
        <v>-</v>
      </c>
      <c r="CH42" s="244" t="str">
        <f t="shared" ca="1" si="180"/>
        <v>-</v>
      </c>
      <c r="CI42" s="244" t="str">
        <f t="shared" ca="1" si="180"/>
        <v>-</v>
      </c>
      <c r="CJ42" s="244">
        <f t="shared" ca="1" si="180"/>
        <v>0</v>
      </c>
      <c r="CK42" s="244">
        <f t="shared" ca="1" si="180"/>
        <v>0.25</v>
      </c>
      <c r="CL42" s="244">
        <f t="shared" ca="1" si="180"/>
        <v>-0.25</v>
      </c>
      <c r="CM42" s="244" t="str">
        <f t="shared" ca="1" si="180"/>
        <v>-</v>
      </c>
      <c r="CN42" s="244" t="str">
        <f t="shared" ca="1" si="180"/>
        <v>-</v>
      </c>
      <c r="CO42" s="244" t="str">
        <f t="shared" ca="1" si="180"/>
        <v>-</v>
      </c>
      <c r="CP42" s="244">
        <f t="shared" ca="1" si="180"/>
        <v>0</v>
      </c>
      <c r="CQ42" s="256">
        <f t="shared" ca="1" si="180"/>
        <v>0</v>
      </c>
      <c r="CR42" s="256">
        <f t="shared" ca="1" si="180"/>
        <v>0</v>
      </c>
      <c r="CS42" s="256">
        <f t="shared" ca="1" si="180"/>
        <v>0</v>
      </c>
      <c r="CT42" s="244">
        <f t="shared" ca="1" si="175"/>
        <v>0</v>
      </c>
      <c r="CU42" s="244">
        <f t="shared" ca="1" si="175"/>
        <v>0</v>
      </c>
      <c r="CV42" s="244">
        <f t="shared" ca="1" si="175"/>
        <v>0</v>
      </c>
      <c r="CW42" s="244" t="str">
        <f t="shared" ca="1" si="175"/>
        <v>-</v>
      </c>
      <c r="CX42" s="244" t="str">
        <f t="shared" ca="1" si="175"/>
        <v>-</v>
      </c>
      <c r="CY42" s="256" t="str">
        <f t="shared" ca="1" si="175"/>
        <v>-</v>
      </c>
      <c r="CZ42" s="256" t="str">
        <f t="shared" ca="1" si="175"/>
        <v>-</v>
      </c>
      <c r="DA42" s="244" t="str">
        <f t="shared" ca="1" si="175"/>
        <v>-</v>
      </c>
      <c r="DB42" s="244" t="str">
        <f t="shared" ca="1" si="175"/>
        <v>-</v>
      </c>
      <c r="DC42" s="244" t="str">
        <f t="shared" ca="1" si="175"/>
        <v>-</v>
      </c>
      <c r="DD42" s="244" t="str">
        <f t="shared" ca="1" si="175"/>
        <v>-</v>
      </c>
      <c r="DE42" s="244" t="str">
        <f t="shared" ca="1" si="175"/>
        <v>-</v>
      </c>
      <c r="DF42" s="244" t="str">
        <f t="shared" ca="1" si="175"/>
        <v>-</v>
      </c>
      <c r="DG42" s="244" t="str">
        <f t="shared" ca="1" si="175"/>
        <v>-</v>
      </c>
      <c r="DH42" s="10"/>
      <c r="DI42" s="238">
        <f t="shared" ca="1" si="108"/>
        <v>0</v>
      </c>
      <c r="DJ42" s="244" t="str">
        <f t="shared" ca="1" si="186"/>
        <v>-</v>
      </c>
      <c r="DK42" s="244" t="str">
        <f t="shared" ca="1" si="186"/>
        <v>-</v>
      </c>
      <c r="DL42" s="244" t="str">
        <f t="shared" ca="1" si="186"/>
        <v>-</v>
      </c>
      <c r="DM42" s="244" t="str">
        <f t="shared" ca="1" si="186"/>
        <v>-</v>
      </c>
      <c r="DN42" s="238" t="b">
        <f t="shared" ca="1" si="109"/>
        <v>0</v>
      </c>
      <c r="DO42" s="244" t="str">
        <f t="shared" ca="1" si="186"/>
        <v>-</v>
      </c>
      <c r="DP42" s="244">
        <f t="shared" ca="1" si="186"/>
        <v>0</v>
      </c>
      <c r="DQ42" s="244" t="str">
        <f t="shared" ca="1" si="186"/>
        <v>-</v>
      </c>
      <c r="DR42" s="244">
        <f t="shared" ca="1" si="110"/>
        <v>1</v>
      </c>
      <c r="DS42" s="244">
        <f t="shared" ca="1" si="110"/>
        <v>0</v>
      </c>
      <c r="DT42" s="244">
        <f t="shared" ca="1" si="186"/>
        <v>1</v>
      </c>
      <c r="DU42" s="244">
        <f t="shared" ca="1" si="186"/>
        <v>0</v>
      </c>
      <c r="DV42" s="244">
        <f t="shared" ca="1" si="186"/>
        <v>1</v>
      </c>
      <c r="DW42" s="244">
        <f t="shared" ca="1" si="186"/>
        <v>1</v>
      </c>
      <c r="DX42" s="244">
        <f t="shared" ca="1" si="186"/>
        <v>1</v>
      </c>
      <c r="DY42" s="244">
        <f t="shared" ca="1" si="186"/>
        <v>0</v>
      </c>
      <c r="DZ42" s="244">
        <f t="shared" ca="1" si="186"/>
        <v>0</v>
      </c>
      <c r="EA42" s="244">
        <f t="shared" ca="1" si="186"/>
        <v>0</v>
      </c>
      <c r="EB42" s="244">
        <f t="shared" ca="1" si="187"/>
        <v>0</v>
      </c>
      <c r="EC42" s="244">
        <f t="shared" ca="1" si="187"/>
        <v>0</v>
      </c>
      <c r="ED42" s="244">
        <f t="shared" ca="1" si="187"/>
        <v>0</v>
      </c>
      <c r="EE42" s="244">
        <f t="shared" ca="1" si="187"/>
        <v>0</v>
      </c>
      <c r="EF42" s="244">
        <f t="shared" ca="1" si="187"/>
        <v>0</v>
      </c>
      <c r="EG42" s="244">
        <f t="shared" ca="1" si="111"/>
        <v>0</v>
      </c>
      <c r="EH42" s="244">
        <f t="shared" ca="1" si="111"/>
        <v>0</v>
      </c>
      <c r="EI42" s="244">
        <f t="shared" ca="1" si="187"/>
        <v>0</v>
      </c>
      <c r="EJ42" s="244">
        <f t="shared" ca="1" si="187"/>
        <v>0</v>
      </c>
      <c r="EK42" s="244">
        <f t="shared" ca="1" si="187"/>
        <v>1</v>
      </c>
      <c r="EL42" s="244">
        <f t="shared" ca="1" si="187"/>
        <v>0</v>
      </c>
      <c r="EM42" s="256">
        <f t="shared" ca="1" si="187"/>
        <v>0</v>
      </c>
      <c r="EN42" s="256">
        <f t="shared" ca="1" si="187"/>
        <v>0</v>
      </c>
      <c r="EO42" s="256">
        <f t="shared" ca="1" si="187"/>
        <v>0</v>
      </c>
      <c r="EP42" s="256">
        <f t="shared" ca="1" si="164"/>
        <v>0</v>
      </c>
      <c r="EQ42" s="256">
        <f t="shared" ca="1" si="164"/>
        <v>0</v>
      </c>
      <c r="ER42" s="256">
        <f t="shared" ca="1" si="164"/>
        <v>0</v>
      </c>
      <c r="ES42" s="10"/>
      <c r="ET42" s="244" t="str">
        <f t="shared" ca="1" si="183"/>
        <v>-</v>
      </c>
      <c r="EU42" s="244" t="str">
        <f t="shared" ca="1" si="183"/>
        <v>-</v>
      </c>
      <c r="EV42" s="256" t="str">
        <f t="shared" ca="1" si="183"/>
        <v>-</v>
      </c>
      <c r="EW42" s="244" t="str">
        <f t="shared" ca="1" si="183"/>
        <v>-</v>
      </c>
      <c r="EX42" s="244" t="str">
        <f t="shared" ca="1" si="183"/>
        <v>-</v>
      </c>
      <c r="EY42" s="238" t="b">
        <f t="shared" ca="1" si="112"/>
        <v>1</v>
      </c>
      <c r="EZ42" s="238" t="b">
        <f t="shared" ca="1" si="112"/>
        <v>0</v>
      </c>
      <c r="FA42" s="238" t="b">
        <f t="shared" ca="1" si="112"/>
        <v>0</v>
      </c>
      <c r="FB42" s="256">
        <f t="shared" ca="1" si="183"/>
        <v>0</v>
      </c>
      <c r="FC42" s="244">
        <f t="shared" ca="1" si="183"/>
        <v>2</v>
      </c>
      <c r="FD42" s="244">
        <f t="shared" ca="1" si="183"/>
        <v>2</v>
      </c>
      <c r="FE42" s="256" t="str">
        <f t="shared" ca="1" si="164"/>
        <v>-</v>
      </c>
      <c r="FF42" s="256" t="str">
        <f t="shared" ca="1" si="164"/>
        <v>-</v>
      </c>
      <c r="FG42" s="256" t="str">
        <f t="shared" ca="1" si="164"/>
        <v>-</v>
      </c>
      <c r="FH42" s="256" t="str">
        <f t="shared" ca="1" si="164"/>
        <v>-</v>
      </c>
      <c r="FI42" s="256" t="str">
        <f t="shared" ca="1" si="164"/>
        <v>-</v>
      </c>
      <c r="FJ42" s="244" t="str">
        <f t="shared" ca="1" si="184"/>
        <v>-</v>
      </c>
      <c r="FK42" s="244" t="str">
        <f t="shared" ca="1" si="184"/>
        <v>-</v>
      </c>
      <c r="FL42" s="238" t="b">
        <f t="array" aca="1" ref="FL42" ca="1">IF(OR(FM42:FN42&lt;&gt;"-"),TRUE,"-")</f>
        <v>1</v>
      </c>
      <c r="FM42" s="232">
        <f t="shared" ca="1" si="151"/>
        <v>2</v>
      </c>
      <c r="FN42" s="256" t="str">
        <f t="shared" ca="1" si="165"/>
        <v>-</v>
      </c>
      <c r="FO42" s="238" t="str">
        <f t="array" aca="1" ref="FO42" ca="1">IF(OR(FP42:FQ42&lt;&gt;"-"),TRUE,"-")</f>
        <v>-</v>
      </c>
      <c r="FP42" s="244" t="str">
        <f t="shared" ca="1" si="166"/>
        <v>-</v>
      </c>
      <c r="FQ42" s="256" t="str">
        <f t="shared" ca="1" si="167"/>
        <v>-</v>
      </c>
      <c r="FR42" s="244" t="b">
        <f t="shared" ca="1" si="176"/>
        <v>1</v>
      </c>
      <c r="FS42" s="244">
        <f t="shared" ca="1" si="176"/>
        <v>2</v>
      </c>
      <c r="FT42" s="244" t="b">
        <f t="shared" ca="1" si="91"/>
        <v>1</v>
      </c>
      <c r="FU42" s="244" t="str">
        <f t="shared" ca="1" si="91"/>
        <v>-</v>
      </c>
      <c r="FV42" s="238" t="str">
        <f t="shared" ca="1" si="114"/>
        <v>-</v>
      </c>
      <c r="FW42" s="238" t="str">
        <f t="shared" ca="1" si="114"/>
        <v>-</v>
      </c>
      <c r="FX42" s="238" t="str">
        <f t="shared" ca="1" si="114"/>
        <v>-</v>
      </c>
      <c r="FY42" s="238" t="str">
        <f t="shared" ca="1" si="114"/>
        <v>-</v>
      </c>
      <c r="FZ42" s="244" t="str">
        <f t="shared" ref="FZ42:GR43" ca="1" si="191">OFFSET(FZ$5,$B42,0)</f>
        <v>-</v>
      </c>
      <c r="GA42" s="253">
        <f t="shared" ca="1" si="177"/>
        <v>0.5</v>
      </c>
      <c r="GB42" s="253">
        <f t="shared" ca="1" si="177"/>
        <v>0.9</v>
      </c>
      <c r="GC42" s="253">
        <f t="shared" ca="1" si="177"/>
        <v>0.5</v>
      </c>
      <c r="GD42" s="253">
        <f t="shared" ca="1" si="177"/>
        <v>0.5</v>
      </c>
      <c r="GE42" s="253">
        <f t="shared" ca="1" si="177"/>
        <v>0</v>
      </c>
      <c r="GF42" s="253">
        <f t="shared" ca="1" si="177"/>
        <v>0</v>
      </c>
      <c r="GG42" s="253" t="str">
        <f t="shared" ca="1" si="177"/>
        <v>-</v>
      </c>
      <c r="GH42" s="238" t="str">
        <f t="shared" ca="1" si="115"/>
        <v>-</v>
      </c>
      <c r="GI42" s="238" t="str">
        <f t="shared" ca="1" si="115"/>
        <v>-</v>
      </c>
      <c r="GJ42" s="161" t="b">
        <f t="shared" ca="1" si="116"/>
        <v>0</v>
      </c>
      <c r="GK42" s="244" t="str">
        <f t="shared" ca="1" si="117"/>
        <v>-</v>
      </c>
      <c r="GL42" s="10"/>
      <c r="GM42" s="244">
        <f t="shared" ca="1" si="191"/>
        <v>1</v>
      </c>
      <c r="GN42" s="244">
        <f t="shared" ca="1" si="191"/>
        <v>0</v>
      </c>
      <c r="GO42" s="244">
        <f t="shared" ca="1" si="191"/>
        <v>1</v>
      </c>
      <c r="GP42" s="244">
        <f t="shared" ca="1" si="191"/>
        <v>1</v>
      </c>
      <c r="GQ42" s="244">
        <f t="shared" ca="1" si="191"/>
        <v>0</v>
      </c>
      <c r="GR42" s="244">
        <f t="shared" ca="1" si="191"/>
        <v>70</v>
      </c>
      <c r="GS42" s="244">
        <f t="shared" ref="GS42:HF43" ca="1" si="192">OFFSET(GS$5,$B42,0)</f>
        <v>50</v>
      </c>
      <c r="GT42" s="244">
        <f t="shared" ca="1" si="192"/>
        <v>70</v>
      </c>
      <c r="GU42" s="244">
        <f t="shared" ca="1" si="192"/>
        <v>50</v>
      </c>
      <c r="GV42" s="238">
        <f t="shared" ca="1" si="118"/>
        <v>1</v>
      </c>
      <c r="GW42" s="238">
        <f t="shared" ca="1" si="119"/>
        <v>1</v>
      </c>
      <c r="GX42" s="238">
        <f t="shared" ca="1" si="120"/>
        <v>1</v>
      </c>
      <c r="GY42" s="244">
        <f t="shared" ca="1" si="192"/>
        <v>1</v>
      </c>
      <c r="GZ42" s="10"/>
      <c r="HA42" s="244">
        <f t="shared" ca="1" si="192"/>
        <v>1</v>
      </c>
      <c r="HB42" s="244">
        <f t="shared" ca="1" si="192"/>
        <v>1</v>
      </c>
      <c r="HC42" s="244">
        <f t="shared" ca="1" si="192"/>
        <v>1</v>
      </c>
      <c r="HD42" s="244">
        <f t="shared" ca="1" si="192"/>
        <v>1</v>
      </c>
      <c r="HE42" s="244">
        <f t="shared" ca="1" si="192"/>
        <v>1</v>
      </c>
      <c r="HF42" s="244">
        <f t="shared" ca="1" si="192"/>
        <v>1</v>
      </c>
      <c r="HG42" s="256" t="str">
        <f t="shared" ca="1" si="190"/>
        <v>-</v>
      </c>
      <c r="HH42" s="244">
        <f t="shared" ca="1" si="190"/>
        <v>0</v>
      </c>
      <c r="HI42" s="27">
        <v>0</v>
      </c>
    </row>
    <row r="43" spans="1:217" s="236" customFormat="1" outlineLevel="2">
      <c r="A43" s="208">
        <f t="shared" si="155"/>
        <v>38</v>
      </c>
      <c r="B43" s="216">
        <f t="shared" ca="1" si="173"/>
        <v>28</v>
      </c>
      <c r="C43" s="236">
        <v>200</v>
      </c>
      <c r="D43" s="236" t="b">
        <f t="shared" ca="1" si="101"/>
        <v>0</v>
      </c>
      <c r="E43" s="236" t="b">
        <v>0</v>
      </c>
      <c r="F43" s="236" t="b">
        <f t="shared" ca="1" si="122"/>
        <v>0</v>
      </c>
      <c r="G43" s="232">
        <f t="shared" ca="1" si="169"/>
        <v>1</v>
      </c>
      <c r="H43" s="232">
        <f t="shared" ca="1" si="169"/>
        <v>1</v>
      </c>
      <c r="I43" s="232">
        <f t="shared" ca="1" si="169"/>
        <v>1</v>
      </c>
      <c r="J43" s="232">
        <f t="shared" ca="1" si="169"/>
        <v>2</v>
      </c>
      <c r="K43" s="232">
        <f t="shared" ca="1" si="169"/>
        <v>1</v>
      </c>
      <c r="L43" s="232">
        <f t="shared" ca="1" si="169"/>
        <v>1</v>
      </c>
      <c r="M43" s="232">
        <f t="shared" ca="1" si="169"/>
        <v>1</v>
      </c>
      <c r="O43" s="250" t="str">
        <f t="shared" ca="1" si="124"/>
        <v>00019 FeedSupply GSM Day135 FWM     GI2 T_TRUE  LTW_TRUE  (F43N33)</v>
      </c>
      <c r="P43" s="10" t="str">
        <f ca="1">IF(COUNTIF(O$5:O43,O43)=1,"-","Dup")</f>
        <v>-</v>
      </c>
      <c r="Q43" s="10"/>
      <c r="R43" s="244" t="str">
        <f t="shared" ca="1" si="170"/>
        <v>-</v>
      </c>
      <c r="S43" s="244" t="str">
        <f t="shared" ca="1" si="102"/>
        <v>-</v>
      </c>
      <c r="T43" s="244" t="str">
        <f t="shared" ca="1" si="171"/>
        <v>-</v>
      </c>
      <c r="U43" s="244" t="str">
        <f t="shared" ca="1" si="171"/>
        <v>-</v>
      </c>
      <c r="V43" s="244" t="str">
        <f t="shared" ca="1" si="103"/>
        <v>-</v>
      </c>
      <c r="W43" s="256" t="str">
        <f t="shared" ca="1" si="103"/>
        <v>-</v>
      </c>
      <c r="X43" s="10"/>
      <c r="Y43" s="244" t="b">
        <f t="shared" ca="1" si="181"/>
        <v>1</v>
      </c>
      <c r="Z43" s="256" t="str">
        <f t="shared" ca="1" si="181"/>
        <v>-</v>
      </c>
      <c r="AA43" s="256" t="str">
        <f t="shared" ca="1" si="188"/>
        <v>-</v>
      </c>
      <c r="AB43" s="256" t="str">
        <f t="shared" ca="1" si="188"/>
        <v>-</v>
      </c>
      <c r="AC43" s="244" t="b">
        <f t="shared" ca="1" si="181"/>
        <v>0</v>
      </c>
      <c r="AD43" s="256" t="str">
        <f t="shared" ca="1" si="105"/>
        <v>-</v>
      </c>
      <c r="AE43" s="256" t="str">
        <f t="shared" ca="1" si="105"/>
        <v>-</v>
      </c>
      <c r="AF43" s="256" t="str">
        <f t="shared" ca="1" si="105"/>
        <v>-</v>
      </c>
      <c r="AG43" s="256" t="str">
        <f t="shared" ca="1" si="105"/>
        <v>-</v>
      </c>
      <c r="AH43" s="10"/>
      <c r="AI43" s="244" t="b">
        <f t="shared" ca="1" si="158"/>
        <v>1</v>
      </c>
      <c r="AJ43" s="244" t="b">
        <f t="shared" ca="1" si="158"/>
        <v>1</v>
      </c>
      <c r="AK43" s="251">
        <f ca="1">OFFSET($AO43,-1,0)</f>
        <v>1209</v>
      </c>
      <c r="AL43" s="244" t="b">
        <f t="shared" ca="1" si="160"/>
        <v>0</v>
      </c>
      <c r="AM43" s="244" t="str">
        <f t="shared" ca="1" si="160"/>
        <v>-</v>
      </c>
      <c r="AN43" s="244" t="b">
        <f t="shared" ca="1" si="160"/>
        <v>1</v>
      </c>
      <c r="AO43" s="232">
        <f t="shared" ca="1" si="174"/>
        <v>1210</v>
      </c>
      <c r="AP43" s="244">
        <f t="shared" ca="1" si="178"/>
        <v>1</v>
      </c>
      <c r="AQ43" s="244">
        <f t="shared" ca="1" si="185"/>
        <v>1</v>
      </c>
      <c r="AR43" s="244">
        <f t="shared" ca="1" si="185"/>
        <v>1</v>
      </c>
      <c r="AS43" s="244" t="str">
        <f t="shared" ca="1" si="185"/>
        <v>-</v>
      </c>
      <c r="AT43" s="244" t="str">
        <f t="shared" ca="1" si="185"/>
        <v>-</v>
      </c>
      <c r="AU43" s="10"/>
      <c r="AV43" s="244" t="str">
        <f t="shared" ca="1" si="185"/>
        <v>-</v>
      </c>
      <c r="AW43" s="244" t="str">
        <f t="shared" ca="1" si="185"/>
        <v>-</v>
      </c>
      <c r="AX43" s="244" t="str">
        <f t="shared" ca="1" si="185"/>
        <v>-</v>
      </c>
      <c r="AY43" s="244" t="str">
        <f t="shared" ca="1" si="185"/>
        <v>-</v>
      </c>
      <c r="AZ43" s="244" t="str">
        <f t="shared" ca="1" si="185"/>
        <v>-</v>
      </c>
      <c r="BA43" s="244" t="str">
        <f t="shared" ca="1" si="185"/>
        <v>-</v>
      </c>
      <c r="BB43" s="244" t="str">
        <f t="shared" ca="1" si="185"/>
        <v>-</v>
      </c>
      <c r="BC43" s="244" t="str">
        <f t="shared" ca="1" si="185"/>
        <v>-</v>
      </c>
      <c r="BD43" s="244" t="str">
        <f t="shared" ca="1" si="185"/>
        <v>-</v>
      </c>
      <c r="BE43" s="244" t="str">
        <f t="shared" ca="1" si="185"/>
        <v>-</v>
      </c>
      <c r="BF43" s="244" t="str">
        <f t="shared" ca="1" si="185"/>
        <v>-</v>
      </c>
      <c r="BG43" s="244" t="str">
        <f t="shared" ca="1" si="185"/>
        <v>-</v>
      </c>
      <c r="BH43" s="244" t="str">
        <f t="shared" ca="1" si="185"/>
        <v>-</v>
      </c>
      <c r="BI43" s="244" t="str">
        <f t="shared" ca="1" si="185"/>
        <v>-</v>
      </c>
      <c r="BJ43" s="244" t="str">
        <f t="shared" ca="1" si="185"/>
        <v>-</v>
      </c>
      <c r="BK43" s="244" t="str">
        <f t="shared" ca="1" si="185"/>
        <v>-</v>
      </c>
      <c r="BL43" s="244" t="str">
        <f t="shared" ca="1" si="185"/>
        <v>-</v>
      </c>
      <c r="BM43" s="244" t="str">
        <f t="shared" ca="1" si="185"/>
        <v>-</v>
      </c>
      <c r="BN43" s="244" t="str">
        <f t="shared" ca="1" si="185"/>
        <v>-</v>
      </c>
      <c r="BO43" s="244" t="str">
        <f t="shared" ca="1" si="185"/>
        <v>-</v>
      </c>
      <c r="BP43" s="244" t="str">
        <f t="shared" ca="1" si="185"/>
        <v>-</v>
      </c>
      <c r="BQ43" s="10"/>
      <c r="BR43" s="244" t="b">
        <f t="shared" ca="1" si="185"/>
        <v>0</v>
      </c>
      <c r="BS43" s="244" t="b">
        <f t="shared" ca="1" si="185"/>
        <v>1</v>
      </c>
      <c r="BT43" s="244" t="str">
        <f t="shared" ca="1" si="179"/>
        <v>-</v>
      </c>
      <c r="BU43" s="244" t="str">
        <f t="shared" ca="1" si="179"/>
        <v>-</v>
      </c>
      <c r="BV43" s="244" t="str">
        <f t="shared" ca="1" si="179"/>
        <v>-</v>
      </c>
      <c r="BW43" s="244" t="str">
        <f t="shared" ca="1" si="179"/>
        <v>-</v>
      </c>
      <c r="BX43" s="244" t="str">
        <f t="shared" ca="1" si="179"/>
        <v>-</v>
      </c>
      <c r="BY43" s="244" t="str">
        <f t="shared" ca="1" si="179"/>
        <v>-</v>
      </c>
      <c r="BZ43" s="244">
        <f t="shared" ca="1" si="162"/>
        <v>3</v>
      </c>
      <c r="CA43" s="244">
        <f t="shared" ca="1" si="162"/>
        <v>3</v>
      </c>
      <c r="CB43" s="244">
        <f t="shared" ca="1" si="162"/>
        <v>0</v>
      </c>
      <c r="CC43" s="244">
        <f t="shared" ca="1" si="162"/>
        <v>0.25</v>
      </c>
      <c r="CD43" s="244">
        <f t="shared" ca="1" si="180"/>
        <v>-0.25</v>
      </c>
      <c r="CE43" s="244" t="str">
        <f t="shared" ca="1" si="180"/>
        <v>-</v>
      </c>
      <c r="CF43" s="244" t="str">
        <f t="shared" ca="1" si="180"/>
        <v>-</v>
      </c>
      <c r="CG43" s="244" t="str">
        <f t="shared" ca="1" si="180"/>
        <v>-</v>
      </c>
      <c r="CH43" s="244" t="str">
        <f t="shared" ca="1" si="180"/>
        <v>-</v>
      </c>
      <c r="CI43" s="244" t="str">
        <f t="shared" ca="1" si="180"/>
        <v>-</v>
      </c>
      <c r="CJ43" s="244">
        <f t="shared" ca="1" si="180"/>
        <v>0</v>
      </c>
      <c r="CK43" s="244">
        <f t="shared" ca="1" si="180"/>
        <v>0.25</v>
      </c>
      <c r="CL43" s="244">
        <f t="shared" ca="1" si="180"/>
        <v>-0.25</v>
      </c>
      <c r="CM43" s="244" t="str">
        <f t="shared" ca="1" si="180"/>
        <v>-</v>
      </c>
      <c r="CN43" s="244" t="str">
        <f t="shared" ca="1" si="180"/>
        <v>-</v>
      </c>
      <c r="CO43" s="244" t="str">
        <f t="shared" ca="1" si="180"/>
        <v>-</v>
      </c>
      <c r="CP43" s="244">
        <f t="shared" ca="1" si="180"/>
        <v>0</v>
      </c>
      <c r="CQ43" s="256">
        <f t="shared" ca="1" si="180"/>
        <v>0</v>
      </c>
      <c r="CR43" s="256">
        <f t="shared" ca="1" si="180"/>
        <v>0</v>
      </c>
      <c r="CS43" s="256">
        <f t="shared" ca="1" si="180"/>
        <v>0</v>
      </c>
      <c r="CT43" s="244">
        <f t="shared" ca="1" si="175"/>
        <v>0</v>
      </c>
      <c r="CU43" s="244">
        <f t="shared" ca="1" si="175"/>
        <v>0</v>
      </c>
      <c r="CV43" s="244">
        <f t="shared" ca="1" si="175"/>
        <v>0</v>
      </c>
      <c r="CW43" s="244" t="str">
        <f t="shared" ca="1" si="175"/>
        <v>-</v>
      </c>
      <c r="CX43" s="244" t="str">
        <f t="shared" ca="1" si="175"/>
        <v>-</v>
      </c>
      <c r="CY43" s="256" t="str">
        <f t="shared" ca="1" si="175"/>
        <v>-</v>
      </c>
      <c r="CZ43" s="256" t="str">
        <f t="shared" ca="1" si="175"/>
        <v>-</v>
      </c>
      <c r="DA43" s="244" t="str">
        <f t="shared" ca="1" si="175"/>
        <v>-</v>
      </c>
      <c r="DB43" s="244" t="str">
        <f t="shared" ca="1" si="175"/>
        <v>-</v>
      </c>
      <c r="DC43" s="244" t="str">
        <f t="shared" ca="1" si="175"/>
        <v>-</v>
      </c>
      <c r="DD43" s="244" t="str">
        <f t="shared" ca="1" si="175"/>
        <v>-</v>
      </c>
      <c r="DE43" s="244" t="str">
        <f t="shared" ca="1" si="175"/>
        <v>-</v>
      </c>
      <c r="DF43" s="244" t="str">
        <f t="shared" ca="1" si="175"/>
        <v>-</v>
      </c>
      <c r="DG43" s="244" t="str">
        <f t="shared" ca="1" si="175"/>
        <v>-</v>
      </c>
      <c r="DH43" s="10"/>
      <c r="DI43" s="238">
        <f t="shared" ca="1" si="108"/>
        <v>0</v>
      </c>
      <c r="DJ43" s="244" t="str">
        <f t="shared" ca="1" si="186"/>
        <v>-</v>
      </c>
      <c r="DK43" s="244" t="str">
        <f t="shared" ca="1" si="186"/>
        <v>-</v>
      </c>
      <c r="DL43" s="244" t="str">
        <f t="shared" ca="1" si="186"/>
        <v>-</v>
      </c>
      <c r="DM43" s="244" t="str">
        <f t="shared" ca="1" si="186"/>
        <v>-</v>
      </c>
      <c r="DN43" s="238" t="b">
        <f t="shared" ca="1" si="109"/>
        <v>0</v>
      </c>
      <c r="DO43" s="244" t="str">
        <f t="shared" ca="1" si="186"/>
        <v>-</v>
      </c>
      <c r="DP43" s="244">
        <f t="shared" ca="1" si="186"/>
        <v>0</v>
      </c>
      <c r="DQ43" s="244" t="str">
        <f t="shared" ca="1" si="186"/>
        <v>-</v>
      </c>
      <c r="DR43" s="244">
        <f t="shared" ca="1" si="110"/>
        <v>1</v>
      </c>
      <c r="DS43" s="244">
        <f t="shared" ca="1" si="110"/>
        <v>0</v>
      </c>
      <c r="DT43" s="244">
        <f t="shared" ca="1" si="186"/>
        <v>1</v>
      </c>
      <c r="DU43" s="244">
        <f t="shared" ca="1" si="186"/>
        <v>0</v>
      </c>
      <c r="DV43" s="244">
        <f t="shared" ca="1" si="186"/>
        <v>1</v>
      </c>
      <c r="DW43" s="244">
        <f t="shared" ca="1" si="186"/>
        <v>1</v>
      </c>
      <c r="DX43" s="244">
        <f t="shared" ca="1" si="186"/>
        <v>1</v>
      </c>
      <c r="DY43" s="244">
        <f t="shared" ca="1" si="186"/>
        <v>0</v>
      </c>
      <c r="DZ43" s="244">
        <f t="shared" ca="1" si="186"/>
        <v>0</v>
      </c>
      <c r="EA43" s="244">
        <f t="shared" ca="1" si="186"/>
        <v>0</v>
      </c>
      <c r="EB43" s="244">
        <f t="shared" ca="1" si="187"/>
        <v>0</v>
      </c>
      <c r="EC43" s="244">
        <f t="shared" ca="1" si="187"/>
        <v>0</v>
      </c>
      <c r="ED43" s="244">
        <f t="shared" ca="1" si="187"/>
        <v>0</v>
      </c>
      <c r="EE43" s="244">
        <f t="shared" ca="1" si="187"/>
        <v>0</v>
      </c>
      <c r="EF43" s="244">
        <f t="shared" ca="1" si="187"/>
        <v>0</v>
      </c>
      <c r="EG43" s="244">
        <f t="shared" ca="1" si="111"/>
        <v>0</v>
      </c>
      <c r="EH43" s="244">
        <f t="shared" ca="1" si="111"/>
        <v>0</v>
      </c>
      <c r="EI43" s="244">
        <f t="shared" ca="1" si="187"/>
        <v>0</v>
      </c>
      <c r="EJ43" s="244">
        <f t="shared" ca="1" si="187"/>
        <v>0</v>
      </c>
      <c r="EK43" s="244">
        <f t="shared" ca="1" si="187"/>
        <v>1</v>
      </c>
      <c r="EL43" s="244">
        <f t="shared" ca="1" si="187"/>
        <v>0</v>
      </c>
      <c r="EM43" s="256">
        <f t="shared" ca="1" si="187"/>
        <v>0</v>
      </c>
      <c r="EN43" s="256">
        <f t="shared" ca="1" si="187"/>
        <v>0</v>
      </c>
      <c r="EO43" s="256">
        <f t="shared" ca="1" si="187"/>
        <v>0</v>
      </c>
      <c r="EP43" s="256">
        <f t="shared" ca="1" si="164"/>
        <v>0</v>
      </c>
      <c r="EQ43" s="256">
        <f t="shared" ca="1" si="164"/>
        <v>0</v>
      </c>
      <c r="ER43" s="256">
        <f t="shared" ca="1" si="164"/>
        <v>0</v>
      </c>
      <c r="ES43" s="10"/>
      <c r="ET43" s="244" t="str">
        <f t="shared" ca="1" si="183"/>
        <v>-</v>
      </c>
      <c r="EU43" s="244" t="str">
        <f t="shared" ca="1" si="183"/>
        <v>-</v>
      </c>
      <c r="EV43" s="256" t="str">
        <f t="shared" ca="1" si="183"/>
        <v>-</v>
      </c>
      <c r="EW43" s="244" t="str">
        <f t="shared" ca="1" si="183"/>
        <v>-</v>
      </c>
      <c r="EX43" s="244" t="str">
        <f t="shared" ca="1" si="183"/>
        <v>-</v>
      </c>
      <c r="EY43" s="238" t="b">
        <f t="shared" ca="1" si="112"/>
        <v>1</v>
      </c>
      <c r="EZ43" s="238" t="b">
        <f t="shared" ca="1" si="112"/>
        <v>0</v>
      </c>
      <c r="FA43" s="238" t="b">
        <f t="shared" ca="1" si="112"/>
        <v>0</v>
      </c>
      <c r="FB43" s="256">
        <f t="shared" ca="1" si="183"/>
        <v>0</v>
      </c>
      <c r="FC43" s="244">
        <f t="shared" ca="1" si="183"/>
        <v>2</v>
      </c>
      <c r="FD43" s="244">
        <f t="shared" ca="1" si="183"/>
        <v>2</v>
      </c>
      <c r="FE43" s="256" t="str">
        <f t="shared" ca="1" si="164"/>
        <v>-</v>
      </c>
      <c r="FF43" s="256" t="str">
        <f t="shared" ca="1" si="164"/>
        <v>-</v>
      </c>
      <c r="FG43" s="256" t="str">
        <f t="shared" ca="1" si="164"/>
        <v>-</v>
      </c>
      <c r="FH43" s="256" t="str">
        <f t="shared" ca="1" si="164"/>
        <v>-</v>
      </c>
      <c r="FI43" s="256" t="str">
        <f t="shared" ca="1" si="164"/>
        <v>-</v>
      </c>
      <c r="FJ43" s="244" t="str">
        <f t="shared" ca="1" si="184"/>
        <v>-</v>
      </c>
      <c r="FK43" s="244" t="str">
        <f t="shared" ca="1" si="184"/>
        <v>-</v>
      </c>
      <c r="FL43" s="238" t="b">
        <f t="array" aca="1" ref="FL43" ca="1">IF(OR(FM43:FN43&lt;&gt;"-"),TRUE,"-")</f>
        <v>1</v>
      </c>
      <c r="FM43" s="232">
        <f t="shared" ca="1" si="151"/>
        <v>2</v>
      </c>
      <c r="FN43" s="256" t="str">
        <f t="shared" ca="1" si="165"/>
        <v>-</v>
      </c>
      <c r="FO43" s="238" t="str">
        <f t="array" aca="1" ref="FO43" ca="1">IF(OR(FP43:FQ43&lt;&gt;"-"),TRUE,"-")</f>
        <v>-</v>
      </c>
      <c r="FP43" s="244" t="str">
        <f t="shared" ca="1" si="166"/>
        <v>-</v>
      </c>
      <c r="FQ43" s="256" t="str">
        <f t="shared" ca="1" si="167"/>
        <v>-</v>
      </c>
      <c r="FR43" s="244" t="b">
        <f t="shared" ca="1" si="176"/>
        <v>1</v>
      </c>
      <c r="FS43" s="244">
        <f t="shared" ca="1" si="176"/>
        <v>2</v>
      </c>
      <c r="FT43" s="244" t="b">
        <f t="shared" ca="1" si="91"/>
        <v>1</v>
      </c>
      <c r="FU43" s="244" t="str">
        <f t="shared" ca="1" si="91"/>
        <v>-</v>
      </c>
      <c r="FV43" s="238" t="str">
        <f t="shared" ca="1" si="114"/>
        <v>-</v>
      </c>
      <c r="FW43" s="238" t="str">
        <f t="shared" ca="1" si="114"/>
        <v>-</v>
      </c>
      <c r="FX43" s="238" t="str">
        <f t="shared" ca="1" si="114"/>
        <v>-</v>
      </c>
      <c r="FY43" s="238" t="str">
        <f t="shared" ca="1" si="114"/>
        <v>-</v>
      </c>
      <c r="FZ43" s="244" t="str">
        <f t="shared" ca="1" si="191"/>
        <v>-</v>
      </c>
      <c r="GA43" s="253">
        <f t="shared" ca="1" si="177"/>
        <v>0.5</v>
      </c>
      <c r="GB43" s="253">
        <f t="shared" ca="1" si="177"/>
        <v>0.9</v>
      </c>
      <c r="GC43" s="253">
        <f t="shared" ca="1" si="177"/>
        <v>0.5</v>
      </c>
      <c r="GD43" s="253">
        <f t="shared" ca="1" si="177"/>
        <v>0.5</v>
      </c>
      <c r="GE43" s="253">
        <f t="shared" ca="1" si="177"/>
        <v>0</v>
      </c>
      <c r="GF43" s="253">
        <f t="shared" ca="1" si="177"/>
        <v>0</v>
      </c>
      <c r="GG43" s="253" t="str">
        <f t="shared" ca="1" si="177"/>
        <v>-</v>
      </c>
      <c r="GH43" s="238" t="str">
        <f t="shared" ca="1" si="115"/>
        <v>-</v>
      </c>
      <c r="GI43" s="238" t="str">
        <f t="shared" ca="1" si="115"/>
        <v>-</v>
      </c>
      <c r="GJ43" s="161" t="b">
        <f t="shared" ca="1" si="116"/>
        <v>0</v>
      </c>
      <c r="GK43" s="244" t="str">
        <f t="shared" ca="1" si="117"/>
        <v>-</v>
      </c>
      <c r="GL43" s="10"/>
      <c r="GM43" s="244">
        <f t="shared" ca="1" si="191"/>
        <v>1</v>
      </c>
      <c r="GN43" s="244">
        <f t="shared" ca="1" si="191"/>
        <v>0</v>
      </c>
      <c r="GO43" s="244">
        <f t="shared" ca="1" si="191"/>
        <v>1</v>
      </c>
      <c r="GP43" s="244">
        <f t="shared" ca="1" si="191"/>
        <v>1</v>
      </c>
      <c r="GQ43" s="244">
        <f t="shared" ca="1" si="191"/>
        <v>0</v>
      </c>
      <c r="GR43" s="244">
        <f t="shared" ca="1" si="191"/>
        <v>70</v>
      </c>
      <c r="GS43" s="244">
        <f t="shared" ca="1" si="192"/>
        <v>50</v>
      </c>
      <c r="GT43" s="244">
        <f t="shared" ca="1" si="192"/>
        <v>70</v>
      </c>
      <c r="GU43" s="244">
        <f t="shared" ca="1" si="192"/>
        <v>50</v>
      </c>
      <c r="GV43" s="238">
        <f t="shared" ca="1" si="118"/>
        <v>1</v>
      </c>
      <c r="GW43" s="238">
        <f t="shared" ca="1" si="119"/>
        <v>1</v>
      </c>
      <c r="GX43" s="238">
        <f t="shared" ca="1" si="120"/>
        <v>1</v>
      </c>
      <c r="GY43" s="244">
        <f t="shared" ca="1" si="192"/>
        <v>1</v>
      </c>
      <c r="GZ43" s="10"/>
      <c r="HA43" s="244">
        <f t="shared" ca="1" si="192"/>
        <v>1</v>
      </c>
      <c r="HB43" s="244">
        <f t="shared" ca="1" si="192"/>
        <v>1</v>
      </c>
      <c r="HC43" s="244">
        <f t="shared" ca="1" si="192"/>
        <v>1</v>
      </c>
      <c r="HD43" s="244">
        <f t="shared" ca="1" si="192"/>
        <v>1</v>
      </c>
      <c r="HE43" s="244">
        <f t="shared" ca="1" si="192"/>
        <v>1</v>
      </c>
      <c r="HF43" s="244">
        <f t="shared" ca="1" si="192"/>
        <v>1</v>
      </c>
      <c r="HG43" s="256" t="str">
        <f t="shared" ca="1" si="190"/>
        <v>-</v>
      </c>
      <c r="HH43" s="244">
        <f t="shared" ca="1" si="190"/>
        <v>0</v>
      </c>
      <c r="HI43" s="27">
        <v>0</v>
      </c>
    </row>
    <row r="44" spans="1:217" s="209" customFormat="1" outlineLevel="1">
      <c r="A44" s="208">
        <f t="shared" si="155"/>
        <v>39</v>
      </c>
      <c r="B44" s="208"/>
      <c r="D44" s="209" t="b">
        <v>0</v>
      </c>
      <c r="G44" s="208"/>
      <c r="H44" s="208"/>
      <c r="I44" s="208"/>
      <c r="J44" s="208"/>
      <c r="K44" s="208"/>
      <c r="L44" s="208"/>
      <c r="M44" s="208"/>
      <c r="O44" s="228" t="str">
        <f ca="1">"blank "&amp;TEXT(RAND(),"0.000")</f>
        <v>blank 0.364</v>
      </c>
      <c r="P44" s="10" t="str">
        <f ca="1">IF(COUNTIF(O$5:O44,O44)=1,"-","Dup")</f>
        <v>-</v>
      </c>
      <c r="Q44" s="10"/>
      <c r="R44" s="16"/>
      <c r="S44" s="16"/>
      <c r="T44" s="16"/>
      <c r="U44" s="16"/>
      <c r="V44" s="16"/>
      <c r="W44" s="242"/>
      <c r="X44" s="10"/>
      <c r="Y44" s="16"/>
      <c r="Z44" s="242"/>
      <c r="AA44" s="242"/>
      <c r="AB44" s="242"/>
      <c r="AC44" s="16"/>
      <c r="AD44" s="16"/>
      <c r="AE44" s="294"/>
      <c r="AF44" s="294"/>
      <c r="AG44" s="294"/>
      <c r="AH44" s="10"/>
      <c r="AI44" s="16"/>
      <c r="AJ44" s="16"/>
      <c r="AK44" s="16"/>
      <c r="AL44" s="16"/>
      <c r="AM44" s="242"/>
      <c r="AN44" s="16"/>
      <c r="AO44" s="16"/>
      <c r="AP44" s="16"/>
      <c r="AQ44" s="16"/>
      <c r="AR44" s="16"/>
      <c r="AS44" s="16"/>
      <c r="AT44" s="16"/>
      <c r="AU44" s="10"/>
      <c r="AV44" s="16"/>
      <c r="AW44" s="16"/>
      <c r="AX44" s="16"/>
      <c r="AY44" s="16"/>
      <c r="AZ44" s="16"/>
      <c r="BA44" s="16"/>
      <c r="BB44" s="16"/>
      <c r="BC44" s="16"/>
      <c r="BD44" s="16"/>
      <c r="BE44" s="16"/>
      <c r="BF44" s="16"/>
      <c r="BG44" s="16"/>
      <c r="BH44" s="16"/>
      <c r="BI44" s="16"/>
      <c r="BJ44" s="16"/>
      <c r="BK44" s="16"/>
      <c r="BL44" s="16"/>
      <c r="BM44" s="16"/>
      <c r="BN44" s="16"/>
      <c r="BO44" s="16"/>
      <c r="BP44" s="16"/>
      <c r="BQ44" s="10"/>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242"/>
      <c r="CR44" s="242"/>
      <c r="CS44" s="16"/>
      <c r="CT44" s="16"/>
      <c r="CU44" s="16"/>
      <c r="CV44" s="16"/>
      <c r="CW44" s="16"/>
      <c r="CX44" s="16"/>
      <c r="CY44" s="16"/>
      <c r="CZ44" s="16"/>
      <c r="DA44" s="16"/>
      <c r="DB44" s="16"/>
      <c r="DC44" s="16"/>
      <c r="DD44" s="16"/>
      <c r="DE44" s="16"/>
      <c r="DF44" s="16"/>
      <c r="DG44" s="16"/>
      <c r="DH44" s="10"/>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0"/>
      <c r="ET44" s="16"/>
      <c r="EU44" s="16"/>
      <c r="EV44" s="242"/>
      <c r="EW44" s="16"/>
      <c r="EX44" s="16"/>
      <c r="EY44" s="16"/>
      <c r="EZ44" s="16"/>
      <c r="FA44" s="16"/>
      <c r="FB44" s="16"/>
      <c r="FC44" s="16"/>
      <c r="FD44" s="16"/>
      <c r="FE44" s="16"/>
      <c r="FF44" s="16"/>
      <c r="FG44" s="16"/>
      <c r="FH44" s="16"/>
      <c r="FI44" s="16"/>
      <c r="FJ44" s="16"/>
      <c r="FK44" s="16"/>
      <c r="FL44" s="16"/>
      <c r="FM44" s="16"/>
      <c r="FN44" s="242"/>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0"/>
      <c r="GM44" s="16"/>
      <c r="GN44" s="16"/>
      <c r="GO44" s="16"/>
      <c r="GP44" s="16"/>
      <c r="GQ44" s="16"/>
      <c r="GR44" s="16"/>
      <c r="GS44" s="16"/>
      <c r="GT44" s="16"/>
      <c r="GU44" s="16"/>
      <c r="GV44" s="16"/>
      <c r="GW44" s="16"/>
      <c r="GX44" s="16"/>
      <c r="GY44" s="16"/>
      <c r="GZ44" s="10"/>
      <c r="HA44" s="16"/>
      <c r="HB44" s="16"/>
      <c r="HC44" s="16"/>
      <c r="HD44" s="16"/>
      <c r="HE44" s="16"/>
      <c r="HF44" s="16"/>
      <c r="HG44" s="242"/>
      <c r="HH44" s="16"/>
      <c r="HI44" s="27">
        <v>0</v>
      </c>
    </row>
    <row r="45" spans="1:217" outlineLevel="1">
      <c r="A45" s="24">
        <f t="shared" si="12"/>
        <v>40</v>
      </c>
      <c r="B45" s="24"/>
      <c r="D45" t="b">
        <v>0</v>
      </c>
      <c r="E45" s="15"/>
      <c r="F45" s="15"/>
      <c r="O45" s="226" t="s">
        <v>833</v>
      </c>
      <c r="P45" s="10" t="str">
        <f ca="1">IF(COUNTIF(O$5:O45,O45)=1,"-","Dup")</f>
        <v>-</v>
      </c>
      <c r="Q45" s="10"/>
      <c r="R45" s="16"/>
      <c r="S45" s="16"/>
      <c r="T45" s="16"/>
      <c r="U45" s="16"/>
      <c r="V45" s="16"/>
      <c r="W45" s="242"/>
      <c r="X45" s="10"/>
      <c r="Y45" s="16"/>
      <c r="Z45" s="242"/>
      <c r="AA45" s="242"/>
      <c r="AB45" s="242"/>
      <c r="AC45" s="16"/>
      <c r="AD45" s="16"/>
      <c r="AE45" s="294"/>
      <c r="AF45" s="294"/>
      <c r="AG45" s="294"/>
      <c r="AH45" s="10"/>
      <c r="AI45" s="16"/>
      <c r="AJ45" s="16"/>
      <c r="AK45" s="16"/>
      <c r="AL45" s="16"/>
      <c r="AM45" s="242"/>
      <c r="AN45" s="16"/>
      <c r="AO45" s="16"/>
      <c r="AP45" s="16"/>
      <c r="AQ45" s="16"/>
      <c r="AR45" s="16"/>
      <c r="AS45" s="16"/>
      <c r="AT45" s="16"/>
      <c r="AU45" s="10"/>
      <c r="AV45" s="16"/>
      <c r="AW45" s="16"/>
      <c r="AX45" s="16"/>
      <c r="AY45" s="16"/>
      <c r="AZ45" s="16"/>
      <c r="BA45" s="16"/>
      <c r="BB45" s="16"/>
      <c r="BC45" s="21">
        <v>1</v>
      </c>
      <c r="BD45" s="16"/>
      <c r="BE45" s="16"/>
      <c r="BF45" s="16"/>
      <c r="BG45" s="16"/>
      <c r="BH45" s="16"/>
      <c r="BI45" s="16"/>
      <c r="BJ45" s="16"/>
      <c r="BK45" s="16"/>
      <c r="BL45" s="16"/>
      <c r="BM45" s="16"/>
      <c r="BN45" s="16"/>
      <c r="BO45" s="16"/>
      <c r="BP45" s="16"/>
      <c r="BQ45" s="10"/>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242"/>
      <c r="CR45" s="242"/>
      <c r="CS45" s="16"/>
      <c r="CT45" s="16"/>
      <c r="CU45" s="16"/>
      <c r="CV45" s="16"/>
      <c r="CW45" s="16"/>
      <c r="CX45" s="16"/>
      <c r="CY45" s="16"/>
      <c r="CZ45" s="16"/>
      <c r="DA45" s="16"/>
      <c r="DB45" s="16"/>
      <c r="DC45" s="16"/>
      <c r="DD45" s="16"/>
      <c r="DE45" s="16"/>
      <c r="DF45" s="16"/>
      <c r="DG45" s="16"/>
      <c r="DH45" s="10"/>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0"/>
      <c r="ET45" s="16"/>
      <c r="EU45" s="16"/>
      <c r="EV45" s="242"/>
      <c r="EW45" s="16"/>
      <c r="EX45" s="16"/>
      <c r="EY45" s="16"/>
      <c r="EZ45" s="16"/>
      <c r="FA45" s="16"/>
      <c r="FB45" s="16"/>
      <c r="FC45" s="16"/>
      <c r="FD45" s="16"/>
      <c r="FE45" s="16"/>
      <c r="FF45" s="16"/>
      <c r="FG45" s="16"/>
      <c r="FH45" s="16"/>
      <c r="FI45" s="16"/>
      <c r="FJ45" s="16"/>
      <c r="FK45" s="16"/>
      <c r="FL45" s="16"/>
      <c r="FM45" s="16"/>
      <c r="FN45" s="242"/>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0"/>
      <c r="GM45" s="16"/>
      <c r="GN45" s="16"/>
      <c r="GO45" s="16"/>
      <c r="GP45" s="16"/>
      <c r="GQ45" s="16"/>
      <c r="GR45" s="16"/>
      <c r="GS45" s="16"/>
      <c r="GT45" s="16"/>
      <c r="GU45" s="16"/>
      <c r="GV45" s="16"/>
      <c r="GW45" s="16"/>
      <c r="GX45" s="16"/>
      <c r="GY45" s="16"/>
      <c r="GZ45" s="10"/>
      <c r="HA45" s="16"/>
      <c r="HB45" s="16"/>
      <c r="HC45" s="16"/>
      <c r="HD45" s="16"/>
      <c r="HE45" s="16"/>
      <c r="HF45" s="16"/>
      <c r="HG45" s="242"/>
      <c r="HH45" s="16"/>
      <c r="HI45" s="27">
        <v>0</v>
      </c>
    </row>
    <row r="46" spans="1:217" ht="17.25" collapsed="1">
      <c r="A46" s="24">
        <f t="shared" si="12"/>
        <v>41</v>
      </c>
      <c r="B46" s="24"/>
      <c r="D46" t="b">
        <v>0</v>
      </c>
      <c r="E46" s="15"/>
      <c r="F46" s="15"/>
      <c r="O46" s="226" t="s">
        <v>780</v>
      </c>
      <c r="P46" s="10" t="str">
        <f ca="1">IF(COUNTIF(O$5:O46,O46)=1,"-","Dup")</f>
        <v>-</v>
      </c>
      <c r="Q46" s="10"/>
      <c r="R46" s="16"/>
      <c r="S46" s="16"/>
      <c r="T46" s="16"/>
      <c r="U46" s="16"/>
      <c r="V46" s="16"/>
      <c r="W46" s="242"/>
      <c r="X46" s="10"/>
      <c r="Y46" s="16"/>
      <c r="Z46" s="242"/>
      <c r="AA46" s="242"/>
      <c r="AB46" s="242"/>
      <c r="AC46" s="16"/>
      <c r="AD46" s="16"/>
      <c r="AE46" s="294"/>
      <c r="AF46" s="294"/>
      <c r="AG46" s="294"/>
      <c r="AH46" s="10"/>
      <c r="AI46" s="16"/>
      <c r="AJ46" s="16"/>
      <c r="AK46" s="16"/>
      <c r="AL46" s="16"/>
      <c r="AM46" s="245"/>
      <c r="AN46" s="16"/>
      <c r="AO46" s="16"/>
      <c r="AP46" s="16"/>
      <c r="AQ46" s="36" t="s">
        <v>709</v>
      </c>
      <c r="AR46" s="35"/>
      <c r="AS46" s="36" t="s">
        <v>710</v>
      </c>
      <c r="AT46" s="35"/>
      <c r="AU46" s="10"/>
      <c r="AV46" s="16"/>
      <c r="AW46" s="16"/>
      <c r="AX46" s="16"/>
      <c r="AY46" s="16"/>
      <c r="AZ46" s="36" t="s">
        <v>710</v>
      </c>
      <c r="BA46" s="16"/>
      <c r="BB46" s="35"/>
      <c r="BC46" s="37" t="s">
        <v>711</v>
      </c>
      <c r="BD46" s="16"/>
      <c r="BE46" s="16"/>
      <c r="BF46" s="16"/>
      <c r="BG46" s="36" t="s">
        <v>709</v>
      </c>
      <c r="BH46" s="35"/>
      <c r="BI46" s="35"/>
      <c r="BJ46" s="35"/>
      <c r="BK46" s="16"/>
      <c r="BL46" s="16"/>
      <c r="BM46" s="36" t="s">
        <v>709</v>
      </c>
      <c r="BN46" s="35"/>
      <c r="BO46" s="35"/>
      <c r="BP46" s="35"/>
      <c r="BQ46" s="10"/>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36" t="s">
        <v>712</v>
      </c>
      <c r="CQ46" s="245"/>
      <c r="CR46" s="245"/>
      <c r="CS46" s="16"/>
      <c r="CT46" s="16"/>
      <c r="CU46" s="16"/>
      <c r="CV46" s="16"/>
      <c r="CW46" s="16"/>
      <c r="CX46" s="16"/>
      <c r="CY46" s="16"/>
      <c r="CZ46" s="16"/>
      <c r="DA46" s="36" t="s">
        <v>713</v>
      </c>
      <c r="DB46" s="35"/>
      <c r="DC46" s="35"/>
      <c r="DD46" s="35"/>
      <c r="DE46" s="35"/>
      <c r="DF46" s="35"/>
      <c r="DG46" s="35"/>
      <c r="DH46" s="10"/>
      <c r="DI46" s="16"/>
      <c r="DJ46" s="16"/>
      <c r="DK46" s="16"/>
      <c r="DL46" s="16"/>
      <c r="DM46" s="16"/>
      <c r="DN46" s="16"/>
      <c r="DO46" s="16"/>
      <c r="DP46" s="16"/>
      <c r="DQ46" s="16"/>
      <c r="DR46" s="16">
        <v>2</v>
      </c>
      <c r="DS46" s="16">
        <v>3</v>
      </c>
      <c r="DT46" s="16"/>
      <c r="DU46" s="16"/>
      <c r="DV46" s="16"/>
      <c r="DW46" s="16"/>
      <c r="DX46" s="16"/>
      <c r="DY46" s="16"/>
      <c r="DZ46" s="16"/>
      <c r="EA46" s="16"/>
      <c r="EB46" s="16">
        <v>1</v>
      </c>
      <c r="EC46" s="16">
        <v>4</v>
      </c>
      <c r="ED46" s="16">
        <v>5</v>
      </c>
      <c r="EE46" s="16">
        <v>6</v>
      </c>
      <c r="EF46" s="16">
        <v>7</v>
      </c>
      <c r="EG46" s="36" t="s">
        <v>716</v>
      </c>
      <c r="EH46" s="35"/>
      <c r="EI46" s="16">
        <v>8</v>
      </c>
      <c r="EJ46" s="16"/>
      <c r="EK46" s="37" t="s">
        <v>714</v>
      </c>
      <c r="EL46" s="36" t="s">
        <v>715</v>
      </c>
      <c r="EM46" s="35"/>
      <c r="EN46" s="35"/>
      <c r="EO46" s="35"/>
      <c r="EP46" s="35"/>
      <c r="EQ46" s="35"/>
      <c r="ER46" s="35"/>
      <c r="ES46" s="10"/>
      <c r="ET46" s="16"/>
      <c r="EU46" s="16"/>
      <c r="EV46" s="242"/>
      <c r="EW46" s="16"/>
      <c r="EX46" s="16"/>
      <c r="EY46" s="21">
        <v>1</v>
      </c>
      <c r="EZ46" s="21">
        <v>2</v>
      </c>
      <c r="FA46" s="21">
        <v>3</v>
      </c>
      <c r="FB46" s="35"/>
      <c r="FC46" s="36" t="s">
        <v>715</v>
      </c>
      <c r="FD46" s="36" t="s">
        <v>715</v>
      </c>
      <c r="FE46" s="35"/>
      <c r="FF46" s="35"/>
      <c r="FG46" s="35"/>
      <c r="FH46" s="35"/>
      <c r="FI46" s="35"/>
      <c r="FJ46" s="35"/>
      <c r="FK46" s="35"/>
      <c r="FL46" s="16"/>
      <c r="FM46" s="16" t="s">
        <v>717</v>
      </c>
      <c r="FN46" s="242" t="s">
        <v>717</v>
      </c>
      <c r="FO46" s="16"/>
      <c r="FP46" s="16" t="s">
        <v>717</v>
      </c>
      <c r="FQ46" s="16" t="s">
        <v>717</v>
      </c>
      <c r="FR46" s="16"/>
      <c r="FS46" s="16" t="s">
        <v>717</v>
      </c>
      <c r="FT46" s="16"/>
      <c r="FU46" s="16" t="s">
        <v>717</v>
      </c>
      <c r="FV46" s="16" t="s">
        <v>717</v>
      </c>
      <c r="FW46" s="16" t="s">
        <v>717</v>
      </c>
      <c r="FX46" s="16" t="s">
        <v>717</v>
      </c>
      <c r="FY46" s="16" t="s">
        <v>717</v>
      </c>
      <c r="FZ46" s="36" t="s">
        <v>717</v>
      </c>
      <c r="GA46" s="16"/>
      <c r="GB46" s="16"/>
      <c r="GC46" s="16"/>
      <c r="GD46" s="56" t="s">
        <v>715</v>
      </c>
      <c r="GE46" s="16"/>
      <c r="GF46" s="16"/>
      <c r="GG46" s="16"/>
      <c r="GH46" s="16"/>
      <c r="GI46" s="16"/>
      <c r="GJ46" s="16"/>
      <c r="GK46" s="16"/>
      <c r="GL46" s="10"/>
      <c r="GM46" s="36" t="s">
        <v>713</v>
      </c>
      <c r="GN46" s="36"/>
      <c r="GO46" s="36"/>
      <c r="GP46" s="36"/>
      <c r="GQ46" s="36"/>
      <c r="GR46" s="36" t="s">
        <v>718</v>
      </c>
      <c r="GS46" s="35"/>
      <c r="GT46" s="35"/>
      <c r="GU46" s="35"/>
      <c r="GV46" s="16"/>
      <c r="GW46" s="16"/>
      <c r="GX46" s="16"/>
      <c r="GY46" s="57" t="s">
        <v>719</v>
      </c>
      <c r="GZ46" s="10"/>
      <c r="HA46" s="37" t="s">
        <v>710</v>
      </c>
      <c r="HB46" s="36" t="s">
        <v>717</v>
      </c>
      <c r="HC46" s="36"/>
      <c r="HD46" s="36"/>
      <c r="HE46" s="36"/>
      <c r="HF46" s="16"/>
      <c r="HG46" s="242"/>
      <c r="HH46" s="16"/>
      <c r="HI46" s="27">
        <v>0</v>
      </c>
    </row>
    <row r="47" spans="1:217" ht="6.75" customHeight="1">
      <c r="A47" s="24">
        <f t="shared" ref="A47" si="193">ROW(A47)-5</f>
        <v>42</v>
      </c>
      <c r="B47" s="25">
        <v>0</v>
      </c>
      <c r="C47" s="25"/>
      <c r="D47" s="25" t="b">
        <v>0</v>
      </c>
      <c r="E47" s="25" t="b">
        <v>0</v>
      </c>
      <c r="F47" s="25" t="b">
        <v>0</v>
      </c>
      <c r="G47" s="25" t="b">
        <v>0</v>
      </c>
      <c r="H47" s="25" t="b">
        <v>0</v>
      </c>
      <c r="I47" s="25" t="b">
        <v>0</v>
      </c>
      <c r="J47" s="25" t="b">
        <v>0</v>
      </c>
      <c r="K47" s="25" t="b">
        <v>0</v>
      </c>
      <c r="L47" s="25" t="b">
        <v>0</v>
      </c>
      <c r="M47" s="25" t="b">
        <v>0</v>
      </c>
      <c r="N47" s="25" t="b">
        <v>0</v>
      </c>
      <c r="O47" s="230" t="s">
        <v>26</v>
      </c>
      <c r="P47" s="11" t="str">
        <f ca="1">IF(COUNTIF(O$5:O47,O47)=1,"-","Dup")</f>
        <v>-</v>
      </c>
      <c r="Q47" s="239">
        <f t="shared" ref="Q47:X47" si="194">Q$5</f>
        <v>0</v>
      </c>
      <c r="R47" s="9" t="str">
        <f t="shared" si="194"/>
        <v>-</v>
      </c>
      <c r="S47" s="9" t="str">
        <f t="shared" si="194"/>
        <v>-</v>
      </c>
      <c r="T47" s="9" t="str">
        <f t="shared" si="194"/>
        <v>-</v>
      </c>
      <c r="U47" s="9" t="str">
        <f t="shared" si="194"/>
        <v>-</v>
      </c>
      <c r="V47" s="9" t="str">
        <f t="shared" si="194"/>
        <v>-</v>
      </c>
      <c r="W47" s="239" t="str">
        <f t="shared" si="194"/>
        <v>-</v>
      </c>
      <c r="X47" s="239">
        <f t="shared" si="194"/>
        <v>0</v>
      </c>
      <c r="Y47" s="9" t="str">
        <f t="shared" ref="Y47:AT47" si="195">Y$5</f>
        <v>-</v>
      </c>
      <c r="Z47" s="239" t="str">
        <f t="shared" si="195"/>
        <v>-</v>
      </c>
      <c r="AA47" s="239" t="str">
        <f t="shared" si="195"/>
        <v>-</v>
      </c>
      <c r="AB47" s="239" t="str">
        <f t="shared" si="195"/>
        <v>-</v>
      </c>
      <c r="AC47" s="9" t="str">
        <f t="shared" si="195"/>
        <v>-</v>
      </c>
      <c r="AD47" s="9" t="str">
        <f>AD$5</f>
        <v>-</v>
      </c>
      <c r="AE47" s="239" t="str">
        <f>AE$5</f>
        <v>-</v>
      </c>
      <c r="AF47" s="239" t="str">
        <f>AF$5</f>
        <v>-</v>
      </c>
      <c r="AG47" s="239" t="str">
        <f>AG$5</f>
        <v>-</v>
      </c>
      <c r="AH47" s="239">
        <f>AH$5</f>
        <v>0</v>
      </c>
      <c r="AI47" s="9" t="str">
        <f t="shared" si="195"/>
        <v>-</v>
      </c>
      <c r="AJ47" s="9" t="str">
        <f>AJ$5</f>
        <v>-</v>
      </c>
      <c r="AK47" s="9" t="str">
        <f>AK$5</f>
        <v>-</v>
      </c>
      <c r="AL47" s="9" t="str">
        <f t="shared" si="195"/>
        <v>-</v>
      </c>
      <c r="AM47" s="239" t="str">
        <f>AM$5</f>
        <v>-</v>
      </c>
      <c r="AN47" s="9" t="str">
        <f t="shared" si="195"/>
        <v>-</v>
      </c>
      <c r="AO47" s="9" t="str">
        <f t="shared" si="195"/>
        <v>-</v>
      </c>
      <c r="AP47" s="9" t="str">
        <f t="shared" si="195"/>
        <v>-</v>
      </c>
      <c r="AQ47" s="9">
        <f t="shared" si="195"/>
        <v>1</v>
      </c>
      <c r="AR47" s="9">
        <f t="shared" si="195"/>
        <v>1</v>
      </c>
      <c r="AS47" s="9" t="str">
        <f t="shared" si="195"/>
        <v>-</v>
      </c>
      <c r="AT47" s="9" t="str">
        <f t="shared" si="195"/>
        <v>-</v>
      </c>
      <c r="AU47" s="239">
        <f>AU$5</f>
        <v>0</v>
      </c>
      <c r="AV47" s="9" t="str">
        <f t="shared" ref="AV47:BI47" si="196">AV$5</f>
        <v>-</v>
      </c>
      <c r="AW47" s="9" t="str">
        <f t="shared" si="196"/>
        <v>-</v>
      </c>
      <c r="AX47" s="9" t="str">
        <f t="shared" si="196"/>
        <v>-</v>
      </c>
      <c r="AY47" s="9" t="str">
        <f t="shared" si="196"/>
        <v>-</v>
      </c>
      <c r="AZ47" s="9" t="str">
        <f t="shared" si="196"/>
        <v>-</v>
      </c>
      <c r="BA47" s="9" t="str">
        <f t="shared" si="196"/>
        <v>-</v>
      </c>
      <c r="BB47" s="9" t="str">
        <f t="shared" si="196"/>
        <v>-</v>
      </c>
      <c r="BC47" s="9" t="str">
        <f t="shared" si="196"/>
        <v>-</v>
      </c>
      <c r="BD47" s="9" t="str">
        <f t="shared" si="196"/>
        <v>-</v>
      </c>
      <c r="BE47" s="9" t="str">
        <f t="shared" si="196"/>
        <v>-</v>
      </c>
      <c r="BF47" s="9" t="str">
        <f t="shared" si="196"/>
        <v>-</v>
      </c>
      <c r="BG47" s="9" t="str">
        <f t="shared" si="196"/>
        <v>-</v>
      </c>
      <c r="BH47" s="9" t="str">
        <f t="shared" si="196"/>
        <v>-</v>
      </c>
      <c r="BI47" s="9" t="str">
        <f t="shared" si="196"/>
        <v>-</v>
      </c>
      <c r="BJ47" s="9" t="str">
        <f t="shared" ref="BJ47:BP47" si="197">BJ$5</f>
        <v>-</v>
      </c>
      <c r="BK47" s="9" t="str">
        <f t="shared" si="197"/>
        <v>-</v>
      </c>
      <c r="BL47" s="9" t="str">
        <f t="shared" si="197"/>
        <v>-</v>
      </c>
      <c r="BM47" s="9" t="str">
        <f t="shared" si="197"/>
        <v>-</v>
      </c>
      <c r="BN47" s="9" t="str">
        <f t="shared" si="197"/>
        <v>-</v>
      </c>
      <c r="BO47" s="9" t="str">
        <f t="shared" si="197"/>
        <v>-</v>
      </c>
      <c r="BP47" s="9" t="str">
        <f t="shared" si="197"/>
        <v>-</v>
      </c>
      <c r="BQ47" s="239">
        <f>BQ$5</f>
        <v>0</v>
      </c>
      <c r="BR47" s="9" t="str">
        <f t="shared" ref="BR47:CA47" si="198">BR$5</f>
        <v>-</v>
      </c>
      <c r="BS47" s="9" t="str">
        <f t="shared" si="198"/>
        <v>-</v>
      </c>
      <c r="BT47" s="9" t="str">
        <f t="shared" si="198"/>
        <v>-</v>
      </c>
      <c r="BU47" s="9" t="str">
        <f t="shared" si="198"/>
        <v>-</v>
      </c>
      <c r="BV47" s="9" t="str">
        <f t="shared" si="198"/>
        <v>-</v>
      </c>
      <c r="BW47" s="9" t="str">
        <f t="shared" si="198"/>
        <v>-</v>
      </c>
      <c r="BX47" s="9" t="str">
        <f t="shared" si="198"/>
        <v>-</v>
      </c>
      <c r="BY47" s="9" t="str">
        <f t="shared" si="198"/>
        <v>-</v>
      </c>
      <c r="BZ47" s="9" t="str">
        <f t="shared" si="198"/>
        <v>-</v>
      </c>
      <c r="CA47" s="9" t="str">
        <f t="shared" si="198"/>
        <v>-</v>
      </c>
      <c r="CB47" s="9" t="str">
        <f t="shared" ref="CB47:CI47" si="199">CB$5</f>
        <v>-</v>
      </c>
      <c r="CC47" s="9" t="str">
        <f t="shared" si="199"/>
        <v>-</v>
      </c>
      <c r="CD47" s="9" t="str">
        <f t="shared" si="199"/>
        <v>-</v>
      </c>
      <c r="CE47" s="9" t="str">
        <f t="shared" si="199"/>
        <v>-</v>
      </c>
      <c r="CF47" s="9" t="str">
        <f t="shared" si="199"/>
        <v>-</v>
      </c>
      <c r="CG47" s="9" t="str">
        <f t="shared" si="199"/>
        <v>-</v>
      </c>
      <c r="CH47" s="9" t="str">
        <f t="shared" si="199"/>
        <v>-</v>
      </c>
      <c r="CI47" s="9" t="str">
        <f t="shared" si="199"/>
        <v>-</v>
      </c>
      <c r="CJ47" s="7" t="s">
        <v>36</v>
      </c>
      <c r="CK47" s="7" t="s">
        <v>36</v>
      </c>
      <c r="CL47" s="7" t="s">
        <v>36</v>
      </c>
      <c r="CM47" s="7" t="s">
        <v>36</v>
      </c>
      <c r="CN47" s="7" t="s">
        <v>36</v>
      </c>
      <c r="CO47" s="7" t="s">
        <v>36</v>
      </c>
      <c r="CP47" s="9">
        <f>CP$5</f>
        <v>0</v>
      </c>
      <c r="CQ47" s="239">
        <f>CQ$5</f>
        <v>0</v>
      </c>
      <c r="CR47" s="239">
        <f t="shared" ref="CR47" si="200">CR$5</f>
        <v>0</v>
      </c>
      <c r="CS47" s="9">
        <f t="shared" ref="CS47:DV47" si="201">CS$5</f>
        <v>0</v>
      </c>
      <c r="CT47" s="9">
        <f t="shared" si="201"/>
        <v>0</v>
      </c>
      <c r="CU47" s="9">
        <f t="shared" si="201"/>
        <v>0</v>
      </c>
      <c r="CV47" s="9">
        <f t="shared" si="201"/>
        <v>0</v>
      </c>
      <c r="CW47" s="9" t="str">
        <f t="shared" si="201"/>
        <v>-</v>
      </c>
      <c r="CX47" s="9" t="str">
        <f t="shared" si="201"/>
        <v>-</v>
      </c>
      <c r="CY47" s="9" t="str">
        <f t="shared" si="201"/>
        <v>-</v>
      </c>
      <c r="CZ47" s="9" t="str">
        <f t="shared" si="201"/>
        <v>-</v>
      </c>
      <c r="DA47" s="9" t="str">
        <f t="shared" si="201"/>
        <v>-</v>
      </c>
      <c r="DB47" s="9" t="str">
        <f t="shared" si="201"/>
        <v>-</v>
      </c>
      <c r="DC47" s="9" t="str">
        <f t="shared" si="201"/>
        <v>-</v>
      </c>
      <c r="DD47" s="9" t="str">
        <f t="shared" si="201"/>
        <v>-</v>
      </c>
      <c r="DE47" s="9" t="str">
        <f t="shared" si="201"/>
        <v>-</v>
      </c>
      <c r="DF47" s="9" t="str">
        <f t="shared" si="201"/>
        <v>-</v>
      </c>
      <c r="DG47" s="9" t="str">
        <f t="shared" si="201"/>
        <v>-</v>
      </c>
      <c r="DH47" s="239">
        <f>DH$5</f>
        <v>0</v>
      </c>
      <c r="DI47" s="9" t="str">
        <f t="shared" si="201"/>
        <v>-</v>
      </c>
      <c r="DJ47" s="9" t="str">
        <f t="shared" si="201"/>
        <v>-</v>
      </c>
      <c r="DK47" s="9" t="str">
        <f t="shared" si="201"/>
        <v>-</v>
      </c>
      <c r="DL47" s="9" t="str">
        <f t="shared" si="201"/>
        <v>-</v>
      </c>
      <c r="DM47" s="9" t="str">
        <f t="shared" si="201"/>
        <v>-</v>
      </c>
      <c r="DN47" s="9" t="str">
        <f t="shared" si="201"/>
        <v>-</v>
      </c>
      <c r="DO47" s="9" t="str">
        <f t="shared" si="201"/>
        <v>-</v>
      </c>
      <c r="DP47" s="9">
        <f t="shared" si="201"/>
        <v>0</v>
      </c>
      <c r="DQ47" s="9" t="str">
        <f t="shared" si="201"/>
        <v>-</v>
      </c>
      <c r="DR47" s="9">
        <f>DR$5</f>
        <v>1</v>
      </c>
      <c r="DS47" s="9">
        <f>DS$5</f>
        <v>0</v>
      </c>
      <c r="DT47" s="9">
        <f t="shared" si="201"/>
        <v>1</v>
      </c>
      <c r="DU47" s="9">
        <f t="shared" si="201"/>
        <v>0</v>
      </c>
      <c r="DV47" s="9">
        <f t="shared" si="201"/>
        <v>1</v>
      </c>
      <c r="DW47" s="9">
        <v>1</v>
      </c>
      <c r="DX47" s="9">
        <f>DX$5</f>
        <v>1</v>
      </c>
      <c r="DY47" s="9">
        <f>DY$5</f>
        <v>0</v>
      </c>
      <c r="DZ47" s="9">
        <v>1</v>
      </c>
      <c r="EA47" s="9">
        <f t="shared" ref="EA47:ER47" si="202">EA$5</f>
        <v>0</v>
      </c>
      <c r="EB47" s="9">
        <f t="shared" si="202"/>
        <v>0</v>
      </c>
      <c r="EC47" s="9">
        <f t="shared" si="202"/>
        <v>0</v>
      </c>
      <c r="ED47" s="9">
        <f t="shared" si="202"/>
        <v>0</v>
      </c>
      <c r="EE47" s="9">
        <f t="shared" si="202"/>
        <v>0</v>
      </c>
      <c r="EF47" s="9">
        <f t="shared" si="202"/>
        <v>0</v>
      </c>
      <c r="EG47" s="9">
        <f>EG$5</f>
        <v>0</v>
      </c>
      <c r="EH47" s="9">
        <f>EH$5</f>
        <v>0</v>
      </c>
      <c r="EI47" s="9">
        <f t="shared" si="202"/>
        <v>0</v>
      </c>
      <c r="EJ47" s="9">
        <f t="shared" si="202"/>
        <v>0</v>
      </c>
      <c r="EK47" s="9">
        <f t="shared" si="202"/>
        <v>1</v>
      </c>
      <c r="EL47" s="9">
        <f t="shared" si="202"/>
        <v>0</v>
      </c>
      <c r="EM47" s="9">
        <f t="shared" si="202"/>
        <v>0</v>
      </c>
      <c r="EN47" s="9">
        <f t="shared" si="202"/>
        <v>0</v>
      </c>
      <c r="EO47" s="9">
        <f t="shared" si="202"/>
        <v>0</v>
      </c>
      <c r="EP47" s="9">
        <f t="shared" si="202"/>
        <v>0</v>
      </c>
      <c r="EQ47" s="9">
        <f t="shared" si="202"/>
        <v>0</v>
      </c>
      <c r="ER47" s="9">
        <f t="shared" si="202"/>
        <v>0</v>
      </c>
      <c r="ES47" s="239">
        <f>ES$5</f>
        <v>0</v>
      </c>
      <c r="ET47" s="9" t="str">
        <f t="shared" ref="ET47:EX47" si="203">ET$5</f>
        <v>-</v>
      </c>
      <c r="EU47" s="9" t="str">
        <f t="shared" si="203"/>
        <v>-</v>
      </c>
      <c r="EV47" s="239" t="str">
        <f t="shared" si="203"/>
        <v>-</v>
      </c>
      <c r="EW47" s="9" t="str">
        <f t="shared" si="203"/>
        <v>-</v>
      </c>
      <c r="EX47" s="9" t="str">
        <f t="shared" si="203"/>
        <v>-</v>
      </c>
      <c r="EY47" s="9" t="str">
        <f t="shared" ref="EY47:HH47" si="204">EY$5</f>
        <v>-</v>
      </c>
      <c r="EZ47" s="9" t="str">
        <f t="shared" si="204"/>
        <v>-</v>
      </c>
      <c r="FA47" s="9" t="str">
        <f t="shared" si="204"/>
        <v>-</v>
      </c>
      <c r="FB47" s="9">
        <f t="shared" si="204"/>
        <v>0</v>
      </c>
      <c r="FC47" s="9" t="str">
        <f t="shared" si="204"/>
        <v>-</v>
      </c>
      <c r="FD47" s="9" t="str">
        <f t="shared" si="204"/>
        <v>-</v>
      </c>
      <c r="FE47" s="9" t="str">
        <f t="shared" si="204"/>
        <v>-</v>
      </c>
      <c r="FF47" s="9" t="str">
        <f>FF$5</f>
        <v>-</v>
      </c>
      <c r="FG47" s="9" t="str">
        <f t="shared" si="204"/>
        <v>-</v>
      </c>
      <c r="FH47" s="9" t="str">
        <f t="shared" si="204"/>
        <v>-</v>
      </c>
      <c r="FI47" s="9" t="str">
        <f t="shared" si="204"/>
        <v>-</v>
      </c>
      <c r="FJ47" s="9" t="str">
        <f t="shared" si="204"/>
        <v>-</v>
      </c>
      <c r="FK47" s="9" t="str">
        <f t="shared" si="204"/>
        <v>-</v>
      </c>
      <c r="FL47" s="9" t="str">
        <f t="shared" si="204"/>
        <v>-</v>
      </c>
      <c r="FM47" s="9" t="str">
        <f t="shared" si="204"/>
        <v>-</v>
      </c>
      <c r="FN47" s="239" t="str">
        <f t="shared" si="204"/>
        <v>-</v>
      </c>
      <c r="FO47" s="9" t="str">
        <f t="shared" si="204"/>
        <v>-</v>
      </c>
      <c r="FP47" s="9" t="str">
        <f t="shared" si="204"/>
        <v>-</v>
      </c>
      <c r="FQ47" s="9" t="str">
        <f t="shared" si="204"/>
        <v>-</v>
      </c>
      <c r="FR47" s="9" t="str">
        <f>FR$5</f>
        <v>-</v>
      </c>
      <c r="FS47" s="9" t="str">
        <f>FS$5</f>
        <v>-</v>
      </c>
      <c r="FT47" s="9" t="str">
        <f>FT$5</f>
        <v>-</v>
      </c>
      <c r="FU47" s="9" t="str">
        <f>FU$5</f>
        <v>-</v>
      </c>
      <c r="FV47" s="9" t="str">
        <f>FV$5</f>
        <v>-</v>
      </c>
      <c r="FW47" s="9" t="str">
        <f t="shared" ref="FW47:FY47" si="205">FW$5</f>
        <v>-</v>
      </c>
      <c r="FX47" s="9" t="str">
        <f t="shared" si="205"/>
        <v>-</v>
      </c>
      <c r="FY47" s="9" t="str">
        <f t="shared" si="205"/>
        <v>-</v>
      </c>
      <c r="FZ47" s="9" t="str">
        <f t="shared" si="204"/>
        <v>-</v>
      </c>
      <c r="GA47" s="9" t="str">
        <f t="shared" si="204"/>
        <v>-</v>
      </c>
      <c r="GB47" s="9" t="str">
        <f t="shared" si="204"/>
        <v>-</v>
      </c>
      <c r="GC47" s="9" t="str">
        <f t="shared" si="204"/>
        <v>-</v>
      </c>
      <c r="GD47" s="9" t="str">
        <f t="shared" si="204"/>
        <v>-</v>
      </c>
      <c r="GE47" s="9" t="str">
        <f t="shared" si="204"/>
        <v>-</v>
      </c>
      <c r="GF47" s="9" t="str">
        <f t="shared" si="204"/>
        <v>-</v>
      </c>
      <c r="GG47" s="9" t="str">
        <f t="shared" ref="GG47:GL47" si="206">GG$5</f>
        <v>-</v>
      </c>
      <c r="GH47" s="9" t="str">
        <f t="shared" si="206"/>
        <v>-</v>
      </c>
      <c r="GI47" s="9" t="str">
        <f t="shared" si="206"/>
        <v>-</v>
      </c>
      <c r="GJ47" s="9" t="str">
        <f t="shared" si="206"/>
        <v>-</v>
      </c>
      <c r="GK47" s="9" t="str">
        <f t="shared" si="206"/>
        <v>-</v>
      </c>
      <c r="GL47" s="239">
        <f t="shared" si="206"/>
        <v>0</v>
      </c>
      <c r="GM47" s="9">
        <f t="shared" si="204"/>
        <v>1</v>
      </c>
      <c r="GN47" s="9">
        <f t="shared" si="204"/>
        <v>0</v>
      </c>
      <c r="GO47" s="9">
        <f t="shared" si="204"/>
        <v>1</v>
      </c>
      <c r="GP47" s="9">
        <f t="shared" si="204"/>
        <v>1</v>
      </c>
      <c r="GQ47" s="9">
        <f t="shared" si="204"/>
        <v>0</v>
      </c>
      <c r="GR47" s="9" t="str">
        <f t="shared" si="204"/>
        <v>-</v>
      </c>
      <c r="GS47" s="9" t="str">
        <f t="shared" si="204"/>
        <v>-</v>
      </c>
      <c r="GT47" s="9" t="str">
        <f t="shared" si="204"/>
        <v>-</v>
      </c>
      <c r="GU47" s="9" t="str">
        <f t="shared" si="204"/>
        <v>-</v>
      </c>
      <c r="GV47" s="9">
        <f t="shared" si="204"/>
        <v>1</v>
      </c>
      <c r="GW47" s="9">
        <f t="shared" si="204"/>
        <v>1</v>
      </c>
      <c r="GX47" s="9">
        <f t="shared" si="204"/>
        <v>1</v>
      </c>
      <c r="GY47" s="9">
        <f t="shared" si="204"/>
        <v>1</v>
      </c>
      <c r="GZ47" s="239">
        <f>GZ$5</f>
        <v>0</v>
      </c>
      <c r="HA47" s="9">
        <f t="shared" si="204"/>
        <v>1</v>
      </c>
      <c r="HB47" s="9">
        <f t="shared" si="204"/>
        <v>1</v>
      </c>
      <c r="HC47" s="9">
        <f t="shared" si="204"/>
        <v>1</v>
      </c>
      <c r="HD47" s="9">
        <f t="shared" si="204"/>
        <v>1</v>
      </c>
      <c r="HE47" s="9">
        <f t="shared" si="204"/>
        <v>1</v>
      </c>
      <c r="HF47" s="9">
        <f t="shared" si="204"/>
        <v>1</v>
      </c>
      <c r="HG47" s="239" t="str">
        <f t="shared" si="204"/>
        <v>-</v>
      </c>
      <c r="HH47" s="9">
        <f t="shared" si="204"/>
        <v>1</v>
      </c>
      <c r="HI47" s="27">
        <v>0</v>
      </c>
    </row>
    <row r="48" spans="1:217">
      <c r="O48" s="224"/>
    </row>
  </sheetData>
  <autoFilter ref="A4:HI48" xr:uid="{A5DE918E-332D-4563-9BCB-E13ECBAD8AE1}"/>
  <phoneticPr fontId="4" type="noConversion"/>
  <conditionalFormatting sqref="G17:M17 G23:M23">
    <cfRule type="expression" dxfId="45" priority="197">
      <formula>(G17&lt;&gt;G$15)</formula>
    </cfRule>
  </conditionalFormatting>
  <conditionalFormatting sqref="D1:F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zoomScale="80" zoomScaleNormal="80" workbookViewId="0">
      <selection activeCell="F44" sqref="F44"/>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953</v>
      </c>
      <c r="C4" s="214">
        <v>3</v>
      </c>
      <c r="D4" s="69" t="str">
        <f>CHOOSE(d.TOL+1,"Master ","Aut ","Win ","Spr ")</f>
        <v xml:space="preserve">Spr </v>
      </c>
      <c r="E4" s="165" t="s">
        <v>1017</v>
      </c>
    </row>
    <row r="5" spans="1:67">
      <c r="A5" s="18" t="s">
        <v>1109</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942</v>
      </c>
      <c r="C6" s="58">
        <v>2</v>
      </c>
      <c r="D6" s="69" t="str">
        <f>CHOOSE(d.Region,"SWV","GSM","CWM")</f>
        <v>GSM</v>
      </c>
      <c r="E6" s="69" t="s">
        <v>969</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950</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1014</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938</v>
      </c>
      <c r="M21" s="140" t="s">
        <v>938</v>
      </c>
      <c r="N21" s="140" t="s">
        <v>938</v>
      </c>
      <c r="O21" s="140" t="s">
        <v>938</v>
      </c>
    </row>
    <row r="22" spans="1:42" outlineLevel="1">
      <c r="L22" s="171" t="s">
        <v>932</v>
      </c>
      <c r="M22" s="171"/>
      <c r="N22" s="171"/>
      <c r="O22" s="171"/>
      <c r="P22" s="171" t="s">
        <v>932</v>
      </c>
      <c r="Q22" s="171"/>
      <c r="R22" s="171"/>
      <c r="S22" s="171"/>
      <c r="T22" s="171" t="s">
        <v>932</v>
      </c>
      <c r="U22" s="171"/>
      <c r="V22" s="171"/>
      <c r="W22" s="171"/>
      <c r="X22" s="171" t="s">
        <v>932</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939</v>
      </c>
      <c r="Q23" s="54" t="s">
        <v>940</v>
      </c>
      <c r="R23" s="54" t="s">
        <v>941</v>
      </c>
      <c r="S23" s="54" t="s">
        <v>956</v>
      </c>
      <c r="T23" s="54" t="s">
        <v>939</v>
      </c>
      <c r="U23" s="54" t="s">
        <v>940</v>
      </c>
      <c r="V23" s="54" t="s">
        <v>941</v>
      </c>
      <c r="W23" s="54" t="s">
        <v>956</v>
      </c>
      <c r="X23" s="54" t="s">
        <v>939</v>
      </c>
      <c r="Y23" s="54" t="s">
        <v>940</v>
      </c>
      <c r="Z23" s="54" t="s">
        <v>941</v>
      </c>
      <c r="AA23" s="54" t="s">
        <v>956</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954</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967</v>
      </c>
      <c r="M28" s="139"/>
      <c r="N28" s="139"/>
      <c r="O28" s="139"/>
      <c r="P28" s="164" t="s">
        <v>943</v>
      </c>
      <c r="Q28" s="164"/>
      <c r="R28" s="164"/>
      <c r="S28" s="164"/>
      <c r="T28" s="164" t="s">
        <v>944</v>
      </c>
      <c r="U28" s="164"/>
      <c r="V28" s="164"/>
      <c r="W28" s="164"/>
      <c r="X28" s="164" t="s">
        <v>945</v>
      </c>
      <c r="Y28" s="164"/>
      <c r="Z28" s="164"/>
      <c r="AA28" s="164"/>
    </row>
    <row r="29" spans="1:42" outlineLevel="1">
      <c r="B29" t="s">
        <v>955</v>
      </c>
      <c r="C29" s="194" t="s">
        <v>961</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957</v>
      </c>
    </row>
    <row r="32" spans="1:42">
      <c r="A32" s="18" t="s">
        <v>970</v>
      </c>
    </row>
    <row r="33" spans="1:18" ht="81" customHeight="1" outlineLevel="1">
      <c r="C33" s="33" t="s">
        <v>79</v>
      </c>
      <c r="D33" s="33" t="s">
        <v>118</v>
      </c>
      <c r="E33" s="33" t="s">
        <v>80</v>
      </c>
      <c r="F33" s="33" t="s">
        <v>375</v>
      </c>
      <c r="G33" s="33"/>
      <c r="H33" s="33" t="s">
        <v>855</v>
      </c>
      <c r="I33" s="33" t="s">
        <v>856</v>
      </c>
      <c r="J33" s="33" t="s">
        <v>857</v>
      </c>
    </row>
    <row r="34" spans="1:18" outlineLevel="1">
      <c r="A34">
        <v>1</v>
      </c>
      <c r="B34" t="s">
        <v>384</v>
      </c>
      <c r="C34" s="42">
        <v>70</v>
      </c>
      <c r="D34" s="42">
        <v>50</v>
      </c>
      <c r="E34" s="42">
        <v>70</v>
      </c>
      <c r="F34" s="42">
        <v>50</v>
      </c>
      <c r="H34" s="128">
        <v>1</v>
      </c>
      <c r="I34" s="128">
        <v>1</v>
      </c>
      <c r="J34" s="128">
        <v>1</v>
      </c>
    </row>
    <row r="35" spans="1:18" outlineLevel="1">
      <c r="A35">
        <v>2</v>
      </c>
      <c r="B35" t="s">
        <v>872</v>
      </c>
      <c r="H35" s="128">
        <v>0.75</v>
      </c>
      <c r="I35" s="128">
        <v>0.75</v>
      </c>
      <c r="J35" s="128">
        <v>0.75</v>
      </c>
    </row>
    <row r="36" spans="1:18" outlineLevel="1">
      <c r="A36">
        <v>3</v>
      </c>
      <c r="B36" t="s">
        <v>873</v>
      </c>
      <c r="H36" s="128">
        <v>1.25</v>
      </c>
      <c r="I36" s="128">
        <v>1.25</v>
      </c>
      <c r="J36" s="128">
        <v>1.25</v>
      </c>
    </row>
    <row r="37" spans="1:18" outlineLevel="1">
      <c r="A37">
        <v>4</v>
      </c>
      <c r="B37" t="s">
        <v>874</v>
      </c>
      <c r="H37" s="129"/>
      <c r="I37" s="128">
        <v>1.5</v>
      </c>
      <c r="J37" s="129"/>
    </row>
    <row r="38" spans="1:18" outlineLevel="1"/>
    <row r="39" spans="1:18" collapsed="1"/>
    <row r="40" spans="1:18">
      <c r="A40" s="18" t="s">
        <v>971</v>
      </c>
      <c r="B40" s="18"/>
      <c r="C40" t="s">
        <v>933</v>
      </c>
    </row>
    <row r="41" spans="1:18" s="209" customFormat="1">
      <c r="I41" s="209" t="s">
        <v>943</v>
      </c>
      <c r="J41" s="209" t="s">
        <v>944</v>
      </c>
      <c r="K41" s="209" t="s">
        <v>945</v>
      </c>
    </row>
    <row r="42" spans="1:18" ht="53.25" outlineLevel="1">
      <c r="C42" s="33" t="s">
        <v>866</v>
      </c>
      <c r="D42" s="33" t="s">
        <v>867</v>
      </c>
      <c r="E42" s="33" t="s">
        <v>868</v>
      </c>
      <c r="F42" s="33" t="s">
        <v>951</v>
      </c>
      <c r="G42" s="33" t="s">
        <v>952</v>
      </c>
      <c r="H42" s="211" t="s">
        <v>1000</v>
      </c>
      <c r="I42" s="209" t="s">
        <v>999</v>
      </c>
      <c r="J42" s="209"/>
      <c r="K42" s="209"/>
      <c r="L42" s="209"/>
      <c r="M42" s="209"/>
      <c r="N42" s="209"/>
      <c r="O42" s="209"/>
      <c r="P42" s="209"/>
      <c r="Q42" s="209"/>
      <c r="R42" s="209"/>
    </row>
    <row r="43" spans="1:18" outlineLevel="1">
      <c r="A43">
        <v>1</v>
      </c>
      <c r="B43" t="s">
        <v>859</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860</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934</v>
      </c>
      <c r="B48" s="18"/>
      <c r="C48" t="s">
        <v>933</v>
      </c>
    </row>
    <row r="49" spans="1:191" ht="94.5" outlineLevel="1">
      <c r="C49" s="33" t="s">
        <v>864</v>
      </c>
      <c r="D49" s="33" t="s">
        <v>869</v>
      </c>
      <c r="E49" s="33" t="s">
        <v>870</v>
      </c>
      <c r="F49" s="33" t="s">
        <v>871</v>
      </c>
    </row>
    <row r="50" spans="1:191" outlineLevel="1">
      <c r="B50" s="38" t="s">
        <v>865</v>
      </c>
      <c r="D50" s="112">
        <v>0.5</v>
      </c>
      <c r="E50" s="112">
        <v>0.85</v>
      </c>
      <c r="F50" s="112">
        <v>1</v>
      </c>
    </row>
    <row r="51" spans="1:191" outlineLevel="1">
      <c r="A51">
        <v>1</v>
      </c>
      <c r="B51" t="s">
        <v>861</v>
      </c>
      <c r="C51" s="111">
        <v>1.4999999999999999E-2</v>
      </c>
      <c r="D51" s="113">
        <f>$C51*D$50</f>
        <v>7.4999999999999997E-3</v>
      </c>
      <c r="E51" s="114">
        <f t="shared" ref="E51:F53" si="3">$C51*E$50</f>
        <v>1.2749999999999999E-2</v>
      </c>
      <c r="F51" s="115">
        <f t="shared" si="3"/>
        <v>1.4999999999999999E-2</v>
      </c>
    </row>
    <row r="52" spans="1:191" outlineLevel="1">
      <c r="A52">
        <v>2</v>
      </c>
      <c r="B52" t="s">
        <v>862</v>
      </c>
      <c r="C52" s="111">
        <v>-0.06</v>
      </c>
      <c r="D52" s="116">
        <f t="shared" ref="D52:D53" si="4">$C52*D$50</f>
        <v>-0.03</v>
      </c>
      <c r="E52" s="15">
        <f t="shared" si="3"/>
        <v>-5.0999999999999997E-2</v>
      </c>
      <c r="F52" s="117">
        <f t="shared" si="3"/>
        <v>-0.06</v>
      </c>
    </row>
    <row r="53" spans="1:191" outlineLevel="1">
      <c r="A53">
        <v>3</v>
      </c>
      <c r="B53" t="s">
        <v>863</v>
      </c>
      <c r="C53" s="111">
        <v>0.09</v>
      </c>
      <c r="D53" s="118">
        <f t="shared" si="4"/>
        <v>4.4999999999999998E-2</v>
      </c>
      <c r="E53" s="119">
        <f t="shared" si="3"/>
        <v>7.6499999999999999E-2</v>
      </c>
      <c r="F53" s="120">
        <f t="shared" si="3"/>
        <v>0.09</v>
      </c>
    </row>
    <row r="54" spans="1:191" outlineLevel="1"/>
    <row r="55" spans="1:191">
      <c r="BW55" t="s">
        <v>1127</v>
      </c>
      <c r="CB55" s="236"/>
      <c r="CC55" s="236"/>
      <c r="CD55" s="236" t="s">
        <v>1127</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1134</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879</v>
      </c>
      <c r="D57" s="33" t="s">
        <v>880</v>
      </c>
      <c r="E57" s="33" t="s">
        <v>296</v>
      </c>
      <c r="F57" s="33" t="s">
        <v>297</v>
      </c>
      <c r="G57" s="33" t="s">
        <v>978</v>
      </c>
      <c r="H57" s="33" t="s">
        <v>973</v>
      </c>
      <c r="I57" s="33" t="s">
        <v>979</v>
      </c>
      <c r="J57" s="33" t="s">
        <v>977</v>
      </c>
      <c r="K57" s="33" t="s">
        <v>878</v>
      </c>
      <c r="L57" s="33" t="s">
        <v>1049</v>
      </c>
      <c r="M57" s="33" t="s">
        <v>405</v>
      </c>
      <c r="W57" s="33" t="s">
        <v>915</v>
      </c>
      <c r="X57" s="33" t="s">
        <v>916</v>
      </c>
      <c r="Y57" s="33" t="s">
        <v>917</v>
      </c>
      <c r="Z57" s="33" t="s">
        <v>918</v>
      </c>
      <c r="AA57" s="33" t="s">
        <v>919</v>
      </c>
      <c r="AB57" s="33" t="s">
        <v>920</v>
      </c>
      <c r="AC57" s="33" t="s">
        <v>921</v>
      </c>
      <c r="AD57" s="33" t="s">
        <v>915</v>
      </c>
      <c r="AE57" s="33" t="s">
        <v>916</v>
      </c>
      <c r="AF57" s="33" t="s">
        <v>917</v>
      </c>
      <c r="AG57" s="33" t="s">
        <v>918</v>
      </c>
      <c r="AH57" s="33" t="s">
        <v>919</v>
      </c>
      <c r="AI57" s="33" t="s">
        <v>920</v>
      </c>
      <c r="AJ57" s="33" t="s">
        <v>921</v>
      </c>
      <c r="AK57" s="33" t="s">
        <v>915</v>
      </c>
      <c r="AL57" s="33" t="s">
        <v>916</v>
      </c>
      <c r="AM57" s="33" t="s">
        <v>917</v>
      </c>
      <c r="AN57" s="33" t="s">
        <v>918</v>
      </c>
      <c r="AO57" s="33" t="s">
        <v>919</v>
      </c>
      <c r="AP57" s="33" t="s">
        <v>920</v>
      </c>
      <c r="AQ57" s="33" t="s">
        <v>921</v>
      </c>
      <c r="AR57" s="33" t="s">
        <v>915</v>
      </c>
      <c r="AS57" s="33" t="s">
        <v>916</v>
      </c>
      <c r="AT57" s="33" t="s">
        <v>917</v>
      </c>
      <c r="AU57" s="33" t="s">
        <v>918</v>
      </c>
      <c r="AV57" s="33" t="s">
        <v>919</v>
      </c>
      <c r="AW57" s="33" t="s">
        <v>920</v>
      </c>
      <c r="AX57" s="33" t="s">
        <v>921</v>
      </c>
      <c r="AY57" s="33" t="s">
        <v>915</v>
      </c>
      <c r="AZ57" s="33" t="s">
        <v>916</v>
      </c>
      <c r="BA57" s="33" t="s">
        <v>917</v>
      </c>
      <c r="BB57" s="33" t="s">
        <v>918</v>
      </c>
      <c r="BC57" s="33" t="s">
        <v>919</v>
      </c>
      <c r="BD57" s="33" t="s">
        <v>920</v>
      </c>
      <c r="BE57" s="33" t="s">
        <v>921</v>
      </c>
      <c r="BF57" s="33" t="s">
        <v>915</v>
      </c>
      <c r="BG57" s="33" t="s">
        <v>916</v>
      </c>
      <c r="BH57" s="33" t="s">
        <v>917</v>
      </c>
      <c r="BI57" s="33" t="s">
        <v>918</v>
      </c>
      <c r="BJ57" s="33" t="s">
        <v>919</v>
      </c>
      <c r="BK57" s="33" t="s">
        <v>920</v>
      </c>
      <c r="BL57" s="33" t="s">
        <v>921</v>
      </c>
      <c r="BN57" s="172" t="s">
        <v>915</v>
      </c>
      <c r="BO57" s="173" t="s">
        <v>916</v>
      </c>
      <c r="BP57" s="173" t="s">
        <v>917</v>
      </c>
      <c r="BQ57" s="173" t="s">
        <v>918</v>
      </c>
      <c r="BR57" s="173" t="s">
        <v>919</v>
      </c>
      <c r="BS57" s="173" t="s">
        <v>920</v>
      </c>
      <c r="BT57" s="183" t="s">
        <v>921</v>
      </c>
      <c r="BU57" s="173" t="s">
        <v>915</v>
      </c>
      <c r="BV57" s="173" t="s">
        <v>916</v>
      </c>
      <c r="BW57" s="173" t="s">
        <v>917</v>
      </c>
      <c r="BX57" s="173" t="s">
        <v>918</v>
      </c>
      <c r="BY57" s="173" t="s">
        <v>919</v>
      </c>
      <c r="BZ57" s="173" t="s">
        <v>920</v>
      </c>
      <c r="CA57" s="183" t="s">
        <v>921</v>
      </c>
      <c r="CB57" s="173" t="s">
        <v>915</v>
      </c>
      <c r="CC57" s="173" t="s">
        <v>916</v>
      </c>
      <c r="CD57" s="173" t="s">
        <v>917</v>
      </c>
      <c r="CE57" s="173" t="s">
        <v>918</v>
      </c>
      <c r="CF57" s="173" t="s">
        <v>919</v>
      </c>
      <c r="CG57" s="173" t="s">
        <v>920</v>
      </c>
      <c r="CH57" s="179" t="s">
        <v>921</v>
      </c>
      <c r="CI57" s="172" t="s">
        <v>915</v>
      </c>
      <c r="CJ57" s="173" t="s">
        <v>916</v>
      </c>
      <c r="CK57" s="173" t="s">
        <v>917</v>
      </c>
      <c r="CL57" s="173" t="s">
        <v>918</v>
      </c>
      <c r="CM57" s="173" t="s">
        <v>919</v>
      </c>
      <c r="CN57" s="173" t="s">
        <v>920</v>
      </c>
      <c r="CO57" s="183" t="s">
        <v>921</v>
      </c>
      <c r="CP57" s="173" t="s">
        <v>915</v>
      </c>
      <c r="CQ57" s="173" t="s">
        <v>916</v>
      </c>
      <c r="CR57" s="173" t="s">
        <v>917</v>
      </c>
      <c r="CS57" s="173" t="s">
        <v>918</v>
      </c>
      <c r="CT57" s="173" t="s">
        <v>919</v>
      </c>
      <c r="CU57" s="173" t="s">
        <v>920</v>
      </c>
      <c r="CV57" s="183" t="s">
        <v>921</v>
      </c>
      <c r="CW57" s="173" t="s">
        <v>915</v>
      </c>
      <c r="CX57" s="173" t="s">
        <v>916</v>
      </c>
      <c r="CY57" s="173" t="s">
        <v>917</v>
      </c>
      <c r="CZ57" s="173" t="s">
        <v>918</v>
      </c>
      <c r="DA57" s="173" t="s">
        <v>919</v>
      </c>
      <c r="DB57" s="173" t="s">
        <v>920</v>
      </c>
      <c r="DC57" s="179" t="s">
        <v>921</v>
      </c>
      <c r="DD57" s="172" t="s">
        <v>915</v>
      </c>
      <c r="DE57" s="173" t="s">
        <v>916</v>
      </c>
      <c r="DF57" s="173" t="s">
        <v>917</v>
      </c>
      <c r="DG57" s="173" t="s">
        <v>918</v>
      </c>
      <c r="DH57" s="173" t="s">
        <v>919</v>
      </c>
      <c r="DI57" s="173" t="s">
        <v>920</v>
      </c>
      <c r="DJ57" s="183" t="s">
        <v>921</v>
      </c>
      <c r="DK57" s="173" t="s">
        <v>915</v>
      </c>
      <c r="DL57" s="173" t="s">
        <v>916</v>
      </c>
      <c r="DM57" s="173" t="s">
        <v>917</v>
      </c>
      <c r="DN57" s="173" t="s">
        <v>918</v>
      </c>
      <c r="DO57" s="173" t="s">
        <v>919</v>
      </c>
      <c r="DP57" s="173" t="s">
        <v>920</v>
      </c>
      <c r="DQ57" s="183" t="s">
        <v>921</v>
      </c>
      <c r="DR57" s="173" t="s">
        <v>915</v>
      </c>
      <c r="DS57" s="173" t="s">
        <v>916</v>
      </c>
      <c r="DT57" s="173" t="s">
        <v>917</v>
      </c>
      <c r="DU57" s="173" t="s">
        <v>918</v>
      </c>
      <c r="DV57" s="173" t="s">
        <v>919</v>
      </c>
      <c r="DW57" s="173" t="s">
        <v>920</v>
      </c>
      <c r="DX57" s="179" t="s">
        <v>921</v>
      </c>
      <c r="DY57" s="172" t="s">
        <v>915</v>
      </c>
      <c r="DZ57" s="173" t="s">
        <v>916</v>
      </c>
      <c r="EA57" s="173" t="s">
        <v>917</v>
      </c>
      <c r="EB57" s="173" t="s">
        <v>918</v>
      </c>
      <c r="EC57" s="173" t="s">
        <v>919</v>
      </c>
      <c r="ED57" s="173" t="s">
        <v>920</v>
      </c>
      <c r="EE57" s="183" t="s">
        <v>921</v>
      </c>
      <c r="EF57" s="173" t="s">
        <v>915</v>
      </c>
      <c r="EG57" s="173" t="s">
        <v>916</v>
      </c>
      <c r="EH57" s="173" t="s">
        <v>917</v>
      </c>
      <c r="EI57" s="173" t="s">
        <v>918</v>
      </c>
      <c r="EJ57" s="173" t="s">
        <v>919</v>
      </c>
      <c r="EK57" s="173" t="s">
        <v>920</v>
      </c>
      <c r="EL57" s="183" t="s">
        <v>921</v>
      </c>
      <c r="EM57" s="173" t="s">
        <v>915</v>
      </c>
      <c r="EN57" s="173" t="s">
        <v>916</v>
      </c>
      <c r="EO57" s="173" t="s">
        <v>917</v>
      </c>
      <c r="EP57" s="173" t="s">
        <v>918</v>
      </c>
      <c r="EQ57" s="173" t="s">
        <v>919</v>
      </c>
      <c r="ER57" s="173" t="s">
        <v>920</v>
      </c>
      <c r="ES57" s="179" t="s">
        <v>921</v>
      </c>
      <c r="ET57" s="172" t="s">
        <v>915</v>
      </c>
      <c r="EU57" s="173" t="s">
        <v>916</v>
      </c>
      <c r="EV57" s="173" t="s">
        <v>917</v>
      </c>
      <c r="EW57" s="173" t="s">
        <v>918</v>
      </c>
      <c r="EX57" s="173" t="s">
        <v>919</v>
      </c>
      <c r="EY57" s="173" t="s">
        <v>920</v>
      </c>
      <c r="EZ57" s="183" t="s">
        <v>921</v>
      </c>
      <c r="FA57" s="173" t="s">
        <v>915</v>
      </c>
      <c r="FB57" s="173" t="s">
        <v>916</v>
      </c>
      <c r="FC57" s="173" t="s">
        <v>917</v>
      </c>
      <c r="FD57" s="173" t="s">
        <v>918</v>
      </c>
      <c r="FE57" s="173" t="s">
        <v>919</v>
      </c>
      <c r="FF57" s="173" t="s">
        <v>920</v>
      </c>
      <c r="FG57" s="183" t="s">
        <v>921</v>
      </c>
      <c r="FH57" s="173" t="s">
        <v>915</v>
      </c>
      <c r="FI57" s="173" t="s">
        <v>916</v>
      </c>
      <c r="FJ57" s="173" t="s">
        <v>917</v>
      </c>
      <c r="FK57" s="173" t="s">
        <v>918</v>
      </c>
      <c r="FL57" s="173" t="s">
        <v>919</v>
      </c>
      <c r="FM57" s="173" t="s">
        <v>920</v>
      </c>
      <c r="FN57" s="179" t="s">
        <v>921</v>
      </c>
      <c r="FO57" s="172" t="s">
        <v>915</v>
      </c>
      <c r="FP57" s="173" t="s">
        <v>916</v>
      </c>
      <c r="FQ57" s="173" t="s">
        <v>917</v>
      </c>
      <c r="FR57" s="173" t="s">
        <v>918</v>
      </c>
      <c r="FS57" s="173" t="s">
        <v>919</v>
      </c>
      <c r="FT57" s="173" t="s">
        <v>920</v>
      </c>
      <c r="FU57" s="183" t="s">
        <v>921</v>
      </c>
      <c r="FV57" s="173" t="s">
        <v>915</v>
      </c>
      <c r="FW57" s="173" t="s">
        <v>916</v>
      </c>
      <c r="FX57" s="173" t="s">
        <v>917</v>
      </c>
      <c r="FY57" s="173" t="s">
        <v>918</v>
      </c>
      <c r="FZ57" s="173" t="s">
        <v>919</v>
      </c>
      <c r="GA57" s="173" t="s">
        <v>920</v>
      </c>
      <c r="GB57" s="183" t="s">
        <v>921</v>
      </c>
      <c r="GC57" s="173" t="s">
        <v>915</v>
      </c>
      <c r="GD57" s="173" t="s">
        <v>916</v>
      </c>
      <c r="GE57" s="173" t="s">
        <v>917</v>
      </c>
      <c r="GF57" s="173" t="s">
        <v>918</v>
      </c>
      <c r="GG57" s="173" t="s">
        <v>919</v>
      </c>
      <c r="GH57" s="173" t="s">
        <v>920</v>
      </c>
      <c r="GI57" s="179" t="s">
        <v>921</v>
      </c>
    </row>
    <row r="58" spans="1:191" ht="36" outlineLevel="1">
      <c r="C58" s="131" t="s">
        <v>882</v>
      </c>
      <c r="D58" s="132" t="s">
        <v>881</v>
      </c>
      <c r="E58" s="133"/>
      <c r="F58" s="133"/>
      <c r="G58" s="133"/>
      <c r="H58" s="133"/>
      <c r="I58" s="133"/>
      <c r="J58" s="133"/>
      <c r="K58" s="133"/>
      <c r="L58" s="133"/>
      <c r="M58" s="133"/>
      <c r="O58" s="138" t="s">
        <v>884</v>
      </c>
      <c r="P58" s="139"/>
      <c r="Q58" s="139"/>
      <c r="R58" s="139"/>
      <c r="S58" s="139"/>
      <c r="T58" s="139"/>
      <c r="W58" s="142" t="s">
        <v>1128</v>
      </c>
      <c r="X58" s="143"/>
      <c r="Y58" s="143"/>
      <c r="Z58" s="143"/>
      <c r="AA58" s="143"/>
      <c r="AB58" s="143"/>
      <c r="AC58" s="143"/>
      <c r="AD58" s="142" t="s">
        <v>1129</v>
      </c>
      <c r="AE58" s="143"/>
      <c r="AF58" s="143"/>
      <c r="AG58" s="143"/>
      <c r="AH58" s="143"/>
      <c r="AI58" s="143"/>
      <c r="AJ58" s="143"/>
      <c r="AK58" s="142" t="s">
        <v>1130</v>
      </c>
      <c r="AL58" s="143"/>
      <c r="AM58" s="143"/>
      <c r="AN58" s="143"/>
      <c r="AO58" s="143"/>
      <c r="AP58" s="143"/>
      <c r="AQ58" s="143"/>
      <c r="AR58" s="142" t="s">
        <v>1128</v>
      </c>
      <c r="AS58" s="143"/>
      <c r="AT58" s="143"/>
      <c r="AU58" s="143"/>
      <c r="AV58" s="143"/>
      <c r="AW58" s="143"/>
      <c r="AX58" s="143"/>
      <c r="AY58" s="142" t="s">
        <v>1129</v>
      </c>
      <c r="AZ58" s="143"/>
      <c r="BA58" s="143"/>
      <c r="BB58" s="143"/>
      <c r="BC58" s="143"/>
      <c r="BD58" s="143"/>
      <c r="BE58" s="143"/>
      <c r="BF58" s="142" t="s">
        <v>1130</v>
      </c>
      <c r="BG58" s="143"/>
      <c r="BH58" s="143"/>
      <c r="BI58" s="143"/>
      <c r="BJ58" s="143"/>
      <c r="BK58" s="143"/>
      <c r="BL58" s="143"/>
      <c r="BN58" s="174" t="s">
        <v>1128</v>
      </c>
      <c r="BO58" s="175"/>
      <c r="BP58" s="175"/>
      <c r="BQ58" s="175"/>
      <c r="BR58" s="175"/>
      <c r="BS58" s="175"/>
      <c r="BT58" s="184"/>
      <c r="BU58" s="176" t="s">
        <v>1129</v>
      </c>
      <c r="BV58" s="175"/>
      <c r="BW58" s="175"/>
      <c r="BX58" s="175"/>
      <c r="BY58" s="175"/>
      <c r="BZ58" s="175"/>
      <c r="CA58" s="184"/>
      <c r="CB58" s="176" t="s">
        <v>1130</v>
      </c>
      <c r="CC58" s="175"/>
      <c r="CD58" s="175"/>
      <c r="CE58" s="175"/>
      <c r="CF58" s="175"/>
      <c r="CG58" s="175"/>
      <c r="CH58" s="180"/>
      <c r="CI58" s="174" t="s">
        <v>1128</v>
      </c>
      <c r="CJ58" s="175"/>
      <c r="CK58" s="175"/>
      <c r="CL58" s="175"/>
      <c r="CM58" s="175"/>
      <c r="CN58" s="175"/>
      <c r="CO58" s="184"/>
      <c r="CP58" s="176" t="s">
        <v>1129</v>
      </c>
      <c r="CQ58" s="175"/>
      <c r="CR58" s="175"/>
      <c r="CS58" s="175"/>
      <c r="CT58" s="175"/>
      <c r="CU58" s="175"/>
      <c r="CV58" s="184"/>
      <c r="CW58" s="176" t="s">
        <v>1130</v>
      </c>
      <c r="CX58" s="175"/>
      <c r="CY58" s="175"/>
      <c r="CZ58" s="175"/>
      <c r="DA58" s="175"/>
      <c r="DB58" s="175"/>
      <c r="DC58" s="180"/>
      <c r="DD58" s="174" t="s">
        <v>1128</v>
      </c>
      <c r="DE58" s="175"/>
      <c r="DF58" s="175"/>
      <c r="DG58" s="175"/>
      <c r="DH58" s="175"/>
      <c r="DI58" s="175"/>
      <c r="DJ58" s="184"/>
      <c r="DK58" s="176" t="s">
        <v>1129</v>
      </c>
      <c r="DL58" s="175"/>
      <c r="DM58" s="175"/>
      <c r="DN58" s="175"/>
      <c r="DO58" s="175"/>
      <c r="DP58" s="175"/>
      <c r="DQ58" s="184"/>
      <c r="DR58" s="176" t="s">
        <v>1130</v>
      </c>
      <c r="DS58" s="175"/>
      <c r="DT58" s="175"/>
      <c r="DU58" s="175"/>
      <c r="DV58" s="175"/>
      <c r="DW58" s="175"/>
      <c r="DX58" s="180"/>
      <c r="DY58" s="174" t="s">
        <v>1128</v>
      </c>
      <c r="DZ58" s="175"/>
      <c r="EA58" s="175"/>
      <c r="EB58" s="175"/>
      <c r="EC58" s="175"/>
      <c r="ED58" s="175"/>
      <c r="EE58" s="184"/>
      <c r="EF58" s="176" t="s">
        <v>1129</v>
      </c>
      <c r="EG58" s="175"/>
      <c r="EH58" s="175"/>
      <c r="EI58" s="175"/>
      <c r="EJ58" s="175"/>
      <c r="EK58" s="175"/>
      <c r="EL58" s="184"/>
      <c r="EM58" s="176" t="s">
        <v>1130</v>
      </c>
      <c r="EN58" s="175"/>
      <c r="EO58" s="175"/>
      <c r="EP58" s="175"/>
      <c r="EQ58" s="175"/>
      <c r="ER58" s="175"/>
      <c r="ES58" s="180"/>
      <c r="ET58" s="174" t="s">
        <v>1128</v>
      </c>
      <c r="EU58" s="175"/>
      <c r="EV58" s="175"/>
      <c r="EW58" s="175"/>
      <c r="EX58" s="175"/>
      <c r="EY58" s="175"/>
      <c r="EZ58" s="184"/>
      <c r="FA58" s="176" t="s">
        <v>1129</v>
      </c>
      <c r="FB58" s="175"/>
      <c r="FC58" s="175"/>
      <c r="FD58" s="175"/>
      <c r="FE58" s="175"/>
      <c r="FF58" s="175"/>
      <c r="FG58" s="184"/>
      <c r="FH58" s="176" t="s">
        <v>1130</v>
      </c>
      <c r="FI58" s="175"/>
      <c r="FJ58" s="175"/>
      <c r="FK58" s="175"/>
      <c r="FL58" s="175"/>
      <c r="FM58" s="175"/>
      <c r="FN58" s="180"/>
      <c r="FO58" s="174" t="s">
        <v>1128</v>
      </c>
      <c r="FP58" s="175"/>
      <c r="FQ58" s="175"/>
      <c r="FR58" s="175"/>
      <c r="FS58" s="175"/>
      <c r="FT58" s="175"/>
      <c r="FU58" s="184"/>
      <c r="FV58" s="176" t="s">
        <v>1129</v>
      </c>
      <c r="FW58" s="175"/>
      <c r="FX58" s="175"/>
      <c r="FY58" s="175"/>
      <c r="FZ58" s="175"/>
      <c r="GA58" s="175"/>
      <c r="GB58" s="184"/>
      <c r="GC58" s="176" t="s">
        <v>1130</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885</v>
      </c>
      <c r="P59" t="s">
        <v>887</v>
      </c>
      <c r="Q59" t="s">
        <v>1051</v>
      </c>
      <c r="S59" t="s">
        <v>1051</v>
      </c>
      <c r="T59" s="209" t="s">
        <v>891</v>
      </c>
      <c r="W59" s="158">
        <v>1</v>
      </c>
      <c r="X59" s="158">
        <f>W59+3</f>
        <v>4</v>
      </c>
      <c r="Y59" s="158">
        <f t="shared" ref="Y59:AC59" si="5">X59+3</f>
        <v>7</v>
      </c>
      <c r="Z59" s="158">
        <f t="shared" si="5"/>
        <v>10</v>
      </c>
      <c r="AA59" s="158">
        <f t="shared" si="5"/>
        <v>13</v>
      </c>
      <c r="AB59" s="158">
        <f t="shared" si="5"/>
        <v>16</v>
      </c>
      <c r="AC59" s="158">
        <f t="shared" si="5"/>
        <v>19</v>
      </c>
      <c r="AD59" s="154" t="s">
        <v>908</v>
      </c>
      <c r="AE59" s="154" t="s">
        <v>909</v>
      </c>
      <c r="AF59" s="154" t="s">
        <v>910</v>
      </c>
      <c r="AG59" s="154" t="s">
        <v>911</v>
      </c>
      <c r="AH59" s="154" t="s">
        <v>912</v>
      </c>
      <c r="AI59" s="154" t="s">
        <v>913</v>
      </c>
      <c r="AJ59" s="154" t="s">
        <v>914</v>
      </c>
      <c r="AK59" s="154" t="s">
        <v>908</v>
      </c>
      <c r="AL59" s="154" t="s">
        <v>909</v>
      </c>
      <c r="AM59" s="154" t="s">
        <v>910</v>
      </c>
      <c r="AN59" s="154" t="s">
        <v>911</v>
      </c>
      <c r="AO59" s="154" t="s">
        <v>912</v>
      </c>
      <c r="AP59" s="154" t="s">
        <v>913</v>
      </c>
      <c r="AQ59" s="154" t="s">
        <v>914</v>
      </c>
      <c r="AR59" s="158">
        <v>1</v>
      </c>
      <c r="AS59" s="158">
        <f>AR59+3</f>
        <v>4</v>
      </c>
      <c r="AT59" s="158">
        <f t="shared" ref="AT59:AX59" si="6">AS59+3</f>
        <v>7</v>
      </c>
      <c r="AU59" s="158">
        <f t="shared" si="6"/>
        <v>10</v>
      </c>
      <c r="AV59" s="158">
        <f t="shared" si="6"/>
        <v>13</v>
      </c>
      <c r="AW59" s="158">
        <f t="shared" si="6"/>
        <v>16</v>
      </c>
      <c r="AX59" s="158">
        <f t="shared" si="6"/>
        <v>19</v>
      </c>
      <c r="AY59" s="154" t="s">
        <v>908</v>
      </c>
      <c r="AZ59" s="154" t="s">
        <v>909</v>
      </c>
      <c r="BA59" s="154" t="s">
        <v>910</v>
      </c>
      <c r="BB59" s="154" t="s">
        <v>911</v>
      </c>
      <c r="BC59" s="154" t="s">
        <v>912</v>
      </c>
      <c r="BD59" s="154" t="s">
        <v>913</v>
      </c>
      <c r="BE59" s="154" t="s">
        <v>914</v>
      </c>
      <c r="BF59" s="154" t="s">
        <v>908</v>
      </c>
      <c r="BG59" s="154" t="s">
        <v>909</v>
      </c>
      <c r="BH59" s="154" t="s">
        <v>910</v>
      </c>
      <c r="BI59" s="154" t="s">
        <v>911</v>
      </c>
      <c r="BJ59" s="154" t="s">
        <v>912</v>
      </c>
      <c r="BK59" s="154" t="s">
        <v>913</v>
      </c>
      <c r="BL59" s="154" t="s">
        <v>914</v>
      </c>
      <c r="BN59" s="177">
        <v>1</v>
      </c>
      <c r="BO59" s="178">
        <v>4</v>
      </c>
      <c r="BP59" s="178">
        <v>7</v>
      </c>
      <c r="BQ59" s="178">
        <v>10</v>
      </c>
      <c r="BR59" s="178">
        <v>13</v>
      </c>
      <c r="BS59" s="178">
        <v>16</v>
      </c>
      <c r="BT59" s="185">
        <v>19</v>
      </c>
      <c r="BU59" s="178" t="s">
        <v>908</v>
      </c>
      <c r="BV59" s="178" t="s">
        <v>909</v>
      </c>
      <c r="BW59" s="178" t="s">
        <v>910</v>
      </c>
      <c r="BX59" s="178" t="s">
        <v>911</v>
      </c>
      <c r="BY59" s="178" t="s">
        <v>912</v>
      </c>
      <c r="BZ59" s="178" t="s">
        <v>913</v>
      </c>
      <c r="CA59" s="185" t="s">
        <v>914</v>
      </c>
      <c r="CB59" s="178" t="s">
        <v>908</v>
      </c>
      <c r="CC59" s="178" t="s">
        <v>909</v>
      </c>
      <c r="CD59" s="178" t="s">
        <v>910</v>
      </c>
      <c r="CE59" s="178" t="s">
        <v>911</v>
      </c>
      <c r="CF59" s="178" t="s">
        <v>912</v>
      </c>
      <c r="CG59" s="178" t="s">
        <v>913</v>
      </c>
      <c r="CH59" s="181" t="s">
        <v>914</v>
      </c>
      <c r="CI59" s="177">
        <v>1</v>
      </c>
      <c r="CJ59" s="178">
        <v>4</v>
      </c>
      <c r="CK59" s="178">
        <v>7</v>
      </c>
      <c r="CL59" s="178">
        <v>10</v>
      </c>
      <c r="CM59" s="178">
        <v>13</v>
      </c>
      <c r="CN59" s="178">
        <v>16</v>
      </c>
      <c r="CO59" s="185">
        <v>19</v>
      </c>
      <c r="CP59" s="178" t="s">
        <v>908</v>
      </c>
      <c r="CQ59" s="178" t="s">
        <v>909</v>
      </c>
      <c r="CR59" s="178" t="s">
        <v>910</v>
      </c>
      <c r="CS59" s="178" t="s">
        <v>911</v>
      </c>
      <c r="CT59" s="178" t="s">
        <v>912</v>
      </c>
      <c r="CU59" s="178" t="s">
        <v>913</v>
      </c>
      <c r="CV59" s="185" t="s">
        <v>914</v>
      </c>
      <c r="CW59" s="178" t="s">
        <v>908</v>
      </c>
      <c r="CX59" s="178" t="s">
        <v>909</v>
      </c>
      <c r="CY59" s="178" t="s">
        <v>910</v>
      </c>
      <c r="CZ59" s="178" t="s">
        <v>911</v>
      </c>
      <c r="DA59" s="178" t="s">
        <v>912</v>
      </c>
      <c r="DB59" s="178" t="s">
        <v>913</v>
      </c>
      <c r="DC59" s="181" t="s">
        <v>914</v>
      </c>
      <c r="DD59" s="177">
        <v>1</v>
      </c>
      <c r="DE59" s="178">
        <v>4</v>
      </c>
      <c r="DF59" s="178">
        <v>7</v>
      </c>
      <c r="DG59" s="178">
        <v>10</v>
      </c>
      <c r="DH59" s="178">
        <v>13</v>
      </c>
      <c r="DI59" s="178">
        <v>16</v>
      </c>
      <c r="DJ59" s="185">
        <v>19</v>
      </c>
      <c r="DK59" s="178" t="s">
        <v>908</v>
      </c>
      <c r="DL59" s="178" t="s">
        <v>909</v>
      </c>
      <c r="DM59" s="178" t="s">
        <v>910</v>
      </c>
      <c r="DN59" s="178" t="s">
        <v>911</v>
      </c>
      <c r="DO59" s="178" t="s">
        <v>912</v>
      </c>
      <c r="DP59" s="178" t="s">
        <v>913</v>
      </c>
      <c r="DQ59" s="185" t="s">
        <v>914</v>
      </c>
      <c r="DR59" s="178" t="s">
        <v>908</v>
      </c>
      <c r="DS59" s="178" t="s">
        <v>909</v>
      </c>
      <c r="DT59" s="178" t="s">
        <v>910</v>
      </c>
      <c r="DU59" s="178" t="s">
        <v>911</v>
      </c>
      <c r="DV59" s="178" t="s">
        <v>912</v>
      </c>
      <c r="DW59" s="178" t="s">
        <v>913</v>
      </c>
      <c r="DX59" s="181" t="s">
        <v>914</v>
      </c>
      <c r="DY59" s="177">
        <v>1</v>
      </c>
      <c r="DZ59" s="178">
        <v>4</v>
      </c>
      <c r="EA59" s="178">
        <v>7</v>
      </c>
      <c r="EB59" s="178">
        <v>10</v>
      </c>
      <c r="EC59" s="178">
        <v>13</v>
      </c>
      <c r="ED59" s="178">
        <v>16</v>
      </c>
      <c r="EE59" s="185">
        <v>19</v>
      </c>
      <c r="EF59" s="178" t="s">
        <v>908</v>
      </c>
      <c r="EG59" s="178" t="s">
        <v>909</v>
      </c>
      <c r="EH59" s="178" t="s">
        <v>910</v>
      </c>
      <c r="EI59" s="178" t="s">
        <v>911</v>
      </c>
      <c r="EJ59" s="178" t="s">
        <v>912</v>
      </c>
      <c r="EK59" s="178" t="s">
        <v>913</v>
      </c>
      <c r="EL59" s="185" t="s">
        <v>914</v>
      </c>
      <c r="EM59" s="178" t="s">
        <v>908</v>
      </c>
      <c r="EN59" s="178" t="s">
        <v>909</v>
      </c>
      <c r="EO59" s="178" t="s">
        <v>910</v>
      </c>
      <c r="EP59" s="178" t="s">
        <v>911</v>
      </c>
      <c r="EQ59" s="178" t="s">
        <v>912</v>
      </c>
      <c r="ER59" s="178" t="s">
        <v>913</v>
      </c>
      <c r="ES59" s="181" t="s">
        <v>914</v>
      </c>
      <c r="ET59" s="177">
        <v>1</v>
      </c>
      <c r="EU59" s="178">
        <v>4</v>
      </c>
      <c r="EV59" s="178">
        <v>7</v>
      </c>
      <c r="EW59" s="178">
        <v>10</v>
      </c>
      <c r="EX59" s="178">
        <v>13</v>
      </c>
      <c r="EY59" s="178">
        <v>16</v>
      </c>
      <c r="EZ59" s="185">
        <v>19</v>
      </c>
      <c r="FA59" s="178" t="s">
        <v>908</v>
      </c>
      <c r="FB59" s="178" t="s">
        <v>909</v>
      </c>
      <c r="FC59" s="178" t="s">
        <v>910</v>
      </c>
      <c r="FD59" s="178" t="s">
        <v>911</v>
      </c>
      <c r="FE59" s="178" t="s">
        <v>912</v>
      </c>
      <c r="FF59" s="178" t="s">
        <v>913</v>
      </c>
      <c r="FG59" s="185" t="s">
        <v>914</v>
      </c>
      <c r="FH59" s="178" t="s">
        <v>908</v>
      </c>
      <c r="FI59" s="178" t="s">
        <v>909</v>
      </c>
      <c r="FJ59" s="178" t="s">
        <v>910</v>
      </c>
      <c r="FK59" s="178" t="s">
        <v>911</v>
      </c>
      <c r="FL59" s="178" t="s">
        <v>912</v>
      </c>
      <c r="FM59" s="178" t="s">
        <v>913</v>
      </c>
      <c r="FN59" s="181" t="s">
        <v>914</v>
      </c>
      <c r="FO59" s="177">
        <v>1</v>
      </c>
      <c r="FP59" s="178">
        <v>4</v>
      </c>
      <c r="FQ59" s="178">
        <v>7</v>
      </c>
      <c r="FR59" s="178">
        <v>10</v>
      </c>
      <c r="FS59" s="178">
        <v>13</v>
      </c>
      <c r="FT59" s="178">
        <v>16</v>
      </c>
      <c r="FU59" s="185">
        <v>19</v>
      </c>
      <c r="FV59" s="178" t="s">
        <v>908</v>
      </c>
      <c r="FW59" s="178" t="s">
        <v>909</v>
      </c>
      <c r="FX59" s="178" t="s">
        <v>910</v>
      </c>
      <c r="FY59" s="178" t="s">
        <v>911</v>
      </c>
      <c r="FZ59" s="178" t="s">
        <v>912</v>
      </c>
      <c r="GA59" s="178" t="s">
        <v>913</v>
      </c>
      <c r="GB59" s="185" t="s">
        <v>914</v>
      </c>
      <c r="GC59" s="178" t="s">
        <v>908</v>
      </c>
      <c r="GD59" s="178" t="s">
        <v>909</v>
      </c>
      <c r="GE59" s="178" t="s">
        <v>910</v>
      </c>
      <c r="GF59" s="178" t="s">
        <v>911</v>
      </c>
      <c r="GG59" s="178" t="s">
        <v>912</v>
      </c>
      <c r="GH59" s="178" t="s">
        <v>913</v>
      </c>
      <c r="GI59" s="181" t="s">
        <v>914</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1053</v>
      </c>
      <c r="P60" t="s">
        <v>887</v>
      </c>
      <c r="Q60" t="s">
        <v>889</v>
      </c>
      <c r="S60" t="s">
        <v>889</v>
      </c>
      <c r="T60" t="s">
        <v>890</v>
      </c>
      <c r="V60" s="38" t="s">
        <v>922</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1053</v>
      </c>
      <c r="P61" t="s">
        <v>888</v>
      </c>
      <c r="Q61" t="s">
        <v>1052</v>
      </c>
      <c r="V61" s="38" t="s">
        <v>903</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1055</v>
      </c>
      <c r="P62" t="s">
        <v>887</v>
      </c>
      <c r="V62" s="38" t="s">
        <v>923</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960</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929</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928</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883</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1042</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892</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1040</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1006</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1007</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1041</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1008</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1009</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1010</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1104</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943</v>
      </c>
      <c r="T114" s="139"/>
      <c r="U114" s="139"/>
      <c r="V114" s="139"/>
      <c r="W114" s="139"/>
      <c r="X114" s="139"/>
      <c r="Y114" s="139"/>
      <c r="Z114" s="139"/>
      <c r="AA114" s="139"/>
      <c r="AB114" s="139"/>
      <c r="AC114" s="139"/>
      <c r="AD114" s="139"/>
      <c r="AE114" s="139"/>
      <c r="AF114" s="139"/>
      <c r="AG114" s="139"/>
      <c r="AH114" s="139"/>
      <c r="AI114" s="139" t="s">
        <v>944</v>
      </c>
      <c r="AJ114" s="139"/>
      <c r="AK114" s="139"/>
      <c r="AL114" s="139"/>
      <c r="AM114" s="139"/>
      <c r="AN114" s="139"/>
      <c r="AO114" s="139"/>
      <c r="AP114" s="139"/>
      <c r="AQ114" s="139"/>
      <c r="AR114" s="139"/>
      <c r="AS114" s="139"/>
      <c r="AT114" s="139"/>
      <c r="AU114" s="139"/>
      <c r="AV114" s="139"/>
      <c r="AW114" s="139"/>
      <c r="AX114" s="139"/>
      <c r="AY114" s="139" t="s">
        <v>945</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1094</v>
      </c>
      <c r="D115" s="139"/>
      <c r="E115" s="139"/>
      <c r="F115" s="139"/>
      <c r="G115" s="139" t="s">
        <v>1095</v>
      </c>
      <c r="H115" s="139"/>
      <c r="I115" s="139"/>
      <c r="J115" s="139"/>
      <c r="K115" s="139" t="s">
        <v>1096</v>
      </c>
      <c r="L115" s="139"/>
      <c r="M115" s="139"/>
      <c r="N115" s="139"/>
      <c r="O115" s="139" t="s">
        <v>886</v>
      </c>
      <c r="P115" s="139"/>
      <c r="Q115" s="139"/>
      <c r="R115" s="139"/>
      <c r="S115" s="139" t="s">
        <v>1094</v>
      </c>
      <c r="T115" s="139"/>
      <c r="U115" s="139"/>
      <c r="V115" s="139"/>
      <c r="W115" s="139" t="s">
        <v>1095</v>
      </c>
      <c r="X115" s="139"/>
      <c r="Y115" s="139"/>
      <c r="Z115" s="139"/>
      <c r="AA115" s="139" t="s">
        <v>1096</v>
      </c>
      <c r="AB115" s="139"/>
      <c r="AC115" s="139"/>
      <c r="AD115" s="139"/>
      <c r="AE115" s="139" t="s">
        <v>886</v>
      </c>
      <c r="AF115" s="139"/>
      <c r="AG115" s="139"/>
      <c r="AH115" s="139"/>
      <c r="AI115" s="139" t="s">
        <v>1094</v>
      </c>
      <c r="AJ115" s="139"/>
      <c r="AK115" s="139"/>
      <c r="AL115" s="139"/>
      <c r="AM115" s="139" t="s">
        <v>1095</v>
      </c>
      <c r="AN115" s="139"/>
      <c r="AO115" s="139"/>
      <c r="AP115" s="139"/>
      <c r="AQ115" s="139" t="s">
        <v>1096</v>
      </c>
      <c r="AR115" s="139"/>
      <c r="AS115" s="139"/>
      <c r="AT115" s="139"/>
      <c r="AU115" s="139" t="s">
        <v>886</v>
      </c>
      <c r="AV115" s="139"/>
      <c r="AW115" s="139"/>
      <c r="AX115" s="139"/>
      <c r="AY115" s="139" t="s">
        <v>1094</v>
      </c>
      <c r="AZ115" s="139"/>
      <c r="BA115" s="139"/>
      <c r="BB115" s="139"/>
      <c r="BC115" s="139" t="s">
        <v>1095</v>
      </c>
      <c r="BD115" s="139"/>
      <c r="BE115" s="139"/>
      <c r="BF115" s="139"/>
      <c r="BG115" s="139" t="s">
        <v>1096</v>
      </c>
      <c r="BH115" s="139"/>
      <c r="BI115" s="139"/>
      <c r="BJ115" s="139"/>
      <c r="BK115" s="139" t="s">
        <v>886</v>
      </c>
      <c r="BL115" s="139"/>
      <c r="BM115" s="139"/>
      <c r="BN115" s="139"/>
    </row>
    <row r="116" spans="1:67" s="236" customFormat="1" outlineLevel="1">
      <c r="A116" s="260"/>
      <c r="B116" s="259"/>
      <c r="C116" s="208" t="s">
        <v>1097</v>
      </c>
      <c r="D116" s="208" t="s">
        <v>1098</v>
      </c>
      <c r="E116" s="208" t="s">
        <v>1099</v>
      </c>
      <c r="F116" s="208" t="s">
        <v>1100</v>
      </c>
      <c r="G116" s="208" t="s">
        <v>1097</v>
      </c>
      <c r="H116" s="208" t="s">
        <v>1098</v>
      </c>
      <c r="I116" s="208" t="s">
        <v>1099</v>
      </c>
      <c r="J116" s="208" t="s">
        <v>1100</v>
      </c>
      <c r="K116" s="208" t="s">
        <v>1097</v>
      </c>
      <c r="L116" s="208" t="s">
        <v>1098</v>
      </c>
      <c r="M116" s="208" t="s">
        <v>1099</v>
      </c>
      <c r="N116" s="208" t="s">
        <v>1100</v>
      </c>
      <c r="O116" s="208" t="s">
        <v>1097</v>
      </c>
      <c r="P116" s="208" t="s">
        <v>1098</v>
      </c>
      <c r="Q116" s="208" t="s">
        <v>1099</v>
      </c>
      <c r="R116" s="208" t="s">
        <v>1100</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1061</v>
      </c>
    </row>
    <row r="118" spans="1:67" s="236" customFormat="1" outlineLevel="1">
      <c r="B118" s="235" t="s">
        <v>1102</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1103</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1061</v>
      </c>
    </row>
    <row r="121" spans="1:67" s="236" customFormat="1" outlineLevel="1">
      <c r="B121" s="235" t="s">
        <v>1102</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1103</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1061</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1061</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1061</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1061</v>
      </c>
    </row>
    <row r="133" spans="2:67" s="236" customFormat="1" outlineLevel="1">
      <c r="B133" s="235" t="s">
        <v>1102</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1103</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1061</v>
      </c>
    </row>
    <row r="136" spans="2:67" s="236" customFormat="1" outlineLevel="1">
      <c r="B136" s="235" t="s">
        <v>1102</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1103</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1061</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1061</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1061</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1061</v>
      </c>
    </row>
    <row r="148" spans="2:67" s="236" customFormat="1" outlineLevel="1">
      <c r="B148" s="235" t="s">
        <v>1102</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1103</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1061</v>
      </c>
    </row>
    <row r="151" spans="2:67" s="236" customFormat="1" outlineLevel="1">
      <c r="B151" s="235" t="s">
        <v>1102</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1103</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1061</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1061</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1061</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1093</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898</v>
      </c>
    </row>
    <row r="541" spans="1:2">
      <c r="A541" s="67">
        <v>44586.280075000002</v>
      </c>
      <c r="B541" t="s">
        <v>902</v>
      </c>
    </row>
    <row r="542" spans="1:2">
      <c r="A542" s="67">
        <v>44586.656645023097</v>
      </c>
      <c r="B542" t="s">
        <v>907</v>
      </c>
    </row>
    <row r="543" spans="1:2">
      <c r="A543" s="67">
        <v>44587.275448726898</v>
      </c>
      <c r="B543" t="s">
        <v>925</v>
      </c>
    </row>
    <row r="544" spans="1:2">
      <c r="A544" s="67">
        <v>44587.795490625002</v>
      </c>
      <c r="B544" t="s">
        <v>927</v>
      </c>
    </row>
    <row r="545" spans="1:2">
      <c r="A545" s="67"/>
      <c r="B545" t="s">
        <v>930</v>
      </c>
    </row>
    <row r="546" spans="1:2">
      <c r="A546" s="67">
        <v>44588.788017708299</v>
      </c>
      <c r="B546" t="s">
        <v>935</v>
      </c>
    </row>
    <row r="547" spans="1:2">
      <c r="A547" s="67"/>
      <c r="B547" t="s">
        <v>947</v>
      </c>
    </row>
    <row r="548" spans="1:2">
      <c r="A548" s="67"/>
      <c r="B548" t="s">
        <v>946</v>
      </c>
    </row>
    <row r="549" spans="1:2">
      <c r="A549" s="67"/>
      <c r="B549" t="s">
        <v>958</v>
      </c>
    </row>
    <row r="550" spans="1:2">
      <c r="A550" s="67"/>
      <c r="B550" t="s">
        <v>959</v>
      </c>
    </row>
    <row r="551" spans="1:2">
      <c r="A551" s="67"/>
      <c r="B551" t="s">
        <v>962</v>
      </c>
    </row>
    <row r="552" spans="1:2">
      <c r="A552" s="67"/>
      <c r="B552" t="s">
        <v>963</v>
      </c>
    </row>
    <row r="553" spans="1:2">
      <c r="A553" s="67"/>
      <c r="B553" t="s">
        <v>964</v>
      </c>
    </row>
    <row r="554" spans="1:2">
      <c r="A554" s="67"/>
      <c r="B554" t="s">
        <v>965</v>
      </c>
    </row>
    <row r="555" spans="1:2">
      <c r="A555" s="67"/>
      <c r="B555" t="s">
        <v>966</v>
      </c>
    </row>
    <row r="556" spans="1:2">
      <c r="A556" s="67"/>
      <c r="B556" t="s">
        <v>968</v>
      </c>
    </row>
    <row r="557" spans="1:2">
      <c r="A557" s="67"/>
      <c r="B557" t="s">
        <v>974</v>
      </c>
    </row>
    <row r="558" spans="1:2">
      <c r="A558" s="67"/>
      <c r="B558" t="s">
        <v>975</v>
      </c>
    </row>
    <row r="559" spans="1:2">
      <c r="A559" s="67"/>
      <c r="B559" t="s">
        <v>976</v>
      </c>
    </row>
    <row r="560" spans="1:2">
      <c r="A560" s="67"/>
      <c r="B560" t="s">
        <v>984</v>
      </c>
    </row>
    <row r="561" spans="1:2">
      <c r="A561" s="67"/>
      <c r="B561" t="s">
        <v>985</v>
      </c>
    </row>
    <row r="562" spans="1:2">
      <c r="A562" s="67"/>
      <c r="B562" t="s">
        <v>986</v>
      </c>
    </row>
    <row r="563" spans="1:2">
      <c r="A563" s="67"/>
      <c r="B563" t="s">
        <v>987</v>
      </c>
    </row>
    <row r="564" spans="1:2">
      <c r="A564" s="67"/>
      <c r="B564" t="s">
        <v>991</v>
      </c>
    </row>
    <row r="565" spans="1:2">
      <c r="A565" s="67"/>
      <c r="B565" t="s">
        <v>992</v>
      </c>
    </row>
    <row r="566" spans="1:2">
      <c r="A566" s="67">
        <v>44597.555416666597</v>
      </c>
      <c r="B566" t="s">
        <v>993</v>
      </c>
    </row>
    <row r="567" spans="1:2">
      <c r="A567" s="67">
        <v>44602.7170197917</v>
      </c>
      <c r="B567" t="s">
        <v>995</v>
      </c>
    </row>
    <row r="568" spans="1:2">
      <c r="A568" s="67"/>
      <c r="B568" t="s">
        <v>996</v>
      </c>
    </row>
    <row r="569" spans="1:2">
      <c r="A569" s="67"/>
      <c r="B569" t="s">
        <v>997</v>
      </c>
    </row>
    <row r="570" spans="1:2">
      <c r="A570" s="67"/>
      <c r="B570" t="s">
        <v>998</v>
      </c>
    </row>
    <row r="571" spans="1:2">
      <c r="A571" s="67"/>
      <c r="B571" t="s">
        <v>1001</v>
      </c>
    </row>
    <row r="572" spans="1:2">
      <c r="A572" s="67"/>
      <c r="B572" t="s">
        <v>1002</v>
      </c>
    </row>
    <row r="573" spans="1:2">
      <c r="A573" s="67">
        <v>44614.404053935199</v>
      </c>
      <c r="B573" t="s">
        <v>1003</v>
      </c>
    </row>
    <row r="574" spans="1:2">
      <c r="A574" s="67"/>
      <c r="B574" t="s">
        <v>1004</v>
      </c>
    </row>
    <row r="575" spans="1:2">
      <c r="A575" s="67"/>
      <c r="B575" t="s">
        <v>1011</v>
      </c>
    </row>
    <row r="576" spans="1:2">
      <c r="A576" s="67"/>
      <c r="B576" t="s">
        <v>1012</v>
      </c>
    </row>
    <row r="577" spans="1:2">
      <c r="A577" s="67"/>
      <c r="B577" t="s">
        <v>1013</v>
      </c>
    </row>
    <row r="578" spans="1:2">
      <c r="A578" s="67"/>
      <c r="B578" t="s">
        <v>1015</v>
      </c>
    </row>
    <row r="579" spans="1:2">
      <c r="A579" s="67">
        <v>44615.590889930601</v>
      </c>
      <c r="B579" t="s">
        <v>1016</v>
      </c>
    </row>
    <row r="580" spans="1:2">
      <c r="A580" s="67">
        <v>44616.283217592601</v>
      </c>
      <c r="B580" t="s">
        <v>1018</v>
      </c>
    </row>
    <row r="581" spans="1:2">
      <c r="A581" s="67"/>
      <c r="B581" t="s">
        <v>1019</v>
      </c>
    </row>
    <row r="582" spans="1:2">
      <c r="A582" s="67"/>
      <c r="B582" t="s">
        <v>1020</v>
      </c>
    </row>
    <row r="583" spans="1:2">
      <c r="A583" s="67"/>
      <c r="B583" t="s">
        <v>1021</v>
      </c>
    </row>
    <row r="584" spans="1:2">
      <c r="A584" s="67">
        <v>44618.651001041697</v>
      </c>
      <c r="B584" t="s">
        <v>1022</v>
      </c>
    </row>
    <row r="585" spans="1:2">
      <c r="A585" s="67"/>
      <c r="B585" t="s">
        <v>1023</v>
      </c>
    </row>
    <row r="586" spans="1:2">
      <c r="A586" s="67">
        <v>44619.920509606498</v>
      </c>
      <c r="B586" t="s">
        <v>1024</v>
      </c>
    </row>
    <row r="587" spans="1:2">
      <c r="A587" s="67"/>
      <c r="B587" t="s">
        <v>1025</v>
      </c>
    </row>
    <row r="588" spans="1:2">
      <c r="A588" s="67"/>
      <c r="B588" t="s">
        <v>1026</v>
      </c>
    </row>
    <row r="589" spans="1:2">
      <c r="A589" s="67"/>
      <c r="B589" t="s">
        <v>1027</v>
      </c>
    </row>
    <row r="590" spans="1:2">
      <c r="A590" s="67"/>
      <c r="B590" t="s">
        <v>1028</v>
      </c>
    </row>
    <row r="591" spans="1:2">
      <c r="A591" s="67"/>
      <c r="B591" t="s">
        <v>1029</v>
      </c>
    </row>
    <row r="592" spans="1:2">
      <c r="A592" s="67"/>
      <c r="B592" t="s">
        <v>1032</v>
      </c>
    </row>
    <row r="593" spans="1:2">
      <c r="A593" s="67"/>
      <c r="B593" t="s">
        <v>1033</v>
      </c>
    </row>
    <row r="594" spans="1:2">
      <c r="A594" s="67"/>
      <c r="B594" t="s">
        <v>1034</v>
      </c>
    </row>
    <row r="595" spans="1:2">
      <c r="A595" s="67"/>
      <c r="B595" t="s">
        <v>1035</v>
      </c>
    </row>
    <row r="596" spans="1:2">
      <c r="A596" s="67"/>
      <c r="B596" t="s">
        <v>1036</v>
      </c>
    </row>
    <row r="597" spans="1:2">
      <c r="A597" s="67"/>
      <c r="B597" t="s">
        <v>1037</v>
      </c>
    </row>
    <row r="598" spans="1:2">
      <c r="A598" s="67"/>
      <c r="B598" t="s">
        <v>1038</v>
      </c>
    </row>
    <row r="599" spans="1:2">
      <c r="A599" s="67"/>
      <c r="B599" t="s">
        <v>1039</v>
      </c>
    </row>
    <row r="600" spans="1:2">
      <c r="A600" s="67">
        <v>44630.964798379602</v>
      </c>
      <c r="B600" t="s">
        <v>1043</v>
      </c>
    </row>
    <row r="601" spans="1:2">
      <c r="A601" s="67">
        <v>44633.425590161998</v>
      </c>
      <c r="B601" t="s">
        <v>1046</v>
      </c>
    </row>
    <row r="602" spans="1:2">
      <c r="A602" s="67"/>
      <c r="B602" t="s">
        <v>1044</v>
      </c>
    </row>
    <row r="603" spans="1:2">
      <c r="A603" s="67"/>
      <c r="B603" t="s">
        <v>1045</v>
      </c>
    </row>
    <row r="604" spans="1:2">
      <c r="A604" s="67"/>
      <c r="B604" t="s">
        <v>1047</v>
      </c>
    </row>
    <row r="605" spans="1:2">
      <c r="A605" s="67"/>
      <c r="B605" t="s">
        <v>1050</v>
      </c>
    </row>
    <row r="606" spans="1:2">
      <c r="A606" s="67"/>
      <c r="B606" t="s">
        <v>1054</v>
      </c>
    </row>
    <row r="607" spans="1:2">
      <c r="A607" s="67">
        <v>44637.781481134298</v>
      </c>
      <c r="B607" t="s">
        <v>1060</v>
      </c>
    </row>
    <row r="608" spans="1:2">
      <c r="A608" s="67">
        <v>44638.499925578697</v>
      </c>
      <c r="B608" t="s">
        <v>1067</v>
      </c>
    </row>
    <row r="609" spans="1:2">
      <c r="A609" s="67"/>
      <c r="B609" t="s">
        <v>1068</v>
      </c>
    </row>
    <row r="610" spans="1:2">
      <c r="A610" s="67"/>
      <c r="B610" t="s">
        <v>1069</v>
      </c>
    </row>
    <row r="611" spans="1:2">
      <c r="A611" s="67"/>
      <c r="B611" t="s">
        <v>1075</v>
      </c>
    </row>
    <row r="612" spans="1:2">
      <c r="A612" s="67"/>
      <c r="B612" t="s">
        <v>1072</v>
      </c>
    </row>
    <row r="613" spans="1:2">
      <c r="A613" s="67"/>
      <c r="B613" t="s">
        <v>1073</v>
      </c>
    </row>
    <row r="614" spans="1:2">
      <c r="A614" s="67"/>
      <c r="B614" t="s">
        <v>1074</v>
      </c>
    </row>
    <row r="615" spans="1:2">
      <c r="A615" s="67"/>
      <c r="B615" t="s">
        <v>1076</v>
      </c>
    </row>
    <row r="616" spans="1:2">
      <c r="A616" s="67"/>
      <c r="B616" t="s">
        <v>1077</v>
      </c>
    </row>
    <row r="617" spans="1:2">
      <c r="A617" s="67"/>
      <c r="B617" t="s">
        <v>1078</v>
      </c>
    </row>
    <row r="618" spans="1:2">
      <c r="A618" s="67"/>
      <c r="B618" t="s">
        <v>1091</v>
      </c>
    </row>
    <row r="619" spans="1:2">
      <c r="A619" s="67"/>
      <c r="B619" t="s">
        <v>1092</v>
      </c>
    </row>
    <row r="620" spans="1:2">
      <c r="A620" s="67">
        <v>44645.404101620399</v>
      </c>
      <c r="B620" t="s">
        <v>1101</v>
      </c>
    </row>
    <row r="621" spans="1:2">
      <c r="A621" s="67"/>
      <c r="B621" t="s">
        <v>1105</v>
      </c>
    </row>
    <row r="622" spans="1:2">
      <c r="A622" s="67"/>
      <c r="B622" t="s">
        <v>1106</v>
      </c>
    </row>
    <row r="623" spans="1:2">
      <c r="A623" s="67"/>
      <c r="B623" t="s">
        <v>1107</v>
      </c>
    </row>
    <row r="624" spans="1:2">
      <c r="A624" s="67">
        <v>44646.453155555602</v>
      </c>
      <c r="B624" t="s">
        <v>1108</v>
      </c>
    </row>
    <row r="625" spans="1:2">
      <c r="A625" s="67"/>
      <c r="B625" t="s">
        <v>1110</v>
      </c>
    </row>
    <row r="626" spans="1:2">
      <c r="A626" s="67">
        <v>44647.337539699103</v>
      </c>
      <c r="B626" t="s">
        <v>1111</v>
      </c>
    </row>
    <row r="627" spans="1:2">
      <c r="A627" s="67"/>
      <c r="B627" t="s">
        <v>1112</v>
      </c>
    </row>
    <row r="628" spans="1:2">
      <c r="A628" s="67"/>
      <c r="B628" t="s">
        <v>1113</v>
      </c>
    </row>
    <row r="629" spans="1:2">
      <c r="A629" s="67"/>
      <c r="B629" t="s">
        <v>1114</v>
      </c>
    </row>
    <row r="630" spans="1:2">
      <c r="A630" s="67"/>
      <c r="B630" t="s">
        <v>1115</v>
      </c>
    </row>
    <row r="631" spans="1:2">
      <c r="A631" s="67"/>
      <c r="B631" t="s">
        <v>1116</v>
      </c>
    </row>
    <row r="632" spans="1:2">
      <c r="A632" s="67"/>
      <c r="B632" t="s">
        <v>1117</v>
      </c>
    </row>
    <row r="633" spans="1:2">
      <c r="A633" s="67"/>
      <c r="B633" t="s">
        <v>1118</v>
      </c>
    </row>
    <row r="634" spans="1:2">
      <c r="A634" s="67"/>
      <c r="B634" t="s">
        <v>1120</v>
      </c>
    </row>
    <row r="635" spans="1:2">
      <c r="A635" s="67"/>
      <c r="B635" t="s">
        <v>1121</v>
      </c>
    </row>
    <row r="636" spans="1:2">
      <c r="A636" s="67"/>
      <c r="B636" t="s">
        <v>1122</v>
      </c>
    </row>
    <row r="637" spans="1:2">
      <c r="A637" s="67">
        <v>44648.420485648101</v>
      </c>
      <c r="B637" t="s">
        <v>1123</v>
      </c>
    </row>
    <row r="638" spans="1:2">
      <c r="A638" s="67"/>
      <c r="B638" t="s">
        <v>1124</v>
      </c>
    </row>
    <row r="639" spans="1:2">
      <c r="A639" s="67"/>
      <c r="B639" t="s">
        <v>1125</v>
      </c>
    </row>
    <row r="640" spans="1:2">
      <c r="A640" s="67"/>
      <c r="B640" t="s">
        <v>1126</v>
      </c>
    </row>
    <row r="641" spans="1:2">
      <c r="A641" s="67"/>
      <c r="B641" t="s">
        <v>1135</v>
      </c>
    </row>
    <row r="642" spans="1:2">
      <c r="A642" s="67">
        <v>44651.913386689797</v>
      </c>
      <c r="B642" t="s">
        <v>1133</v>
      </c>
    </row>
    <row r="643" spans="1:2">
      <c r="A643" s="67"/>
      <c r="B643" t="s">
        <v>1136</v>
      </c>
    </row>
    <row r="644" spans="1:2">
      <c r="A644" s="67"/>
      <c r="B644" t="s">
        <v>1137</v>
      </c>
    </row>
    <row r="645" spans="1:2">
      <c r="A645" s="67">
        <v>44655.703434490701</v>
      </c>
      <c r="B645" t="s">
        <v>1138</v>
      </c>
    </row>
    <row r="646" spans="1:2">
      <c r="A646" s="67">
        <v>44666.621734375003</v>
      </c>
      <c r="B646" t="s">
        <v>1140</v>
      </c>
    </row>
    <row r="647" spans="1:2">
      <c r="A647" s="67">
        <v>44682.384163773102</v>
      </c>
      <c r="B647" t="s">
        <v>1627</v>
      </c>
    </row>
    <row r="648" spans="1:2">
      <c r="A648" s="67">
        <v>44683.867431828701</v>
      </c>
      <c r="B648" t="s">
        <v>1631</v>
      </c>
    </row>
    <row r="649" spans="1:2">
      <c r="A649" s="67"/>
      <c r="B649" t="s">
        <v>1632</v>
      </c>
    </row>
    <row r="650" spans="1:2">
      <c r="A650" s="67">
        <v>44686.339017129598</v>
      </c>
      <c r="B650" s="236" t="s">
        <v>1634</v>
      </c>
    </row>
    <row r="651" spans="1:2">
      <c r="A651" s="67"/>
      <c r="B651" t="s">
        <v>1635</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I6" sqref="I6"/>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1649</v>
      </c>
      <c r="B6" s="255" t="b">
        <v>1</v>
      </c>
      <c r="C6" s="255" t="b">
        <v>1</v>
      </c>
      <c r="D6" s="255" t="b">
        <v>1</v>
      </c>
      <c r="E6" s="255" t="b">
        <v>1</v>
      </c>
      <c r="F6" s="255" t="b">
        <v>1</v>
      </c>
      <c r="G6" s="255" t="b">
        <v>0</v>
      </c>
      <c r="H6" s="255" t="b">
        <v>1</v>
      </c>
      <c r="I6" s="19" t="s">
        <v>1650</v>
      </c>
    </row>
    <row r="7" spans="1:9">
      <c r="A7" s="17" t="s">
        <v>45</v>
      </c>
      <c r="B7" s="21" t="b">
        <v>0</v>
      </c>
      <c r="C7" s="21" t="b">
        <v>0</v>
      </c>
      <c r="D7" s="21" t="b">
        <v>0</v>
      </c>
      <c r="E7" s="21" t="b">
        <v>0</v>
      </c>
      <c r="F7" s="21" t="b">
        <v>1</v>
      </c>
      <c r="G7" s="21" t="b">
        <v>0</v>
      </c>
      <c r="H7" s="21" t="b">
        <v>0</v>
      </c>
      <c r="I7" s="20" t="s">
        <v>438</v>
      </c>
    </row>
    <row r="8" spans="1:9" s="236" customFormat="1">
      <c r="A8" s="282" t="s">
        <v>1143</v>
      </c>
      <c r="B8" s="283" t="b">
        <v>0</v>
      </c>
      <c r="C8" s="283" t="b">
        <v>1</v>
      </c>
      <c r="D8" s="283" t="b">
        <v>0</v>
      </c>
      <c r="E8" s="283" t="b">
        <v>0</v>
      </c>
      <c r="F8" s="283" t="b">
        <v>0</v>
      </c>
      <c r="G8" s="283" t="b">
        <v>0</v>
      </c>
      <c r="H8" s="284" t="b">
        <v>0</v>
      </c>
      <c r="I8" s="20" t="s">
        <v>1144</v>
      </c>
    </row>
    <row r="9" spans="1:9" s="236" customFormat="1">
      <c r="A9" s="17" t="s">
        <v>1647</v>
      </c>
      <c r="B9" s="255" t="b">
        <v>1</v>
      </c>
      <c r="C9" s="255" t="b">
        <v>1</v>
      </c>
      <c r="D9" s="255" t="b">
        <v>1</v>
      </c>
      <c r="E9" s="255" t="b">
        <v>1</v>
      </c>
      <c r="F9" s="255" t="b">
        <v>1</v>
      </c>
      <c r="G9" s="255" t="b">
        <v>0</v>
      </c>
      <c r="H9" s="255" t="b">
        <v>1</v>
      </c>
      <c r="I9" s="20" t="s">
        <v>1648</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896</v>
      </c>
      <c r="B13" s="21" t="b">
        <v>1</v>
      </c>
      <c r="C13" s="21" t="b">
        <v>1</v>
      </c>
      <c r="D13" s="21" t="b">
        <v>1</v>
      </c>
      <c r="E13" s="21" t="b">
        <v>1</v>
      </c>
      <c r="F13" s="21" t="b">
        <v>1</v>
      </c>
      <c r="G13" s="21" t="b">
        <v>0</v>
      </c>
      <c r="H13" s="21" t="b">
        <v>1</v>
      </c>
      <c r="I13" s="20" t="s">
        <v>897</v>
      </c>
    </row>
    <row r="14" spans="1:9">
      <c r="A14" s="17" t="s">
        <v>831</v>
      </c>
      <c r="B14" s="21" t="b">
        <v>1</v>
      </c>
      <c r="C14" s="21" t="b">
        <v>1</v>
      </c>
      <c r="D14" s="21" t="b">
        <v>1</v>
      </c>
      <c r="E14" s="21" t="b">
        <v>0</v>
      </c>
      <c r="F14" s="21" t="b">
        <v>1</v>
      </c>
      <c r="G14" s="21" t="b">
        <v>0</v>
      </c>
      <c r="H14" s="21" t="b">
        <v>1</v>
      </c>
      <c r="I14" s="20" t="s">
        <v>899</v>
      </c>
    </row>
    <row r="15" spans="1:9">
      <c r="A15" s="17" t="s">
        <v>830</v>
      </c>
      <c r="B15" s="21" t="b">
        <v>1</v>
      </c>
      <c r="C15" s="21" t="b">
        <v>1</v>
      </c>
      <c r="D15" s="21" t="b">
        <v>1</v>
      </c>
      <c r="E15" s="21" t="b">
        <v>0</v>
      </c>
      <c r="F15" s="21" t="b">
        <v>1</v>
      </c>
      <c r="G15" s="21" t="b">
        <v>0</v>
      </c>
      <c r="H15" s="21" t="b">
        <v>1</v>
      </c>
      <c r="I15" s="20" t="s">
        <v>900</v>
      </c>
    </row>
    <row r="16" spans="1:9">
      <c r="A16" s="17" t="s">
        <v>832</v>
      </c>
      <c r="B16" s="21" t="b">
        <v>1</v>
      </c>
      <c r="C16" s="21" t="b">
        <v>1</v>
      </c>
      <c r="D16" s="21" t="b">
        <v>1</v>
      </c>
      <c r="E16" s="21" t="b">
        <v>0</v>
      </c>
      <c r="F16" s="21" t="b">
        <v>1</v>
      </c>
      <c r="G16" s="21" t="b">
        <v>0</v>
      </c>
      <c r="H16" s="21" t="b">
        <v>1</v>
      </c>
      <c r="I16" s="20" t="s">
        <v>901</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972</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1030</v>
      </c>
      <c r="B27" s="21" t="b">
        <v>0</v>
      </c>
      <c r="C27" s="21" t="b">
        <v>0</v>
      </c>
      <c r="D27" s="21" t="b">
        <v>0</v>
      </c>
      <c r="E27" s="21" t="b">
        <v>0</v>
      </c>
      <c r="F27" s="21" t="b">
        <v>0</v>
      </c>
      <c r="G27" s="21" t="b">
        <v>1</v>
      </c>
      <c r="H27" s="63" t="b">
        <v>0</v>
      </c>
      <c r="I27" s="217" t="s">
        <v>1031</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1070</v>
      </c>
      <c r="B51" s="243" t="b">
        <v>1</v>
      </c>
      <c r="C51" s="243" t="b">
        <v>1</v>
      </c>
      <c r="D51" s="243" t="b">
        <v>1</v>
      </c>
      <c r="E51" s="243" t="b">
        <v>0</v>
      </c>
      <c r="F51" s="243" t="b">
        <v>1</v>
      </c>
      <c r="G51" s="243" t="b">
        <v>0</v>
      </c>
      <c r="H51" s="243" t="b">
        <v>1</v>
      </c>
      <c r="I51" s="20" t="s">
        <v>1071</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topLeftCell="D1" workbookViewId="0">
      <pane ySplit="4" topLeftCell="A102" activePane="bottomLeft" state="frozen"/>
      <selection pane="bottomLeft" activeCell="G128" sqref="G128"/>
    </sheetView>
  </sheetViews>
  <sheetFormatPr defaultRowHeight="15"/>
  <cols>
    <col min="3" max="3" width="22.5703125" bestFit="1" customWidth="1"/>
    <col min="7" max="7" width="22.5703125" bestFit="1" customWidth="1"/>
  </cols>
  <sheetData>
    <row r="2" spans="1:10">
      <c r="B2" t="s">
        <v>1626</v>
      </c>
    </row>
    <row r="3" spans="1:10">
      <c r="B3" s="144" t="s">
        <v>1</v>
      </c>
      <c r="C3" s="145" t="s">
        <v>2</v>
      </c>
      <c r="D3" s="145" t="s">
        <v>3</v>
      </c>
      <c r="E3" t="s">
        <v>4</v>
      </c>
      <c r="F3" s="222" t="s">
        <v>1</v>
      </c>
      <c r="G3" s="223" t="s">
        <v>2</v>
      </c>
      <c r="H3" s="223" t="s">
        <v>3</v>
      </c>
      <c r="I3" s="223" t="s">
        <v>4</v>
      </c>
    </row>
    <row r="4" spans="1:10">
      <c r="B4" s="146" t="s">
        <v>18</v>
      </c>
      <c r="C4" s="147"/>
      <c r="D4" s="148"/>
      <c r="E4" t="s">
        <v>1145</v>
      </c>
      <c r="F4" s="146" t="s">
        <v>18</v>
      </c>
      <c r="G4" s="148"/>
      <c r="H4" s="148"/>
      <c r="I4" s="285" t="s">
        <v>1145</v>
      </c>
    </row>
    <row r="5" spans="1:10">
      <c r="A5" s="236" t="str">
        <f t="shared" ref="A5:A68" si="0">IF($C5="","blank",MATCH($C5,$G$5:$G$130,0))</f>
        <v>blank</v>
      </c>
      <c r="B5" s="24"/>
      <c r="C5" s="149"/>
      <c r="D5" s="148"/>
      <c r="F5" s="208" t="s">
        <v>10</v>
      </c>
      <c r="G5" s="149" t="s">
        <v>661</v>
      </c>
      <c r="H5" s="148"/>
      <c r="I5" s="286"/>
    </row>
    <row r="6" spans="1:10">
      <c r="A6" s="236" t="str">
        <f t="shared" si="0"/>
        <v>blank</v>
      </c>
      <c r="B6" s="150"/>
      <c r="C6" s="149"/>
      <c r="D6" s="151"/>
      <c r="F6" s="208" t="s">
        <v>10</v>
      </c>
      <c r="G6" s="149" t="s">
        <v>24</v>
      </c>
      <c r="H6" s="148"/>
      <c r="I6" s="286"/>
    </row>
    <row r="7" spans="1:10">
      <c r="A7" s="236" t="str">
        <f t="shared" si="0"/>
        <v>blank</v>
      </c>
      <c r="B7" s="150"/>
      <c r="C7" s="149"/>
      <c r="D7" s="151"/>
      <c r="F7" s="208" t="s">
        <v>10</v>
      </c>
      <c r="G7" s="149" t="s">
        <v>25</v>
      </c>
      <c r="H7" s="148"/>
      <c r="I7" s="286"/>
    </row>
    <row r="8" spans="1:10">
      <c r="A8" s="236" t="str">
        <f t="shared" si="0"/>
        <v>blank</v>
      </c>
      <c r="B8" s="24"/>
      <c r="C8" s="149"/>
      <c r="D8" s="148"/>
      <c r="F8" s="208" t="s">
        <v>10</v>
      </c>
      <c r="G8" s="149" t="s">
        <v>490</v>
      </c>
      <c r="H8" s="148"/>
      <c r="I8" s="286"/>
    </row>
    <row r="9" spans="1:10">
      <c r="A9" s="236" t="str">
        <f t="shared" si="0"/>
        <v>blank</v>
      </c>
      <c r="B9" s="24"/>
      <c r="C9" s="149"/>
      <c r="D9" s="148"/>
      <c r="F9" s="208" t="s">
        <v>10</v>
      </c>
      <c r="G9" s="149" t="s">
        <v>199</v>
      </c>
      <c r="H9" s="148"/>
      <c r="I9" s="286"/>
    </row>
    <row r="10" spans="1:10">
      <c r="A10" s="236" t="str">
        <f t="shared" si="0"/>
        <v>blank</v>
      </c>
      <c r="B10" s="24"/>
      <c r="C10" s="149"/>
      <c r="D10" s="148"/>
      <c r="F10" s="208" t="s">
        <v>10</v>
      </c>
      <c r="G10" s="149" t="s">
        <v>1625</v>
      </c>
      <c r="H10" s="148"/>
      <c r="I10" s="286"/>
    </row>
    <row r="11" spans="1:10">
      <c r="A11" t="str">
        <f t="shared" si="0"/>
        <v>blank</v>
      </c>
      <c r="B11" s="24"/>
      <c r="C11" s="149"/>
      <c r="D11" s="148"/>
      <c r="F11" s="208" t="s">
        <v>10</v>
      </c>
      <c r="G11" s="149" t="s">
        <v>23</v>
      </c>
      <c r="H11" s="148"/>
      <c r="I11" s="286"/>
    </row>
    <row r="12" spans="1:10" s="236" customFormat="1">
      <c r="A12" s="236" t="str">
        <f t="shared" si="0"/>
        <v>blank</v>
      </c>
      <c r="B12" s="208"/>
      <c r="C12" s="149"/>
      <c r="D12" s="148"/>
      <c r="F12" s="208" t="s">
        <v>10</v>
      </c>
      <c r="G12" s="149" t="s">
        <v>1628</v>
      </c>
      <c r="H12" s="148"/>
      <c r="I12" s="286" t="s">
        <v>1629</v>
      </c>
      <c r="J12" s="286" t="s">
        <v>1630</v>
      </c>
    </row>
    <row r="13" spans="1:10">
      <c r="A13" s="236" t="str">
        <f t="shared" si="0"/>
        <v>blank</v>
      </c>
      <c r="B13" s="24"/>
      <c r="C13" s="149"/>
      <c r="D13" s="148"/>
      <c r="F13" s="208" t="s">
        <v>10</v>
      </c>
      <c r="G13" s="149" t="s">
        <v>698</v>
      </c>
      <c r="H13" s="148"/>
      <c r="I13" s="286"/>
    </row>
    <row r="14" spans="1:10">
      <c r="A14" s="236" t="str">
        <f t="shared" si="0"/>
        <v>blank</v>
      </c>
      <c r="B14" s="208"/>
      <c r="C14" s="149"/>
      <c r="D14" s="148"/>
      <c r="F14" s="208" t="s">
        <v>10</v>
      </c>
      <c r="G14" s="149" t="s">
        <v>820</v>
      </c>
      <c r="H14" s="148"/>
      <c r="I14" s="286"/>
    </row>
    <row r="15" spans="1:10">
      <c r="A15" s="236" t="str">
        <f t="shared" si="0"/>
        <v>blank</v>
      </c>
      <c r="B15" s="24"/>
      <c r="C15" s="149"/>
      <c r="D15" s="148"/>
      <c r="F15" s="208" t="s">
        <v>10</v>
      </c>
      <c r="G15" s="149" t="s">
        <v>836</v>
      </c>
      <c r="H15" s="148"/>
      <c r="I15" s="286"/>
    </row>
    <row r="16" spans="1:10">
      <c r="A16" s="236" t="str">
        <f t="shared" si="0"/>
        <v>blank</v>
      </c>
      <c r="B16" s="24"/>
      <c r="C16" s="149"/>
      <c r="D16" s="148"/>
      <c r="F16" s="208" t="s">
        <v>10</v>
      </c>
      <c r="G16" s="149" t="s">
        <v>835</v>
      </c>
      <c r="H16" s="148"/>
      <c r="I16" s="286"/>
    </row>
    <row r="17" spans="1:15">
      <c r="A17" s="236" t="str">
        <f t="shared" si="0"/>
        <v>blank</v>
      </c>
      <c r="B17" s="24"/>
      <c r="C17" s="149"/>
      <c r="D17" s="148"/>
      <c r="F17" s="208" t="s">
        <v>10</v>
      </c>
      <c r="G17" s="149" t="s">
        <v>1057</v>
      </c>
      <c r="H17" s="148"/>
      <c r="I17" s="286"/>
    </row>
    <row r="18" spans="1:15">
      <c r="A18" s="236" t="str">
        <f t="shared" si="0"/>
        <v>blank</v>
      </c>
      <c r="B18" s="24"/>
      <c r="C18" s="149"/>
      <c r="D18" s="148"/>
      <c r="F18" s="208" t="s">
        <v>10</v>
      </c>
      <c r="G18" s="149" t="s">
        <v>1063</v>
      </c>
      <c r="H18" s="148"/>
      <c r="I18" s="286"/>
    </row>
    <row r="19" spans="1:15">
      <c r="A19" s="236" t="str">
        <f t="shared" si="0"/>
        <v>blank</v>
      </c>
      <c r="B19" s="24"/>
      <c r="C19" s="149"/>
      <c r="D19" s="148"/>
      <c r="F19" s="208" t="s">
        <v>10</v>
      </c>
      <c r="G19" s="149" t="s">
        <v>535</v>
      </c>
      <c r="H19" s="151"/>
      <c r="I19" s="286" t="s">
        <v>1066</v>
      </c>
    </row>
    <row r="20" spans="1:15">
      <c r="A20" s="236" t="str">
        <f t="shared" si="0"/>
        <v>blank</v>
      </c>
      <c r="B20" s="24"/>
      <c r="C20" s="149"/>
      <c r="D20" s="148"/>
      <c r="F20" s="208" t="s">
        <v>10</v>
      </c>
      <c r="G20" s="149" t="s">
        <v>1059</v>
      </c>
      <c r="H20" s="148"/>
      <c r="I20" s="286"/>
    </row>
    <row r="21" spans="1:15">
      <c r="A21" s="236" t="str">
        <f t="shared" si="0"/>
        <v>blank</v>
      </c>
      <c r="B21" s="24"/>
      <c r="C21" s="149"/>
      <c r="D21" s="148"/>
      <c r="F21" s="208" t="s">
        <v>10</v>
      </c>
      <c r="G21" s="149" t="s">
        <v>1058</v>
      </c>
      <c r="H21" s="148"/>
      <c r="I21" s="286"/>
    </row>
    <row r="22" spans="1:15">
      <c r="A22" s="236" t="str">
        <f t="shared" si="0"/>
        <v>blank</v>
      </c>
      <c r="B22" s="24"/>
      <c r="C22" s="149"/>
      <c r="D22" s="148"/>
      <c r="F22" s="208" t="s">
        <v>10</v>
      </c>
      <c r="G22" s="149" t="s">
        <v>1062</v>
      </c>
      <c r="H22" s="148"/>
      <c r="I22" s="286"/>
    </row>
    <row r="23" spans="1:15">
      <c r="A23" s="236" t="str">
        <f t="shared" si="0"/>
        <v>blank</v>
      </c>
      <c r="B23" s="24"/>
      <c r="C23" s="149"/>
      <c r="D23" s="148"/>
      <c r="F23" s="208" t="s">
        <v>0</v>
      </c>
      <c r="G23" s="149" t="s">
        <v>378</v>
      </c>
      <c r="H23" s="151"/>
      <c r="I23" s="286"/>
    </row>
    <row r="24" spans="1:15">
      <c r="A24" s="236" t="str">
        <f t="shared" si="0"/>
        <v>blank</v>
      </c>
      <c r="B24" s="24"/>
      <c r="C24" s="149"/>
      <c r="D24" s="148"/>
      <c r="F24" s="208" t="s">
        <v>0</v>
      </c>
      <c r="G24" s="149" t="s">
        <v>379</v>
      </c>
      <c r="H24" s="151"/>
      <c r="I24" s="286"/>
    </row>
    <row r="25" spans="1:15">
      <c r="A25" s="236" t="str">
        <f t="shared" si="0"/>
        <v>blank</v>
      </c>
      <c r="B25" s="24"/>
      <c r="C25" s="149"/>
      <c r="D25" s="148"/>
      <c r="F25" s="208" t="s">
        <v>10</v>
      </c>
      <c r="G25" s="149" t="s">
        <v>28</v>
      </c>
      <c r="H25" s="148"/>
      <c r="I25" s="286" t="s">
        <v>396</v>
      </c>
      <c r="J25" s="286" t="s">
        <v>669</v>
      </c>
    </row>
    <row r="26" spans="1:15">
      <c r="A26" s="236" t="str">
        <f t="shared" si="0"/>
        <v>blank</v>
      </c>
      <c r="B26" s="24"/>
      <c r="C26" s="149"/>
      <c r="D26" s="148"/>
      <c r="F26" s="208" t="s">
        <v>10</v>
      </c>
      <c r="G26" s="149" t="s">
        <v>769</v>
      </c>
      <c r="H26" s="148"/>
      <c r="I26" s="286" t="s">
        <v>771</v>
      </c>
    </row>
    <row r="27" spans="1:15">
      <c r="A27" s="236" t="str">
        <f t="shared" si="0"/>
        <v>blank</v>
      </c>
      <c r="B27" s="24"/>
      <c r="C27" s="149"/>
      <c r="D27" s="148"/>
      <c r="F27" s="208" t="s">
        <v>10</v>
      </c>
      <c r="G27" s="149" t="s">
        <v>22</v>
      </c>
      <c r="H27" s="148"/>
      <c r="I27" s="286" t="s">
        <v>392</v>
      </c>
      <c r="J27" s="286" t="s">
        <v>111</v>
      </c>
      <c r="K27" s="286" t="s">
        <v>771</v>
      </c>
      <c r="L27" s="236"/>
      <c r="M27" s="236"/>
      <c r="N27" s="236"/>
      <c r="O27" s="236"/>
    </row>
    <row r="28" spans="1:15" s="236" customFormat="1">
      <c r="A28" s="236" t="str">
        <f t="shared" si="0"/>
        <v>blank</v>
      </c>
      <c r="B28" s="208"/>
      <c r="C28" s="149"/>
      <c r="D28" s="148"/>
      <c r="F28" s="208" t="s">
        <v>10</v>
      </c>
      <c r="G28" s="149" t="s">
        <v>21</v>
      </c>
      <c r="H28" s="148"/>
      <c r="I28" s="286" t="s">
        <v>394</v>
      </c>
      <c r="J28" s="286" t="s">
        <v>771</v>
      </c>
      <c r="K28" s="286" t="s">
        <v>393</v>
      </c>
      <c r="L28" s="286" t="s">
        <v>367</v>
      </c>
      <c r="M28" s="286"/>
      <c r="N28" s="286"/>
      <c r="O28" s="286"/>
    </row>
    <row r="29" spans="1:15">
      <c r="A29" s="236" t="str">
        <f t="shared" si="0"/>
        <v>blank</v>
      </c>
      <c r="B29" s="208"/>
      <c r="C29" s="149"/>
      <c r="D29" s="148"/>
      <c r="F29" s="208" t="s">
        <v>10</v>
      </c>
      <c r="G29" s="149" t="s">
        <v>20</v>
      </c>
      <c r="H29" s="148"/>
      <c r="I29" s="286" t="s">
        <v>392</v>
      </c>
      <c r="J29" s="286" t="s">
        <v>771</v>
      </c>
    </row>
    <row r="30" spans="1:15">
      <c r="A30" s="236" t="str">
        <f t="shared" si="0"/>
        <v>blank</v>
      </c>
      <c r="B30" s="208"/>
      <c r="C30" s="149"/>
      <c r="D30" s="148"/>
      <c r="F30" s="208" t="s">
        <v>10</v>
      </c>
      <c r="G30" s="149" t="s">
        <v>13</v>
      </c>
      <c r="H30" s="148"/>
      <c r="I30" s="286"/>
    </row>
    <row r="31" spans="1:15">
      <c r="A31" s="236" t="str">
        <f t="shared" si="0"/>
        <v>blank</v>
      </c>
      <c r="B31" s="208"/>
      <c r="C31" s="149"/>
      <c r="D31" s="148"/>
      <c r="F31" s="208" t="s">
        <v>10</v>
      </c>
      <c r="G31" s="149" t="s">
        <v>240</v>
      </c>
      <c r="H31" s="148"/>
      <c r="I31" s="286"/>
    </row>
    <row r="32" spans="1:15">
      <c r="A32" s="236" t="str">
        <f t="shared" si="0"/>
        <v>blank</v>
      </c>
      <c r="B32" s="208"/>
      <c r="C32" s="149"/>
      <c r="D32" s="148"/>
      <c r="F32" s="208" t="s">
        <v>10</v>
      </c>
      <c r="G32" s="149" t="s">
        <v>241</v>
      </c>
      <c r="H32" s="148"/>
      <c r="I32" s="286"/>
    </row>
    <row r="33" spans="1:488">
      <c r="A33" s="236" t="str">
        <f t="shared" si="0"/>
        <v>blank</v>
      </c>
      <c r="B33" s="208"/>
      <c r="C33" s="149"/>
      <c r="D33" s="148"/>
      <c r="F33" s="208" t="s">
        <v>10</v>
      </c>
      <c r="G33" s="149" t="s">
        <v>242</v>
      </c>
      <c r="H33" s="148"/>
      <c r="I33" s="286" t="s">
        <v>6</v>
      </c>
      <c r="J33" s="286" t="s">
        <v>7</v>
      </c>
      <c r="K33" s="286" t="s">
        <v>8</v>
      </c>
      <c r="L33" s="286" t="s">
        <v>173</v>
      </c>
      <c r="M33" s="286" t="s">
        <v>188</v>
      </c>
      <c r="N33" s="286" t="s">
        <v>254</v>
      </c>
      <c r="O33" s="286" t="s">
        <v>256</v>
      </c>
      <c r="P33" s="286" t="s">
        <v>291</v>
      </c>
    </row>
    <row r="34" spans="1:488">
      <c r="A34" s="236" t="str">
        <f t="shared" si="0"/>
        <v>blank</v>
      </c>
      <c r="B34" s="208"/>
      <c r="C34" s="149"/>
      <c r="D34" s="148"/>
      <c r="F34" s="208" t="s">
        <v>10</v>
      </c>
      <c r="G34" s="149" t="s">
        <v>243</v>
      </c>
      <c r="H34" s="148"/>
      <c r="I34" s="286" t="s">
        <v>6</v>
      </c>
      <c r="J34" s="286" t="s">
        <v>7</v>
      </c>
    </row>
    <row r="35" spans="1:488">
      <c r="A35" s="236" t="str">
        <f t="shared" si="0"/>
        <v>blank</v>
      </c>
      <c r="B35" s="208"/>
      <c r="C35" s="149"/>
      <c r="D35" s="148"/>
      <c r="F35" s="208" t="s">
        <v>10</v>
      </c>
      <c r="G35" s="149" t="s">
        <v>244</v>
      </c>
      <c r="H35" s="148"/>
      <c r="I35" s="286"/>
    </row>
    <row r="36" spans="1:488">
      <c r="A36" s="236" t="str">
        <f t="shared" si="0"/>
        <v>blank</v>
      </c>
      <c r="B36" s="208"/>
      <c r="C36" s="149"/>
      <c r="D36" s="148"/>
      <c r="F36" s="208" t="s">
        <v>10</v>
      </c>
      <c r="G36" s="149" t="s">
        <v>245</v>
      </c>
      <c r="H36" s="148"/>
      <c r="I36" s="286" t="s">
        <v>8</v>
      </c>
    </row>
    <row r="37" spans="1:488">
      <c r="A37" s="236" t="str">
        <f t="shared" si="0"/>
        <v>blank</v>
      </c>
      <c r="B37" s="208"/>
      <c r="C37" s="149"/>
      <c r="D37" s="148"/>
      <c r="F37" s="208" t="s">
        <v>10</v>
      </c>
      <c r="G37" s="149" t="s">
        <v>246</v>
      </c>
      <c r="H37" s="148"/>
      <c r="I37" s="286"/>
    </row>
    <row r="38" spans="1:488">
      <c r="A38" s="236" t="str">
        <f t="shared" si="0"/>
        <v>blank</v>
      </c>
      <c r="B38" s="208"/>
      <c r="C38" s="149"/>
      <c r="D38" s="148"/>
      <c r="F38" s="208" t="s">
        <v>10</v>
      </c>
      <c r="G38" s="149" t="s">
        <v>345</v>
      </c>
      <c r="H38" s="148"/>
      <c r="I38" s="286"/>
    </row>
    <row r="39" spans="1:488">
      <c r="A39" s="236" t="str">
        <f t="shared" si="0"/>
        <v>blank</v>
      </c>
      <c r="B39" s="208"/>
      <c r="C39" s="149"/>
      <c r="D39" s="148"/>
      <c r="F39" s="208" t="s">
        <v>10</v>
      </c>
      <c r="G39" s="149" t="s">
        <v>346</v>
      </c>
      <c r="H39" s="148"/>
      <c r="I39" s="286"/>
    </row>
    <row r="40" spans="1:488">
      <c r="A40" s="236" t="str">
        <f t="shared" si="0"/>
        <v>blank</v>
      </c>
      <c r="B40" s="208"/>
      <c r="C40" s="149"/>
      <c r="D40" s="148"/>
      <c r="F40" s="208" t="s">
        <v>10</v>
      </c>
      <c r="G40" s="149" t="s">
        <v>1132</v>
      </c>
      <c r="H40" s="148"/>
      <c r="I40" s="286" t="s">
        <v>309</v>
      </c>
    </row>
    <row r="41" spans="1:488">
      <c r="A41" s="236" t="str">
        <f t="shared" si="0"/>
        <v>blank</v>
      </c>
      <c r="B41" s="208"/>
      <c r="C41" s="149"/>
      <c r="D41" s="148"/>
      <c r="F41" s="208" t="s">
        <v>10</v>
      </c>
      <c r="G41" s="149" t="s">
        <v>238</v>
      </c>
      <c r="H41" s="148"/>
      <c r="I41" s="286"/>
    </row>
    <row r="42" spans="1:488">
      <c r="A42" s="236" t="str">
        <f t="shared" si="0"/>
        <v>blank</v>
      </c>
      <c r="B42" s="208"/>
      <c r="C42" s="149"/>
      <c r="D42" s="148"/>
      <c r="F42" s="208" t="s">
        <v>10</v>
      </c>
      <c r="G42" s="149" t="s">
        <v>239</v>
      </c>
      <c r="H42" s="148"/>
      <c r="I42" s="286"/>
    </row>
    <row r="43" spans="1:488">
      <c r="A43" s="236" t="str">
        <f t="shared" si="0"/>
        <v>blank</v>
      </c>
      <c r="B43" s="208"/>
      <c r="C43" s="149"/>
      <c r="D43" s="148"/>
      <c r="F43" s="208" t="s">
        <v>10</v>
      </c>
      <c r="G43" s="149" t="s">
        <v>35</v>
      </c>
      <c r="H43" s="148"/>
      <c r="I43" s="286" t="s">
        <v>6</v>
      </c>
      <c r="J43" s="286" t="s">
        <v>7</v>
      </c>
      <c r="K43" s="286" t="s">
        <v>8</v>
      </c>
      <c r="L43" s="286" t="s">
        <v>173</v>
      </c>
      <c r="M43" s="286" t="s">
        <v>188</v>
      </c>
      <c r="N43" s="286" t="s">
        <v>254</v>
      </c>
      <c r="O43" s="286" t="s">
        <v>256</v>
      </c>
      <c r="P43" s="286" t="s">
        <v>291</v>
      </c>
    </row>
    <row r="44" spans="1:488">
      <c r="A44" s="236" t="str">
        <f t="shared" si="0"/>
        <v>blank</v>
      </c>
      <c r="B44" s="208"/>
      <c r="C44" s="149"/>
      <c r="D44" s="148"/>
      <c r="F44" s="208" t="s">
        <v>10</v>
      </c>
      <c r="G44" s="149" t="s">
        <v>37</v>
      </c>
      <c r="H44" s="148"/>
      <c r="I44" s="286" t="s">
        <v>6</v>
      </c>
      <c r="J44" s="286" t="s">
        <v>7</v>
      </c>
      <c r="K44" s="286" t="s">
        <v>8</v>
      </c>
      <c r="L44" s="286" t="s">
        <v>173</v>
      </c>
      <c r="M44" s="286" t="s">
        <v>188</v>
      </c>
      <c r="N44" s="286" t="s">
        <v>254</v>
      </c>
    </row>
    <row r="45" spans="1:488">
      <c r="A45" s="236" t="str">
        <f t="shared" si="0"/>
        <v>blank</v>
      </c>
      <c r="B45" s="208"/>
      <c r="C45" s="149"/>
      <c r="D45" s="151"/>
      <c r="F45" s="208" t="s">
        <v>9</v>
      </c>
      <c r="G45" s="149" t="s">
        <v>536</v>
      </c>
      <c r="H45" s="151"/>
      <c r="I45" s="287" t="s">
        <v>309</v>
      </c>
    </row>
    <row r="46" spans="1:488">
      <c r="A46" s="236" t="str">
        <f t="shared" si="0"/>
        <v>blank</v>
      </c>
      <c r="B46" s="208"/>
      <c r="C46" s="149"/>
      <c r="D46" s="151"/>
      <c r="F46" s="208" t="s">
        <v>9</v>
      </c>
      <c r="G46" s="149" t="s">
        <v>535</v>
      </c>
      <c r="H46" s="151"/>
      <c r="I46" s="288" t="s">
        <v>1146</v>
      </c>
      <c r="J46" s="288" t="s">
        <v>1147</v>
      </c>
      <c r="K46" s="288" t="s">
        <v>1148</v>
      </c>
      <c r="L46" s="288" t="s">
        <v>1149</v>
      </c>
      <c r="M46" s="288" t="s">
        <v>1150</v>
      </c>
      <c r="N46" s="288" t="s">
        <v>1151</v>
      </c>
      <c r="O46" s="288" t="s">
        <v>1152</v>
      </c>
      <c r="P46" s="288" t="s">
        <v>1153</v>
      </c>
      <c r="Q46" s="288" t="s">
        <v>1154</v>
      </c>
      <c r="R46" s="288" t="s">
        <v>1155</v>
      </c>
      <c r="S46" s="288" t="s">
        <v>1156</v>
      </c>
      <c r="T46" s="288" t="s">
        <v>1157</v>
      </c>
      <c r="U46" s="288" t="s">
        <v>1158</v>
      </c>
      <c r="V46" s="288" t="s">
        <v>1159</v>
      </c>
      <c r="W46" s="288" t="s">
        <v>1160</v>
      </c>
      <c r="X46" s="288" t="s">
        <v>1161</v>
      </c>
      <c r="Y46" s="288" t="s">
        <v>1162</v>
      </c>
      <c r="Z46" s="288" t="s">
        <v>1163</v>
      </c>
      <c r="AA46" s="288" t="s">
        <v>1164</v>
      </c>
      <c r="AB46" s="288" t="s">
        <v>1165</v>
      </c>
      <c r="AC46" s="288" t="s">
        <v>1166</v>
      </c>
      <c r="AD46" s="288" t="s">
        <v>1167</v>
      </c>
      <c r="AE46" s="288" t="s">
        <v>1168</v>
      </c>
      <c r="AF46" s="288" t="s">
        <v>1169</v>
      </c>
      <c r="AG46" s="288" t="s">
        <v>1170</v>
      </c>
      <c r="AH46" s="288" t="s">
        <v>1171</v>
      </c>
      <c r="AI46" s="288" t="s">
        <v>1172</v>
      </c>
      <c r="AJ46" s="288" t="s">
        <v>1173</v>
      </c>
      <c r="AK46" s="288" t="s">
        <v>1174</v>
      </c>
      <c r="AL46" s="288" t="s">
        <v>1175</v>
      </c>
      <c r="AM46" s="288" t="s">
        <v>1176</v>
      </c>
      <c r="AN46" s="288" t="s">
        <v>1177</v>
      </c>
      <c r="AO46" s="288" t="s">
        <v>1178</v>
      </c>
      <c r="AP46" s="288" t="s">
        <v>1179</v>
      </c>
      <c r="AQ46" s="288" t="s">
        <v>1180</v>
      </c>
      <c r="AR46" s="288" t="s">
        <v>1181</v>
      </c>
      <c r="AS46" s="288" t="s">
        <v>1182</v>
      </c>
      <c r="AT46" s="288" t="s">
        <v>1183</v>
      </c>
      <c r="AU46" s="288" t="s">
        <v>1184</v>
      </c>
      <c r="AV46" s="288" t="s">
        <v>1185</v>
      </c>
      <c r="AW46" s="288" t="s">
        <v>1186</v>
      </c>
      <c r="AX46" s="288" t="s">
        <v>1187</v>
      </c>
      <c r="AY46" s="288" t="s">
        <v>1188</v>
      </c>
      <c r="AZ46" s="288" t="s">
        <v>1189</v>
      </c>
      <c r="BA46" s="288" t="s">
        <v>1190</v>
      </c>
      <c r="BB46" s="288" t="s">
        <v>1191</v>
      </c>
      <c r="BC46" s="288" t="s">
        <v>1192</v>
      </c>
      <c r="BD46" s="288" t="s">
        <v>1193</v>
      </c>
      <c r="BE46" s="288" t="s">
        <v>1194</v>
      </c>
      <c r="BF46" s="288" t="s">
        <v>1195</v>
      </c>
      <c r="BG46" s="288" t="s">
        <v>1196</v>
      </c>
      <c r="BH46" s="288" t="s">
        <v>1197</v>
      </c>
      <c r="BI46" s="288" t="s">
        <v>1198</v>
      </c>
      <c r="BJ46" s="288" t="s">
        <v>1199</v>
      </c>
      <c r="BK46" s="288" t="s">
        <v>1200</v>
      </c>
      <c r="BL46" s="288" t="s">
        <v>1201</v>
      </c>
      <c r="BM46" s="288" t="s">
        <v>1202</v>
      </c>
      <c r="BN46" s="288" t="s">
        <v>1203</v>
      </c>
      <c r="BO46" s="288" t="s">
        <v>1204</v>
      </c>
      <c r="BP46" s="288" t="s">
        <v>1205</v>
      </c>
      <c r="BQ46" s="288" t="s">
        <v>1206</v>
      </c>
      <c r="BR46" s="288" t="s">
        <v>1207</v>
      </c>
      <c r="BS46" s="288" t="s">
        <v>1208</v>
      </c>
      <c r="BT46" s="288" t="s">
        <v>1209</v>
      </c>
      <c r="BU46" s="288" t="s">
        <v>1210</v>
      </c>
      <c r="BV46" s="288" t="s">
        <v>1211</v>
      </c>
      <c r="BW46" s="288" t="s">
        <v>1212</v>
      </c>
      <c r="BX46" s="288" t="s">
        <v>1213</v>
      </c>
      <c r="BY46" s="288" t="s">
        <v>1214</v>
      </c>
      <c r="BZ46" s="288" t="s">
        <v>1215</v>
      </c>
      <c r="CA46" s="289" t="s">
        <v>1160</v>
      </c>
      <c r="CB46" s="289" t="s">
        <v>1161</v>
      </c>
      <c r="CC46" s="289" t="s">
        <v>1216</v>
      </c>
      <c r="CD46" s="289" t="s">
        <v>1217</v>
      </c>
      <c r="CE46" s="289" t="s">
        <v>1218</v>
      </c>
      <c r="CF46" s="289" t="s">
        <v>1219</v>
      </c>
      <c r="CG46" s="289" t="s">
        <v>1220</v>
      </c>
      <c r="CH46" s="289" t="s">
        <v>1221</v>
      </c>
      <c r="CI46" s="289" t="s">
        <v>1222</v>
      </c>
      <c r="CJ46" s="289" t="s">
        <v>1223</v>
      </c>
      <c r="CK46" s="289" t="s">
        <v>1224</v>
      </c>
      <c r="CL46" s="289" t="s">
        <v>1225</v>
      </c>
      <c r="CM46" s="289" t="s">
        <v>1226</v>
      </c>
      <c r="CN46" s="289" t="s">
        <v>1227</v>
      </c>
      <c r="CO46" s="289" t="s">
        <v>1228</v>
      </c>
      <c r="CP46" s="289" t="s">
        <v>1229</v>
      </c>
      <c r="CQ46" s="289" t="s">
        <v>1230</v>
      </c>
      <c r="CR46" s="289" t="s">
        <v>1231</v>
      </c>
      <c r="CS46" s="289" t="s">
        <v>1232</v>
      </c>
      <c r="CT46" s="289" t="s">
        <v>1233</v>
      </c>
      <c r="CU46" s="289" t="s">
        <v>1234</v>
      </c>
      <c r="CV46" s="289" t="s">
        <v>1235</v>
      </c>
      <c r="CW46" s="289" t="s">
        <v>1236</v>
      </c>
      <c r="CX46" s="289" t="s">
        <v>1237</v>
      </c>
      <c r="CY46" s="289" t="s">
        <v>1238</v>
      </c>
      <c r="CZ46" s="289" t="s">
        <v>1239</v>
      </c>
      <c r="DA46" s="289" t="s">
        <v>1240</v>
      </c>
      <c r="DB46" s="289" t="s">
        <v>1241</v>
      </c>
      <c r="DC46" s="289" t="s">
        <v>1242</v>
      </c>
      <c r="DD46" s="289" t="s">
        <v>1243</v>
      </c>
      <c r="DE46" s="289" t="s">
        <v>1244</v>
      </c>
      <c r="DF46" s="289" t="s">
        <v>1245</v>
      </c>
      <c r="DG46" s="289" t="s">
        <v>1246</v>
      </c>
      <c r="DH46" s="289" t="s">
        <v>1247</v>
      </c>
      <c r="DI46" s="289" t="s">
        <v>1248</v>
      </c>
      <c r="DJ46" s="289" t="s">
        <v>1249</v>
      </c>
      <c r="DK46" s="289" t="s">
        <v>1250</v>
      </c>
      <c r="DL46" s="289" t="s">
        <v>1251</v>
      </c>
      <c r="DM46" s="289" t="s">
        <v>1252</v>
      </c>
      <c r="DN46" s="289" t="s">
        <v>1253</v>
      </c>
      <c r="DO46" s="289" t="s">
        <v>1254</v>
      </c>
      <c r="DP46" s="289" t="s">
        <v>1255</v>
      </c>
      <c r="DQ46" s="289" t="s">
        <v>1256</v>
      </c>
      <c r="DR46" s="289" t="s">
        <v>1257</v>
      </c>
      <c r="DS46" s="289" t="s">
        <v>1258</v>
      </c>
      <c r="DT46" s="289" t="s">
        <v>1259</v>
      </c>
      <c r="DU46" s="289" t="s">
        <v>1260</v>
      </c>
      <c r="DV46" s="289" t="s">
        <v>1261</v>
      </c>
      <c r="DW46" s="289" t="s">
        <v>1262</v>
      </c>
      <c r="DX46" s="289" t="s">
        <v>1263</v>
      </c>
      <c r="DY46" s="289" t="s">
        <v>1264</v>
      </c>
      <c r="DZ46" s="289" t="s">
        <v>1265</v>
      </c>
      <c r="EA46" s="289" t="s">
        <v>1266</v>
      </c>
      <c r="EB46" s="289" t="s">
        <v>1267</v>
      </c>
      <c r="EC46" s="289" t="s">
        <v>1268</v>
      </c>
      <c r="ED46" s="289" t="s">
        <v>1269</v>
      </c>
      <c r="EE46" s="289" t="s">
        <v>1270</v>
      </c>
      <c r="EF46" s="289" t="s">
        <v>1271</v>
      </c>
      <c r="EG46" s="289" t="s">
        <v>1272</v>
      </c>
      <c r="EH46" s="289" t="s">
        <v>1273</v>
      </c>
      <c r="EI46" s="289" t="s">
        <v>1274</v>
      </c>
      <c r="EJ46" s="289" t="s">
        <v>1275</v>
      </c>
      <c r="EK46" s="289" t="s">
        <v>1276</v>
      </c>
      <c r="EL46" s="289" t="s">
        <v>1277</v>
      </c>
      <c r="EM46" s="289" t="s">
        <v>1278</v>
      </c>
      <c r="EN46" s="289" t="s">
        <v>1279</v>
      </c>
      <c r="EO46" s="289" t="s">
        <v>1280</v>
      </c>
      <c r="EP46" s="289" t="s">
        <v>1281</v>
      </c>
      <c r="EQ46" s="289" t="s">
        <v>1282</v>
      </c>
      <c r="ER46" s="289" t="s">
        <v>1283</v>
      </c>
      <c r="ES46" s="290" t="s">
        <v>1228</v>
      </c>
      <c r="ET46" s="290" t="s">
        <v>1229</v>
      </c>
      <c r="EU46" s="290" t="s">
        <v>1284</v>
      </c>
      <c r="EV46" s="290" t="s">
        <v>1285</v>
      </c>
      <c r="EW46" s="290" t="s">
        <v>1286</v>
      </c>
      <c r="EX46" s="290" t="s">
        <v>1287</v>
      </c>
      <c r="EY46" s="290" t="s">
        <v>1288</v>
      </c>
      <c r="EZ46" s="290" t="s">
        <v>1147</v>
      </c>
      <c r="FA46" s="290" t="s">
        <v>1289</v>
      </c>
      <c r="FB46" s="290" t="s">
        <v>1290</v>
      </c>
      <c r="FC46" s="290" t="s">
        <v>1291</v>
      </c>
      <c r="FD46" s="290" t="s">
        <v>1292</v>
      </c>
      <c r="FE46" s="290" t="s">
        <v>1293</v>
      </c>
      <c r="FF46" s="290" t="s">
        <v>1294</v>
      </c>
      <c r="FG46" s="290" t="s">
        <v>1295</v>
      </c>
      <c r="FH46" s="290" t="s">
        <v>1296</v>
      </c>
      <c r="FI46" s="290" t="s">
        <v>1297</v>
      </c>
      <c r="FJ46" s="290" t="s">
        <v>1298</v>
      </c>
      <c r="FK46" s="290" t="s">
        <v>1299</v>
      </c>
      <c r="FL46" s="290" t="s">
        <v>1300</v>
      </c>
      <c r="FM46" s="290" t="s">
        <v>1301</v>
      </c>
      <c r="FN46" s="290" t="s">
        <v>1302</v>
      </c>
      <c r="FO46" s="290" t="s">
        <v>1303</v>
      </c>
      <c r="FP46" s="290" t="s">
        <v>1304</v>
      </c>
      <c r="FQ46" s="290" t="s">
        <v>1305</v>
      </c>
      <c r="FR46" s="290" t="s">
        <v>1306</v>
      </c>
      <c r="FS46" s="290" t="s">
        <v>1307</v>
      </c>
      <c r="FT46" s="290" t="s">
        <v>1308</v>
      </c>
      <c r="FU46" s="290" t="s">
        <v>1309</v>
      </c>
      <c r="FV46" s="290" t="s">
        <v>1310</v>
      </c>
      <c r="FW46" s="290" t="s">
        <v>1311</v>
      </c>
      <c r="FX46" s="290" t="s">
        <v>1312</v>
      </c>
      <c r="FY46" s="290" t="s">
        <v>1313</v>
      </c>
      <c r="FZ46" s="290" t="s">
        <v>1314</v>
      </c>
      <c r="GA46" s="290" t="s">
        <v>1315</v>
      </c>
      <c r="GB46" s="290" t="s">
        <v>1316</v>
      </c>
      <c r="GC46" s="290" t="s">
        <v>1317</v>
      </c>
      <c r="GD46" s="290" t="s">
        <v>1318</v>
      </c>
      <c r="GE46" s="290" t="s">
        <v>1319</v>
      </c>
      <c r="GF46" s="290" t="s">
        <v>1320</v>
      </c>
      <c r="GG46" s="290" t="s">
        <v>1321</v>
      </c>
      <c r="GH46" s="290" t="s">
        <v>1322</v>
      </c>
      <c r="GI46" s="290" t="s">
        <v>1323</v>
      </c>
      <c r="GJ46" s="290" t="s">
        <v>1324</v>
      </c>
      <c r="GK46" s="290" t="s">
        <v>1325</v>
      </c>
      <c r="GL46" s="290" t="s">
        <v>1326</v>
      </c>
      <c r="GM46" s="290" t="s">
        <v>1327</v>
      </c>
      <c r="GN46" s="290" t="s">
        <v>1328</v>
      </c>
      <c r="GO46" s="290" t="s">
        <v>1329</v>
      </c>
      <c r="GP46" s="290" t="s">
        <v>1330</v>
      </c>
      <c r="GQ46" s="290" t="s">
        <v>1331</v>
      </c>
      <c r="GR46" s="290" t="s">
        <v>1332</v>
      </c>
      <c r="GS46" s="290" t="s">
        <v>1333</v>
      </c>
      <c r="GT46" s="290" t="s">
        <v>1334</v>
      </c>
      <c r="GU46" s="290" t="s">
        <v>1335</v>
      </c>
      <c r="GV46" s="290" t="s">
        <v>1336</v>
      </c>
      <c r="GW46" s="290" t="s">
        <v>1337</v>
      </c>
      <c r="GX46" s="290" t="s">
        <v>1338</v>
      </c>
      <c r="GY46" s="290" t="s">
        <v>1339</v>
      </c>
      <c r="GZ46" s="290" t="s">
        <v>1340</v>
      </c>
      <c r="HA46" s="290" t="s">
        <v>1341</v>
      </c>
      <c r="HB46" s="290" t="s">
        <v>1342</v>
      </c>
      <c r="HC46" s="290" t="s">
        <v>1343</v>
      </c>
      <c r="HD46" s="290" t="s">
        <v>1344</v>
      </c>
      <c r="HE46" s="290" t="s">
        <v>1345</v>
      </c>
      <c r="HF46" s="290" t="s">
        <v>1346</v>
      </c>
      <c r="HG46" s="290" t="s">
        <v>1347</v>
      </c>
      <c r="HH46" s="290" t="s">
        <v>1348</v>
      </c>
      <c r="HI46" s="290" t="s">
        <v>1349</v>
      </c>
      <c r="HJ46" s="290" t="s">
        <v>1350</v>
      </c>
      <c r="HK46" s="288" t="s">
        <v>1146</v>
      </c>
      <c r="HL46" s="288" t="s">
        <v>1147</v>
      </c>
      <c r="HM46" s="288" t="s">
        <v>1351</v>
      </c>
      <c r="HN46" s="288" t="s">
        <v>1352</v>
      </c>
      <c r="HO46" s="288" t="s">
        <v>1353</v>
      </c>
      <c r="HP46" s="288" t="s">
        <v>1354</v>
      </c>
      <c r="HQ46" s="288" t="s">
        <v>1355</v>
      </c>
      <c r="HR46" s="288" t="s">
        <v>1153</v>
      </c>
      <c r="HS46" s="288" t="s">
        <v>1154</v>
      </c>
      <c r="HT46" s="288" t="s">
        <v>1356</v>
      </c>
      <c r="HU46" s="288" t="s">
        <v>1357</v>
      </c>
      <c r="HV46" s="288" t="s">
        <v>1358</v>
      </c>
      <c r="HW46" s="288" t="s">
        <v>1359</v>
      </c>
      <c r="HX46" s="288" t="s">
        <v>1360</v>
      </c>
      <c r="HY46" s="288" t="s">
        <v>1160</v>
      </c>
      <c r="HZ46" s="288" t="s">
        <v>1161</v>
      </c>
      <c r="IA46" s="288" t="s">
        <v>1361</v>
      </c>
      <c r="IB46" s="288" t="s">
        <v>1362</v>
      </c>
      <c r="IC46" s="288" t="s">
        <v>1363</v>
      </c>
      <c r="ID46" s="288" t="s">
        <v>1364</v>
      </c>
      <c r="IE46" s="288" t="s">
        <v>1365</v>
      </c>
      <c r="IF46" s="288" t="s">
        <v>1167</v>
      </c>
      <c r="IG46" s="288" t="s">
        <v>1168</v>
      </c>
      <c r="IH46" s="288" t="s">
        <v>1366</v>
      </c>
      <c r="II46" s="288" t="s">
        <v>1367</v>
      </c>
      <c r="IJ46" s="288" t="s">
        <v>1368</v>
      </c>
      <c r="IK46" s="288" t="s">
        <v>1369</v>
      </c>
      <c r="IL46" s="288" t="s">
        <v>1370</v>
      </c>
      <c r="IM46" s="288" t="s">
        <v>1174</v>
      </c>
      <c r="IN46" s="288" t="s">
        <v>1175</v>
      </c>
      <c r="IO46" s="288" t="s">
        <v>1371</v>
      </c>
      <c r="IP46" s="288" t="s">
        <v>1372</v>
      </c>
      <c r="IQ46" s="288" t="s">
        <v>1373</v>
      </c>
      <c r="IR46" s="288" t="s">
        <v>1374</v>
      </c>
      <c r="IS46" s="288" t="s">
        <v>1375</v>
      </c>
      <c r="IT46" s="288" t="s">
        <v>1181</v>
      </c>
      <c r="IU46" s="288" t="s">
        <v>1182</v>
      </c>
      <c r="IV46" s="288" t="s">
        <v>1376</v>
      </c>
      <c r="IW46" s="288" t="s">
        <v>1377</v>
      </c>
      <c r="IX46" s="288" t="s">
        <v>1378</v>
      </c>
      <c r="IY46" s="288" t="s">
        <v>1379</v>
      </c>
      <c r="IZ46" s="288" t="s">
        <v>1380</v>
      </c>
      <c r="JA46" s="288" t="s">
        <v>1188</v>
      </c>
      <c r="JB46" s="288" t="s">
        <v>1189</v>
      </c>
      <c r="JC46" s="288" t="s">
        <v>1381</v>
      </c>
      <c r="JD46" s="288" t="s">
        <v>1382</v>
      </c>
      <c r="JE46" s="288" t="s">
        <v>1383</v>
      </c>
      <c r="JF46" s="288" t="s">
        <v>1384</v>
      </c>
      <c r="JG46" s="288" t="s">
        <v>1385</v>
      </c>
      <c r="JH46" s="288" t="s">
        <v>1195</v>
      </c>
      <c r="JI46" s="288" t="s">
        <v>1196</v>
      </c>
      <c r="JJ46" s="288" t="s">
        <v>1386</v>
      </c>
      <c r="JK46" s="288" t="s">
        <v>1387</v>
      </c>
      <c r="JL46" s="288" t="s">
        <v>1388</v>
      </c>
      <c r="JM46" s="288" t="s">
        <v>1389</v>
      </c>
      <c r="JN46" s="288" t="s">
        <v>1390</v>
      </c>
      <c r="JO46" s="288" t="s">
        <v>1202</v>
      </c>
      <c r="JP46" s="288" t="s">
        <v>1203</v>
      </c>
      <c r="JQ46" s="288" t="s">
        <v>1391</v>
      </c>
      <c r="JR46" s="288" t="s">
        <v>1392</v>
      </c>
      <c r="JS46" s="288" t="s">
        <v>1393</v>
      </c>
      <c r="JT46" s="288" t="s">
        <v>1394</v>
      </c>
      <c r="JU46" s="288" t="s">
        <v>1395</v>
      </c>
      <c r="JV46" s="288" t="s">
        <v>1209</v>
      </c>
      <c r="JW46" s="288" t="s">
        <v>1210</v>
      </c>
      <c r="JX46" s="288" t="s">
        <v>1396</v>
      </c>
      <c r="JY46" s="288" t="s">
        <v>1397</v>
      </c>
      <c r="JZ46" s="288" t="s">
        <v>1398</v>
      </c>
      <c r="KA46" s="288" t="s">
        <v>1399</v>
      </c>
      <c r="KB46" s="288" t="s">
        <v>1400</v>
      </c>
      <c r="KC46" s="289" t="s">
        <v>1160</v>
      </c>
      <c r="KD46" s="289" t="s">
        <v>1161</v>
      </c>
      <c r="KE46" s="289" t="s">
        <v>1401</v>
      </c>
      <c r="KF46" s="289" t="s">
        <v>1402</v>
      </c>
      <c r="KG46" s="289" t="s">
        <v>1403</v>
      </c>
      <c r="KH46" s="289" t="s">
        <v>1404</v>
      </c>
      <c r="KI46" s="289" t="s">
        <v>1405</v>
      </c>
      <c r="KJ46" s="289" t="s">
        <v>1221</v>
      </c>
      <c r="KK46" s="289" t="s">
        <v>1222</v>
      </c>
      <c r="KL46" s="289" t="s">
        <v>1406</v>
      </c>
      <c r="KM46" s="289" t="s">
        <v>1407</v>
      </c>
      <c r="KN46" s="289" t="s">
        <v>1408</v>
      </c>
      <c r="KO46" s="289" t="s">
        <v>1409</v>
      </c>
      <c r="KP46" s="289" t="s">
        <v>1410</v>
      </c>
      <c r="KQ46" s="289" t="s">
        <v>1228</v>
      </c>
      <c r="KR46" s="289" t="s">
        <v>1229</v>
      </c>
      <c r="KS46" s="289" t="s">
        <v>1411</v>
      </c>
      <c r="KT46" s="289" t="s">
        <v>1412</v>
      </c>
      <c r="KU46" s="289" t="s">
        <v>1413</v>
      </c>
      <c r="KV46" s="289" t="s">
        <v>1414</v>
      </c>
      <c r="KW46" s="289" t="s">
        <v>1415</v>
      </c>
      <c r="KX46" s="289" t="s">
        <v>1235</v>
      </c>
      <c r="KY46" s="289" t="s">
        <v>1236</v>
      </c>
      <c r="KZ46" s="289" t="s">
        <v>1416</v>
      </c>
      <c r="LA46" s="289" t="s">
        <v>1417</v>
      </c>
      <c r="LB46" s="289" t="s">
        <v>1418</v>
      </c>
      <c r="LC46" s="289" t="s">
        <v>1419</v>
      </c>
      <c r="LD46" s="289" t="s">
        <v>1420</v>
      </c>
      <c r="LE46" s="289" t="s">
        <v>1242</v>
      </c>
      <c r="LF46" s="289" t="s">
        <v>1243</v>
      </c>
      <c r="LG46" s="289" t="s">
        <v>1421</v>
      </c>
      <c r="LH46" s="289" t="s">
        <v>1422</v>
      </c>
      <c r="LI46" s="289" t="s">
        <v>1423</v>
      </c>
      <c r="LJ46" s="289" t="s">
        <v>1424</v>
      </c>
      <c r="LK46" s="289" t="s">
        <v>1425</v>
      </c>
      <c r="LL46" s="289" t="s">
        <v>1249</v>
      </c>
      <c r="LM46" s="289" t="s">
        <v>1250</v>
      </c>
      <c r="LN46" s="289" t="s">
        <v>1426</v>
      </c>
      <c r="LO46" s="289" t="s">
        <v>1427</v>
      </c>
      <c r="LP46" s="289" t="s">
        <v>1428</v>
      </c>
      <c r="LQ46" s="289" t="s">
        <v>1429</v>
      </c>
      <c r="LR46" s="289" t="s">
        <v>1430</v>
      </c>
      <c r="LS46" s="289" t="s">
        <v>1256</v>
      </c>
      <c r="LT46" s="289" t="s">
        <v>1257</v>
      </c>
      <c r="LU46" s="289" t="s">
        <v>1431</v>
      </c>
      <c r="LV46" s="289" t="s">
        <v>1432</v>
      </c>
      <c r="LW46" s="289" t="s">
        <v>1433</v>
      </c>
      <c r="LX46" s="289" t="s">
        <v>1434</v>
      </c>
      <c r="LY46" s="289" t="s">
        <v>1435</v>
      </c>
      <c r="LZ46" s="289" t="s">
        <v>1263</v>
      </c>
      <c r="MA46" s="289" t="s">
        <v>1264</v>
      </c>
      <c r="MB46" s="289" t="s">
        <v>1436</v>
      </c>
      <c r="MC46" s="289" t="s">
        <v>1437</v>
      </c>
      <c r="MD46" s="289" t="s">
        <v>1438</v>
      </c>
      <c r="ME46" s="289" t="s">
        <v>1439</v>
      </c>
      <c r="MF46" s="289" t="s">
        <v>1440</v>
      </c>
      <c r="MG46" s="289" t="s">
        <v>1270</v>
      </c>
      <c r="MH46" s="289" t="s">
        <v>1271</v>
      </c>
      <c r="MI46" s="289" t="s">
        <v>1441</v>
      </c>
      <c r="MJ46" s="289" t="s">
        <v>1442</v>
      </c>
      <c r="MK46" s="289" t="s">
        <v>1443</v>
      </c>
      <c r="ML46" s="289" t="s">
        <v>1444</v>
      </c>
      <c r="MM46" s="289" t="s">
        <v>1445</v>
      </c>
      <c r="MN46" s="289" t="s">
        <v>1277</v>
      </c>
      <c r="MO46" s="289" t="s">
        <v>1278</v>
      </c>
      <c r="MP46" s="289" t="s">
        <v>1446</v>
      </c>
      <c r="MQ46" s="289" t="s">
        <v>1447</v>
      </c>
      <c r="MR46" s="289" t="s">
        <v>1448</v>
      </c>
      <c r="MS46" s="289" t="s">
        <v>1449</v>
      </c>
      <c r="MT46" s="289" t="s">
        <v>1450</v>
      </c>
      <c r="MU46" s="290" t="s">
        <v>1228</v>
      </c>
      <c r="MV46" s="290" t="s">
        <v>1229</v>
      </c>
      <c r="MW46" s="290" t="s">
        <v>1451</v>
      </c>
      <c r="MX46" s="290" t="s">
        <v>1452</v>
      </c>
      <c r="MY46" s="290" t="s">
        <v>1453</v>
      </c>
      <c r="MZ46" s="290" t="s">
        <v>1454</v>
      </c>
      <c r="NA46" s="290" t="s">
        <v>1455</v>
      </c>
      <c r="NB46" s="290" t="s">
        <v>1147</v>
      </c>
      <c r="NC46" s="290" t="s">
        <v>1289</v>
      </c>
      <c r="ND46" s="290" t="s">
        <v>1456</v>
      </c>
      <c r="NE46" s="290" t="s">
        <v>1457</v>
      </c>
      <c r="NF46" s="290" t="s">
        <v>1458</v>
      </c>
      <c r="NG46" s="290" t="s">
        <v>1459</v>
      </c>
      <c r="NH46" s="290" t="s">
        <v>1460</v>
      </c>
      <c r="NI46" s="290" t="s">
        <v>1295</v>
      </c>
      <c r="NJ46" s="290" t="s">
        <v>1296</v>
      </c>
      <c r="NK46" s="290" t="s">
        <v>1461</v>
      </c>
      <c r="NL46" s="290" t="s">
        <v>1462</v>
      </c>
      <c r="NM46" s="290" t="s">
        <v>1463</v>
      </c>
      <c r="NN46" s="290" t="s">
        <v>1464</v>
      </c>
      <c r="NO46" s="290" t="s">
        <v>1465</v>
      </c>
      <c r="NP46" s="290" t="s">
        <v>1302</v>
      </c>
      <c r="NQ46" s="290" t="s">
        <v>1303</v>
      </c>
      <c r="NR46" s="290" t="s">
        <v>1466</v>
      </c>
      <c r="NS46" s="290" t="s">
        <v>1467</v>
      </c>
      <c r="NT46" s="290" t="s">
        <v>1468</v>
      </c>
      <c r="NU46" s="290" t="s">
        <v>1469</v>
      </c>
      <c r="NV46" s="290" t="s">
        <v>1470</v>
      </c>
      <c r="NW46" s="290" t="s">
        <v>1309</v>
      </c>
      <c r="NX46" s="290" t="s">
        <v>1310</v>
      </c>
      <c r="NY46" s="290" t="s">
        <v>1471</v>
      </c>
      <c r="NZ46" s="290" t="s">
        <v>1472</v>
      </c>
      <c r="OA46" s="290" t="s">
        <v>1473</v>
      </c>
      <c r="OB46" s="290" t="s">
        <v>1474</v>
      </c>
      <c r="OC46" s="290" t="s">
        <v>1475</v>
      </c>
      <c r="OD46" s="290" t="s">
        <v>1316</v>
      </c>
      <c r="OE46" s="290" t="s">
        <v>1317</v>
      </c>
      <c r="OF46" s="290" t="s">
        <v>1476</v>
      </c>
      <c r="OG46" s="290" t="s">
        <v>1477</v>
      </c>
      <c r="OH46" s="290" t="s">
        <v>1478</v>
      </c>
      <c r="OI46" s="290" t="s">
        <v>1479</v>
      </c>
      <c r="OJ46" s="290" t="s">
        <v>1480</v>
      </c>
      <c r="OK46" s="290" t="s">
        <v>1323</v>
      </c>
      <c r="OL46" s="290" t="s">
        <v>1324</v>
      </c>
      <c r="OM46" s="290" t="s">
        <v>1481</v>
      </c>
      <c r="ON46" s="290" t="s">
        <v>1482</v>
      </c>
      <c r="OO46" s="290" t="s">
        <v>1483</v>
      </c>
      <c r="OP46" s="290" t="s">
        <v>1484</v>
      </c>
      <c r="OQ46" s="290" t="s">
        <v>1485</v>
      </c>
      <c r="OR46" s="290" t="s">
        <v>1330</v>
      </c>
      <c r="OS46" s="290" t="s">
        <v>1331</v>
      </c>
      <c r="OT46" s="290" t="s">
        <v>1486</v>
      </c>
      <c r="OU46" s="290" t="s">
        <v>1487</v>
      </c>
      <c r="OV46" s="290" t="s">
        <v>1488</v>
      </c>
      <c r="OW46" s="290" t="s">
        <v>1489</v>
      </c>
      <c r="OX46" s="290" t="s">
        <v>1490</v>
      </c>
      <c r="OY46" s="290" t="s">
        <v>1337</v>
      </c>
      <c r="OZ46" s="290" t="s">
        <v>1338</v>
      </c>
      <c r="PA46" s="290" t="s">
        <v>1491</v>
      </c>
      <c r="PB46" s="290" t="s">
        <v>1492</v>
      </c>
      <c r="PC46" s="290" t="s">
        <v>1493</v>
      </c>
      <c r="PD46" s="290" t="s">
        <v>1494</v>
      </c>
      <c r="PE46" s="290" t="s">
        <v>1495</v>
      </c>
      <c r="PF46" s="290" t="s">
        <v>1344</v>
      </c>
      <c r="PG46" s="290" t="s">
        <v>1345</v>
      </c>
      <c r="PH46" s="290" t="s">
        <v>1496</v>
      </c>
      <c r="PI46" s="290" t="s">
        <v>1497</v>
      </c>
      <c r="PJ46" s="290" t="s">
        <v>1498</v>
      </c>
      <c r="PK46" s="290" t="s">
        <v>1499</v>
      </c>
      <c r="PL46" s="290" t="s">
        <v>1500</v>
      </c>
      <c r="PM46" s="291" t="s">
        <v>1501</v>
      </c>
      <c r="PN46" s="291" t="s">
        <v>1502</v>
      </c>
      <c r="PO46" s="291" t="s">
        <v>1503</v>
      </c>
      <c r="PP46" s="291" t="s">
        <v>1504</v>
      </c>
      <c r="PQ46" s="291" t="s">
        <v>1505</v>
      </c>
      <c r="PR46" s="291" t="s">
        <v>1506</v>
      </c>
      <c r="PS46" s="291" t="s">
        <v>1507</v>
      </c>
      <c r="PT46" s="291" t="s">
        <v>1508</v>
      </c>
      <c r="PU46" s="291" t="s">
        <v>1509</v>
      </c>
      <c r="PV46" s="291" t="s">
        <v>1510</v>
      </c>
      <c r="PW46" s="291" t="s">
        <v>1511</v>
      </c>
      <c r="PX46" s="291" t="s">
        <v>1512</v>
      </c>
      <c r="PY46" s="291" t="s">
        <v>1513</v>
      </c>
      <c r="PZ46" s="291" t="s">
        <v>1514</v>
      </c>
      <c r="QA46" s="291" t="s">
        <v>1515</v>
      </c>
      <c r="QB46" s="291" t="s">
        <v>1516</v>
      </c>
      <c r="QC46" s="291" t="s">
        <v>1517</v>
      </c>
      <c r="QD46" s="291" t="s">
        <v>1518</v>
      </c>
      <c r="QE46" s="291" t="s">
        <v>1519</v>
      </c>
      <c r="QF46" s="291" t="s">
        <v>1520</v>
      </c>
      <c r="QG46" s="291" t="s">
        <v>1521</v>
      </c>
      <c r="QH46" s="291" t="s">
        <v>1522</v>
      </c>
      <c r="QI46" s="291" t="s">
        <v>1523</v>
      </c>
      <c r="QJ46" s="291" t="s">
        <v>1524</v>
      </c>
      <c r="QK46" s="291" t="s">
        <v>1525</v>
      </c>
      <c r="QL46" s="291" t="s">
        <v>1526</v>
      </c>
      <c r="QM46" s="291" t="s">
        <v>1527</v>
      </c>
      <c r="QN46" s="291" t="s">
        <v>1528</v>
      </c>
      <c r="QO46" s="291" t="s">
        <v>1529</v>
      </c>
      <c r="QP46" s="291" t="s">
        <v>1530</v>
      </c>
      <c r="QQ46" s="291" t="s">
        <v>1531</v>
      </c>
      <c r="QR46" s="291" t="s">
        <v>1532</v>
      </c>
      <c r="QS46" s="291" t="s">
        <v>1533</v>
      </c>
      <c r="QT46" s="291" t="s">
        <v>1534</v>
      </c>
      <c r="QU46" s="291" t="s">
        <v>1535</v>
      </c>
      <c r="QV46" s="291" t="s">
        <v>1536</v>
      </c>
      <c r="QW46" s="291" t="s">
        <v>1537</v>
      </c>
      <c r="QX46" s="291" t="s">
        <v>1538</v>
      </c>
      <c r="QY46" s="291" t="s">
        <v>1539</v>
      </c>
      <c r="QZ46" s="291" t="s">
        <v>1540</v>
      </c>
      <c r="RA46" s="291" t="s">
        <v>1541</v>
      </c>
      <c r="RB46" s="291" t="s">
        <v>1542</v>
      </c>
      <c r="RC46" s="291" t="s">
        <v>1543</v>
      </c>
      <c r="RD46" s="291" t="s">
        <v>1544</v>
      </c>
      <c r="RE46" s="291" t="s">
        <v>1545</v>
      </c>
      <c r="RF46" s="291" t="s">
        <v>1546</v>
      </c>
      <c r="RG46" s="291" t="s">
        <v>1547</v>
      </c>
      <c r="RH46" s="291" t="s">
        <v>1548</v>
      </c>
      <c r="RI46" s="291" t="s">
        <v>1549</v>
      </c>
      <c r="RJ46" s="291" t="s">
        <v>1550</v>
      </c>
      <c r="RK46" s="291" t="s">
        <v>1551</v>
      </c>
      <c r="RL46" s="291" t="s">
        <v>1552</v>
      </c>
      <c r="RM46" s="291" t="s">
        <v>1553</v>
      </c>
      <c r="RN46" s="291" t="s">
        <v>1554</v>
      </c>
      <c r="RO46" s="291" t="s">
        <v>1555</v>
      </c>
      <c r="RP46" s="291" t="s">
        <v>1556</v>
      </c>
      <c r="RQ46" s="291" t="s">
        <v>1557</v>
      </c>
      <c r="RR46" s="291" t="s">
        <v>1558</v>
      </c>
      <c r="RS46" s="291" t="s">
        <v>1559</v>
      </c>
      <c r="RT46" s="291" t="s">
        <v>1560</v>
      </c>
    </row>
    <row r="47" spans="1:488">
      <c r="A47" s="236" t="str">
        <f t="shared" si="0"/>
        <v>blank</v>
      </c>
      <c r="B47" s="208"/>
      <c r="F47" s="208" t="s">
        <v>9</v>
      </c>
      <c r="G47" s="149" t="s">
        <v>252</v>
      </c>
      <c r="H47" s="151"/>
      <c r="I47" s="286" t="s">
        <v>309</v>
      </c>
    </row>
    <row r="48" spans="1:488">
      <c r="A48" s="236" t="str">
        <f t="shared" si="0"/>
        <v>blank</v>
      </c>
      <c r="B48" s="208"/>
      <c r="F48" s="208" t="s">
        <v>9</v>
      </c>
      <c r="G48" s="149" t="s">
        <v>314</v>
      </c>
      <c r="H48" s="151"/>
      <c r="I48" s="286" t="s">
        <v>309</v>
      </c>
    </row>
    <row r="49" spans="1:15">
      <c r="A49" s="236" t="str">
        <f t="shared" si="0"/>
        <v>blank</v>
      </c>
      <c r="B49" s="208"/>
      <c r="F49" s="208" t="s">
        <v>9</v>
      </c>
      <c r="G49" s="149" t="s">
        <v>513</v>
      </c>
      <c r="H49" s="151"/>
      <c r="I49" s="286" t="s">
        <v>707</v>
      </c>
    </row>
    <row r="50" spans="1:15">
      <c r="A50" s="236" t="str">
        <f t="shared" si="0"/>
        <v>blank</v>
      </c>
      <c r="B50" s="208"/>
      <c r="F50" s="208" t="s">
        <v>9</v>
      </c>
      <c r="G50" s="149" t="s">
        <v>706</v>
      </c>
      <c r="H50" s="151"/>
      <c r="I50" s="286" t="s">
        <v>309</v>
      </c>
    </row>
    <row r="51" spans="1:15">
      <c r="A51" s="236" t="str">
        <f t="shared" si="0"/>
        <v>blank</v>
      </c>
      <c r="B51" s="208"/>
      <c r="F51" s="208" t="s">
        <v>10</v>
      </c>
      <c r="G51" s="149" t="s">
        <v>252</v>
      </c>
      <c r="H51" s="151"/>
      <c r="I51" s="286" t="s">
        <v>309</v>
      </c>
    </row>
    <row r="52" spans="1:15">
      <c r="A52" s="236" t="str">
        <f t="shared" si="0"/>
        <v>blank</v>
      </c>
      <c r="B52" s="208"/>
      <c r="F52" s="208" t="s">
        <v>10</v>
      </c>
      <c r="G52" s="149" t="s">
        <v>314</v>
      </c>
      <c r="H52" s="151"/>
      <c r="I52" s="286" t="s">
        <v>309</v>
      </c>
    </row>
    <row r="53" spans="1:15">
      <c r="A53" s="236" t="str">
        <f t="shared" si="0"/>
        <v>blank</v>
      </c>
      <c r="B53" s="208"/>
      <c r="F53" s="208" t="s">
        <v>10</v>
      </c>
      <c r="G53" s="149" t="s">
        <v>893</v>
      </c>
      <c r="H53" s="151"/>
      <c r="I53" s="286" t="s">
        <v>894</v>
      </c>
    </row>
    <row r="54" spans="1:15">
      <c r="A54" s="236" t="str">
        <f t="shared" si="0"/>
        <v>blank</v>
      </c>
      <c r="B54" s="208"/>
      <c r="F54" s="208" t="s">
        <v>10</v>
      </c>
      <c r="G54" s="149" t="s">
        <v>895</v>
      </c>
      <c r="H54" s="151"/>
      <c r="I54" s="286" t="s">
        <v>894</v>
      </c>
    </row>
    <row r="55" spans="1:15">
      <c r="A55" s="236" t="str">
        <f t="shared" si="0"/>
        <v>blank</v>
      </c>
      <c r="B55" s="208"/>
      <c r="F55" s="208" t="s">
        <v>10</v>
      </c>
      <c r="G55" s="149" t="s">
        <v>513</v>
      </c>
      <c r="H55" s="151"/>
      <c r="I55" s="286" t="s">
        <v>618</v>
      </c>
      <c r="J55" s="286" t="s">
        <v>516</v>
      </c>
      <c r="K55" s="286" t="s">
        <v>517</v>
      </c>
      <c r="L55" s="286" t="s">
        <v>620</v>
      </c>
      <c r="M55" s="286" t="s">
        <v>621</v>
      </c>
      <c r="N55" s="286" t="s">
        <v>648</v>
      </c>
      <c r="O55" s="286" t="s">
        <v>649</v>
      </c>
    </row>
    <row r="56" spans="1:15">
      <c r="A56" s="236" t="str">
        <f t="shared" si="0"/>
        <v>blank</v>
      </c>
      <c r="B56" s="208"/>
      <c r="F56" s="208" t="s">
        <v>10</v>
      </c>
      <c r="G56" s="149" t="s">
        <v>34</v>
      </c>
      <c r="H56" s="148"/>
      <c r="I56" s="286" t="s">
        <v>6</v>
      </c>
      <c r="J56" s="286" t="s">
        <v>7</v>
      </c>
      <c r="K56" s="286" t="s">
        <v>8</v>
      </c>
    </row>
    <row r="57" spans="1:15">
      <c r="A57" s="236" t="str">
        <f t="shared" si="0"/>
        <v>blank</v>
      </c>
      <c r="B57" s="208"/>
      <c r="F57" s="208" t="s">
        <v>10</v>
      </c>
      <c r="G57" s="149" t="s">
        <v>15</v>
      </c>
      <c r="H57" s="148"/>
      <c r="I57" s="286" t="s">
        <v>6</v>
      </c>
      <c r="J57" s="286" t="s">
        <v>7</v>
      </c>
      <c r="K57" s="286" t="s">
        <v>8</v>
      </c>
      <c r="L57" s="286" t="s">
        <v>173</v>
      </c>
    </row>
    <row r="58" spans="1:15">
      <c r="A58" s="236" t="str">
        <f t="shared" si="0"/>
        <v>blank</v>
      </c>
      <c r="B58" s="208"/>
      <c r="F58" s="208" t="s">
        <v>9</v>
      </c>
      <c r="G58" s="149" t="s">
        <v>214</v>
      </c>
      <c r="H58" s="148"/>
      <c r="I58" s="286"/>
    </row>
    <row r="59" spans="1:15">
      <c r="A59" s="236" t="str">
        <f t="shared" si="0"/>
        <v>blank</v>
      </c>
      <c r="B59" s="208"/>
      <c r="F59" s="208" t="s">
        <v>9</v>
      </c>
      <c r="G59" s="149" t="s">
        <v>1139</v>
      </c>
      <c r="H59" s="148"/>
      <c r="I59" s="286"/>
    </row>
    <row r="60" spans="1:15">
      <c r="A60" s="236" t="str">
        <f t="shared" si="0"/>
        <v>blank</v>
      </c>
      <c r="B60" s="208"/>
      <c r="F60" s="208" t="s">
        <v>10</v>
      </c>
      <c r="G60" s="149" t="s">
        <v>27</v>
      </c>
      <c r="H60" s="148"/>
      <c r="I60" s="286"/>
    </row>
    <row r="61" spans="1:15">
      <c r="A61" s="236" t="str">
        <f t="shared" si="0"/>
        <v>blank</v>
      </c>
      <c r="B61" s="208"/>
      <c r="F61" s="208" t="s">
        <v>0</v>
      </c>
      <c r="G61" s="149" t="s">
        <v>169</v>
      </c>
      <c r="H61" s="148"/>
      <c r="I61" s="286"/>
    </row>
    <row r="62" spans="1:15">
      <c r="A62" s="236" t="str">
        <f t="shared" si="0"/>
        <v>blank</v>
      </c>
      <c r="B62" s="208"/>
      <c r="F62" s="208" t="s">
        <v>11</v>
      </c>
      <c r="G62" s="149" t="s">
        <v>76</v>
      </c>
      <c r="H62" s="148"/>
      <c r="I62" s="286"/>
    </row>
    <row r="63" spans="1:15">
      <c r="A63" s="236" t="str">
        <f t="shared" si="0"/>
        <v>blank</v>
      </c>
      <c r="B63" s="208"/>
      <c r="F63" s="208" t="s">
        <v>0</v>
      </c>
      <c r="G63" s="149" t="s">
        <v>31</v>
      </c>
      <c r="H63" s="148"/>
      <c r="I63" s="286"/>
    </row>
    <row r="64" spans="1:15">
      <c r="A64" s="236" t="str">
        <f t="shared" si="0"/>
        <v>blank</v>
      </c>
      <c r="B64" s="208"/>
      <c r="F64" s="208" t="s">
        <v>0</v>
      </c>
      <c r="G64" s="149" t="s">
        <v>166</v>
      </c>
      <c r="H64" s="148"/>
      <c r="I64" s="286"/>
    </row>
    <row r="65" spans="1:14">
      <c r="A65" s="236" t="str">
        <f t="shared" si="0"/>
        <v>blank</v>
      </c>
      <c r="B65" s="208"/>
      <c r="F65" s="208" t="s">
        <v>0</v>
      </c>
      <c r="G65" s="149" t="s">
        <v>247</v>
      </c>
      <c r="H65" s="148"/>
      <c r="I65" s="286"/>
    </row>
    <row r="66" spans="1:14">
      <c r="A66" s="236" t="str">
        <f t="shared" si="0"/>
        <v>blank</v>
      </c>
      <c r="B66" s="208"/>
      <c r="F66" s="208" t="s">
        <v>11</v>
      </c>
      <c r="G66" s="149" t="s">
        <v>248</v>
      </c>
      <c r="H66" s="148"/>
      <c r="I66" s="286"/>
    </row>
    <row r="67" spans="1:14">
      <c r="A67" s="236" t="str">
        <f t="shared" si="0"/>
        <v>blank</v>
      </c>
      <c r="B67" s="208"/>
      <c r="F67" s="208" t="s">
        <v>11</v>
      </c>
      <c r="G67" s="149" t="s">
        <v>249</v>
      </c>
      <c r="H67" s="148"/>
      <c r="I67" s="286"/>
    </row>
    <row r="68" spans="1:14">
      <c r="A68" s="236" t="str">
        <f t="shared" si="0"/>
        <v>blank</v>
      </c>
      <c r="B68" s="208"/>
      <c r="F68" s="208" t="s">
        <v>9</v>
      </c>
      <c r="G68" s="149" t="s">
        <v>28</v>
      </c>
      <c r="H68" s="148"/>
      <c r="I68" s="286" t="s">
        <v>668</v>
      </c>
      <c r="J68" s="286" t="s">
        <v>667</v>
      </c>
    </row>
    <row r="69" spans="1:14">
      <c r="A69" s="236" t="str">
        <f t="shared" ref="A69:A132" si="1">IF($C69="","blank",MATCH($C69,$G$5:$G$130,0))</f>
        <v>blank</v>
      </c>
      <c r="B69" s="208"/>
      <c r="F69" s="208" t="s">
        <v>0</v>
      </c>
      <c r="G69" s="149" t="s">
        <v>29</v>
      </c>
      <c r="H69" s="148"/>
      <c r="I69" s="286"/>
    </row>
    <row r="70" spans="1:14">
      <c r="A70" s="236" t="str">
        <f t="shared" si="1"/>
        <v>blank</v>
      </c>
      <c r="B70" s="208"/>
      <c r="F70" s="208" t="s">
        <v>9</v>
      </c>
      <c r="G70" s="149" t="s">
        <v>30</v>
      </c>
      <c r="H70" s="148"/>
      <c r="I70" s="286"/>
    </row>
    <row r="71" spans="1:14">
      <c r="A71" s="236" t="str">
        <f t="shared" si="1"/>
        <v>blank</v>
      </c>
      <c r="B71" s="208"/>
      <c r="F71" s="208" t="s">
        <v>9</v>
      </c>
      <c r="G71" s="149" t="s">
        <v>28</v>
      </c>
      <c r="H71" s="148"/>
      <c r="I71" s="286" t="s">
        <v>808</v>
      </c>
      <c r="J71" s="286" t="s">
        <v>809</v>
      </c>
      <c r="K71" s="286" t="s">
        <v>33</v>
      </c>
      <c r="L71" s="286" t="s">
        <v>96</v>
      </c>
    </row>
    <row r="72" spans="1:14">
      <c r="A72" s="236" t="str">
        <f t="shared" si="1"/>
        <v>blank</v>
      </c>
      <c r="B72" s="208"/>
      <c r="F72" s="208" t="s">
        <v>11</v>
      </c>
      <c r="G72" s="149" t="s">
        <v>32</v>
      </c>
      <c r="H72" s="148"/>
      <c r="I72" s="286"/>
    </row>
    <row r="73" spans="1:14">
      <c r="A73" s="236" t="str">
        <f t="shared" si="1"/>
        <v>blank</v>
      </c>
      <c r="B73" s="208"/>
      <c r="F73" s="208" t="s">
        <v>11</v>
      </c>
      <c r="G73" s="149" t="s">
        <v>206</v>
      </c>
      <c r="H73" s="148"/>
      <c r="I73" s="286"/>
    </row>
    <row r="74" spans="1:14">
      <c r="A74" s="236" t="str">
        <f t="shared" si="1"/>
        <v>blank</v>
      </c>
      <c r="B74" s="208"/>
      <c r="F74" s="208" t="s">
        <v>0</v>
      </c>
      <c r="G74" s="149" t="s">
        <v>386</v>
      </c>
      <c r="H74" s="151"/>
      <c r="I74" s="286"/>
    </row>
    <row r="75" spans="1:14">
      <c r="A75" s="236" t="str">
        <f t="shared" si="1"/>
        <v>blank</v>
      </c>
      <c r="B75" s="208"/>
      <c r="F75" s="208" t="s">
        <v>9</v>
      </c>
      <c r="G75" s="149" t="s">
        <v>386</v>
      </c>
      <c r="H75" s="151"/>
      <c r="I75" s="286"/>
    </row>
    <row r="76" spans="1:14">
      <c r="A76" s="236" t="str">
        <f t="shared" si="1"/>
        <v>blank</v>
      </c>
      <c r="B76" s="208"/>
      <c r="F76" s="208" t="s">
        <v>9</v>
      </c>
      <c r="G76" s="149" t="s">
        <v>416</v>
      </c>
      <c r="H76" s="151"/>
      <c r="I76" s="286" t="s">
        <v>854</v>
      </c>
      <c r="J76" s="286" t="s">
        <v>394</v>
      </c>
      <c r="K76" s="286" t="s">
        <v>1005</v>
      </c>
      <c r="L76" s="286" t="s">
        <v>392</v>
      </c>
      <c r="M76" s="286" t="s">
        <v>611</v>
      </c>
      <c r="N76" s="286" t="s">
        <v>417</v>
      </c>
    </row>
    <row r="77" spans="1:14">
      <c r="A77" s="236" t="str">
        <f t="shared" si="1"/>
        <v>blank</v>
      </c>
      <c r="B77" s="208"/>
      <c r="F77" s="208" t="s">
        <v>9</v>
      </c>
      <c r="G77" s="149" t="s">
        <v>381</v>
      </c>
      <c r="H77" s="151"/>
      <c r="I77" s="286" t="s">
        <v>7</v>
      </c>
      <c r="J77" s="286" t="s">
        <v>577</v>
      </c>
    </row>
    <row r="78" spans="1:14">
      <c r="A78" s="236" t="str">
        <f t="shared" si="1"/>
        <v>blank</v>
      </c>
      <c r="B78" s="208"/>
      <c r="F78" s="208" t="s">
        <v>10</v>
      </c>
      <c r="G78" s="149" t="s">
        <v>17</v>
      </c>
      <c r="H78" s="148"/>
      <c r="I78" s="286"/>
    </row>
    <row r="79" spans="1:14">
      <c r="A79" s="236" t="str">
        <f t="shared" si="1"/>
        <v>blank</v>
      </c>
      <c r="B79" s="208"/>
      <c r="F79" s="208" t="s">
        <v>10</v>
      </c>
      <c r="G79" s="149" t="s">
        <v>16</v>
      </c>
      <c r="H79" s="148"/>
      <c r="I79" s="286"/>
    </row>
    <row r="80" spans="1:14">
      <c r="A80" s="236" t="str">
        <f t="shared" si="1"/>
        <v>blank</v>
      </c>
      <c r="B80" s="208"/>
      <c r="F80" s="208" t="s">
        <v>10</v>
      </c>
      <c r="G80" s="149" t="s">
        <v>294</v>
      </c>
      <c r="H80" s="151"/>
      <c r="I80" s="286"/>
    </row>
    <row r="81" spans="1:23">
      <c r="A81" s="236" t="str">
        <f t="shared" si="1"/>
        <v>blank</v>
      </c>
      <c r="B81" s="208"/>
      <c r="F81" s="208" t="s">
        <v>10</v>
      </c>
      <c r="G81" s="149" t="s">
        <v>295</v>
      </c>
      <c r="H81" s="151"/>
      <c r="I81" s="286"/>
    </row>
    <row r="82" spans="1:23">
      <c r="A82" s="236" t="str">
        <f t="shared" si="1"/>
        <v>blank</v>
      </c>
      <c r="B82" s="208"/>
      <c r="F82" s="208" t="s">
        <v>10</v>
      </c>
      <c r="G82" s="149" t="s">
        <v>14</v>
      </c>
      <c r="H82" s="148"/>
      <c r="I82" s="286" t="s">
        <v>6</v>
      </c>
    </row>
    <row r="83" spans="1:23">
      <c r="A83" s="236" t="str">
        <f t="shared" si="1"/>
        <v>blank</v>
      </c>
      <c r="B83" s="208"/>
      <c r="F83" s="208" t="s">
        <v>10</v>
      </c>
      <c r="G83" s="149" t="s">
        <v>14</v>
      </c>
      <c r="H83" s="148"/>
      <c r="I83" s="286" t="s">
        <v>7</v>
      </c>
      <c r="J83" s="286" t="s">
        <v>8</v>
      </c>
    </row>
    <row r="84" spans="1:23">
      <c r="A84" s="236" t="str">
        <f t="shared" si="1"/>
        <v>blank</v>
      </c>
      <c r="B84" s="208"/>
      <c r="F84" s="208" t="s">
        <v>9</v>
      </c>
      <c r="G84" s="149" t="s">
        <v>937</v>
      </c>
      <c r="H84" s="151"/>
      <c r="I84" s="286" t="s">
        <v>936</v>
      </c>
    </row>
    <row r="85" spans="1:23">
      <c r="A85" s="236" t="str">
        <f t="shared" si="1"/>
        <v>blank</v>
      </c>
      <c r="B85" s="208"/>
      <c r="F85" s="208" t="s">
        <v>10</v>
      </c>
      <c r="G85" s="149" t="s">
        <v>19</v>
      </c>
      <c r="H85" s="148"/>
      <c r="I85" s="286" t="s">
        <v>854</v>
      </c>
      <c r="J85" s="286" t="s">
        <v>586</v>
      </c>
    </row>
    <row r="86" spans="1:23">
      <c r="A86" s="236" t="str">
        <f t="shared" si="1"/>
        <v>blank</v>
      </c>
      <c r="B86" s="208"/>
      <c r="F86" s="208" t="s">
        <v>10</v>
      </c>
      <c r="G86" s="149" t="s">
        <v>727</v>
      </c>
      <c r="H86" s="148"/>
      <c r="I86" s="286" t="s">
        <v>6</v>
      </c>
    </row>
    <row r="87" spans="1:23">
      <c r="A87" s="236" t="str">
        <f t="shared" si="1"/>
        <v>blank</v>
      </c>
      <c r="B87" s="208"/>
      <c r="F87" s="208" t="s">
        <v>10</v>
      </c>
      <c r="G87" s="149" t="s">
        <v>839</v>
      </c>
      <c r="H87" s="148"/>
      <c r="I87" s="286" t="s">
        <v>6</v>
      </c>
    </row>
    <row r="88" spans="1:23">
      <c r="A88" s="236" t="str">
        <f t="shared" si="1"/>
        <v>blank</v>
      </c>
      <c r="B88" s="208"/>
      <c r="F88" s="208" t="s">
        <v>10</v>
      </c>
      <c r="G88" s="149" t="s">
        <v>727</v>
      </c>
      <c r="H88" s="148"/>
      <c r="I88" s="286" t="s">
        <v>728</v>
      </c>
    </row>
    <row r="89" spans="1:23">
      <c r="A89" s="236" t="str">
        <f t="shared" si="1"/>
        <v>blank</v>
      </c>
      <c r="B89" s="208"/>
      <c r="F89" s="208" t="s">
        <v>10</v>
      </c>
      <c r="G89" s="149" t="s">
        <v>839</v>
      </c>
      <c r="H89" s="148"/>
      <c r="I89" s="286" t="s">
        <v>728</v>
      </c>
    </row>
    <row r="90" spans="1:23">
      <c r="A90" s="236" t="str">
        <f t="shared" si="1"/>
        <v>blank</v>
      </c>
      <c r="B90" s="208"/>
      <c r="F90" s="208" t="s">
        <v>10</v>
      </c>
      <c r="G90" s="149" t="s">
        <v>949</v>
      </c>
      <c r="H90" s="148"/>
      <c r="I90" s="286" t="s">
        <v>6</v>
      </c>
    </row>
    <row r="91" spans="1:23">
      <c r="A91" s="236" t="str">
        <f t="shared" si="1"/>
        <v>blank</v>
      </c>
      <c r="B91" s="208"/>
      <c r="F91" s="208" t="s">
        <v>10</v>
      </c>
      <c r="G91" s="149" t="s">
        <v>370</v>
      </c>
      <c r="H91" s="148"/>
      <c r="I91" s="286"/>
    </row>
    <row r="92" spans="1:23">
      <c r="A92" s="236" t="str">
        <f t="shared" si="1"/>
        <v>blank</v>
      </c>
      <c r="B92" s="208"/>
      <c r="F92" s="208" t="s">
        <v>10</v>
      </c>
      <c r="G92" s="149" t="s">
        <v>371</v>
      </c>
      <c r="H92" s="148"/>
      <c r="I92" s="286"/>
    </row>
    <row r="93" spans="1:23">
      <c r="A93" s="236" t="str">
        <f t="shared" si="1"/>
        <v>blank</v>
      </c>
      <c r="B93" s="208"/>
      <c r="F93" s="208" t="s">
        <v>10</v>
      </c>
      <c r="G93" s="149" t="s">
        <v>837</v>
      </c>
      <c r="H93" s="148"/>
      <c r="I93" s="286"/>
    </row>
    <row r="94" spans="1:23">
      <c r="A94" s="236" t="str">
        <f t="shared" si="1"/>
        <v>blank</v>
      </c>
      <c r="B94" s="208"/>
      <c r="F94" s="208" t="s">
        <v>10</v>
      </c>
      <c r="G94" s="149" t="s">
        <v>904</v>
      </c>
      <c r="H94" s="148"/>
      <c r="I94" s="292" t="s">
        <v>309</v>
      </c>
      <c r="J94" s="292" t="s">
        <v>1561</v>
      </c>
      <c r="K94" s="286" t="s">
        <v>1562</v>
      </c>
      <c r="L94" s="286" t="s">
        <v>1563</v>
      </c>
      <c r="M94" s="286" t="s">
        <v>1564</v>
      </c>
      <c r="N94" s="286" t="s">
        <v>1565</v>
      </c>
      <c r="O94" s="286" t="s">
        <v>1566</v>
      </c>
      <c r="P94" s="286" t="s">
        <v>1567</v>
      </c>
      <c r="Q94" s="292" t="s">
        <v>1568</v>
      </c>
      <c r="R94" s="286" t="s">
        <v>1569</v>
      </c>
      <c r="S94" s="286" t="s">
        <v>1570</v>
      </c>
      <c r="T94" s="286" t="s">
        <v>1571</v>
      </c>
      <c r="U94" s="286" t="s">
        <v>1572</v>
      </c>
      <c r="V94" s="286" t="s">
        <v>1573</v>
      </c>
      <c r="W94" s="286" t="s">
        <v>1574</v>
      </c>
    </row>
    <row r="95" spans="1:23">
      <c r="A95" s="236" t="str">
        <f t="shared" si="1"/>
        <v>blank</v>
      </c>
      <c r="B95" s="208"/>
      <c r="F95" s="208" t="s">
        <v>10</v>
      </c>
      <c r="G95" s="149" t="s">
        <v>838</v>
      </c>
      <c r="H95" s="148"/>
      <c r="I95" s="286"/>
    </row>
    <row r="96" spans="1:23">
      <c r="A96" s="236" t="str">
        <f t="shared" si="1"/>
        <v>blank</v>
      </c>
      <c r="B96" s="208"/>
      <c r="F96" s="208" t="s">
        <v>10</v>
      </c>
      <c r="G96" s="149" t="s">
        <v>905</v>
      </c>
      <c r="H96" s="148"/>
      <c r="I96" s="286" t="s">
        <v>906</v>
      </c>
      <c r="J96" s="292" t="s">
        <v>1561</v>
      </c>
      <c r="K96" s="292" t="s">
        <v>1562</v>
      </c>
      <c r="L96" s="292" t="s">
        <v>1563</v>
      </c>
      <c r="M96" s="292" t="s">
        <v>1564</v>
      </c>
      <c r="N96" s="292" t="s">
        <v>1565</v>
      </c>
      <c r="O96" s="292" t="s">
        <v>1566</v>
      </c>
      <c r="P96" s="292" t="s">
        <v>1567</v>
      </c>
      <c r="Q96" s="292" t="s">
        <v>1568</v>
      </c>
      <c r="R96" s="292" t="s">
        <v>1569</v>
      </c>
      <c r="S96" s="292" t="s">
        <v>1570</v>
      </c>
      <c r="T96" s="292" t="s">
        <v>1571</v>
      </c>
      <c r="U96" s="292" t="s">
        <v>1572</v>
      </c>
      <c r="V96" s="292" t="s">
        <v>1573</v>
      </c>
      <c r="W96" s="292" t="s">
        <v>1574</v>
      </c>
    </row>
    <row r="97" spans="1:128">
      <c r="A97" s="236" t="str">
        <f t="shared" si="1"/>
        <v>blank</v>
      </c>
      <c r="B97" s="208"/>
      <c r="F97" s="208" t="s">
        <v>10</v>
      </c>
      <c r="G97" s="149" t="s">
        <v>840</v>
      </c>
      <c r="H97" s="148"/>
      <c r="I97" s="286"/>
    </row>
    <row r="98" spans="1:128">
      <c r="A98" s="236" t="str">
        <f t="shared" si="1"/>
        <v>blank</v>
      </c>
      <c r="B98" s="208"/>
      <c r="F98" s="208" t="s">
        <v>10</v>
      </c>
      <c r="G98" s="149" t="s">
        <v>844</v>
      </c>
      <c r="H98" s="148"/>
      <c r="I98" s="286" t="s">
        <v>845</v>
      </c>
    </row>
    <row r="99" spans="1:128">
      <c r="A99" s="236" t="str">
        <f t="shared" si="1"/>
        <v>blank</v>
      </c>
      <c r="B99" s="208"/>
      <c r="F99" s="208" t="s">
        <v>10</v>
      </c>
      <c r="G99" s="149" t="s">
        <v>841</v>
      </c>
      <c r="H99" s="148"/>
      <c r="I99" s="286"/>
    </row>
    <row r="100" spans="1:128">
      <c r="A100" s="236" t="str">
        <f t="shared" si="1"/>
        <v>blank</v>
      </c>
      <c r="B100" s="208"/>
      <c r="F100" s="208" t="s">
        <v>10</v>
      </c>
      <c r="G100" s="149" t="s">
        <v>843</v>
      </c>
      <c r="H100" s="148"/>
      <c r="I100" s="286" t="s">
        <v>924</v>
      </c>
      <c r="J100" s="286" t="s">
        <v>981</v>
      </c>
      <c r="K100" s="286" t="s">
        <v>982</v>
      </c>
      <c r="L100" s="286" t="s">
        <v>983</v>
      </c>
      <c r="M100" s="286" t="s">
        <v>980</v>
      </c>
    </row>
    <row r="101" spans="1:128">
      <c r="A101" s="236" t="str">
        <f t="shared" si="1"/>
        <v>blank</v>
      </c>
      <c r="B101" s="208"/>
      <c r="F101" s="208" t="s">
        <v>10</v>
      </c>
      <c r="G101" s="149" t="s">
        <v>404</v>
      </c>
      <c r="H101" s="148"/>
      <c r="I101" s="286"/>
    </row>
    <row r="102" spans="1:128">
      <c r="A102" s="236" t="str">
        <f t="shared" si="1"/>
        <v>blank</v>
      </c>
      <c r="B102" s="208"/>
      <c r="F102" s="208" t="s">
        <v>10</v>
      </c>
      <c r="G102" s="149" t="s">
        <v>319</v>
      </c>
      <c r="H102" s="148"/>
      <c r="I102" s="286" t="s">
        <v>360</v>
      </c>
      <c r="J102" s="286" t="s">
        <v>394</v>
      </c>
    </row>
    <row r="103" spans="1:128">
      <c r="A103" s="236" t="str">
        <f t="shared" si="1"/>
        <v>blank</v>
      </c>
      <c r="B103" s="208"/>
      <c r="F103" s="208" t="s">
        <v>10</v>
      </c>
      <c r="G103" s="149" t="s">
        <v>948</v>
      </c>
      <c r="H103" s="148"/>
      <c r="I103" s="286" t="s">
        <v>360</v>
      </c>
    </row>
    <row r="104" spans="1:128">
      <c r="A104" s="236" t="str">
        <f t="shared" si="1"/>
        <v>blank</v>
      </c>
      <c r="B104" s="208"/>
      <c r="F104" s="208" t="s">
        <v>10</v>
      </c>
      <c r="G104" s="149" t="s">
        <v>405</v>
      </c>
      <c r="H104" s="151"/>
      <c r="I104" s="286"/>
    </row>
    <row r="105" spans="1:128">
      <c r="A105" s="236" t="str">
        <f t="shared" si="1"/>
        <v>blank</v>
      </c>
      <c r="B105" s="208"/>
      <c r="F105" s="208" t="s">
        <v>10</v>
      </c>
      <c r="G105" s="149" t="s">
        <v>361</v>
      </c>
      <c r="H105" s="151"/>
      <c r="I105" s="286" t="s">
        <v>362</v>
      </c>
    </row>
    <row r="106" spans="1:128">
      <c r="A106" s="236" t="str">
        <f t="shared" si="1"/>
        <v>blank</v>
      </c>
      <c r="B106" s="208"/>
      <c r="F106" s="208" t="s">
        <v>10</v>
      </c>
      <c r="G106" s="149" t="s">
        <v>846</v>
      </c>
      <c r="H106" s="151"/>
      <c r="I106" s="286" t="s">
        <v>847</v>
      </c>
    </row>
    <row r="107" spans="1:128">
      <c r="A107" s="236" t="str">
        <f t="shared" si="1"/>
        <v>blank</v>
      </c>
      <c r="B107" s="208"/>
      <c r="F107" s="208" t="s">
        <v>10</v>
      </c>
      <c r="G107" s="149" t="s">
        <v>1048</v>
      </c>
      <c r="H107" s="151"/>
      <c r="I107" s="286" t="s">
        <v>6</v>
      </c>
    </row>
    <row r="108" spans="1:128">
      <c r="A108" s="236" t="str">
        <f t="shared" si="1"/>
        <v>blank</v>
      </c>
      <c r="B108" s="208"/>
      <c r="F108" s="208" t="s">
        <v>10</v>
      </c>
      <c r="G108" s="149" t="s">
        <v>296</v>
      </c>
      <c r="H108" s="151"/>
      <c r="I108" s="286" t="s">
        <v>6</v>
      </c>
    </row>
    <row r="109" spans="1:128">
      <c r="A109" s="236" t="str">
        <f t="shared" si="1"/>
        <v>blank</v>
      </c>
      <c r="B109" s="208"/>
      <c r="F109" s="208" t="s">
        <v>10</v>
      </c>
      <c r="G109" s="149" t="s">
        <v>297</v>
      </c>
      <c r="H109" s="151"/>
      <c r="I109" s="286" t="s">
        <v>6</v>
      </c>
    </row>
    <row r="110" spans="1:128">
      <c r="A110" s="236" t="str">
        <f t="shared" si="1"/>
        <v>blank</v>
      </c>
      <c r="B110" s="208"/>
      <c r="F110" s="208" t="s">
        <v>10</v>
      </c>
      <c r="G110" s="149" t="s">
        <v>931</v>
      </c>
      <c r="H110" s="151"/>
      <c r="I110" s="286"/>
    </row>
    <row r="111" spans="1:128">
      <c r="A111" s="236" t="str">
        <f t="shared" si="1"/>
        <v>blank</v>
      </c>
      <c r="B111" s="208"/>
      <c r="F111" s="208" t="s">
        <v>10</v>
      </c>
      <c r="G111" s="149" t="s">
        <v>926</v>
      </c>
      <c r="H111" s="151"/>
      <c r="I111" s="292" t="s">
        <v>1575</v>
      </c>
      <c r="J111" s="292" t="s">
        <v>1576</v>
      </c>
      <c r="K111" s="292" t="s">
        <v>1577</v>
      </c>
      <c r="L111" s="292" t="s">
        <v>1578</v>
      </c>
      <c r="M111" s="292" t="s">
        <v>1579</v>
      </c>
      <c r="N111" s="292" t="s">
        <v>1580</v>
      </c>
      <c r="O111" s="292" t="s">
        <v>1581</v>
      </c>
      <c r="P111" s="292" t="s">
        <v>1582</v>
      </c>
      <c r="Q111" s="292" t="s">
        <v>1583</v>
      </c>
      <c r="R111" s="292" t="s">
        <v>1584</v>
      </c>
      <c r="S111" s="292" t="s">
        <v>1585</v>
      </c>
      <c r="T111" s="292" t="s">
        <v>1586</v>
      </c>
      <c r="U111" s="292" t="s">
        <v>1587</v>
      </c>
      <c r="V111" s="292" t="s">
        <v>1588</v>
      </c>
      <c r="W111" s="292" t="s">
        <v>1589</v>
      </c>
      <c r="X111" s="292" t="s">
        <v>1590</v>
      </c>
      <c r="Y111" s="292" t="s">
        <v>1591</v>
      </c>
      <c r="Z111" s="292" t="s">
        <v>1592</v>
      </c>
      <c r="AA111" s="292" t="s">
        <v>1593</v>
      </c>
      <c r="AB111" s="292" t="s">
        <v>1594</v>
      </c>
      <c r="AC111" s="292" t="s">
        <v>1595</v>
      </c>
      <c r="AD111" s="292" t="s">
        <v>1596</v>
      </c>
      <c r="AE111" s="292" t="s">
        <v>1597</v>
      </c>
      <c r="AF111" s="292" t="s">
        <v>1598</v>
      </c>
      <c r="AG111" s="292" t="s">
        <v>1599</v>
      </c>
      <c r="AH111" s="292" t="s">
        <v>1600</v>
      </c>
      <c r="AI111" s="292" t="s">
        <v>1601</v>
      </c>
      <c r="AJ111" s="292" t="s">
        <v>1602</v>
      </c>
      <c r="AK111" s="292" t="s">
        <v>1603</v>
      </c>
      <c r="AL111" s="292" t="s">
        <v>1604</v>
      </c>
      <c r="AM111" s="292" t="s">
        <v>1605</v>
      </c>
      <c r="AN111" s="292" t="s">
        <v>1606</v>
      </c>
      <c r="AO111" s="292" t="s">
        <v>1607</v>
      </c>
      <c r="AP111" s="292" t="s">
        <v>1608</v>
      </c>
      <c r="AQ111" s="292" t="s">
        <v>1609</v>
      </c>
      <c r="AR111" s="292" t="s">
        <v>1610</v>
      </c>
      <c r="AS111" s="292" t="s">
        <v>1611</v>
      </c>
      <c r="AT111" s="292" t="s">
        <v>1612</v>
      </c>
      <c r="AU111" s="292" t="s">
        <v>1613</v>
      </c>
      <c r="AV111" s="292" t="s">
        <v>1614</v>
      </c>
      <c r="AW111" s="292" t="s">
        <v>1615</v>
      </c>
      <c r="AX111" s="292" t="s">
        <v>1616</v>
      </c>
      <c r="AY111" s="292" t="s">
        <v>1617</v>
      </c>
      <c r="AZ111" s="292" t="s">
        <v>1618</v>
      </c>
      <c r="BA111" s="292" t="s">
        <v>1619</v>
      </c>
      <c r="BB111" s="292" t="s">
        <v>1620</v>
      </c>
      <c r="BC111" s="292" t="s">
        <v>1620</v>
      </c>
      <c r="BD111" s="292" t="s">
        <v>1620</v>
      </c>
      <c r="BE111" s="292" t="s">
        <v>1620</v>
      </c>
      <c r="BF111" s="292" t="s">
        <v>1620</v>
      </c>
      <c r="BG111" s="292" t="s">
        <v>1620</v>
      </c>
      <c r="BH111" s="292" t="s">
        <v>1620</v>
      </c>
      <c r="BI111" s="292" t="s">
        <v>1620</v>
      </c>
      <c r="BJ111" s="292" t="s">
        <v>1620</v>
      </c>
      <c r="BK111" s="292" t="s">
        <v>1620</v>
      </c>
      <c r="BL111" s="292" t="s">
        <v>1620</v>
      </c>
      <c r="BM111" s="292" t="s">
        <v>1620</v>
      </c>
      <c r="BN111" s="292" t="s">
        <v>1620</v>
      </c>
      <c r="BO111" s="292" t="s">
        <v>1620</v>
      </c>
      <c r="BP111" s="292" t="s">
        <v>1620</v>
      </c>
      <c r="BQ111" s="292" t="s">
        <v>1621</v>
      </c>
      <c r="BR111" s="292" t="s">
        <v>1621</v>
      </c>
      <c r="BS111" s="292" t="s">
        <v>1621</v>
      </c>
      <c r="BT111" s="292" t="s">
        <v>1621</v>
      </c>
      <c r="BU111" s="292" t="s">
        <v>1621</v>
      </c>
      <c r="BV111" s="292" t="s">
        <v>1621</v>
      </c>
      <c r="BW111" s="292" t="s">
        <v>1621</v>
      </c>
      <c r="BX111" s="292" t="s">
        <v>1621</v>
      </c>
      <c r="BY111" s="292" t="s">
        <v>1621</v>
      </c>
      <c r="BZ111" s="292" t="s">
        <v>1621</v>
      </c>
      <c r="CA111" s="292" t="s">
        <v>1621</v>
      </c>
      <c r="CB111" s="292" t="s">
        <v>1621</v>
      </c>
      <c r="CC111" s="292" t="s">
        <v>1621</v>
      </c>
      <c r="CD111" s="292" t="s">
        <v>1621</v>
      </c>
      <c r="CE111" s="292" t="s">
        <v>1621</v>
      </c>
      <c r="CF111" s="292" t="s">
        <v>1622</v>
      </c>
      <c r="CG111" s="292" t="s">
        <v>1622</v>
      </c>
      <c r="CH111" s="292" t="s">
        <v>1622</v>
      </c>
      <c r="CI111" s="292" t="s">
        <v>1622</v>
      </c>
      <c r="CJ111" s="292" t="s">
        <v>1622</v>
      </c>
      <c r="CK111" s="292" t="s">
        <v>1622</v>
      </c>
      <c r="CL111" s="292" t="s">
        <v>1622</v>
      </c>
      <c r="CM111" s="292" t="s">
        <v>1622</v>
      </c>
      <c r="CN111" s="292" t="s">
        <v>1622</v>
      </c>
      <c r="CO111" s="292" t="s">
        <v>1622</v>
      </c>
      <c r="CP111" s="292" t="s">
        <v>1622</v>
      </c>
      <c r="CQ111" s="292" t="s">
        <v>1622</v>
      </c>
      <c r="CR111" s="292" t="s">
        <v>1622</v>
      </c>
      <c r="CS111" s="292" t="s">
        <v>1622</v>
      </c>
      <c r="CT111" s="292" t="s">
        <v>1622</v>
      </c>
      <c r="CU111" s="292" t="s">
        <v>1623</v>
      </c>
      <c r="CV111" s="292" t="s">
        <v>1623</v>
      </c>
      <c r="CW111" s="292" t="s">
        <v>1623</v>
      </c>
      <c r="CX111" s="292" t="s">
        <v>1623</v>
      </c>
      <c r="CY111" s="292" t="s">
        <v>1623</v>
      </c>
      <c r="CZ111" s="292" t="s">
        <v>1623</v>
      </c>
      <c r="DA111" s="292" t="s">
        <v>1623</v>
      </c>
      <c r="DB111" s="292" t="s">
        <v>1623</v>
      </c>
      <c r="DC111" s="292" t="s">
        <v>1623</v>
      </c>
      <c r="DD111" s="292" t="s">
        <v>1623</v>
      </c>
      <c r="DE111" s="292" t="s">
        <v>1623</v>
      </c>
      <c r="DF111" s="292" t="s">
        <v>1623</v>
      </c>
      <c r="DG111" s="292" t="s">
        <v>1623</v>
      </c>
      <c r="DH111" s="292" t="s">
        <v>1623</v>
      </c>
      <c r="DI111" s="292" t="s">
        <v>1623</v>
      </c>
      <c r="DJ111" s="292" t="s">
        <v>1624</v>
      </c>
      <c r="DK111" s="292" t="s">
        <v>1624</v>
      </c>
      <c r="DL111" s="292" t="s">
        <v>1624</v>
      </c>
      <c r="DM111" s="292" t="s">
        <v>1624</v>
      </c>
      <c r="DN111" s="292" t="s">
        <v>1624</v>
      </c>
      <c r="DO111" s="292" t="s">
        <v>1624</v>
      </c>
      <c r="DP111" s="292" t="s">
        <v>1624</v>
      </c>
      <c r="DQ111" s="292" t="s">
        <v>1624</v>
      </c>
      <c r="DR111" s="292" t="s">
        <v>1624</v>
      </c>
      <c r="DS111" s="292" t="s">
        <v>1624</v>
      </c>
      <c r="DT111" s="292" t="s">
        <v>1624</v>
      </c>
      <c r="DU111" s="292" t="s">
        <v>1624</v>
      </c>
      <c r="DV111" s="292" t="s">
        <v>1624</v>
      </c>
      <c r="DW111" s="292" t="s">
        <v>1624</v>
      </c>
      <c r="DX111" s="292" t="s">
        <v>1624</v>
      </c>
    </row>
    <row r="112" spans="1:128">
      <c r="A112" s="236" t="str">
        <f t="shared" si="1"/>
        <v>blank</v>
      </c>
      <c r="B112" s="208"/>
      <c r="F112" s="208" t="s">
        <v>0</v>
      </c>
      <c r="G112" s="149" t="s">
        <v>216</v>
      </c>
      <c r="H112" s="148"/>
      <c r="I112" s="286" t="s">
        <v>414</v>
      </c>
    </row>
    <row r="113" spans="1:68">
      <c r="A113" s="236" t="str">
        <f t="shared" si="1"/>
        <v>blank</v>
      </c>
      <c r="B113" s="208"/>
      <c r="F113" s="208" t="s">
        <v>9</v>
      </c>
      <c r="G113" s="149" t="s">
        <v>216</v>
      </c>
      <c r="H113" s="148"/>
      <c r="I113" s="286" t="s">
        <v>419</v>
      </c>
    </row>
    <row r="114" spans="1:68">
      <c r="A114" s="236" t="str">
        <f t="shared" si="1"/>
        <v>blank</v>
      </c>
      <c r="B114" s="208"/>
      <c r="F114" s="208" t="s">
        <v>0</v>
      </c>
      <c r="G114" s="149" t="s">
        <v>589</v>
      </c>
      <c r="H114" s="148"/>
      <c r="I114" s="286" t="s">
        <v>414</v>
      </c>
    </row>
    <row r="115" spans="1:68">
      <c r="A115" s="236" t="str">
        <f t="shared" si="1"/>
        <v>blank</v>
      </c>
      <c r="B115" s="208"/>
      <c r="F115" s="208" t="s">
        <v>0</v>
      </c>
      <c r="G115" s="149" t="s">
        <v>215</v>
      </c>
      <c r="H115" s="148"/>
      <c r="I115" s="286" t="s">
        <v>426</v>
      </c>
    </row>
    <row r="116" spans="1:68">
      <c r="A116" s="236" t="str">
        <f t="shared" si="1"/>
        <v>blank</v>
      </c>
      <c r="B116" s="208"/>
      <c r="F116" s="208" t="s">
        <v>9</v>
      </c>
      <c r="G116" s="149" t="s">
        <v>215</v>
      </c>
      <c r="H116" s="148"/>
      <c r="I116" s="286" t="s">
        <v>420</v>
      </c>
    </row>
    <row r="117" spans="1:68">
      <c r="A117" s="236" t="str">
        <f t="shared" si="1"/>
        <v>blank</v>
      </c>
      <c r="B117" s="208"/>
      <c r="F117" s="208" t="s">
        <v>10</v>
      </c>
      <c r="G117" s="149" t="s">
        <v>79</v>
      </c>
      <c r="H117" s="148"/>
      <c r="I117" s="286"/>
    </row>
    <row r="118" spans="1:68">
      <c r="A118" s="236" t="str">
        <f t="shared" si="1"/>
        <v>blank</v>
      </c>
      <c r="B118" s="208"/>
      <c r="F118" s="208" t="s">
        <v>10</v>
      </c>
      <c r="G118" s="149" t="s">
        <v>118</v>
      </c>
      <c r="H118" s="148"/>
      <c r="I118" s="286"/>
    </row>
    <row r="119" spans="1:68">
      <c r="A119" s="236" t="str">
        <f t="shared" si="1"/>
        <v>blank</v>
      </c>
      <c r="B119" s="208"/>
      <c r="F119" s="208" t="s">
        <v>10</v>
      </c>
      <c r="G119" s="149" t="s">
        <v>80</v>
      </c>
      <c r="H119" s="148"/>
      <c r="I119" s="286"/>
    </row>
    <row r="120" spans="1:68">
      <c r="A120" s="236" t="str">
        <f t="shared" si="1"/>
        <v>blank</v>
      </c>
      <c r="B120" s="208"/>
      <c r="F120" s="208" t="s">
        <v>10</v>
      </c>
      <c r="G120" s="149" t="s">
        <v>375</v>
      </c>
      <c r="H120" s="148"/>
      <c r="I120" s="286"/>
    </row>
    <row r="121" spans="1:68">
      <c r="A121" s="236" t="str">
        <f t="shared" si="1"/>
        <v>blank</v>
      </c>
      <c r="B121" s="208"/>
      <c r="F121" s="208" t="s">
        <v>0</v>
      </c>
      <c r="G121" s="149" t="s">
        <v>855</v>
      </c>
      <c r="H121" s="151"/>
      <c r="I121" s="286"/>
    </row>
    <row r="122" spans="1:68">
      <c r="A122" s="236" t="str">
        <f t="shared" si="1"/>
        <v>blank</v>
      </c>
      <c r="B122" s="208"/>
      <c r="F122" s="208" t="s">
        <v>0</v>
      </c>
      <c r="G122" s="149" t="s">
        <v>856</v>
      </c>
      <c r="H122" s="151"/>
      <c r="I122" s="286"/>
    </row>
    <row r="123" spans="1:68">
      <c r="A123" s="236" t="str">
        <f t="shared" si="1"/>
        <v>blank</v>
      </c>
      <c r="B123" s="208"/>
      <c r="F123" s="208" t="s">
        <v>0</v>
      </c>
      <c r="G123" s="149" t="s">
        <v>857</v>
      </c>
      <c r="H123" s="151"/>
      <c r="I123" s="286"/>
    </row>
    <row r="124" spans="1:68">
      <c r="A124" s="236" t="str">
        <f t="shared" si="1"/>
        <v>blank</v>
      </c>
      <c r="B124" s="208"/>
      <c r="F124" s="208" t="s">
        <v>0</v>
      </c>
      <c r="G124" s="149" t="s">
        <v>654</v>
      </c>
      <c r="H124" s="148"/>
      <c r="I124" s="286" t="s">
        <v>539</v>
      </c>
    </row>
    <row r="125" spans="1:68">
      <c r="A125" s="236" t="str">
        <f t="shared" si="1"/>
        <v>blank</v>
      </c>
      <c r="B125" s="208"/>
      <c r="F125" s="208" t="s">
        <v>0</v>
      </c>
      <c r="G125" s="149" t="s">
        <v>372</v>
      </c>
      <c r="H125" s="148"/>
      <c r="I125" s="286"/>
    </row>
    <row r="126" spans="1:68">
      <c r="A126" s="236" t="str">
        <f t="shared" si="1"/>
        <v>blank</v>
      </c>
      <c r="B126" s="208"/>
      <c r="F126" s="208" t="s">
        <v>0</v>
      </c>
      <c r="G126" s="149" t="s">
        <v>273</v>
      </c>
      <c r="H126" s="151" t="s">
        <v>276</v>
      </c>
      <c r="I126" s="286" t="s">
        <v>7</v>
      </c>
      <c r="J126" s="286" t="s">
        <v>188</v>
      </c>
      <c r="K126" s="286" t="s">
        <v>254</v>
      </c>
      <c r="L126" s="286" t="s">
        <v>256</v>
      </c>
    </row>
    <row r="127" spans="1:68">
      <c r="A127" s="236" t="str">
        <f t="shared" si="1"/>
        <v>blank</v>
      </c>
      <c r="B127" s="208"/>
      <c r="F127" s="208" t="s">
        <v>0</v>
      </c>
      <c r="G127" s="149" t="s">
        <v>804</v>
      </c>
      <c r="H127" s="151" t="s">
        <v>276</v>
      </c>
      <c r="I127" s="286"/>
    </row>
    <row r="128" spans="1:68">
      <c r="A128" s="236" t="str">
        <f t="shared" si="1"/>
        <v>blank</v>
      </c>
      <c r="B128" s="208"/>
      <c r="F128" s="208" t="s">
        <v>10</v>
      </c>
      <c r="G128" s="149" t="s">
        <v>1637</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t="str">
        <f t="shared" si="1"/>
        <v>blank</v>
      </c>
      <c r="B129" s="208"/>
      <c r="F129" s="208" t="s">
        <v>0</v>
      </c>
      <c r="G129" s="149" t="s">
        <v>499</v>
      </c>
      <c r="H129" s="151"/>
      <c r="I129" s="286"/>
    </row>
    <row r="130" spans="1:9">
      <c r="A130" s="236" t="str">
        <f t="shared" si="1"/>
        <v>blank</v>
      </c>
      <c r="B130" s="208"/>
      <c r="F130" s="146" t="s">
        <v>18</v>
      </c>
      <c r="G130" s="152" t="s">
        <v>195</v>
      </c>
      <c r="H130" s="153" t="s">
        <v>195</v>
      </c>
    </row>
    <row r="131" spans="1:9">
      <c r="A131" s="236" t="str">
        <f t="shared" si="1"/>
        <v>blank</v>
      </c>
      <c r="B131" s="208"/>
    </row>
    <row r="132" spans="1:9">
      <c r="A132" s="236" t="str">
        <f t="shared" si="1"/>
        <v>blank</v>
      </c>
      <c r="B132" s="208"/>
    </row>
    <row r="133" spans="1:9">
      <c r="A133" s="236" t="str">
        <f t="shared" ref="A133:A196" si="2">IF($C133="","blank",MATCH($C133,$G$5:$G$130,0))</f>
        <v>blank</v>
      </c>
      <c r="B133" s="208"/>
    </row>
    <row r="134" spans="1:9">
      <c r="A134" s="236" t="str">
        <f t="shared" si="2"/>
        <v>blank</v>
      </c>
      <c r="B134" s="208"/>
    </row>
    <row r="135" spans="1:9">
      <c r="A135" s="236" t="str">
        <f t="shared" si="2"/>
        <v>blank</v>
      </c>
      <c r="B135" s="208"/>
    </row>
    <row r="136" spans="1:9">
      <c r="A136" s="236" t="str">
        <f t="shared" si="2"/>
        <v>blank</v>
      </c>
      <c r="B136" s="208"/>
    </row>
    <row r="137" spans="1:9">
      <c r="A137" s="236" t="str">
        <f t="shared" si="2"/>
        <v>blank</v>
      </c>
      <c r="B137" s="208"/>
    </row>
    <row r="138" spans="1:9">
      <c r="A138" s="236" t="str">
        <f t="shared" si="2"/>
        <v>blank</v>
      </c>
      <c r="B138" s="208"/>
    </row>
    <row r="139" spans="1:9">
      <c r="A139" s="236" t="str">
        <f t="shared" si="2"/>
        <v>blank</v>
      </c>
      <c r="B139" s="208"/>
    </row>
    <row r="140" spans="1:9">
      <c r="A140" s="236" t="str">
        <f t="shared" si="2"/>
        <v>blank</v>
      </c>
      <c r="B140" s="208"/>
    </row>
    <row r="141" spans="1:9">
      <c r="A141" s="236" t="str">
        <f t="shared" si="2"/>
        <v>blank</v>
      </c>
      <c r="B141" s="208"/>
    </row>
    <row r="142" spans="1:9">
      <c r="A142" s="236" t="str">
        <f t="shared" si="2"/>
        <v>blank</v>
      </c>
      <c r="B142" s="208"/>
    </row>
    <row r="143" spans="1:9">
      <c r="A143" s="236" t="str">
        <f t="shared" si="2"/>
        <v>blank</v>
      </c>
      <c r="B143" s="208"/>
    </row>
    <row r="144" spans="1:9">
      <c r="A144" s="236" t="str">
        <f t="shared" si="2"/>
        <v>blank</v>
      </c>
      <c r="B144" s="208"/>
    </row>
    <row r="145" spans="1:2">
      <c r="A145" s="236" t="str">
        <f t="shared" si="2"/>
        <v>blank</v>
      </c>
      <c r="B145" s="208"/>
    </row>
    <row r="146" spans="1:2">
      <c r="A146" s="236" t="str">
        <f t="shared" si="2"/>
        <v>blank</v>
      </c>
      <c r="B146" s="208"/>
    </row>
    <row r="147" spans="1:2">
      <c r="A147" s="236" t="str">
        <f t="shared" si="2"/>
        <v>blank</v>
      </c>
      <c r="B147" s="208"/>
    </row>
    <row r="148" spans="1:2">
      <c r="A148" s="236" t="str">
        <f t="shared" si="2"/>
        <v>blank</v>
      </c>
      <c r="B148" s="208"/>
    </row>
    <row r="149" spans="1:2">
      <c r="A149" s="236" t="str">
        <f t="shared" si="2"/>
        <v>blank</v>
      </c>
      <c r="B149" s="208"/>
    </row>
    <row r="150" spans="1:2">
      <c r="A150" s="236" t="str">
        <f t="shared" si="2"/>
        <v>blank</v>
      </c>
      <c r="B150" s="208"/>
    </row>
    <row r="151" spans="1:2">
      <c r="A151" s="236" t="str">
        <f t="shared" si="2"/>
        <v>blank</v>
      </c>
      <c r="B151" s="208"/>
    </row>
    <row r="152" spans="1:2">
      <c r="A152" s="236" t="str">
        <f t="shared" si="2"/>
        <v>blank</v>
      </c>
      <c r="B152" s="208"/>
    </row>
    <row r="153" spans="1:2">
      <c r="A153" s="236" t="str">
        <f t="shared" si="2"/>
        <v>blank</v>
      </c>
      <c r="B153" s="208"/>
    </row>
    <row r="154" spans="1:2">
      <c r="A154" s="236" t="str">
        <f t="shared" si="2"/>
        <v>blank</v>
      </c>
      <c r="B154" s="208"/>
    </row>
    <row r="155" spans="1:2">
      <c r="A155" s="236" t="str">
        <f t="shared" si="2"/>
        <v>blank</v>
      </c>
      <c r="B155" s="208"/>
    </row>
    <row r="156" spans="1:2">
      <c r="A156" s="236" t="str">
        <f t="shared" si="2"/>
        <v>blank</v>
      </c>
      <c r="B156" s="208"/>
    </row>
    <row r="157" spans="1:2">
      <c r="A157" s="236" t="str">
        <f t="shared" si="2"/>
        <v>blank</v>
      </c>
      <c r="B157" s="208"/>
    </row>
    <row r="158" spans="1:2">
      <c r="A158" s="236" t="str">
        <f t="shared" si="2"/>
        <v>blank</v>
      </c>
      <c r="B158" s="208"/>
    </row>
    <row r="159" spans="1:2">
      <c r="A159" s="236" t="str">
        <f t="shared" si="2"/>
        <v>blank</v>
      </c>
      <c r="B159" s="208"/>
    </row>
    <row r="160" spans="1:2">
      <c r="A160" s="236" t="str">
        <f t="shared" si="2"/>
        <v>blank</v>
      </c>
      <c r="B160" s="208"/>
    </row>
    <row r="161" spans="1:2">
      <c r="A161" s="236" t="str">
        <f t="shared" si="2"/>
        <v>blank</v>
      </c>
      <c r="B161" s="208"/>
    </row>
    <row r="162" spans="1:2">
      <c r="A162" s="236" t="str">
        <f t="shared" si="2"/>
        <v>blank</v>
      </c>
      <c r="B162" s="208"/>
    </row>
    <row r="163" spans="1:2">
      <c r="A163" s="236" t="str">
        <f t="shared" si="2"/>
        <v>blank</v>
      </c>
      <c r="B163" s="208"/>
    </row>
    <row r="164" spans="1:2">
      <c r="A164" s="236" t="str">
        <f t="shared" si="2"/>
        <v>blank</v>
      </c>
      <c r="B164" s="208"/>
    </row>
    <row r="165" spans="1:2">
      <c r="A165" s="236" t="str">
        <f t="shared" si="2"/>
        <v>blank</v>
      </c>
      <c r="B165" s="208"/>
    </row>
    <row r="166" spans="1:2">
      <c r="A166" s="236" t="str">
        <f t="shared" si="2"/>
        <v>blank</v>
      </c>
      <c r="B166" s="208"/>
    </row>
    <row r="167" spans="1:2">
      <c r="A167" s="236" t="str">
        <f t="shared" si="2"/>
        <v>blank</v>
      </c>
      <c r="B167" s="208"/>
    </row>
    <row r="168" spans="1:2">
      <c r="A168" s="236" t="str">
        <f t="shared" si="2"/>
        <v>blank</v>
      </c>
      <c r="B168" s="208"/>
    </row>
    <row r="169" spans="1:2">
      <c r="A169" s="236" t="str">
        <f t="shared" si="2"/>
        <v>blank</v>
      </c>
      <c r="B169" s="208"/>
    </row>
    <row r="170" spans="1:2">
      <c r="A170" s="236" t="str">
        <f t="shared" si="2"/>
        <v>blank</v>
      </c>
      <c r="B170" s="208"/>
    </row>
    <row r="171" spans="1:2">
      <c r="A171" s="236" t="str">
        <f t="shared" si="2"/>
        <v>blank</v>
      </c>
      <c r="B171" s="208"/>
    </row>
    <row r="172" spans="1:2">
      <c r="A172" s="236" t="str">
        <f t="shared" si="2"/>
        <v>blank</v>
      </c>
      <c r="B172" s="208"/>
    </row>
    <row r="173" spans="1:2">
      <c r="A173" s="236" t="str">
        <f t="shared" si="2"/>
        <v>blank</v>
      </c>
      <c r="B173" s="208"/>
    </row>
    <row r="174" spans="1:2">
      <c r="A174" s="236" t="str">
        <f t="shared" si="2"/>
        <v>blank</v>
      </c>
      <c r="B174" s="208"/>
    </row>
    <row r="175" spans="1:2">
      <c r="A175" s="236" t="str">
        <f t="shared" si="2"/>
        <v>blank</v>
      </c>
      <c r="B175" s="208"/>
    </row>
    <row r="176" spans="1:2">
      <c r="A176" s="236" t="str">
        <f t="shared" si="2"/>
        <v>blank</v>
      </c>
      <c r="B176" s="208"/>
    </row>
    <row r="177" spans="1:2">
      <c r="A177" s="236" t="str">
        <f t="shared" si="2"/>
        <v>blank</v>
      </c>
      <c r="B177" s="208"/>
    </row>
    <row r="178" spans="1:2">
      <c r="A178" s="236" t="str">
        <f t="shared" si="2"/>
        <v>blank</v>
      </c>
      <c r="B178" s="208"/>
    </row>
    <row r="179" spans="1:2">
      <c r="A179" s="236" t="str">
        <f t="shared" si="2"/>
        <v>blank</v>
      </c>
      <c r="B179" s="208"/>
    </row>
    <row r="180" spans="1:2">
      <c r="A180" s="236" t="str">
        <f t="shared" si="2"/>
        <v>blank</v>
      </c>
      <c r="B180" s="208"/>
    </row>
    <row r="181" spans="1:2">
      <c r="A181" s="236" t="str">
        <f t="shared" si="2"/>
        <v>blank</v>
      </c>
      <c r="B181" s="208"/>
    </row>
    <row r="182" spans="1:2">
      <c r="A182" s="236" t="str">
        <f t="shared" si="2"/>
        <v>blank</v>
      </c>
      <c r="B182" s="208"/>
    </row>
    <row r="183" spans="1:2">
      <c r="A183" s="236" t="str">
        <f t="shared" si="2"/>
        <v>blank</v>
      </c>
      <c r="B183" s="208"/>
    </row>
    <row r="184" spans="1:2">
      <c r="A184" s="236" t="str">
        <f t="shared" si="2"/>
        <v>blank</v>
      </c>
      <c r="B184" s="208"/>
    </row>
    <row r="185" spans="1:2">
      <c r="A185" s="236" t="str">
        <f t="shared" si="2"/>
        <v>blank</v>
      </c>
      <c r="B185" s="208"/>
    </row>
    <row r="186" spans="1:2">
      <c r="A186" s="236" t="str">
        <f t="shared" si="2"/>
        <v>blank</v>
      </c>
      <c r="B186" s="208"/>
    </row>
    <row r="187" spans="1:2">
      <c r="A187" s="236" t="str">
        <f t="shared" si="2"/>
        <v>blank</v>
      </c>
      <c r="B187" s="208"/>
    </row>
    <row r="188" spans="1:2">
      <c r="A188" s="236" t="str">
        <f t="shared" si="2"/>
        <v>blank</v>
      </c>
      <c r="B188" s="208"/>
    </row>
    <row r="189" spans="1:2">
      <c r="A189" s="236" t="str">
        <f t="shared" si="2"/>
        <v>blank</v>
      </c>
      <c r="B189" s="208"/>
    </row>
    <row r="190" spans="1:2">
      <c r="A190" s="236" t="str">
        <f t="shared" si="2"/>
        <v>blank</v>
      </c>
      <c r="B190" s="208"/>
    </row>
    <row r="191" spans="1:2">
      <c r="A191" s="236" t="str">
        <f t="shared" si="2"/>
        <v>blank</v>
      </c>
      <c r="B191" s="208"/>
    </row>
    <row r="192" spans="1:2">
      <c r="A192" s="236" t="str">
        <f t="shared" si="2"/>
        <v>blank</v>
      </c>
      <c r="B192" s="208"/>
    </row>
    <row r="193" spans="1:2">
      <c r="A193" s="236" t="str">
        <f t="shared" si="2"/>
        <v>blank</v>
      </c>
      <c r="B193" s="208"/>
    </row>
    <row r="194" spans="1:2">
      <c r="A194" s="236" t="str">
        <f t="shared" si="2"/>
        <v>blank</v>
      </c>
      <c r="B194" s="208"/>
    </row>
    <row r="195" spans="1:2">
      <c r="A195" s="236" t="str">
        <f t="shared" si="2"/>
        <v>blank</v>
      </c>
      <c r="B195" s="208"/>
    </row>
    <row r="196" spans="1:2">
      <c r="A196" s="236" t="str">
        <f t="shared" si="2"/>
        <v>blank</v>
      </c>
      <c r="B196" s="208"/>
    </row>
    <row r="197" spans="1:2">
      <c r="A197" s="236" t="str">
        <f t="shared" ref="A197:A260" si="3">IF($C197="","blank",MATCH($C197,$G$5:$G$130,0))</f>
        <v>blank</v>
      </c>
      <c r="B197" s="208"/>
    </row>
    <row r="198" spans="1:2">
      <c r="A198" s="236" t="str">
        <f t="shared" si="3"/>
        <v>blank</v>
      </c>
      <c r="B198" s="208"/>
    </row>
    <row r="199" spans="1:2">
      <c r="A199" s="236" t="str">
        <f t="shared" si="3"/>
        <v>blank</v>
      </c>
      <c r="B199" s="208"/>
    </row>
    <row r="200" spans="1:2">
      <c r="A200" s="236" t="str">
        <f t="shared" si="3"/>
        <v>blank</v>
      </c>
      <c r="B200" s="208"/>
    </row>
    <row r="201" spans="1:2">
      <c r="A201" s="236" t="str">
        <f t="shared" si="3"/>
        <v>blank</v>
      </c>
      <c r="B201" s="208"/>
    </row>
    <row r="202" spans="1:2">
      <c r="A202" s="236" t="str">
        <f t="shared" si="3"/>
        <v>blank</v>
      </c>
      <c r="B202" s="208"/>
    </row>
    <row r="203" spans="1:2">
      <c r="A203" s="236" t="str">
        <f t="shared" si="3"/>
        <v>blank</v>
      </c>
      <c r="B203" s="208"/>
    </row>
    <row r="204" spans="1:2">
      <c r="A204" s="236" t="str">
        <f t="shared" si="3"/>
        <v>blank</v>
      </c>
      <c r="B204" s="208"/>
    </row>
    <row r="205" spans="1:2">
      <c r="A205" s="236" t="str">
        <f t="shared" si="3"/>
        <v>blank</v>
      </c>
      <c r="B205" s="208"/>
    </row>
    <row r="206" spans="1:2">
      <c r="A206" s="236" t="str">
        <f t="shared" si="3"/>
        <v>blank</v>
      </c>
      <c r="B206" s="208"/>
    </row>
    <row r="207" spans="1:2">
      <c r="A207" s="236" t="str">
        <f t="shared" si="3"/>
        <v>blank</v>
      </c>
      <c r="B207" s="208"/>
    </row>
    <row r="208" spans="1:2">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130"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2022-06-07T12:32:58Z</dcterms:modified>
</cp:coreProperties>
</file>