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9A7F894-0262-4828-97F6-09DE7A4F6104}" xr6:coauthVersionLast="45" xr6:coauthVersionMax="45" xr10:uidLastSave="{00000000-0000-0000-0000-000000000000}"/>
  <bookViews>
    <workbookView xWindow="574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Stock!$K$369</definedName>
    <definedName name="i_adjp_cfw_initial_w1">Stock!$P$369:$P$371</definedName>
    <definedName name="i_adjp_cfw_initial_w3">Stock!$V$369:$V$371</definedName>
    <definedName name="i_adjp_fd_initial_w0">Stock!$L$369</definedName>
    <definedName name="i_adjp_fd_initial_w1">Stock!$Q$369:$Q$371</definedName>
    <definedName name="i_adjp_fd_initial_w3">Stock!$U$369:$U$371</definedName>
    <definedName name="i_adjp_fl_initial_w0">Stock!$M$369</definedName>
    <definedName name="i_adjp_fl_initial_w1">Stock!$R$369:$R$371</definedName>
    <definedName name="i_adjp_fl_initial_w3">Stock!$W$369:$W$371</definedName>
    <definedName name="i_adjp_lw_initial_w0">Stock!$J$369</definedName>
    <definedName name="i_adjp_lw_initial_w1">Stock!$O$369:$O$371</definedName>
    <definedName name="i_adjp_lw_initial_w3">Stock!$T$369:$T$371</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fvps_vi1">Stock!#REF!</definedName>
    <definedName name="i_n_pos">Stock!$I$63</definedName>
    <definedName name="i_n_prior_fvps_vi1">Stock!#REF!</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OFFSET(Stock!$I$369,0,0,Stock!$J$320,1)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r1type_fi">Stock!#REF!</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63" i="12"/>
  <c r="C362" i="12"/>
  <c r="C361" i="12"/>
  <c r="C360" i="12"/>
  <c r="C359" i="12"/>
  <c r="C358" i="12"/>
  <c r="C357" i="12"/>
  <c r="C356" i="12"/>
  <c r="C355" i="12"/>
  <c r="C353" i="12"/>
  <c r="C352" i="12"/>
  <c r="C351" i="12"/>
  <c r="C350" i="12"/>
  <c r="K342" i="12"/>
  <c r="Q341" i="12" s="1"/>
  <c r="L342" i="12"/>
  <c r="M342" i="12"/>
  <c r="N342" i="12"/>
  <c r="O342" i="12"/>
  <c r="J342" i="12"/>
  <c r="L323" i="12" l="1"/>
  <c r="L320" i="12" s="1"/>
  <c r="C365" i="12"/>
  <c r="C364"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7" i="12"/>
  <c r="C376" i="12"/>
  <c r="C375" i="12"/>
  <c r="C374"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71" i="12"/>
  <c r="C370" i="12"/>
  <c r="C369"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73" i="12" l="1"/>
  <c r="C367" i="12"/>
  <c r="C366"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charset val="1"/>
          </rPr>
          <t>Michael Young (21512438):</t>
        </r>
        <r>
          <rPr>
            <sz val="9"/>
            <color indexed="81"/>
            <rFont val="Tahoma"/>
            <charset val="1"/>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charset val="1"/>
          </rPr>
          <t>Michael Young (21512438):</t>
        </r>
        <r>
          <rPr>
            <sz val="9"/>
            <color indexed="81"/>
            <rFont val="Tahoma"/>
            <charset val="1"/>
          </rPr>
          <t xml:space="preserve">
This is a user defined date. See just below.</t>
        </r>
      </text>
    </comment>
    <comment ref="Q340" authorId="0" shapeId="0" xr:uid="{BAFEEFE1-C9CC-4772-A98F-473F1851AB29}">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charset val="1"/>
          </rPr>
          <t>Michael Young (21512438):</t>
        </r>
        <r>
          <rPr>
            <sz val="9"/>
            <color indexed="81"/>
            <rFont val="Tahoma"/>
            <charset val="1"/>
          </rPr>
          <t xml:space="preserve">
is the fvp being included in the model?</t>
        </r>
      </text>
    </comment>
    <comment ref="H342" authorId="0" shapeId="0" xr:uid="{F6F212BC-5603-42B0-BF5A-D54FAA907EED}">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charset val="1"/>
          </rPr>
          <t>Michael Young (21512438):</t>
        </r>
        <r>
          <rPr>
            <sz val="9"/>
            <color indexed="81"/>
            <rFont val="Tahoma"/>
            <charset val="1"/>
          </rPr>
          <t xml:space="preserve">
is the fvp also a dvp?</t>
        </r>
      </text>
    </comment>
    <comment ref="J347" authorId="0" shapeId="0" xr:uid="{E29AB565-A991-45ED-AD8D-42E00F440CFF}">
      <text>
        <r>
          <rPr>
            <b/>
            <sz val="9"/>
            <color indexed="81"/>
            <rFont val="Tahoma"/>
            <charset val="1"/>
          </rPr>
          <t>Michael Young (21512438):</t>
        </r>
        <r>
          <rPr>
            <sz val="9"/>
            <color indexed="81"/>
            <rFont val="Tahoma"/>
            <charset val="1"/>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charset val="1"/>
          </rPr>
          <t>Michael Young (21512438):</t>
        </r>
        <r>
          <rPr>
            <sz val="9"/>
            <color indexed="81"/>
            <rFont val="Tahoma"/>
            <charset val="1"/>
          </rPr>
          <t xml:space="preserve">
is the fvp being included in the model?</t>
        </r>
      </text>
    </comment>
    <comment ref="H354" authorId="0" shapeId="0" xr:uid="{E52CB49D-5DB4-428A-B748-FAED94ADB99C}">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charset val="1"/>
          </rPr>
          <t>Michael Young (21512438):</t>
        </r>
        <r>
          <rPr>
            <sz val="9"/>
            <color indexed="81"/>
            <rFont val="Tahoma"/>
            <charset val="1"/>
          </rPr>
          <t xml:space="preserve">
is the fvp also a dvp?</t>
        </r>
      </text>
    </comment>
    <comment ref="J358" authorId="0" shapeId="0" xr:uid="{693A6FF1-2DB9-4B79-B819-60CE71AB1300}">
      <text>
        <r>
          <rPr>
            <b/>
            <sz val="9"/>
            <color indexed="81"/>
            <rFont val="Tahoma"/>
            <charset val="1"/>
          </rPr>
          <t>Michael Young (21512438):</t>
        </r>
        <r>
          <rPr>
            <sz val="9"/>
            <color indexed="81"/>
            <rFont val="Tahoma"/>
            <charset val="1"/>
          </rPr>
          <t xml:space="preserve">
#this is only the v type axis. it is expanded to full v axis in code.</t>
        </r>
      </text>
    </comment>
    <comment ref="H361" authorId="0" shapeId="0" xr:uid="{67EB845D-0B2A-4F06-A743-CE82E4536FB1}">
      <text>
        <r>
          <rPr>
            <b/>
            <sz val="9"/>
            <color indexed="81"/>
            <rFont val="Tahoma"/>
            <family val="2"/>
          </rPr>
          <t>Michael Young (21512438):</t>
        </r>
        <r>
          <rPr>
            <sz val="9"/>
            <color indexed="81"/>
            <rFont val="Tahoma"/>
            <family val="2"/>
          </rPr>
          <t xml:space="preserve">
condensing happens at prejoining. </t>
        </r>
      </text>
    </comment>
  </commentList>
</comments>
</file>

<file path=xl/sharedStrings.xml><?xml version="1.0" encoding="utf-8"?>
<sst xmlns="http://schemas.openxmlformats.org/spreadsheetml/2006/main" count="494" uniqueCount="298">
  <si>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</si>
  <si>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</si>
  <si>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</si>
  <si>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</si>
  <si>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</si>
  <si>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</si>
  <si>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</si>
  <si>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</si>
  <si>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</si>
  <si>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</si>
  <si>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</si>
  <si>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</si>
  <si>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</si>
  <si>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</si>
  <si>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</si>
  <si>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</si>
  <si>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</si>
  <si>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</si>
  <si>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</si>
  <si>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</si>
  <si>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</si>
  <si>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</si>
  <si>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</si>
  <si>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</si>
  <si>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</si>
  <si>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</si>
  <si>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</si>
  <si>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</si>
  <si>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</si>
  <si>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</si>
  <si>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</si>
  <si>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</si>
  <si>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</si>
  <si>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</si>
  <si>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</si>
  <si>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</si>
  <si>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</si>
  <si>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</si>
  <si>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</si>
  <si>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</si>
  <si>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</si>
  <si>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</si>
  <si>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</si>
  <si>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</si>
  <si>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</si>
  <si>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</si>
  <si>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</si>
  <si>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</si>
  <si>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</si>
  <si>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</si>
  <si>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</si>
  <si>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</si>
  <si>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</si>
  <si>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</si>
  <si>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</si>
  <si>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</si>
  <si>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</si>
  <si>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</si>
  <si>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</si>
  <si>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</si>
  <si>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</si>
  <si>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</si>
  <si>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</si>
  <si>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</si>
  <si>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</si>
  <si>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</si>
  <si>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</si>
  <si>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</si>
  <si>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</si>
  <si>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</si>
  <si>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</si>
  <si>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</si>
  <si>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</si>
  <si>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</si>
  <si>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</si>
  <si>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</si>
  <si>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</si>
  <si>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</si>
  <si>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</si>
  <si>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</si>
  <si>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</si>
  <si>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</si>
  <si>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</si>
  <si>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</si>
  <si>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</si>
  <si>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</si>
  <si>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</si>
  <si>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</si>
  <si>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</si>
  <si>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</si>
  <si>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</si>
  <si>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</si>
  <si>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</si>
  <si>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</si>
  <si>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</si>
  <si>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</si>
  <si>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</si>
  <si>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</si>
  <si>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</si>
  <si>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</si>
  <si>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</si>
  <si>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</si>
  <si>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</si>
  <si>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</si>
  <si>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</si>
  <si>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</si>
  <si>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</si>
  <si>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</si>
  <si>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</si>
  <si>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</si>
  <si>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</si>
  <si>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</si>
  <si>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</si>
  <si>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</si>
  <si>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</si>
  <si>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</si>
  <si>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</si>
  <si>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</si>
  <si>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</si>
  <si>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</si>
  <si>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</si>
  <si>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</si>
  <si>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</si>
  <si>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</si>
  <si>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</si>
  <si>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</si>
  <si>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</si>
  <si>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</si>
  <si>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</si>
  <si>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</si>
  <si>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</si>
  <si>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</si>
  <si>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</si>
  <si>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</si>
  <si>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</si>
  <si>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</si>
  <si>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</si>
  <si>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</si>
  <si>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</si>
  <si>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</si>
  <si>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</si>
  <si>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</si>
  <si>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</si>
  <si>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</si>
  <si>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</si>
  <si>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</si>
  <si>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</si>
  <si>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</si>
  <si>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</si>
  <si>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</si>
  <si>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</si>
  <si>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</si>
  <si>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</si>
  <si>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</si>
  <si>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</si>
  <si>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</si>
  <si>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</si>
  <si>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</si>
  <si>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</si>
  <si>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</si>
  <si>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</si>
  <si>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</si>
  <si>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</si>
  <si>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</si>
  <si>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</si>
  <si>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</si>
  <si>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</si>
  <si>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</si>
  <si>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</si>
  <si>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</si>
  <si>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</si>
  <si>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</si>
  <si>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</si>
  <si>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</si>
  <si>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</si>
  <si>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</si>
  <si>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</si>
  <si>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</si>
  <si>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</si>
  <si>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</si>
  <si>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</si>
  <si>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</si>
  <si>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</si>
  <si>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</si>
  <si>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</si>
  <si>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</si>
  <si>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</si>
  <si>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</si>
  <si>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</si>
  <si>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</si>
  <si>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</si>
  <si>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</si>
  <si>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</si>
  <si>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</si>
  <si>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</si>
  <si>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</si>
  <si>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</si>
  <si>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</si>
  <si>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</si>
  <si>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</si>
  <si>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</si>
  <si>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</si>
  <si>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</si>
  <si>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</si>
  <si>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</si>
  <si>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</si>
  <si>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</si>
  <si>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</si>
  <si>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</si>
  <si>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</si>
  <si>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</si>
  <si>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</si>
  <si>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</si>
  <si>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</si>
  <si>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</si>
  <si>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</si>
  <si>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</si>
  <si>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</si>
  <si>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</si>
  <si>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</si>
  <si>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</si>
  <si>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</si>
  <si>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</si>
  <si>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</si>
  <si>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</si>
  <si>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</si>
  <si>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</si>
  <si>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</si>
  <si>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</si>
  <si>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</si>
  <si>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</si>
  <si>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</si>
  <si>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</si>
  <si>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</si>
  <si>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</si>
  <si>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</si>
  <si>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</si>
  <si>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</si>
  <si>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</si>
  <si>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</si>
  <si>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</si>
  <si>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</si>
  <si>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</si>
  <si>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</si>
  <si>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</si>
  <si>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</si>
  <si>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</si>
  <si>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</si>
  <si>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</si>
  <si>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</si>
  <si>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</si>
  <si>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</si>
  <si>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</si>
  <si>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</si>
  <si>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</si>
  <si>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</si>
  <si>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</si>
  <si>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</si>
  <si>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</si>
  <si>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</si>
  <si>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</si>
  <si>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</si>
  <si>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</si>
  <si>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</si>
  <si>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</si>
  <si>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</si>
  <si>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</si>
  <si>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</si>
  <si>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</si>
  <si>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</si>
  <si>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</si>
  <si>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</si>
  <si>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How many fvps occur in each dvp</t>
  </si>
  <si>
    <t>DVP0</t>
  </si>
  <si>
    <t>DVP1</t>
  </si>
  <si>
    <t>DVP2</t>
  </si>
  <si>
    <t>DVP3</t>
  </si>
  <si>
    <t>Dams FVP/DVP</t>
  </si>
  <si>
    <t>Number of fvps since condenseing</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</si>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</sst>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5">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3" xfId="3" applyFont="1" applyBorder="1" applyAlignment="1">
      <alignment horizontal="left" vertical="top" wrapText="1"/>
    </xf>
    <xf numFmtId="0" fontId="13" fillId="8" borderId="44" xfId="3" applyFont="1" applyBorder="1" applyAlignment="1">
      <alignment horizontal="left" vertical="top"/>
    </xf>
    <xf numFmtId="0" fontId="13" fillId="8" borderId="45" xfId="3" applyFont="1" applyBorder="1" applyAlignment="1">
      <alignment horizontal="left" vertical="top"/>
    </xf>
    <xf numFmtId="0" fontId="13" fillId="8" borderId="46" xfId="3" applyFont="1" applyBorder="1" applyAlignment="1">
      <alignment horizontal="left" vertical="top"/>
    </xf>
    <xf numFmtId="0" fontId="13" fillId="8" borderId="0" xfId="3" applyFont="1" applyBorder="1" applyAlignment="1">
      <alignment horizontal="left" vertical="top"/>
    </xf>
    <xf numFmtId="0" fontId="13" fillId="8" borderId="35" xfId="3" applyFont="1" applyBorder="1" applyAlignment="1">
      <alignment horizontal="left" vertical="top"/>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ColWidth="8.7265625" defaultRowHeight="14.5" outlineLevelRow="4" outlineLevelCol="2" x14ac:dyDescent="0.35"/>
  <cols>
    <col min="1" max="1" width="4.7265625" style="155" customWidth="1"/>
    <col min="2" max="2" width="2.7265625" style="155" customWidth="1"/>
    <col min="3" max="3" width="4.7265625" style="155" customWidth="1" outlineLevel="2"/>
    <col min="4" max="4" width="1.7265625" style="155" customWidth="1"/>
    <col min="5" max="6" width="9.7265625" style="155" customWidth="1" outlineLevel="1"/>
    <col min="7" max="7" width="1.7265625" style="155" customWidth="1" outlineLevel="1"/>
    <col min="8" max="8" width="37.26953125" style="155" bestFit="1" customWidth="1"/>
    <col min="9" max="9" width="9.7265625" style="155" customWidth="1"/>
    <col min="10" max="23" width="10.81640625" style="155" customWidth="1"/>
    <col min="24" max="24" width="1.7265625" style="155" customWidth="1"/>
    <col min="25" max="26" width="4.7265625" style="155" customWidth="1"/>
    <col min="27" max="27" width="8.7265625" style="155"/>
    <col min="28" max="28" width="46.1796875" style="155" customWidth="1"/>
    <col min="29" max="16384" width="8.7265625" style="155"/>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250</v>
      </c>
      <c r="I61" s="108" t="s">
        <v>251</v>
      </c>
      <c r="J61" s="108" t="s">
        <v>252</v>
      </c>
      <c r="K61" s="108" t="s">
        <v>253</v>
      </c>
      <c r="L61" s="108" t="s">
        <v>254</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84"/>
  <sheetViews>
    <sheetView tabSelected="1" topLeftCell="A124" workbookViewId="0">
      <selection activeCell="K161" sqref="K161"/>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3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271</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INT(MAX($C$319:$D$373))+1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243</v>
      </c>
      <c r="M320" s="2"/>
      <c r="N320" s="127" t="s">
        <v>183</v>
      </c>
      <c r="O320" s="31">
        <v>10</v>
      </c>
      <c r="P320" s="132">
        <f>i_w_start_len3*i_n3_len^P323</f>
        <v>243</v>
      </c>
      <c r="Q320" s="2"/>
      <c r="R320" s="2"/>
      <c r="S320" s="2"/>
      <c r="T320" s="2"/>
      <c r="U320" s="2"/>
      <c r="V320" s="2"/>
      <c r="W320" s="2"/>
      <c r="X320" s="4"/>
      <c r="Y320" s="16"/>
      <c r="Z320" s="1"/>
      <c r="AA320" s="1"/>
      <c r="AB320" s="1"/>
    </row>
    <row r="321" spans="1:31" s="155"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35">
      <c r="A323" s="1"/>
      <c r="B323" s="33"/>
      <c r="C323" s="76"/>
      <c r="D323" s="4"/>
      <c r="E323" s="5"/>
      <c r="F323" s="5"/>
      <c r="G323" s="4"/>
      <c r="H323" s="2" t="s">
        <v>153</v>
      </c>
      <c r="I323" s="2"/>
      <c r="J323" s="31">
        <v>1</v>
      </c>
      <c r="K323" s="2"/>
      <c r="L323" s="132">
        <f>COUNTIF(J341:O341,TRUE)</f>
        <v>4</v>
      </c>
      <c r="M323" s="2"/>
      <c r="N323" s="2"/>
      <c r="O323" s="2"/>
      <c r="P323" s="132">
        <f>COUNTIF(J353:M353,TRUE)</f>
        <v>4</v>
      </c>
      <c r="Q323" s="126"/>
      <c r="R323" s="178" t="s">
        <v>167</v>
      </c>
      <c r="S323" s="179"/>
      <c r="T323" s="179"/>
      <c r="U323" s="179"/>
      <c r="V323" s="179"/>
      <c r="W323" s="180"/>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5">
      <c r="A327" s="1"/>
      <c r="B327" s="33"/>
      <c r="C327" s="76">
        <f>INT(C$309+3)</f>
        <v>4</v>
      </c>
      <c r="D327" s="4"/>
      <c r="E327" s="5"/>
      <c r="F327" s="5"/>
      <c r="G327" s="4"/>
      <c r="H327" s="2"/>
      <c r="I327" s="56"/>
      <c r="J327" s="2" t="s">
        <v>292</v>
      </c>
      <c r="K327" s="2" t="s">
        <v>115</v>
      </c>
      <c r="L327" s="2" t="s">
        <v>292</v>
      </c>
      <c r="M327" s="2" t="s">
        <v>115</v>
      </c>
      <c r="N327" s="2"/>
      <c r="O327" s="2"/>
      <c r="P327" s="2" t="s">
        <v>292</v>
      </c>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69" t="s">
        <v>119</v>
      </c>
      <c r="J329" s="54"/>
      <c r="K329" s="54"/>
      <c r="L329" s="31">
        <v>1</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5">
      <c r="A338" s="1"/>
      <c r="B338" s="33"/>
      <c r="C338" s="76">
        <f>INT($C$309)+2</f>
        <v>3</v>
      </c>
      <c r="D338" s="4"/>
      <c r="E338" s="5"/>
      <c r="F338" s="5"/>
      <c r="G338" s="4"/>
      <c r="H338" s="107" t="s">
        <v>277</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5">
      <c r="A339" s="1"/>
      <c r="B339" s="33"/>
      <c r="C339" s="76">
        <f t="shared" ref="C339:C364" si="44">INT($C$309)+3</f>
        <v>4</v>
      </c>
      <c r="D339" s="4"/>
      <c r="E339" s="5"/>
      <c r="F339" s="5"/>
      <c r="G339" s="4"/>
      <c r="H339" s="2"/>
      <c r="I339" s="2"/>
      <c r="J339" s="2" t="s">
        <v>266</v>
      </c>
      <c r="K339" s="2" t="s">
        <v>267</v>
      </c>
      <c r="L339" s="2" t="s">
        <v>101</v>
      </c>
      <c r="M339" s="2" t="s">
        <v>268</v>
      </c>
      <c r="N339" s="2" t="s">
        <v>102</v>
      </c>
      <c r="O339" s="2" t="s">
        <v>269</v>
      </c>
      <c r="P339" s="2"/>
      <c r="Q339" s="2"/>
      <c r="R339" s="2"/>
      <c r="S339" s="2"/>
      <c r="T339" s="2"/>
      <c r="U339" s="2"/>
      <c r="V339" s="2"/>
      <c r="W339" s="2"/>
      <c r="X339" s="4"/>
      <c r="Y339" s="16"/>
      <c r="Z339" s="1"/>
      <c r="AA339" s="1"/>
      <c r="AB339" s="1"/>
    </row>
    <row r="340" spans="1:28" s="155" customFormat="1" outlineLevel="3" x14ac:dyDescent="0.35">
      <c r="A340" s="1"/>
      <c r="B340" s="33"/>
      <c r="C340" s="76">
        <f t="shared" si="44"/>
        <v>4</v>
      </c>
      <c r="D340" s="4"/>
      <c r="E340" s="5"/>
      <c r="F340" s="5"/>
      <c r="G340" s="4"/>
      <c r="H340" s="2"/>
      <c r="I340" s="2"/>
      <c r="J340" s="2" t="s">
        <v>255</v>
      </c>
      <c r="K340" s="2" t="s">
        <v>256</v>
      </c>
      <c r="L340" s="2" t="s">
        <v>257</v>
      </c>
      <c r="M340" s="2" t="s">
        <v>258</v>
      </c>
      <c r="N340" s="2" t="s">
        <v>259</v>
      </c>
      <c r="O340" s="2" t="s">
        <v>265</v>
      </c>
      <c r="P340" s="2"/>
      <c r="Q340" s="2" t="s">
        <v>284</v>
      </c>
      <c r="R340" s="2"/>
      <c r="S340" s="2"/>
      <c r="T340" s="2"/>
      <c r="U340" s="2"/>
      <c r="V340" s="2"/>
      <c r="W340" s="2"/>
      <c r="X340" s="4"/>
      <c r="Y340" s="16"/>
      <c r="Z340" s="1"/>
      <c r="AA340" s="1"/>
      <c r="AB340" s="1"/>
    </row>
    <row r="341" spans="1:28" s="155" customFormat="1" outlineLevel="3" x14ac:dyDescent="0.35">
      <c r="A341" s="1"/>
      <c r="B341" s="33"/>
      <c r="C341" s="76">
        <f t="shared" si="44"/>
        <v>4</v>
      </c>
      <c r="D341" s="4"/>
      <c r="E341" s="5"/>
      <c r="F341" s="5"/>
      <c r="G341" s="4"/>
      <c r="H341" s="2" t="s">
        <v>262</v>
      </c>
      <c r="I341" s="2" t="s">
        <v>264</v>
      </c>
      <c r="J341" s="31" t="b">
        <v>1</v>
      </c>
      <c r="K341" s="31" t="b">
        <v>1</v>
      </c>
      <c r="L341" s="31" t="b">
        <v>1</v>
      </c>
      <c r="M341" s="31" t="b">
        <v>1</v>
      </c>
      <c r="N341" s="31" t="b">
        <v>0</v>
      </c>
      <c r="O341" s="31" t="b">
        <v>0</v>
      </c>
      <c r="P341" s="2"/>
      <c r="Q341" s="31">
        <f>K342</f>
        <v>1</v>
      </c>
      <c r="R341" s="2"/>
      <c r="S341" s="2"/>
      <c r="T341" s="2"/>
      <c r="U341" s="2"/>
      <c r="V341" s="2"/>
      <c r="W341" s="2"/>
      <c r="X341" s="4"/>
      <c r="Y341" s="16"/>
      <c r="Z341" s="1"/>
      <c r="AA341" s="1"/>
      <c r="AB341" s="1"/>
    </row>
    <row r="342" spans="1:28" s="155" customFormat="1" outlineLevel="3" x14ac:dyDescent="0.35">
      <c r="A342" s="1"/>
      <c r="B342" s="33"/>
      <c r="C342" s="76"/>
      <c r="D342" s="4"/>
      <c r="E342" s="5"/>
      <c r="F342" s="5"/>
      <c r="G342" s="4"/>
      <c r="H342" s="2" t="s">
        <v>283</v>
      </c>
      <c r="I342" s="2"/>
      <c r="J342" s="132">
        <f>COUNTIF($J$341:J341,TRUE)-1</f>
        <v>0</v>
      </c>
      <c r="K342" s="132">
        <f>COUNTIF($J$341:K341,TRUE)-1</f>
        <v>1</v>
      </c>
      <c r="L342" s="132">
        <f>COUNTIF($J$341:L341,TRUE)-1</f>
        <v>2</v>
      </c>
      <c r="M342" s="132">
        <f>COUNTIF($J$341:M341,TRUE)-1</f>
        <v>3</v>
      </c>
      <c r="N342" s="132">
        <f>COUNTIF($J$341:N341,TRUE)-1</f>
        <v>3</v>
      </c>
      <c r="O342" s="132">
        <f>COUNTIF($J$341:O341,TRUE)-1</f>
        <v>3</v>
      </c>
      <c r="P342" s="2"/>
      <c r="Q342" s="2"/>
      <c r="R342" s="2"/>
      <c r="S342" s="2"/>
      <c r="T342" s="2"/>
      <c r="U342" s="2"/>
      <c r="V342" s="2"/>
      <c r="W342" s="2"/>
      <c r="X342" s="4"/>
      <c r="Y342" s="16"/>
      <c r="Z342" s="1"/>
      <c r="AA342" s="1"/>
      <c r="AB342" s="1"/>
    </row>
    <row r="343" spans="1:28" s="155" customFormat="1" outlineLevel="3" x14ac:dyDescent="0.35">
      <c r="A343" s="1"/>
      <c r="B343" s="33"/>
      <c r="C343" s="76">
        <f>INT(C$309+3)</f>
        <v>4</v>
      </c>
      <c r="D343" s="4"/>
      <c r="E343" s="5"/>
      <c r="F343" s="5"/>
      <c r="G343" s="4"/>
      <c r="H343" s="2" t="s">
        <v>263</v>
      </c>
      <c r="I343" s="2" t="s">
        <v>264</v>
      </c>
      <c r="J343" s="31" t="b">
        <v>1</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5">
      <c r="A344" s="1"/>
      <c r="B344" s="33"/>
      <c r="C344" s="76"/>
      <c r="D344" s="4"/>
      <c r="E344" s="5"/>
      <c r="F344" s="5"/>
      <c r="G344" s="4"/>
      <c r="H344" s="2" t="s">
        <v>293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5">
      <c r="A345" s="1"/>
      <c r="B345" s="33"/>
      <c r="C345" s="76">
        <f>INT(C$309+3)</f>
        <v>4</v>
      </c>
      <c r="D345" s="4"/>
      <c r="E345" s="5"/>
      <c r="F345" s="5"/>
      <c r="G345" s="4"/>
      <c r="H345" s="2" t="s">
        <v>270</v>
      </c>
      <c r="I345" s="2" t="s">
        <v>261</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35">
      <c r="A346" s="1"/>
      <c r="B346" s="33"/>
      <c r="C346" s="76">
        <f t="shared" si="44"/>
        <v>4</v>
      </c>
      <c r="D346" s="4"/>
      <c r="E346" s="5">
        <v>0</v>
      </c>
      <c r="F346" s="5"/>
      <c r="G346" s="4"/>
      <c r="H346" s="2"/>
      <c r="I346" s="2" t="s">
        <v>260</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35">
      <c r="A347" s="1"/>
      <c r="B347" s="33"/>
      <c r="C347" s="76">
        <f t="shared" si="44"/>
        <v>4</v>
      </c>
      <c r="D347" s="4"/>
      <c r="E347" s="5">
        <v>1</v>
      </c>
      <c r="F347" s="5"/>
      <c r="G347" s="4"/>
      <c r="H347" s="2"/>
      <c r="I347" s="171"/>
      <c r="J347" s="172" t="s">
        <v>295</v>
      </c>
      <c r="K347" s="172" t="s">
        <v>296</v>
      </c>
      <c r="L347" s="172" t="s">
        <v>297</v>
      </c>
      <c r="M347" s="2"/>
      <c r="N347" s="2"/>
      <c r="O347" s="2"/>
      <c r="P347" s="2"/>
      <c r="Q347" s="2"/>
      <c r="R347" s="2"/>
      <c r="S347" s="2"/>
      <c r="T347" s="2"/>
      <c r="U347" s="2"/>
      <c r="V347" s="2"/>
      <c r="W347" s="2"/>
      <c r="X347" s="4"/>
      <c r="Y347" s="16"/>
      <c r="Z347" s="1"/>
      <c r="AA347" s="1"/>
      <c r="AB347" s="1"/>
    </row>
    <row r="348" spans="1:28" s="155" customFormat="1" outlineLevel="3" x14ac:dyDescent="0.35">
      <c r="A348" s="1"/>
      <c r="B348" s="33"/>
      <c r="C348" s="76"/>
      <c r="D348" s="4"/>
      <c r="E348" s="5"/>
      <c r="F348" s="5"/>
      <c r="G348" s="4"/>
      <c r="H348" s="2" t="s">
        <v>294</v>
      </c>
      <c r="I348" s="171"/>
      <c r="J348" s="31">
        <v>1</v>
      </c>
      <c r="K348" s="31">
        <v>2</v>
      </c>
      <c r="L348" s="31">
        <v>3</v>
      </c>
      <c r="M348" s="2"/>
      <c r="N348" s="2"/>
      <c r="O348" s="2"/>
      <c r="P348" s="2"/>
      <c r="Q348" s="2"/>
      <c r="R348" s="2"/>
      <c r="S348" s="2"/>
      <c r="T348" s="2"/>
      <c r="U348" s="2"/>
      <c r="V348" s="2"/>
      <c r="W348" s="2"/>
      <c r="X348" s="4"/>
      <c r="Y348" s="16"/>
      <c r="Z348" s="1"/>
      <c r="AA348" s="1"/>
      <c r="AB348" s="1"/>
    </row>
    <row r="349" spans="1:28" s="155" customFormat="1" outlineLevel="3" x14ac:dyDescent="0.3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35">
      <c r="A350" s="1"/>
      <c r="B350" s="33"/>
      <c r="C350" s="76">
        <f>INT($C$309)+2</f>
        <v>3</v>
      </c>
      <c r="D350" s="4"/>
      <c r="E350" s="5"/>
      <c r="F350" s="5"/>
      <c r="G350" s="4"/>
      <c r="H350" s="107" t="s">
        <v>285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5">
      <c r="A351" s="1"/>
      <c r="B351" s="33"/>
      <c r="C351" s="76">
        <f t="shared" si="44"/>
        <v>4</v>
      </c>
      <c r="D351" s="4"/>
      <c r="E351" s="5"/>
      <c r="F351" s="5"/>
      <c r="G351" s="4"/>
      <c r="H351" s="2"/>
      <c r="I351" s="2"/>
      <c r="J351" s="2" t="s">
        <v>266</v>
      </c>
      <c r="K351" s="2" t="s">
        <v>286</v>
      </c>
      <c r="L351" s="2" t="s">
        <v>287</v>
      </c>
      <c r="M351" s="2" t="s">
        <v>288</v>
      </c>
      <c r="N351" s="2"/>
      <c r="O351" s="2"/>
      <c r="P351" s="2"/>
      <c r="Q351" s="2"/>
      <c r="R351" s="2"/>
      <c r="S351" s="2"/>
      <c r="T351" s="2"/>
      <c r="U351" s="2"/>
      <c r="V351" s="2"/>
      <c r="W351" s="2"/>
      <c r="X351" s="4"/>
      <c r="Y351" s="16"/>
      <c r="Z351" s="1"/>
      <c r="AA351" s="1"/>
      <c r="AB351" s="1"/>
    </row>
    <row r="352" spans="1:28" s="155" customFormat="1" outlineLevel="3" x14ac:dyDescent="0.35">
      <c r="A352" s="1"/>
      <c r="B352" s="33"/>
      <c r="C352" s="76">
        <f t="shared" si="44"/>
        <v>4</v>
      </c>
      <c r="D352" s="4"/>
      <c r="E352" s="5"/>
      <c r="F352" s="5"/>
      <c r="G352" s="4"/>
      <c r="H352" s="2"/>
      <c r="I352" s="2"/>
      <c r="J352" s="2" t="s">
        <v>255</v>
      </c>
      <c r="K352" s="2" t="s">
        <v>256</v>
      </c>
      <c r="L352" s="2" t="s">
        <v>257</v>
      </c>
      <c r="M352" s="2" t="s">
        <v>258</v>
      </c>
      <c r="N352" s="2"/>
      <c r="O352" s="2"/>
      <c r="P352" s="2"/>
      <c r="Q352" s="2" t="s">
        <v>284</v>
      </c>
      <c r="R352" s="2"/>
      <c r="S352" s="2"/>
      <c r="T352" s="2"/>
      <c r="U352" s="2"/>
      <c r="V352" s="2"/>
      <c r="W352" s="2"/>
      <c r="X352" s="4"/>
      <c r="Y352" s="16"/>
      <c r="Z352" s="1"/>
      <c r="AA352" s="1"/>
      <c r="AB352" s="1"/>
    </row>
    <row r="353" spans="1:28" s="155" customFormat="1" outlineLevel="3" x14ac:dyDescent="0.35">
      <c r="A353" s="1"/>
      <c r="B353" s="33"/>
      <c r="C353" s="76">
        <f t="shared" si="44"/>
        <v>4</v>
      </c>
      <c r="D353" s="4"/>
      <c r="E353" s="5"/>
      <c r="F353" s="5"/>
      <c r="G353" s="4"/>
      <c r="H353" s="2" t="s">
        <v>262</v>
      </c>
      <c r="I353" s="2" t="s">
        <v>264</v>
      </c>
      <c r="J353" s="31" t="b">
        <v>1</v>
      </c>
      <c r="K353" s="31" t="b">
        <v>1</v>
      </c>
      <c r="L353" s="31" t="b">
        <v>1</v>
      </c>
      <c r="M353" s="31" t="b">
        <v>1</v>
      </c>
      <c r="N353" s="2"/>
      <c r="O353" s="2"/>
      <c r="P353" s="2"/>
      <c r="Q353" s="31">
        <f>K354</f>
        <v>1</v>
      </c>
      <c r="R353" s="2"/>
      <c r="S353" s="2"/>
      <c r="T353" s="2"/>
      <c r="U353" s="2"/>
      <c r="V353" s="2"/>
      <c r="W353" s="2"/>
      <c r="X353" s="4"/>
      <c r="Y353" s="16"/>
      <c r="Z353" s="1"/>
      <c r="AA353" s="1"/>
      <c r="AB353" s="1"/>
    </row>
    <row r="354" spans="1:28" s="155" customFormat="1" outlineLevel="3" x14ac:dyDescent="0.35">
      <c r="A354" s="1"/>
      <c r="B354" s="33"/>
      <c r="C354" s="76"/>
      <c r="D354" s="4"/>
      <c r="E354" s="5"/>
      <c r="F354" s="5"/>
      <c r="G354" s="4"/>
      <c r="H354" s="2" t="s">
        <v>283</v>
      </c>
      <c r="I354" s="2"/>
      <c r="J354" s="132">
        <f>COUNTIF($J$353:J353,TRUE)-1</f>
        <v>0</v>
      </c>
      <c r="K354" s="132">
        <f>COUNTIF($J$353:K353,TRUE)-1</f>
        <v>1</v>
      </c>
      <c r="L354" s="132">
        <f>COUNTIF($J$353:L353,TRUE)-1</f>
        <v>2</v>
      </c>
      <c r="M354" s="132">
        <f>COUNTIF($J$353:M353,TRUE)-1</f>
        <v>3</v>
      </c>
      <c r="N354" s="2"/>
      <c r="O354" s="2"/>
      <c r="P354" s="2"/>
      <c r="Q354" s="2"/>
      <c r="R354" s="2"/>
      <c r="S354" s="2"/>
      <c r="T354" s="2"/>
      <c r="U354" s="2"/>
      <c r="V354" s="2"/>
      <c r="W354" s="2"/>
      <c r="X354" s="4"/>
      <c r="Y354" s="16"/>
      <c r="Z354" s="1"/>
      <c r="AA354" s="1"/>
      <c r="AB354" s="1"/>
    </row>
    <row r="355" spans="1:28" s="155" customFormat="1" outlineLevel="3" x14ac:dyDescent="0.35">
      <c r="A355" s="1"/>
      <c r="B355" s="33"/>
      <c r="C355" s="76">
        <f>INT(C$309+3)</f>
        <v>4</v>
      </c>
      <c r="D355" s="4"/>
      <c r="E355" s="5"/>
      <c r="F355" s="5"/>
      <c r="G355" s="4"/>
      <c r="H355" s="2" t="s">
        <v>263</v>
      </c>
      <c r="I355" s="2" t="s">
        <v>264</v>
      </c>
      <c r="J355" s="31" t="b">
        <v>1</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5">
      <c r="A358" s="1"/>
      <c r="B358" s="33"/>
      <c r="C358" s="76">
        <f t="shared" si="44"/>
        <v>4</v>
      </c>
      <c r="D358" s="4"/>
      <c r="E358" s="5">
        <v>1</v>
      </c>
      <c r="F358" s="5"/>
      <c r="G358" s="4"/>
      <c r="H358" s="2"/>
      <c r="I358" s="2"/>
      <c r="J358" s="2" t="s">
        <v>273</v>
      </c>
      <c r="K358" s="2" t="s">
        <v>274</v>
      </c>
      <c r="L358" s="2" t="s">
        <v>275</v>
      </c>
      <c r="M358" s="2" t="s">
        <v>276</v>
      </c>
      <c r="N358" s="2"/>
      <c r="O358" s="2"/>
      <c r="P358" s="2"/>
      <c r="Q358" s="2"/>
      <c r="R358" s="2"/>
      <c r="S358" s="2"/>
      <c r="T358" s="2"/>
      <c r="U358" s="2"/>
      <c r="V358" s="2"/>
      <c r="W358" s="2"/>
      <c r="X358" s="4"/>
      <c r="Y358" s="16"/>
      <c r="Z358" s="1"/>
      <c r="AA358" s="1"/>
      <c r="AB358" s="1"/>
    </row>
    <row r="359" spans="1:28" s="155" customFormat="1" outlineLevel="3" x14ac:dyDescent="0.35">
      <c r="A359" s="1"/>
      <c r="B359" s="33"/>
      <c r="C359" s="76">
        <f t="shared" si="44"/>
        <v>4</v>
      </c>
      <c r="D359" s="4"/>
      <c r="E359" s="5">
        <v>2</v>
      </c>
      <c r="F359" s="5"/>
      <c r="G359" s="4"/>
      <c r="H359" s="2" t="s">
        <v>272</v>
      </c>
      <c r="I359" s="2" t="s">
        <v>261</v>
      </c>
      <c r="J359" s="31">
        <v>1</v>
      </c>
      <c r="K359" s="31">
        <v>1</v>
      </c>
      <c r="L359" s="31">
        <v>1</v>
      </c>
      <c r="M359" s="31">
        <v>2</v>
      </c>
      <c r="N359" s="2"/>
      <c r="O359" s="2"/>
      <c r="P359" s="2"/>
      <c r="Q359" s="2"/>
      <c r="R359" s="2"/>
      <c r="S359" s="2"/>
      <c r="T359" s="2"/>
      <c r="U359" s="2"/>
      <c r="V359" s="2"/>
      <c r="W359" s="2"/>
      <c r="X359" s="4"/>
      <c r="Y359" s="16"/>
      <c r="Z359" s="1"/>
      <c r="AA359" s="1"/>
      <c r="AB359" s="1"/>
    </row>
    <row r="360" spans="1:28" s="155" customFormat="1" outlineLevel="3" x14ac:dyDescent="0.35">
      <c r="A360" s="1"/>
      <c r="B360" s="33"/>
      <c r="C360" s="76">
        <f t="shared" si="44"/>
        <v>4</v>
      </c>
      <c r="D360" s="4"/>
      <c r="E360" s="5">
        <v>3</v>
      </c>
      <c r="F360" s="5"/>
      <c r="G360" s="4"/>
      <c r="H360" s="2"/>
      <c r="I360" s="2" t="s">
        <v>260</v>
      </c>
      <c r="J360" s="31">
        <v>1</v>
      </c>
      <c r="K360" s="31">
        <v>1</v>
      </c>
      <c r="L360" s="31">
        <v>1</v>
      </c>
      <c r="M360" s="31">
        <v>2</v>
      </c>
      <c r="N360" s="2"/>
      <c r="O360" s="2"/>
      <c r="P360" s="2"/>
      <c r="Q360" s="184"/>
      <c r="R360" s="185"/>
      <c r="S360" s="185"/>
      <c r="T360" s="185"/>
      <c r="U360" s="185"/>
      <c r="V360" s="185"/>
      <c r="W360" s="186"/>
      <c r="X360" s="4"/>
      <c r="Y360" s="16"/>
      <c r="Z360" s="1"/>
      <c r="AA360" s="1"/>
      <c r="AB360" s="1"/>
    </row>
    <row r="361" spans="1:28" s="155" customFormat="1" outlineLevel="3" x14ac:dyDescent="0.35">
      <c r="A361" s="1"/>
      <c r="B361" s="33"/>
      <c r="C361" s="76">
        <f t="shared" si="44"/>
        <v>4</v>
      </c>
      <c r="D361" s="4"/>
      <c r="E361" s="5">
        <v>4</v>
      </c>
      <c r="F361" s="5"/>
      <c r="G361" s="4"/>
      <c r="H361" s="2" t="s">
        <v>278</v>
      </c>
      <c r="I361" s="2" t="s">
        <v>261</v>
      </c>
      <c r="J361" s="31">
        <v>0</v>
      </c>
      <c r="K361" s="31">
        <v>1</v>
      </c>
      <c r="L361" s="31">
        <v>2</v>
      </c>
      <c r="M361" s="31">
        <v>2</v>
      </c>
      <c r="N361" s="2"/>
      <c r="O361" s="2"/>
      <c r="P361" s="2"/>
      <c r="Q361" s="187"/>
      <c r="R361" s="188"/>
      <c r="S361" s="188"/>
      <c r="T361" s="188"/>
      <c r="U361" s="188"/>
      <c r="V361" s="188"/>
      <c r="W361" s="189"/>
      <c r="X361" s="4"/>
      <c r="Y361" s="16"/>
      <c r="Z361" s="1"/>
      <c r="AA361" s="1"/>
      <c r="AB361" s="1"/>
    </row>
    <row r="362" spans="1:28" s="155" customFormat="1" outlineLevel="3" x14ac:dyDescent="0.35">
      <c r="A362" s="1"/>
      <c r="B362" s="33"/>
      <c r="C362" s="76">
        <f t="shared" si="44"/>
        <v>4</v>
      </c>
      <c r="D362" s="4"/>
      <c r="E362" s="5">
        <v>5</v>
      </c>
      <c r="F362" s="5"/>
      <c r="G362" s="4"/>
      <c r="H362" s="2"/>
      <c r="I362" s="2" t="s">
        <v>260</v>
      </c>
      <c r="J362" s="31">
        <v>0</v>
      </c>
      <c r="K362" s="31">
        <v>1</v>
      </c>
      <c r="L362" s="31">
        <v>2</v>
      </c>
      <c r="M362" s="31">
        <v>2</v>
      </c>
      <c r="N362" s="2"/>
      <c r="O362" s="2"/>
      <c r="P362" s="2"/>
      <c r="Q362" s="187"/>
      <c r="R362" s="188"/>
      <c r="S362" s="188"/>
      <c r="T362" s="188"/>
      <c r="U362" s="188"/>
      <c r="V362" s="188"/>
      <c r="W362" s="189"/>
      <c r="X362" s="4"/>
      <c r="Y362" s="16"/>
      <c r="Z362" s="1"/>
      <c r="AA362" s="1"/>
      <c r="AB362" s="1"/>
    </row>
    <row r="363" spans="1:28" s="155" customFormat="1" outlineLevel="3" x14ac:dyDescent="0.35">
      <c r="A363" s="1"/>
      <c r="B363" s="33"/>
      <c r="C363" s="76">
        <f t="shared" si="44"/>
        <v>4</v>
      </c>
      <c r="D363" s="4"/>
      <c r="E363" s="5">
        <v>6</v>
      </c>
      <c r="F363" s="5"/>
      <c r="G363" s="4"/>
      <c r="H363" s="2"/>
      <c r="I363" s="2"/>
      <c r="J363" s="2"/>
      <c r="K363" s="2"/>
      <c r="L363" s="2"/>
      <c r="M363" s="2"/>
      <c r="N363" s="2"/>
      <c r="O363" s="2"/>
      <c r="P363" s="2"/>
      <c r="Q363" s="190"/>
      <c r="R363" s="191"/>
      <c r="S363" s="191"/>
      <c r="T363" s="191"/>
      <c r="U363" s="191"/>
      <c r="V363" s="191"/>
      <c r="W363" s="192"/>
      <c r="X363" s="4"/>
      <c r="Y363" s="16"/>
      <c r="Z363" s="1"/>
      <c r="AA363" s="1"/>
      <c r="AB363" s="1"/>
    </row>
    <row r="364" spans="1:28" s="155" customFormat="1" outlineLevel="3" x14ac:dyDescent="0.35">
      <c r="A364" s="1"/>
      <c r="B364" s="33"/>
      <c r="C364" s="76">
        <f t="shared" si="44"/>
        <v>4</v>
      </c>
      <c r="D364" s="4"/>
      <c r="E364" s="5">
        <v>7</v>
      </c>
      <c r="F364" s="5"/>
      <c r="G364" s="4"/>
      <c r="H364" s="2"/>
      <c r="I364" s="2"/>
      <c r="J364" s="2"/>
      <c r="K364" s="2"/>
      <c r="L364" s="2"/>
      <c r="M364" s="2"/>
      <c r="N364" s="2"/>
      <c r="O364" s="2"/>
      <c r="P364" s="2"/>
      <c r="Q364" s="2"/>
      <c r="R364" s="2"/>
      <c r="S364" s="2"/>
      <c r="T364" s="2"/>
      <c r="U364" s="2"/>
      <c r="V364" s="2"/>
      <c r="W364" s="2"/>
      <c r="X364" s="4"/>
      <c r="Y364" s="16"/>
      <c r="Z364" s="1"/>
      <c r="AA364" s="1"/>
      <c r="AB364" s="1"/>
    </row>
    <row r="365" spans="1:28" s="155" customFormat="1" ht="5.15" customHeight="1" outlineLevel="3" x14ac:dyDescent="0.35">
      <c r="A365" s="1"/>
      <c r="B365" s="33"/>
      <c r="C365" s="76">
        <f>INT($C$309)+3.005</f>
        <v>4.0049999999999999</v>
      </c>
      <c r="D365" s="4"/>
      <c r="E365" s="4"/>
      <c r="F365" s="4"/>
      <c r="G365" s="4"/>
      <c r="H365" s="86"/>
      <c r="I365" s="86"/>
      <c r="J365" s="86"/>
      <c r="K365" s="86"/>
      <c r="L365" s="86"/>
      <c r="M365" s="86"/>
      <c r="N365" s="86"/>
      <c r="O365" s="86"/>
      <c r="P365" s="86"/>
      <c r="Q365" s="86"/>
      <c r="R365" s="86"/>
      <c r="S365" s="86"/>
      <c r="T365" s="86"/>
      <c r="U365" s="86"/>
      <c r="V365" s="86"/>
      <c r="W365" s="86"/>
      <c r="X365" s="4" t="s">
        <v>3</v>
      </c>
      <c r="Y365" s="16"/>
      <c r="Z365" s="1"/>
      <c r="AA365" s="1"/>
      <c r="AB365" s="1"/>
    </row>
    <row r="366" spans="1:28" s="102" customFormat="1" ht="5.15" customHeight="1" outlineLevel="2" x14ac:dyDescent="0.35">
      <c r="A366" s="1"/>
      <c r="B366" s="33"/>
      <c r="C366" s="76">
        <f>INT($C$309)+2.005</f>
        <v>3.0049999999999999</v>
      </c>
      <c r="D366" s="4" t="s">
        <v>2</v>
      </c>
      <c r="E366" s="4"/>
      <c r="F366" s="4"/>
      <c r="G366" s="4"/>
      <c r="H366" s="98"/>
      <c r="I366" s="98"/>
      <c r="J366" s="98"/>
      <c r="K366" s="98"/>
      <c r="L366" s="98"/>
      <c r="M366" s="98"/>
      <c r="N366" s="98"/>
      <c r="O366" s="98"/>
      <c r="P366" s="98"/>
      <c r="Q366" s="98"/>
      <c r="R366" s="98"/>
      <c r="S366" s="98"/>
      <c r="T366" s="98"/>
      <c r="U366" s="98"/>
      <c r="V366" s="98"/>
      <c r="W366" s="98"/>
      <c r="X366" s="4"/>
      <c r="Y366" s="16"/>
      <c r="Z366" s="1"/>
      <c r="AA366" s="1"/>
      <c r="AB366" s="1"/>
    </row>
    <row r="367" spans="1:28" s="102" customFormat="1" outlineLevel="2" x14ac:dyDescent="0.35">
      <c r="A367" s="1"/>
      <c r="B367" s="33"/>
      <c r="C367" s="76">
        <f>INT($C$309)+2</f>
        <v>3</v>
      </c>
      <c r="D367" s="4"/>
      <c r="E367" s="5"/>
      <c r="F367" s="5"/>
      <c r="G367" s="4"/>
      <c r="H367" s="2" t="s">
        <v>151</v>
      </c>
      <c r="I367" s="149"/>
      <c r="J367" s="107" t="s">
        <v>75</v>
      </c>
      <c r="K367" s="107"/>
      <c r="L367" s="107"/>
      <c r="M367" s="107"/>
      <c r="N367" s="2"/>
      <c r="O367" s="107" t="s">
        <v>76</v>
      </c>
      <c r="P367" s="2"/>
      <c r="Q367" s="2"/>
      <c r="R367" s="2"/>
      <c r="S367" s="2"/>
      <c r="T367" s="107" t="s">
        <v>78</v>
      </c>
      <c r="U367" s="2"/>
      <c r="V367" s="2"/>
      <c r="W367" s="2"/>
      <c r="X367" s="4"/>
      <c r="Y367" s="16"/>
      <c r="Z367" s="1"/>
      <c r="AA367" s="1"/>
      <c r="AB367" s="1"/>
    </row>
    <row r="368" spans="1:28" s="155" customFormat="1" outlineLevel="2" x14ac:dyDescent="0.35">
      <c r="A368" s="1"/>
      <c r="B368" s="33"/>
      <c r="C368" s="76"/>
      <c r="D368" s="4"/>
      <c r="E368" s="5"/>
      <c r="F368" s="5"/>
      <c r="G368" s="4"/>
      <c r="H368" s="2"/>
      <c r="I368" s="149"/>
      <c r="J368" s="107" t="s">
        <v>279</v>
      </c>
      <c r="K368" s="107" t="s">
        <v>280</v>
      </c>
      <c r="L368" s="107" t="s">
        <v>281</v>
      </c>
      <c r="M368" s="107" t="s">
        <v>282</v>
      </c>
      <c r="N368" s="2"/>
      <c r="O368" s="107" t="s">
        <v>279</v>
      </c>
      <c r="P368" s="107" t="s">
        <v>280</v>
      </c>
      <c r="Q368" s="107" t="s">
        <v>281</v>
      </c>
      <c r="R368" s="107" t="s">
        <v>282</v>
      </c>
      <c r="S368" s="2"/>
      <c r="T368" s="107" t="s">
        <v>279</v>
      </c>
      <c r="U368" s="107" t="s">
        <v>280</v>
      </c>
      <c r="V368" s="107" t="s">
        <v>281</v>
      </c>
      <c r="W368" s="107" t="s">
        <v>282</v>
      </c>
      <c r="X368" s="4"/>
      <c r="Y368" s="16"/>
      <c r="Z368" s="1"/>
      <c r="AA368" s="1"/>
      <c r="AB368" s="1"/>
    </row>
    <row r="369" spans="1:28" s="102" customFormat="1" outlineLevel="2" x14ac:dyDescent="0.35">
      <c r="A369" s="1"/>
      <c r="B369" s="33"/>
      <c r="C369" s="76">
        <f>INT($C$309)+2</f>
        <v>3</v>
      </c>
      <c r="D369" s="4"/>
      <c r="E369" s="5">
        <v>0</v>
      </c>
      <c r="F369" s="5"/>
      <c r="G369" s="4"/>
      <c r="H369" s="61" t="s">
        <v>289</v>
      </c>
      <c r="I369" s="149"/>
      <c r="J369" s="162">
        <v>0</v>
      </c>
      <c r="K369" s="106">
        <v>0</v>
      </c>
      <c r="L369" s="106">
        <v>0</v>
      </c>
      <c r="M369" s="106">
        <v>0</v>
      </c>
      <c r="N369" s="2"/>
      <c r="O369" s="106">
        <v>0</v>
      </c>
      <c r="P369" s="106">
        <v>0</v>
      </c>
      <c r="Q369" s="106">
        <v>0</v>
      </c>
      <c r="R369" s="106">
        <v>0</v>
      </c>
      <c r="S369" s="2"/>
      <c r="T369" s="106">
        <v>0</v>
      </c>
      <c r="U369" s="106">
        <v>0</v>
      </c>
      <c r="V369" s="106">
        <v>0</v>
      </c>
      <c r="W369" s="106">
        <v>0</v>
      </c>
      <c r="X369" s="4"/>
      <c r="Y369" s="16"/>
      <c r="Z369" s="1"/>
      <c r="AA369" s="1"/>
      <c r="AB369" s="1"/>
    </row>
    <row r="370" spans="1:28" s="130" customFormat="1" outlineLevel="2" x14ac:dyDescent="0.35">
      <c r="A370" s="1"/>
      <c r="B370" s="33"/>
      <c r="C370" s="76">
        <f>INT($C$309)+2</f>
        <v>3</v>
      </c>
      <c r="D370" s="4"/>
      <c r="E370" s="5">
        <v>27</v>
      </c>
      <c r="F370" s="5"/>
      <c r="G370" s="4"/>
      <c r="H370" s="61" t="s">
        <v>290</v>
      </c>
      <c r="I370" s="149"/>
      <c r="J370" s="149"/>
      <c r="K370" s="2"/>
      <c r="L370" s="107"/>
      <c r="M370" s="2"/>
      <c r="N370" s="2"/>
      <c r="O370" s="32">
        <v>0.15</v>
      </c>
      <c r="P370" s="32">
        <v>0.1</v>
      </c>
      <c r="Q370" s="32">
        <v>0.05</v>
      </c>
      <c r="R370" s="32">
        <v>0.1</v>
      </c>
      <c r="S370" s="2"/>
      <c r="T370" s="32">
        <v>0.15</v>
      </c>
      <c r="U370" s="32">
        <v>0.1</v>
      </c>
      <c r="V370" s="32">
        <v>0.05</v>
      </c>
      <c r="W370" s="32">
        <v>0.1</v>
      </c>
      <c r="X370" s="4"/>
      <c r="Y370" s="16"/>
      <c r="Z370" s="1"/>
      <c r="AA370" s="1"/>
      <c r="AB370" s="1"/>
    </row>
    <row r="371" spans="1:28" s="130" customFormat="1" outlineLevel="2" x14ac:dyDescent="0.35">
      <c r="A371" s="1"/>
      <c r="B371" s="33"/>
      <c r="C371" s="76">
        <f>INT($C$309)+2</f>
        <v>3</v>
      </c>
      <c r="D371" s="4"/>
      <c r="E371" s="5">
        <v>54</v>
      </c>
      <c r="F371" s="5"/>
      <c r="G371" s="4"/>
      <c r="H371" s="61" t="s">
        <v>291</v>
      </c>
      <c r="I371" s="149"/>
      <c r="J371" s="149"/>
      <c r="K371" s="2"/>
      <c r="L371" s="107"/>
      <c r="M371" s="2"/>
      <c r="N371" s="2"/>
      <c r="O371" s="32">
        <v>-0.15</v>
      </c>
      <c r="P371" s="32">
        <v>-0.1</v>
      </c>
      <c r="Q371" s="32">
        <v>-0.05</v>
      </c>
      <c r="R371" s="32">
        <v>-0.1</v>
      </c>
      <c r="S371" s="2"/>
      <c r="T371" s="32">
        <v>-0.15</v>
      </c>
      <c r="U371" s="32">
        <v>-0.1</v>
      </c>
      <c r="V371" s="32">
        <v>-0.05</v>
      </c>
      <c r="W371" s="32">
        <v>-0.1</v>
      </c>
      <c r="X371" s="4"/>
      <c r="Y371" s="16"/>
      <c r="Z371" s="1"/>
      <c r="AA371" s="1"/>
      <c r="AB371" s="1"/>
    </row>
    <row r="372" spans="1:28" s="155" customFormat="1" outlineLevel="2" x14ac:dyDescent="0.35">
      <c r="A372" s="1"/>
      <c r="B372" s="33"/>
      <c r="C372" s="76"/>
      <c r="D372" s="4"/>
      <c r="E372" s="5"/>
      <c r="F372" s="5"/>
      <c r="G372" s="4"/>
      <c r="H372" s="168"/>
      <c r="I372" s="167"/>
      <c r="J372" s="2"/>
      <c r="K372" s="2"/>
      <c r="L372" s="107"/>
      <c r="M372" s="2"/>
      <c r="N372" s="2"/>
      <c r="O372" s="2"/>
      <c r="P372" s="2"/>
      <c r="Q372" s="2"/>
      <c r="R372" s="2"/>
      <c r="S372" s="2"/>
      <c r="T372" s="2"/>
      <c r="U372" s="2"/>
      <c r="V372" s="2"/>
      <c r="W372" s="2"/>
      <c r="X372" s="4"/>
      <c r="Y372" s="16"/>
      <c r="Z372" s="1"/>
      <c r="AA372" s="1"/>
      <c r="AB372" s="1"/>
    </row>
    <row r="373" spans="1:28" s="102" customFormat="1" ht="5.15" customHeight="1" outlineLevel="3" x14ac:dyDescent="0.35">
      <c r="A373" s="1"/>
      <c r="B373" s="33"/>
      <c r="C373" s="76">
        <f>INT($C$309)+3.005</f>
        <v>4.0049999999999999</v>
      </c>
      <c r="D373" s="4"/>
      <c r="E373" s="4"/>
      <c r="F373" s="4"/>
      <c r="G373" s="4"/>
      <c r="H373" s="4"/>
      <c r="I373" s="4"/>
      <c r="J373" s="4"/>
      <c r="K373" s="4"/>
      <c r="L373" s="4"/>
      <c r="M373" s="4"/>
      <c r="N373" s="4"/>
      <c r="O373" s="4"/>
      <c r="P373" s="4"/>
      <c r="Q373" s="4"/>
      <c r="R373" s="4"/>
      <c r="S373" s="4"/>
      <c r="T373" s="4"/>
      <c r="U373" s="4"/>
      <c r="V373" s="4"/>
      <c r="W373" s="4"/>
      <c r="X373" s="4" t="s">
        <v>3</v>
      </c>
      <c r="Y373" s="16"/>
      <c r="Z373" s="1"/>
      <c r="AA373" s="1"/>
      <c r="AB373" s="1"/>
    </row>
    <row r="374" spans="1:28" s="142" customFormat="1" ht="5.15" customHeight="1" outlineLevel="2" x14ac:dyDescent="0.35">
      <c r="A374" s="1"/>
      <c r="B374" s="33"/>
      <c r="C374" s="76">
        <f>INT($C$309)+2.005</f>
        <v>3.0049999999999999</v>
      </c>
      <c r="D374" s="4"/>
      <c r="E374" s="4"/>
      <c r="F374" s="4"/>
      <c r="G374" s="4"/>
      <c r="H374" s="4"/>
      <c r="I374" s="4"/>
      <c r="J374" s="4"/>
      <c r="K374" s="4"/>
      <c r="L374" s="4"/>
      <c r="M374" s="4"/>
      <c r="N374" s="4"/>
      <c r="O374" s="4"/>
      <c r="P374" s="4"/>
      <c r="Q374" s="4"/>
      <c r="R374" s="4"/>
      <c r="S374" s="4"/>
      <c r="T374" s="4"/>
      <c r="U374" s="4"/>
      <c r="V374" s="4"/>
      <c r="W374" s="4"/>
      <c r="X374" s="4"/>
      <c r="Y374" s="16"/>
      <c r="Z374" s="1"/>
      <c r="AA374" s="1"/>
      <c r="AB374" s="1"/>
    </row>
    <row r="375" spans="1:28" s="142" customFormat="1" ht="5.15" customHeight="1" outlineLevel="1" x14ac:dyDescent="0.35">
      <c r="A375" s="1"/>
      <c r="B375" s="35"/>
      <c r="C375" s="79">
        <f>INT($C$309)+1.005</f>
        <v>2.0049999999999999</v>
      </c>
      <c r="D375" s="17"/>
      <c r="E375" s="17"/>
      <c r="F375" s="17"/>
      <c r="G375" s="17"/>
      <c r="H375" s="17"/>
      <c r="I375" s="17"/>
      <c r="J375" s="17"/>
      <c r="K375" s="17"/>
      <c r="L375" s="17"/>
      <c r="M375" s="17"/>
      <c r="N375" s="17"/>
      <c r="O375" s="17"/>
      <c r="P375" s="17"/>
      <c r="Q375" s="17"/>
      <c r="R375" s="17"/>
      <c r="S375" s="17"/>
      <c r="T375" s="17"/>
      <c r="U375" s="17"/>
      <c r="V375" s="17"/>
      <c r="W375" s="17"/>
      <c r="X375" s="17"/>
      <c r="Y375" s="18" t="s">
        <v>1</v>
      </c>
      <c r="Z375" s="1"/>
      <c r="AA375" s="1"/>
      <c r="AB375" s="1"/>
    </row>
    <row r="376" spans="1:28" s="142" customFormat="1" ht="5.15" customHeight="1" x14ac:dyDescent="0.35">
      <c r="A376" s="1"/>
      <c r="B376" s="19"/>
      <c r="C376" s="80">
        <f>INT($C$309)+0.005</f>
        <v>1.0049999999999999</v>
      </c>
      <c r="D376" s="19"/>
      <c r="E376" s="19"/>
      <c r="F376" s="19"/>
      <c r="G376" s="19"/>
      <c r="H376" s="19"/>
      <c r="I376" s="19"/>
      <c r="J376" s="19"/>
      <c r="K376" s="19"/>
      <c r="L376" s="19"/>
      <c r="M376" s="19"/>
      <c r="N376" s="19"/>
      <c r="O376" s="19"/>
      <c r="P376" s="19"/>
      <c r="Q376" s="19"/>
      <c r="R376" s="19"/>
      <c r="S376" s="19"/>
      <c r="T376" s="19"/>
      <c r="U376" s="19"/>
      <c r="V376" s="19"/>
      <c r="W376" s="19"/>
      <c r="X376" s="19"/>
      <c r="Y376" s="19"/>
      <c r="Z376" s="1"/>
      <c r="AA376" s="1"/>
      <c r="AB376" s="1"/>
    </row>
    <row r="377" spans="1:28" s="142" customFormat="1" outlineLevel="2" x14ac:dyDescent="0.35">
      <c r="A377" s="1"/>
      <c r="B377" s="1"/>
      <c r="C377" s="76">
        <f>INT($C$309)+2</f>
        <v>3</v>
      </c>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5">
      <c r="A379" s="1"/>
      <c r="B379" s="1"/>
      <c r="C379" s="69"/>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x14ac:dyDescent="0.35">
      <c r="A380" s="1"/>
      <c r="B380" s="1"/>
      <c r="C380" s="69"/>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x14ac:dyDescent="0.35">
      <c r="A381" s="1"/>
      <c r="B381" s="1"/>
      <c r="C381" s="69"/>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x14ac:dyDescent="0.35">
      <c r="A382" s="1"/>
      <c r="B382" s="1"/>
      <c r="C382" s="69"/>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x14ac:dyDescent="0.35">
      <c r="A383" s="1"/>
      <c r="B383" s="1"/>
      <c r="C383" s="69"/>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x14ac:dyDescent="0.35">
      <c r="C384" s="75" t="s">
        <v>4</v>
      </c>
    </row>
  </sheetData>
  <mergeCells count="4">
    <mergeCell ref="J18:T18"/>
    <mergeCell ref="J21:T21"/>
    <mergeCell ref="R323:W325"/>
    <mergeCell ref="Q360:W363"/>
  </mergeCells>
  <phoneticPr fontId="14" type="noConversion"/>
  <conditionalFormatting sqref="I369:J371 I367:I368">
    <cfRule type="expression" dxfId="20" priority="75">
      <formula>($E367&gt;=I$320)</formula>
    </cfRule>
  </conditionalFormatting>
  <conditionalFormatting sqref="O369:O371">
    <cfRule type="expression" dxfId="19" priority="76">
      <formula>($E369&gt;=L$320)</formula>
    </cfRule>
  </conditionalFormatting>
  <conditionalFormatting sqref="T369:T371">
    <cfRule type="expression" dxfId="18" priority="83">
      <formula>($E369&gt;=P$320)</formula>
    </cfRule>
  </conditionalFormatting>
  <conditionalFormatting sqref="P371">
    <cfRule type="expression" dxfId="17" priority="149">
      <formula>(#REF!&gt;=L$320)</formula>
    </cfRule>
  </conditionalFormatting>
  <conditionalFormatting sqref="Q371 U371">
    <cfRule type="expression" dxfId="16" priority="150">
      <formula>(#REF!&gt;=L$320)</formula>
    </cfRule>
  </conditionalFormatting>
  <conditionalFormatting sqref="R371">
    <cfRule type="expression" dxfId="15" priority="152">
      <formula>(#REF!&gt;=L$320)</formula>
    </cfRule>
  </conditionalFormatting>
  <conditionalFormatting sqref="W371">
    <cfRule type="expression" dxfId="14" priority="153">
      <formula>(#REF!&gt;=P$320)</formula>
    </cfRule>
  </conditionalFormatting>
  <conditionalFormatting sqref="V371">
    <cfRule type="expression" dxfId="13" priority="154">
      <formula>(#REF!&gt;=P$320)</formula>
    </cfRule>
  </conditionalFormatting>
  <conditionalFormatting sqref="P370">
    <cfRule type="expression" dxfId="12" priority="155">
      <formula>(#REF!&gt;=L$320)</formula>
    </cfRule>
  </conditionalFormatting>
  <conditionalFormatting sqref="Q370 U370">
    <cfRule type="expression" dxfId="11" priority="156">
      <formula>(#REF!&gt;=L$320)</formula>
    </cfRule>
  </conditionalFormatting>
  <conditionalFormatting sqref="R370">
    <cfRule type="expression" dxfId="10" priority="158">
      <formula>(#REF!&gt;=L$320)</formula>
    </cfRule>
  </conditionalFormatting>
  <conditionalFormatting sqref="W370">
    <cfRule type="expression" dxfId="9" priority="159">
      <formula>(#REF!&gt;=P$320)</formula>
    </cfRule>
  </conditionalFormatting>
  <conditionalFormatting sqref="V370">
    <cfRule type="expression" dxfId="8" priority="160">
      <formula>(#REF!&gt;=P$320)</formula>
    </cfRule>
  </conditionalFormatting>
  <conditionalFormatting sqref="K369">
    <cfRule type="expression" dxfId="7" priority="161">
      <formula>(#REF!&gt;=J$320)</formula>
    </cfRule>
  </conditionalFormatting>
  <conditionalFormatting sqref="M369">
    <cfRule type="expression" dxfId="6" priority="162">
      <formula>(#REF!&gt;=J$320)</formula>
    </cfRule>
  </conditionalFormatting>
  <conditionalFormatting sqref="L369">
    <cfRule type="expression" dxfId="5" priority="163">
      <formula>(#REF!&gt;=J$320)</formula>
    </cfRule>
  </conditionalFormatting>
  <conditionalFormatting sqref="P369">
    <cfRule type="expression" dxfId="4" priority="164">
      <formula>(#REF!&gt;=L$320)</formula>
    </cfRule>
  </conditionalFormatting>
  <conditionalFormatting sqref="Q369 U369">
    <cfRule type="expression" dxfId="3" priority="165">
      <formula>(#REF!&gt;=L$320)</formula>
    </cfRule>
  </conditionalFormatting>
  <conditionalFormatting sqref="R369">
    <cfRule type="expression" dxfId="2" priority="167">
      <formula>(#REF!&gt;=L$320)</formula>
    </cfRule>
  </conditionalFormatting>
  <conditionalFormatting sqref="W369">
    <cfRule type="expression" dxfId="1" priority="168">
      <formula>(#REF!&gt;=P$320)</formula>
    </cfRule>
  </conditionalFormatting>
  <conditionalFormatting sqref="V369">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93" t="s">
        <v>22</v>
      </c>
      <c r="K18" s="193"/>
      <c r="L18" s="193"/>
      <c r="M18" s="193"/>
      <c r="N18" s="193"/>
      <c r="O18" s="193"/>
      <c r="P18" s="193"/>
      <c r="Q18" s="193"/>
      <c r="R18" s="193"/>
      <c r="S18" s="193"/>
      <c r="T18" s="193"/>
      <c r="U18" s="193"/>
      <c r="V18" s="193"/>
      <c r="W18" s="193"/>
      <c r="X18" s="193"/>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94"/>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2021-02-25T02:05:31Z</dcterms:modified>
</cp:coreProperties>
</file>