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17D6001E-D633-409F-9121-754C71F1DAC2}" xr6:coauthVersionLast="45" xr6:coauthVersionMax="45" xr10:uidLastSave="{00000000-0000-0000-0000-000000000000}"/>
  <bookViews>
    <workbookView xWindow="574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Stock!$M$328:$M$329</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fvps_vi1">Stock!#REF!</definedName>
    <definedName name="i_n_pos">Stock!$I$63</definedName>
    <definedName name="i_n_prior_fvps_vi1">Stock!#REF!</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Stock!$L$328:$L$329</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r1type_fi">Stock!#REF!</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4" i="12"/>
  <c r="Q353" i="12" s="1"/>
  <c r="L354" i="12"/>
  <c r="M354" i="12"/>
  <c r="J354" i="12"/>
  <c r="C358" i="12"/>
  <c r="C357" i="12"/>
  <c r="C356" i="12"/>
  <c r="C355" i="12"/>
  <c r="C353" i="12"/>
  <c r="C352" i="12"/>
  <c r="C351" i="12"/>
  <c r="C350" i="12"/>
  <c r="K348" i="12"/>
  <c r="L348" i="12"/>
  <c r="N342" i="12"/>
  <c r="O342" i="12"/>
  <c r="Q341" i="12" l="1"/>
  <c r="J348" i="12"/>
  <c r="L323" i="12"/>
  <c r="L320" i="12" s="1"/>
  <c r="C360" i="12"/>
  <c r="C359" i="12"/>
  <c r="C347" i="12"/>
  <c r="C346" i="12"/>
  <c r="C345"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charset val="1"/>
          </rPr>
          <t>Michael Young (21512438):</t>
        </r>
        <r>
          <rPr>
            <sz val="9"/>
            <color indexed="81"/>
            <rFont val="Tahoma"/>
            <charset val="1"/>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charset val="1"/>
          </rPr>
          <t>Michael Young (21512438):</t>
        </r>
        <r>
          <rPr>
            <sz val="9"/>
            <color indexed="81"/>
            <rFont val="Tahoma"/>
            <charset val="1"/>
          </rPr>
          <t xml:space="preserve">
This is a user defined date. See just below.</t>
        </r>
      </text>
    </comment>
    <comment ref="Q340" authorId="0" shapeId="0" xr:uid="{BAFEEFE1-C9CC-4772-A98F-473F1851AB29}">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41" authorId="0" shapeId="0" xr:uid="{D7D65839-3BE2-45B7-86BC-9B6D2446C709}">
      <text>
        <r>
          <rPr>
            <b/>
            <sz val="9"/>
            <color indexed="81"/>
            <rFont val="Tahoma"/>
            <charset val="1"/>
          </rPr>
          <t>Michael Young (21512438):</t>
        </r>
        <r>
          <rPr>
            <sz val="9"/>
            <color indexed="81"/>
            <rFont val="Tahoma"/>
            <charset val="1"/>
          </rPr>
          <t xml:space="preserve">
is the fvp being included in the model?</t>
        </r>
      </text>
    </comment>
    <comment ref="H342" authorId="0" shapeId="0" xr:uid="{F6F212BC-5603-42B0-BF5A-D54FAA907EED}">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charset val="1"/>
          </rPr>
          <t>Michael Young (21512438):</t>
        </r>
        <r>
          <rPr>
            <sz val="9"/>
            <color indexed="81"/>
            <rFont val="Tahoma"/>
            <charset val="1"/>
          </rPr>
          <t xml:space="preserve">
is the fvp also a dvp?</t>
        </r>
      </text>
    </comment>
    <comment ref="J347" authorId="0" shapeId="0" xr:uid="{E29AB565-A991-45ED-AD8D-42E00F440CFF}">
      <text>
        <r>
          <rPr>
            <b/>
            <sz val="9"/>
            <color indexed="81"/>
            <rFont val="Tahoma"/>
            <charset val="1"/>
          </rPr>
          <t>Michael Young (21512438):</t>
        </r>
        <r>
          <rPr>
            <sz val="9"/>
            <color indexed="81"/>
            <rFont val="Tahoma"/>
            <charset val="1"/>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charset val="1"/>
          </rPr>
          <t>Michael Young (21512438):</t>
        </r>
        <r>
          <rPr>
            <sz val="9"/>
            <color indexed="81"/>
            <rFont val="Tahoma"/>
            <charset val="1"/>
          </rPr>
          <t xml:space="preserve">
is the fvp being included in the model?</t>
        </r>
      </text>
    </comment>
    <comment ref="H354" authorId="0" shapeId="0" xr:uid="{E52CB49D-5DB4-428A-B748-FAED94ADB99C}">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charset val="1"/>
          </rPr>
          <t>Michael Young (21512438):</t>
        </r>
        <r>
          <rPr>
            <sz val="9"/>
            <color indexed="81"/>
            <rFont val="Tahoma"/>
            <charset val="1"/>
          </rPr>
          <t xml:space="preserve">
is the fvp also a dvp?</t>
        </r>
      </text>
    </comment>
  </commentList>
</comments>
</file>

<file path=xl/sharedStrings.xml><?xml version="1.0" encoding="utf-8"?>
<sst xmlns="http://schemas.openxmlformats.org/spreadsheetml/2006/main" count="484" uniqueCount="292">
  <si>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</si>
  <si>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</si>
  <si>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</si>
  <si>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</si>
  <si>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</si>
  <si>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</si>
  <si>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</si>
  <si>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</si>
  <si>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</si>
  <si>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</si>
  <si>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</si>
  <si>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</si>
  <si>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</si>
  <si>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</si>
  <si>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</si>
  <si>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</si>
  <si>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</si>
  <si>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</si>
  <si>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</si>
  <si>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</si>
  <si>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</si>
  <si>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</si>
  <si>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</si>
  <si>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</si>
  <si>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</si>
  <si>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</si>
  <si>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</si>
  <si>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</si>
  <si>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</si>
  <si>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</si>
  <si>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</si>
  <si>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</si>
  <si>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</si>
  <si>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</si>
  <si>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</si>
  <si>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</si>
  <si>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</si>
  <si>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</si>
  <si>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</si>
  <si>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</si>
  <si>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</si>
  <si>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</si>
  <si>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</si>
  <si>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</si>
  <si>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</si>
  <si>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</si>
  <si>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</si>
  <si>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</si>
  <si>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</si>
  <si>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</si>
  <si>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</si>
  <si>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</si>
  <si>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</si>
  <si>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</si>
  <si>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</si>
  <si>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</si>
  <si>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</si>
  <si>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</si>
  <si>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</si>
  <si>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</si>
  <si>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</si>
  <si>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</si>
  <si>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</si>
  <si>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</si>
  <si>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</si>
  <si>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</si>
  <si>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</si>
  <si>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</si>
  <si>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</si>
  <si>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</si>
  <si>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</si>
  <si>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</si>
  <si>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</si>
  <si>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</si>
  <si>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</si>
  <si>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</si>
  <si>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</si>
  <si>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</si>
  <si>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</si>
  <si>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</si>
  <si>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</si>
  <si>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</si>
  <si>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</si>
  <si>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</si>
  <si>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</si>
  <si>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</si>
  <si>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</si>
  <si>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</si>
  <si>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</si>
  <si>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</si>
  <si>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</si>
  <si>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</si>
  <si>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</si>
  <si>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</si>
  <si>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</si>
  <si>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</si>
  <si>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</si>
  <si>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</si>
  <si>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</si>
  <si>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</si>
  <si>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</si>
  <si>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</si>
  <si>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</si>
  <si>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</si>
  <si>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</si>
  <si>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</si>
  <si>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</si>
  <si>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</si>
  <si>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</si>
  <si>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</si>
  <si>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</si>
  <si>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</si>
  <si>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</si>
  <si>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</si>
  <si>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</si>
  <si>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</si>
  <si>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</si>
  <si>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</si>
  <si>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</si>
  <si>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</si>
  <si>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</si>
  <si>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</si>
  <si>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</si>
  <si>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</si>
  <si>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</si>
  <si>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</si>
  <si>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</si>
  <si>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</si>
  <si>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</si>
  <si>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</si>
  <si>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</si>
  <si>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</si>
  <si>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</si>
  <si>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</si>
  <si>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</si>
  <si>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</si>
  <si>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</si>
  <si>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</si>
  <si>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</si>
  <si>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</si>
  <si>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</si>
  <si>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</si>
  <si>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</si>
  <si>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</si>
  <si>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</si>
  <si>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</si>
  <si>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</si>
  <si>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</si>
  <si>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</si>
  <si>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</si>
  <si>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</si>
  <si>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</si>
  <si>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</si>
  <si>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</si>
  <si>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</si>
  <si>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</si>
  <si>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</si>
  <si>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</si>
  <si>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</si>
  <si>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</si>
  <si>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</si>
  <si>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</si>
  <si>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</si>
  <si>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</si>
  <si>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</si>
  <si>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</si>
  <si>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</si>
  <si>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</si>
  <si>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</si>
  <si>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</si>
  <si>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</si>
  <si>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</si>
  <si>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</si>
  <si>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</si>
  <si>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</si>
  <si>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</si>
  <si>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</si>
  <si>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</si>
  <si>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</si>
  <si>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</si>
  <si>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</si>
  <si>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</si>
  <si>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</si>
  <si>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</si>
  <si>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</si>
  <si>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</si>
  <si>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</si>
  <si>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</si>
  <si>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</si>
  <si>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</si>
  <si>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</si>
  <si>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</si>
  <si>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</si>
  <si>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</si>
  <si>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</si>
  <si>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</si>
  <si>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</si>
  <si>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</si>
  <si>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</si>
  <si>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</si>
  <si>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</si>
  <si>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</si>
  <si>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</si>
  <si>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</si>
  <si>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</si>
  <si>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</si>
  <si>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</si>
  <si>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</si>
  <si>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</si>
  <si>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</si>
  <si>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</si>
  <si>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</si>
  <si>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</si>
  <si>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</si>
  <si>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</si>
  <si>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</si>
  <si>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</si>
  <si>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</si>
  <si>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</si>
  <si>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</si>
  <si>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</si>
  <si>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</si>
  <si>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</si>
  <si>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</si>
  <si>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</si>
  <si>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</si>
  <si>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</si>
  <si>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</si>
  <si>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</si>
  <si>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</si>
  <si>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</si>
  <si>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</si>
  <si>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</si>
  <si>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</si>
  <si>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</si>
  <si>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</si>
  <si>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</si>
  <si>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</si>
  <si>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</si>
  <si>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</si>
  <si>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</si>
  <si>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</si>
  <si>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</si>
  <si>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</si>
  <si>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</si>
  <si>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</si>
  <si>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</si>
  <si>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</si>
  <si>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</si>
  <si>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</si>
  <si>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</si>
  <si>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pool0</t>
  </si>
  <si>
    <t>pool1</t>
  </si>
  <si>
    <t>pool2</t>
  </si>
  <si>
    <t>pool3</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</si>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</sst>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8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L63" sqref="L63"/>
    </sheetView>
  </sheetViews>
  <sheetFormatPr defaultColWidth="8.7265625" defaultRowHeight="14.5" outlineLevelRow="4" outlineLevelCol="2" x14ac:dyDescent="0.35"/>
  <cols>
    <col min="1" max="1" width="4.7265625" style="155" customWidth="1"/>
    <col min="2" max="2" width="2.7265625" style="155" customWidth="1"/>
    <col min="3" max="3" width="4.7265625" style="155" customWidth="1" outlineLevel="2"/>
    <col min="4" max="4" width="1.7265625" style="155" customWidth="1"/>
    <col min="5" max="6" width="9.7265625" style="155" customWidth="1" outlineLevel="1"/>
    <col min="7" max="7" width="1.7265625" style="155" customWidth="1" outlineLevel="1"/>
    <col min="8" max="8" width="37.26953125" style="155" bestFit="1" customWidth="1"/>
    <col min="9" max="9" width="9.7265625" style="155" customWidth="1"/>
    <col min="10" max="23" width="10.81640625" style="155" customWidth="1"/>
    <col min="24" max="24" width="1.7265625" style="155" customWidth="1"/>
    <col min="25" max="26" width="4.7265625" style="155" customWidth="1"/>
    <col min="27" max="27" width="8.7265625" style="155"/>
    <col min="28" max="28" width="46.1796875" style="155" customWidth="1"/>
    <col min="29" max="16384" width="8.7265625" style="155"/>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3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3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35">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5">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35">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35">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35">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35">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35">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35">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3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35">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35">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35">
      <c r="A61" s="1"/>
      <c r="B61" s="33"/>
      <c r="C61" s="76"/>
      <c r="D61" s="4"/>
      <c r="E61" s="5"/>
      <c r="F61" s="5"/>
      <c r="G61" s="4"/>
      <c r="H61" s="2" t="s">
        <v>250</v>
      </c>
      <c r="I61" s="108" t="s">
        <v>251</v>
      </c>
      <c r="J61" s="108" t="s">
        <v>252</v>
      </c>
      <c r="K61" s="108" t="s">
        <v>253</v>
      </c>
      <c r="L61" s="108" t="s">
        <v>254</v>
      </c>
      <c r="M61" s="2"/>
      <c r="N61" s="2"/>
      <c r="O61" s="2"/>
      <c r="P61" s="2"/>
      <c r="Q61" s="2"/>
      <c r="R61" s="2"/>
      <c r="S61" s="2"/>
      <c r="T61" s="2"/>
      <c r="U61" s="2"/>
      <c r="V61" s="2"/>
      <c r="W61" s="2"/>
      <c r="X61" s="4"/>
      <c r="Y61" s="16"/>
      <c r="Z61" s="1"/>
      <c r="AA61" s="1"/>
      <c r="AB61" s="1"/>
    </row>
    <row r="62" spans="1:28" outlineLevel="2" x14ac:dyDescent="0.3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35">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35">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3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3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15" customHeight="1" outlineLevel="3" x14ac:dyDescent="0.3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16" workbookViewId="0">
      <selection activeCell="N342" sqref="N342"/>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3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28" outlineLevel="2" x14ac:dyDescent="0.3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3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3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3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3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3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3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3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3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3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3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3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3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3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3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3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3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3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3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3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3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3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3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3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3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3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3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3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3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3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3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3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3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15" customHeight="1" outlineLevel="3" x14ac:dyDescent="0.3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15" customHeight="1" outlineLevel="2" x14ac:dyDescent="0.3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15" customHeight="1" outlineLevel="1" x14ac:dyDescent="0.3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15" customHeight="1" x14ac:dyDescent="0.3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3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3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3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3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3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3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3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3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3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3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3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3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3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3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3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15" customHeight="1" thickBot="1" x14ac:dyDescent="0.4">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15" customHeight="1" outlineLevel="1" x14ac:dyDescent="0.3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3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49999999999999" customHeight="1" x14ac:dyDescent="0.3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49999999999999" customHeight="1" outlineLevel="1" x14ac:dyDescent="0.3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15" customHeight="1" outlineLevel="2" x14ac:dyDescent="0.3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3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3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3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3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5" customHeight="1" outlineLevel="2" x14ac:dyDescent="0.3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3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3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15" customHeight="1" outlineLevel="2" x14ac:dyDescent="0.3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3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3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3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3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3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3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3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3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3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3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3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3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3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15" customHeight="1" outlineLevel="2" x14ac:dyDescent="0.3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3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15" customHeight="1" outlineLevel="3" x14ac:dyDescent="0.3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3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3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3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3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3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3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3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3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3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3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3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3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3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3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3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3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3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3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3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3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3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3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3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3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3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3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3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3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3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3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3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3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3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3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3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3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3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3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3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3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3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15" customHeight="1" outlineLevel="2" x14ac:dyDescent="0.3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3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3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3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15" customHeight="1" outlineLevel="3" x14ac:dyDescent="0.3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35">
      <c r="A213" s="1"/>
      <c r="B213" s="33"/>
      <c r="C213" s="76">
        <f>INT($C$140)+2</f>
        <v>3</v>
      </c>
      <c r="D213" s="4"/>
      <c r="E213" s="5"/>
      <c r="F213" s="5"/>
      <c r="G213" s="4"/>
      <c r="H213" s="128" t="s">
        <v>134</v>
      </c>
      <c r="I213" s="55" t="s">
        <v>271</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3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3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3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3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3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3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3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3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3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3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3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3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3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3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3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3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3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3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3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3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3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3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3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3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3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3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3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3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3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3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3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3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3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3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3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3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3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3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3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3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3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3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3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3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3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3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3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3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3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3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3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3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3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3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3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3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3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3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3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3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15" customHeight="1" outlineLevel="2" x14ac:dyDescent="0.3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3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3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3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15" customHeight="1" outlineLevel="3" x14ac:dyDescent="0.3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3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3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3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3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3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3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3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3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3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3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3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3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3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3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3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3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3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3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3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3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3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15" customHeight="1" outlineLevel="2" x14ac:dyDescent="0.3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15" customHeight="1" outlineLevel="2" x14ac:dyDescent="0.3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15" customHeight="1" outlineLevel="1" x14ac:dyDescent="0.3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15" customHeight="1" x14ac:dyDescent="0.3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3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3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15" customHeight="1" thickBot="1" x14ac:dyDescent="0.4">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15" customHeight="1" outlineLevel="1" x14ac:dyDescent="0.3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3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49999999999999" customHeight="1" x14ac:dyDescent="0.3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49999999999999" customHeight="1" outlineLevel="1" x14ac:dyDescent="0.3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15" customHeight="1" outlineLevel="2" x14ac:dyDescent="0.3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3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3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3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28" outlineLevel="2" x14ac:dyDescent="0.3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5" customHeight="1" outlineLevel="2" x14ac:dyDescent="0.3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3" customHeight="1" outlineLevel="4" x14ac:dyDescent="0.3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5" customHeight="1" outlineLevel="4" x14ac:dyDescent="0.3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15" customHeight="1" outlineLevel="2" x14ac:dyDescent="0.3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35">
      <c r="A320" s="1"/>
      <c r="B320" s="33"/>
      <c r="C320" s="76">
        <f>INT($C$309)+2</f>
        <v>3</v>
      </c>
      <c r="D320" s="4"/>
      <c r="E320" s="5"/>
      <c r="F320" s="5"/>
      <c r="G320" s="4"/>
      <c r="H320" s="2" t="s">
        <v>148</v>
      </c>
      <c r="I320" s="2"/>
      <c r="J320" s="36">
        <v>1</v>
      </c>
      <c r="K320" s="2"/>
      <c r="L320" s="132">
        <f>i_w_start_len1*i_n1_len^L323</f>
        <v>48</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3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35">
      <c r="A322" s="1"/>
      <c r="B322" s="33"/>
      <c r="C322" s="76">
        <f t="shared" ref="C322:C335" si="43">INT($C$309)+3</f>
        <v>4</v>
      </c>
      <c r="D322" s="4"/>
      <c r="E322" s="5"/>
      <c r="F322" s="5"/>
      <c r="G322" s="4"/>
      <c r="H322" s="2" t="s">
        <v>150</v>
      </c>
      <c r="I322" s="2"/>
      <c r="J322" s="36">
        <v>1</v>
      </c>
      <c r="K322" s="126"/>
      <c r="L322" s="31">
        <v>2</v>
      </c>
      <c r="M322" s="126"/>
      <c r="N322" s="2"/>
      <c r="O322" s="2"/>
      <c r="P322" s="31">
        <v>3</v>
      </c>
      <c r="Q322" s="126"/>
      <c r="R322" s="126"/>
      <c r="S322" s="126"/>
      <c r="T322" s="126"/>
      <c r="U322" s="126"/>
      <c r="V322" s="126"/>
      <c r="W322" s="126"/>
      <c r="X322" s="4"/>
      <c r="Y322" s="16"/>
      <c r="Z322" s="1"/>
      <c r="AA322" s="1"/>
      <c r="AB322" s="1"/>
    </row>
    <row r="323" spans="1:31" s="155" customFormat="1" outlineLevel="3" x14ac:dyDescent="0.35">
      <c r="A323" s="1"/>
      <c r="B323" s="33"/>
      <c r="C323" s="76"/>
      <c r="D323" s="4"/>
      <c r="E323" s="5"/>
      <c r="F323" s="5"/>
      <c r="G323" s="4"/>
      <c r="H323" s="2" t="s">
        <v>153</v>
      </c>
      <c r="I323" s="2"/>
      <c r="J323" s="31">
        <v>1</v>
      </c>
      <c r="K323" s="2"/>
      <c r="L323" s="132">
        <f>COUNTIF(J341:O341,TRUE)</f>
        <v>4</v>
      </c>
      <c r="M323" s="2"/>
      <c r="N323" s="2"/>
      <c r="O323" s="2"/>
      <c r="P323" s="132">
        <f>COUNTIF(J353:M353,TRUE)</f>
        <v>3</v>
      </c>
      <c r="Q323" s="126"/>
      <c r="R323" s="178" t="s">
        <v>167</v>
      </c>
      <c r="S323" s="179"/>
      <c r="T323" s="179"/>
      <c r="U323" s="179"/>
      <c r="V323" s="179"/>
      <c r="W323" s="180"/>
      <c r="X323" s="4"/>
      <c r="Y323" s="16"/>
      <c r="Z323" s="1"/>
      <c r="AA323" s="1"/>
      <c r="AB323" s="1"/>
    </row>
    <row r="324" spans="1:31" s="101" customFormat="1" outlineLevel="3" x14ac:dyDescent="0.3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1"/>
      <c r="S324" s="182"/>
      <c r="T324" s="182"/>
      <c r="U324" s="182"/>
      <c r="V324" s="182"/>
      <c r="W324" s="183"/>
      <c r="X324" s="4"/>
      <c r="Y324" s="16"/>
      <c r="Z324" s="1"/>
      <c r="AA324" s="1"/>
      <c r="AB324" s="1"/>
    </row>
    <row r="325" spans="1:31" s="111" customFormat="1" outlineLevel="3" x14ac:dyDescent="0.3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1"/>
      <c r="S325" s="182"/>
      <c r="T325" s="182"/>
      <c r="U325" s="182"/>
      <c r="V325" s="182"/>
      <c r="W325" s="183"/>
      <c r="X325" s="4"/>
      <c r="Y325" s="16"/>
      <c r="Z325" s="1"/>
      <c r="AA325" s="1"/>
      <c r="AB325" s="1"/>
    </row>
    <row r="326" spans="1:31" s="131" customFormat="1" outlineLevel="3" x14ac:dyDescent="0.3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35">
      <c r="A327" s="1"/>
      <c r="B327" s="33"/>
      <c r="C327" s="76">
        <f>INT(C$309+3)</f>
        <v>4</v>
      </c>
      <c r="D327" s="4"/>
      <c r="E327" s="5"/>
      <c r="F327" s="5"/>
      <c r="G327" s="4"/>
      <c r="H327" s="2"/>
      <c r="I327" s="56"/>
      <c r="J327" s="2" t="s">
        <v>286</v>
      </c>
      <c r="K327" s="2" t="s">
        <v>115</v>
      </c>
      <c r="L327" s="2" t="s">
        <v>286</v>
      </c>
      <c r="M327" s="2" t="s">
        <v>115</v>
      </c>
      <c r="N327" s="2"/>
      <c r="O327" s="2"/>
      <c r="P327" s="2" t="s">
        <v>286</v>
      </c>
      <c r="Q327" s="2" t="s">
        <v>115</v>
      </c>
      <c r="R327" s="2"/>
      <c r="S327" s="2"/>
      <c r="T327" s="2"/>
      <c r="U327" s="2"/>
      <c r="V327" s="2"/>
      <c r="W327" s="2"/>
      <c r="X327" s="4"/>
      <c r="Y327" s="16"/>
      <c r="Z327" s="1"/>
      <c r="AA327" s="1"/>
      <c r="AB327" s="1"/>
      <c r="AC327" s="130"/>
      <c r="AD327" s="130"/>
      <c r="AE327" s="130"/>
    </row>
    <row r="328" spans="1:31" s="111" customFormat="1" outlineLevel="3" x14ac:dyDescent="0.3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35">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35">
      <c r="A330" s="1"/>
      <c r="B330" s="33"/>
      <c r="C330" s="76">
        <f t="shared" si="43"/>
        <v>4</v>
      </c>
      <c r="D330" s="4"/>
      <c r="E330" s="5">
        <v>2</v>
      </c>
      <c r="F330" s="5"/>
      <c r="G330" s="4"/>
      <c r="H330" s="54"/>
      <c r="I330" s="169" t="s">
        <v>120</v>
      </c>
      <c r="J330" s="54"/>
      <c r="K330" s="54"/>
      <c r="L330" s="54">
        <v>-1</v>
      </c>
      <c r="M330" s="54">
        <v>1.5</v>
      </c>
      <c r="N330" s="2"/>
      <c r="O330" s="54"/>
      <c r="P330" s="149">
        <v>-1</v>
      </c>
      <c r="Q330" s="149">
        <v>1.5</v>
      </c>
      <c r="R330" s="2"/>
      <c r="S330" s="2"/>
      <c r="T330" s="2"/>
      <c r="U330" s="2"/>
      <c r="V330" s="2"/>
      <c r="W330" s="2"/>
      <c r="X330" s="4"/>
      <c r="Y330" s="16"/>
      <c r="Z330" s="1"/>
      <c r="AA330" s="1"/>
      <c r="AB330" s="1"/>
    </row>
    <row r="331" spans="1:31" s="111" customFormat="1" outlineLevel="3" x14ac:dyDescent="0.3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3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3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3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3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15" customHeight="1" outlineLevel="3" x14ac:dyDescent="0.3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15" customHeight="1" outlineLevel="2" x14ac:dyDescent="0.3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35">
      <c r="A338" s="1"/>
      <c r="B338" s="33"/>
      <c r="C338" s="76">
        <f>INT($C$309)+2</f>
        <v>3</v>
      </c>
      <c r="D338" s="4"/>
      <c r="E338" s="5"/>
      <c r="F338" s="5"/>
      <c r="G338" s="4"/>
      <c r="H338" s="107" t="s">
        <v>272</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35">
      <c r="A339" s="1"/>
      <c r="B339" s="33"/>
      <c r="C339" s="76">
        <f t="shared" ref="C339:C359" si="44">INT($C$309)+3</f>
        <v>4</v>
      </c>
      <c r="D339" s="4"/>
      <c r="E339" s="5"/>
      <c r="F339" s="5"/>
      <c r="G339" s="4"/>
      <c r="H339" s="2"/>
      <c r="I339" s="2"/>
      <c r="J339" s="2" t="s">
        <v>266</v>
      </c>
      <c r="K339" s="2" t="s">
        <v>267</v>
      </c>
      <c r="L339" s="2" t="s">
        <v>101</v>
      </c>
      <c r="M339" s="2" t="s">
        <v>268</v>
      </c>
      <c r="N339" s="2" t="s">
        <v>102</v>
      </c>
      <c r="O339" s="2" t="s">
        <v>269</v>
      </c>
      <c r="P339" s="2"/>
      <c r="Q339" s="2"/>
      <c r="R339" s="2"/>
      <c r="S339" s="2"/>
      <c r="T339" s="2"/>
      <c r="U339" s="2"/>
      <c r="V339" s="2"/>
      <c r="W339" s="2"/>
      <c r="X339" s="4"/>
      <c r="Y339" s="16"/>
      <c r="Z339" s="1"/>
      <c r="AA339" s="1"/>
      <c r="AB339" s="1"/>
    </row>
    <row r="340" spans="1:28" s="155" customFormat="1" outlineLevel="3" x14ac:dyDescent="0.35">
      <c r="A340" s="1"/>
      <c r="B340" s="33"/>
      <c r="C340" s="76">
        <f t="shared" si="44"/>
        <v>4</v>
      </c>
      <c r="D340" s="4"/>
      <c r="E340" s="5"/>
      <c r="F340" s="5"/>
      <c r="G340" s="4"/>
      <c r="H340" s="2"/>
      <c r="I340" s="2"/>
      <c r="J340" s="2" t="s">
        <v>255</v>
      </c>
      <c r="K340" s="2" t="s">
        <v>256</v>
      </c>
      <c r="L340" s="2" t="s">
        <v>257</v>
      </c>
      <c r="M340" s="2" t="s">
        <v>258</v>
      </c>
      <c r="N340" s="2" t="s">
        <v>259</v>
      </c>
      <c r="O340" s="2" t="s">
        <v>265</v>
      </c>
      <c r="P340" s="2"/>
      <c r="Q340" s="2" t="s">
        <v>278</v>
      </c>
      <c r="R340" s="2"/>
      <c r="S340" s="2"/>
      <c r="T340" s="2"/>
      <c r="U340" s="2"/>
      <c r="V340" s="2"/>
      <c r="W340" s="2"/>
      <c r="X340" s="4"/>
      <c r="Y340" s="16"/>
      <c r="Z340" s="1"/>
      <c r="AA340" s="1"/>
      <c r="AB340" s="1"/>
    </row>
    <row r="341" spans="1:28" s="155" customFormat="1" outlineLevel="3" x14ac:dyDescent="0.35">
      <c r="A341" s="1"/>
      <c r="B341" s="33"/>
      <c r="C341" s="76">
        <f t="shared" si="44"/>
        <v>4</v>
      </c>
      <c r="D341" s="4"/>
      <c r="E341" s="5"/>
      <c r="F341" s="5"/>
      <c r="G341" s="4"/>
      <c r="H341" s="2" t="s">
        <v>262</v>
      </c>
      <c r="I341" s="2" t="s">
        <v>264</v>
      </c>
      <c r="J341" s="31" t="b">
        <v>1</v>
      </c>
      <c r="K341" s="31" t="b">
        <v>1</v>
      </c>
      <c r="L341" s="31" t="b">
        <v>1</v>
      </c>
      <c r="M341" s="31" t="b">
        <v>1</v>
      </c>
      <c r="N341" s="31" t="b">
        <v>0</v>
      </c>
      <c r="O341" s="31" t="b">
        <v>0</v>
      </c>
      <c r="P341" s="2"/>
      <c r="Q341" s="31">
        <f>K342</f>
        <v>0</v>
      </c>
      <c r="R341" s="2"/>
      <c r="S341" s="2"/>
      <c r="T341" s="2"/>
      <c r="U341" s="2"/>
      <c r="V341" s="2"/>
      <c r="W341" s="2"/>
      <c r="X341" s="4"/>
      <c r="Y341" s="16"/>
      <c r="Z341" s="1"/>
      <c r="AA341" s="1"/>
      <c r="AB341" s="1"/>
    </row>
    <row r="342" spans="1:28" s="155" customFormat="1" outlineLevel="3" x14ac:dyDescent="0.35">
      <c r="A342" s="1"/>
      <c r="B342" s="33"/>
      <c r="C342" s="76"/>
      <c r="D342" s="4"/>
      <c r="E342" s="5"/>
      <c r="F342" s="5"/>
      <c r="G342" s="4"/>
      <c r="H342" s="2" t="s">
        <v>277</v>
      </c>
      <c r="I342" s="2"/>
      <c r="J342" s="132">
        <v>1</v>
      </c>
      <c r="K342" s="132">
        <v>0</v>
      </c>
      <c r="L342" s="132">
        <v>2</v>
      </c>
      <c r="M342" s="132">
        <v>3</v>
      </c>
      <c r="N342" s="132">
        <f>COUNTIF($J$341:N341,TRUE)-1</f>
        <v>3</v>
      </c>
      <c r="O342" s="132">
        <f>COUNTIF($J$341:O341,TRUE)-1</f>
        <v>3</v>
      </c>
      <c r="P342" s="2"/>
      <c r="Q342" s="2"/>
      <c r="R342" s="2"/>
      <c r="S342" s="2"/>
      <c r="T342" s="2"/>
      <c r="U342" s="2"/>
      <c r="V342" s="2"/>
      <c r="W342" s="2"/>
      <c r="X342" s="4"/>
      <c r="Y342" s="16"/>
      <c r="Z342" s="1"/>
      <c r="AA342" s="1"/>
      <c r="AB342" s="1"/>
    </row>
    <row r="343" spans="1:28" s="155" customFormat="1" outlineLevel="3" x14ac:dyDescent="0.35">
      <c r="A343" s="1"/>
      <c r="B343" s="33"/>
      <c r="C343" s="76">
        <f>INT(C$309+3)</f>
        <v>4</v>
      </c>
      <c r="D343" s="4"/>
      <c r="E343" s="5"/>
      <c r="F343" s="5"/>
      <c r="G343" s="4"/>
      <c r="H343" s="2" t="s">
        <v>263</v>
      </c>
      <c r="I343" s="2" t="s">
        <v>264</v>
      </c>
      <c r="J343" s="31" t="b">
        <v>1</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35">
      <c r="A344" s="1"/>
      <c r="B344" s="33"/>
      <c r="C344" s="76"/>
      <c r="D344" s="4"/>
      <c r="E344" s="5"/>
      <c r="F344" s="5"/>
      <c r="G344" s="4"/>
      <c r="H344" s="2" t="s">
        <v>287</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35">
      <c r="A345" s="1"/>
      <c r="B345" s="33"/>
      <c r="C345" s="76">
        <f>INT(C$309+3)</f>
        <v>4</v>
      </c>
      <c r="D345" s="4"/>
      <c r="E345" s="5"/>
      <c r="F345" s="5"/>
      <c r="G345" s="4"/>
      <c r="H345" s="2" t="s">
        <v>270</v>
      </c>
      <c r="I345" s="2" t="s">
        <v>261</v>
      </c>
      <c r="J345" s="2"/>
      <c r="K345" s="2"/>
      <c r="L345" s="2"/>
      <c r="M345" s="2"/>
      <c r="N345" s="2"/>
      <c r="O345" s="166">
        <v>43784</v>
      </c>
      <c r="P345" s="2"/>
      <c r="Q345" s="2"/>
      <c r="R345" s="2"/>
      <c r="S345" s="2"/>
      <c r="T345" s="2"/>
      <c r="U345" s="2"/>
      <c r="V345" s="2"/>
      <c r="W345" s="2"/>
      <c r="X345" s="4"/>
      <c r="Y345" s="16"/>
      <c r="Z345" s="1"/>
      <c r="AA345" s="1"/>
      <c r="AB345" s="1"/>
    </row>
    <row r="346" spans="1:28" s="155" customFormat="1" outlineLevel="3" x14ac:dyDescent="0.35">
      <c r="A346" s="1"/>
      <c r="B346" s="33"/>
      <c r="C346" s="76">
        <f t="shared" si="44"/>
        <v>4</v>
      </c>
      <c r="D346" s="4"/>
      <c r="E346" s="5">
        <v>0</v>
      </c>
      <c r="F346" s="5"/>
      <c r="G346" s="4"/>
      <c r="H346" s="2"/>
      <c r="I346" s="2" t="s">
        <v>260</v>
      </c>
      <c r="J346" s="2"/>
      <c r="K346" s="2"/>
      <c r="L346" s="2"/>
      <c r="M346" s="2"/>
      <c r="N346" s="2"/>
      <c r="O346" s="166">
        <v>43480</v>
      </c>
      <c r="P346" s="2"/>
      <c r="Q346" s="2"/>
      <c r="R346" s="2"/>
      <c r="S346" s="2"/>
      <c r="T346" s="2"/>
      <c r="U346" s="2"/>
      <c r="V346" s="2"/>
      <c r="W346" s="2"/>
      <c r="X346" s="4"/>
      <c r="Y346" s="16"/>
      <c r="Z346" s="1"/>
      <c r="AA346" s="1"/>
      <c r="AB346" s="1"/>
    </row>
    <row r="347" spans="1:28" s="155" customFormat="1" outlineLevel="3" x14ac:dyDescent="0.35">
      <c r="A347" s="1"/>
      <c r="B347" s="33"/>
      <c r="C347" s="76">
        <f t="shared" si="44"/>
        <v>4</v>
      </c>
      <c r="D347" s="4"/>
      <c r="E347" s="5">
        <v>1</v>
      </c>
      <c r="F347" s="5"/>
      <c r="G347" s="4"/>
      <c r="H347" s="2"/>
      <c r="I347" s="171"/>
      <c r="J347" s="172" t="s">
        <v>289</v>
      </c>
      <c r="K347" s="172" t="s">
        <v>290</v>
      </c>
      <c r="L347" s="172" t="s">
        <v>291</v>
      </c>
      <c r="M347" s="2"/>
      <c r="N347" s="2"/>
      <c r="O347" s="2"/>
      <c r="P347" s="2"/>
      <c r="Q347" s="2"/>
      <c r="R347" s="2"/>
      <c r="S347" s="2"/>
      <c r="T347" s="2"/>
      <c r="U347" s="2"/>
      <c r="V347" s="2"/>
      <c r="W347" s="2"/>
      <c r="X347" s="4"/>
      <c r="Y347" s="16"/>
      <c r="Z347" s="1"/>
      <c r="AA347" s="1"/>
      <c r="AB347" s="1"/>
    </row>
    <row r="348" spans="1:28" s="155" customFormat="1" outlineLevel="3" x14ac:dyDescent="0.35">
      <c r="A348" s="1"/>
      <c r="B348" s="33"/>
      <c r="C348" s="76"/>
      <c r="D348" s="4"/>
      <c r="E348" s="5"/>
      <c r="F348" s="5"/>
      <c r="G348" s="4"/>
      <c r="H348" s="2" t="s">
        <v>288</v>
      </c>
      <c r="I348" s="171"/>
      <c r="J348" s="31">
        <f>K342</f>
        <v>0</v>
      </c>
      <c r="K348" s="31">
        <f t="shared" ref="K348" si="45">L342</f>
        <v>2</v>
      </c>
      <c r="L348" s="31">
        <f>M342</f>
        <v>3</v>
      </c>
      <c r="M348" s="2"/>
      <c r="N348" s="2"/>
      <c r="O348" s="2"/>
      <c r="P348" s="2"/>
      <c r="Q348" s="2"/>
      <c r="R348" s="2"/>
      <c r="S348" s="2"/>
      <c r="T348" s="2"/>
      <c r="U348" s="2"/>
      <c r="V348" s="2"/>
      <c r="W348" s="2"/>
      <c r="X348" s="4"/>
      <c r="Y348" s="16"/>
      <c r="Z348" s="1"/>
      <c r="AA348" s="1"/>
      <c r="AB348" s="1"/>
    </row>
    <row r="349" spans="1:28" s="155" customFormat="1" outlineLevel="3" x14ac:dyDescent="0.3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35">
      <c r="A350" s="1"/>
      <c r="B350" s="33"/>
      <c r="C350" s="76">
        <f>INT($C$309)+2</f>
        <v>3</v>
      </c>
      <c r="D350" s="4"/>
      <c r="E350" s="5"/>
      <c r="F350" s="5"/>
      <c r="G350" s="4"/>
      <c r="H350" s="107" t="s">
        <v>279</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35">
      <c r="A351" s="1"/>
      <c r="B351" s="33"/>
      <c r="C351" s="76">
        <f t="shared" si="44"/>
        <v>4</v>
      </c>
      <c r="D351" s="4"/>
      <c r="E351" s="5"/>
      <c r="F351" s="5"/>
      <c r="G351" s="4"/>
      <c r="H351" s="2"/>
      <c r="I351" s="2"/>
      <c r="J351" s="2" t="s">
        <v>266</v>
      </c>
      <c r="K351" s="2" t="s">
        <v>280</v>
      </c>
      <c r="L351" s="2" t="s">
        <v>281</v>
      </c>
      <c r="M351" s="2" t="s">
        <v>282</v>
      </c>
      <c r="N351" s="2"/>
      <c r="O351" s="2"/>
      <c r="P351" s="2"/>
      <c r="Q351" s="2"/>
      <c r="R351" s="2"/>
      <c r="S351" s="2"/>
      <c r="T351" s="2"/>
      <c r="U351" s="2"/>
      <c r="V351" s="2"/>
      <c r="W351" s="2"/>
      <c r="X351" s="4"/>
      <c r="Y351" s="16"/>
      <c r="Z351" s="1"/>
      <c r="AA351" s="1"/>
      <c r="AB351" s="1"/>
    </row>
    <row r="352" spans="1:28" s="155" customFormat="1" outlineLevel="3" x14ac:dyDescent="0.35">
      <c r="A352" s="1"/>
      <c r="B352" s="33"/>
      <c r="C352" s="76">
        <f t="shared" si="44"/>
        <v>4</v>
      </c>
      <c r="D352" s="4"/>
      <c r="E352" s="5"/>
      <c r="F352" s="5"/>
      <c r="G352" s="4"/>
      <c r="H352" s="2"/>
      <c r="I352" s="2"/>
      <c r="J352" s="2" t="s">
        <v>255</v>
      </c>
      <c r="K352" s="2" t="s">
        <v>256</v>
      </c>
      <c r="L352" s="2" t="s">
        <v>257</v>
      </c>
      <c r="M352" s="2" t="s">
        <v>258</v>
      </c>
      <c r="N352" s="2"/>
      <c r="O352" s="2"/>
      <c r="P352" s="2"/>
      <c r="Q352" s="2" t="s">
        <v>278</v>
      </c>
      <c r="R352" s="2"/>
      <c r="S352" s="2"/>
      <c r="T352" s="2"/>
      <c r="U352" s="2"/>
      <c r="V352" s="2"/>
      <c r="W352" s="2"/>
      <c r="X352" s="4"/>
      <c r="Y352" s="16"/>
      <c r="Z352" s="1"/>
      <c r="AA352" s="1"/>
      <c r="AB352" s="1"/>
    </row>
    <row r="353" spans="1:28" s="155" customFormat="1" outlineLevel="3" x14ac:dyDescent="0.35">
      <c r="A353" s="1"/>
      <c r="B353" s="33"/>
      <c r="C353" s="76">
        <f t="shared" si="44"/>
        <v>4</v>
      </c>
      <c r="D353" s="4"/>
      <c r="E353" s="5"/>
      <c r="F353" s="5"/>
      <c r="G353" s="4"/>
      <c r="H353" s="2" t="s">
        <v>262</v>
      </c>
      <c r="I353" s="2" t="s">
        <v>264</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35">
      <c r="A354" s="1"/>
      <c r="B354" s="33"/>
      <c r="C354" s="76"/>
      <c r="D354" s="4"/>
      <c r="E354" s="5"/>
      <c r="F354" s="5"/>
      <c r="G354" s="4"/>
      <c r="H354" s="2" t="s">
        <v>277</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35">
      <c r="A355" s="1"/>
      <c r="B355" s="33"/>
      <c r="C355" s="76">
        <f>INT(C$309+3)</f>
        <v>4</v>
      </c>
      <c r="D355" s="4"/>
      <c r="E355" s="5"/>
      <c r="F355" s="5"/>
      <c r="G355" s="4"/>
      <c r="H355" s="2" t="s">
        <v>263</v>
      </c>
      <c r="I355" s="2" t="s">
        <v>264</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3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3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35">
      <c r="A358" s="1"/>
      <c r="B358" s="33"/>
      <c r="C358" s="76">
        <f t="shared" si="44"/>
        <v>4</v>
      </c>
      <c r="D358" s="4"/>
      <c r="E358" s="5">
        <v>6</v>
      </c>
      <c r="F358" s="5"/>
      <c r="G358" s="4"/>
      <c r="H358" s="2"/>
      <c r="I358" s="2"/>
      <c r="J358" s="2"/>
      <c r="K358" s="2"/>
      <c r="L358" s="2"/>
      <c r="M358" s="2"/>
      <c r="N358" s="2"/>
      <c r="O358" s="2"/>
      <c r="P358" s="2"/>
      <c r="Q358" s="184"/>
      <c r="R358" s="185"/>
      <c r="S358" s="185"/>
      <c r="T358" s="185"/>
      <c r="U358" s="185"/>
      <c r="V358" s="185"/>
      <c r="W358" s="186"/>
      <c r="X358" s="4"/>
      <c r="Y358" s="16"/>
      <c r="Z358" s="1"/>
      <c r="AA358" s="1"/>
      <c r="AB358" s="1"/>
    </row>
    <row r="359" spans="1:28" s="155" customFormat="1" outlineLevel="3" x14ac:dyDescent="0.3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15" customHeight="1" outlineLevel="3" x14ac:dyDescent="0.3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15" customHeight="1" outlineLevel="2" x14ac:dyDescent="0.3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3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35">
      <c r="A363" s="1"/>
      <c r="B363" s="33"/>
      <c r="C363" s="76"/>
      <c r="D363" s="4"/>
      <c r="E363" s="5"/>
      <c r="F363" s="5"/>
      <c r="G363" s="4"/>
      <c r="H363" s="2"/>
      <c r="I363" s="149"/>
      <c r="J363" s="107" t="s">
        <v>273</v>
      </c>
      <c r="K363" s="107" t="s">
        <v>274</v>
      </c>
      <c r="L363" s="107" t="s">
        <v>275</v>
      </c>
      <c r="M363" s="107" t="s">
        <v>276</v>
      </c>
      <c r="N363" s="2"/>
      <c r="O363" s="107" t="s">
        <v>273</v>
      </c>
      <c r="P363" s="107" t="s">
        <v>274</v>
      </c>
      <c r="Q363" s="107" t="s">
        <v>275</v>
      </c>
      <c r="R363" s="107" t="s">
        <v>276</v>
      </c>
      <c r="S363" s="2"/>
      <c r="T363" s="107" t="s">
        <v>273</v>
      </c>
      <c r="U363" s="107" t="s">
        <v>274</v>
      </c>
      <c r="V363" s="107" t="s">
        <v>275</v>
      </c>
      <c r="W363" s="107" t="s">
        <v>276</v>
      </c>
      <c r="X363" s="4"/>
      <c r="Y363" s="16"/>
      <c r="Z363" s="1"/>
      <c r="AA363" s="1"/>
      <c r="AB363" s="1"/>
    </row>
    <row r="364" spans="1:28" s="102" customFormat="1" outlineLevel="2" x14ac:dyDescent="0.35">
      <c r="A364" s="1"/>
      <c r="B364" s="33"/>
      <c r="C364" s="76">
        <f>INT($C$309)+2</f>
        <v>3</v>
      </c>
      <c r="D364" s="4"/>
      <c r="E364" s="5">
        <v>0</v>
      </c>
      <c r="F364" s="5"/>
      <c r="G364" s="4"/>
      <c r="H364" s="61" t="s">
        <v>283</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35">
      <c r="A365" s="1"/>
      <c r="B365" s="33"/>
      <c r="C365" s="76">
        <f>INT($C$309)+2</f>
        <v>3</v>
      </c>
      <c r="D365" s="4"/>
      <c r="E365" s="5">
        <v>27</v>
      </c>
      <c r="F365" s="5"/>
      <c r="G365" s="4"/>
      <c r="H365" s="61" t="s">
        <v>284</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35">
      <c r="A366" s="1"/>
      <c r="B366" s="33"/>
      <c r="C366" s="76">
        <f>INT($C$309)+2</f>
        <v>3</v>
      </c>
      <c r="D366" s="4"/>
      <c r="E366" s="5">
        <v>54</v>
      </c>
      <c r="F366" s="5"/>
      <c r="G366" s="4"/>
      <c r="H366" s="61" t="s">
        <v>285</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3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15" customHeight="1" outlineLevel="3" x14ac:dyDescent="0.3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15" customHeight="1" outlineLevel="2" x14ac:dyDescent="0.3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15" customHeight="1" outlineLevel="1" x14ac:dyDescent="0.3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15" customHeight="1" x14ac:dyDescent="0.3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3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3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3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3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3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3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3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3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70">
        <f>INT($C$6)+1.045</f>
        <v>2.0449999999999999</v>
      </c>
      <c r="D18" s="4"/>
      <c r="E18" s="5"/>
      <c r="F18" s="5"/>
      <c r="G18" s="4"/>
      <c r="H18" s="2" t="s">
        <v>16</v>
      </c>
      <c r="I18" s="31">
        <v>1</v>
      </c>
      <c r="J18" s="187" t="s">
        <v>22</v>
      </c>
      <c r="K18" s="187"/>
      <c r="L18" s="187"/>
      <c r="M18" s="187"/>
      <c r="N18" s="187"/>
      <c r="O18" s="187"/>
      <c r="P18" s="187"/>
      <c r="Q18" s="187"/>
      <c r="R18" s="187"/>
      <c r="S18" s="187"/>
      <c r="T18" s="187"/>
      <c r="U18" s="187"/>
      <c r="V18" s="187"/>
      <c r="W18" s="187"/>
      <c r="X18" s="187"/>
      <c r="Y18" s="2"/>
      <c r="Z18" s="4"/>
      <c r="AA18" s="16"/>
      <c r="AB18" s="1"/>
      <c r="AC18" s="1"/>
      <c r="AD18" s="1"/>
    </row>
    <row r="19" spans="1:30"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70">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8"/>
      <c r="Y21" s="2"/>
      <c r="Z21" s="4"/>
      <c r="AA21" s="16"/>
      <c r="AB21" s="1"/>
      <c r="AC21" s="1"/>
      <c r="AD21" s="1"/>
    </row>
    <row r="22" spans="1:30"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3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2021-03-08T04:19:53Z</dcterms:modified>
</cp:coreProperties>
</file>