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465C5BA-D4CE-4A4C-936A-7741CD803729}" xr6:coauthVersionLast="46" xr6:coauthVersionMax="46" xr10:uidLastSave="{00000000-0000-0000-0000-000000000000}"/>
  <bookViews>
    <workbookView xWindow="29610" yWindow="-90" windowWidth="28110" windowHeight="164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Sheep!$M$811:$M$817</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FeedSupply!$K$57:$SJ$74</definedName>
    <definedName name="i_feedoptions_var_r2p">FeedSupply!$K$79:$SJ$111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Sheep!$L$811:$L$817</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I62" i="19"/>
  <c r="SI61" i="19"/>
  <c r="SJ61" i="19" s="1"/>
  <c r="SI60" i="19"/>
  <c r="SJ60" i="19" s="1"/>
  <c r="SI59" i="19"/>
  <c r="SJ59" i="19" s="1"/>
  <c r="SI58" i="19"/>
  <c r="SJ58" i="19" s="1"/>
  <c r="SI57" i="19"/>
  <c r="SJ57" i="19" s="1"/>
  <c r="SJ111" i="19"/>
  <c r="SJ110" i="19"/>
  <c r="SJ109" i="19"/>
  <c r="SJ108" i="19"/>
  <c r="SJ107" i="19"/>
  <c r="SJ106" i="19"/>
  <c r="SJ105" i="19"/>
  <c r="SJ104" i="19"/>
  <c r="SJ103" i="19"/>
  <c r="SJ102" i="19"/>
  <c r="SJ101" i="19"/>
  <c r="SJ100" i="19"/>
  <c r="SJ99" i="19"/>
  <c r="SJ98" i="19"/>
  <c r="SJ97" i="19"/>
  <c r="SJ96" i="19"/>
  <c r="SJ95" i="19"/>
  <c r="SJ94" i="19"/>
  <c r="SJ93" i="19"/>
  <c r="SJ92" i="19"/>
  <c r="SJ91" i="19"/>
  <c r="SJ90" i="19"/>
  <c r="SJ89" i="19"/>
  <c r="SJ88" i="19"/>
  <c r="SJ87" i="19"/>
  <c r="SJ86" i="19"/>
  <c r="SJ85" i="19"/>
  <c r="SJ84" i="19"/>
  <c r="SJ83" i="19"/>
  <c r="SJ82" i="19"/>
  <c r="SJ81" i="19"/>
  <c r="SJ80" i="19"/>
  <c r="SJ79" i="19"/>
  <c r="SJ63" i="19"/>
  <c r="SJ62" i="19"/>
  <c r="H799" i="18"/>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C831" i="18"/>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I48" i="19" s="1"/>
  <c r="SI49" i="19" s="1"/>
  <c r="J77"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l="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<sst xmlns="http://schemas.openxmlformats.org/spreadsheetml/2006/main" count="4650" uniqueCount="1018">
  <si>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</si>
  <si>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</si>
  <si>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</si>
  <si>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</si>
  <si>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</si>
  <si>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</si>
  <si>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</si>
  <si>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</si>
  <si>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</si>
  <si>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</si>
  <si>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</si>
  <si>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</si>
  <si>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</si>
  <si>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</si>
  <si>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</si>
  <si>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</si>
  <si>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</si>
  <si>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</si>
  <si>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</si>
  <si>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</si>
  <si>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</si>
  <si>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</si>
  <si>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</si>
  <si>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</si>
  <si>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</si>
  <si>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</si>
  <si>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</si>
  <si>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</si>
  <si>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</si>
  <si>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</si>
  <si>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</si>
  <si>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</si>
  <si>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</si>
  <si>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</si>
  <si>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</si>
  <si>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</si>
  <si>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</si>
  <si>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</si>
  <si>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</si>
  <si>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</si>
  <si>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</si>
  <si>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</si>
  <si>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</si>
  <si>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</si>
  <si>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</si>
  <si>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</si>
  <si>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</si>
  <si>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</si>
  <si>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</si>
  <si>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</si>
  <si>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</si>
  <si>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</si>
  <si>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</si>
  <si>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</si>
  <si>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</si>
  <si>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</si>
  <si>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</si>
  <si>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</si>
  <si>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</si>
  <si>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</si>
  <si>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</si>
  <si>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</si>
  <si>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</si>
  <si>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</si>
  <si>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</si>
  <si>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</si>
  <si>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</si>
  <si>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</si>
  <si>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</si>
  <si>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</si>
  <si>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</si>
  <si>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</si>
  <si>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</si>
  <si>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</si>
  <si>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</si>
  <si>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</si>
  <si>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</si>
  <si>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</si>
  <si>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</si>
  <si>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</si>
  <si>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</si>
  <si>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</si>
  <si>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</si>
  <si>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</si>
  <si>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</si>
  <si>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</si>
  <si>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</si>
  <si>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</si>
  <si>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</si>
  <si>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</si>
  <si>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</si>
  <si>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</si>
  <si>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</si>
  <si>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</si>
  <si>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</si>
  <si>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</si>
  <si>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</si>
  <si>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</si>
  <si>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</si>
  <si>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</si>
  <si>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</si>
  <si>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</si>
  <si>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</si>
  <si>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</si>
  <si>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</si>
  <si>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</si>
  <si>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</si>
  <si>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</si>
  <si>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</si>
  <si>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</si>
  <si>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</si>
  <si>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</si>
  <si>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</si>
  <si>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</si>
  <si>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</si>
  <si>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</si>
  <si>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</si>
  <si>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</si>
  <si>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</si>
  <si>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</si>
  <si>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</si>
  <si>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</si>
  <si>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</si>
  <si>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</si>
  <si>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</si>
  <si>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</si>
  <si>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</si>
  <si>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</si>
  <si>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</si>
  <si>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</si>
  <si>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</si>
  <si>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</si>
  <si>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</si>
  <si>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</si>
  <si>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</si>
  <si>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</si>
  <si>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</si>
  <si>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</si>
  <si>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</si>
  <si>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</si>
  <si>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</si>
  <si>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</si>
  <si>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</si>
  <si>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</si>
  <si>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</si>
  <si>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</si>
  <si>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</si>
  <si>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</si>
  <si>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</si>
  <si>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</si>
  <si>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</si>
  <si>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</si>
  <si>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</si>
  <si>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</si>
  <si>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</si>
  <si>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</si>
  <si>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</si>
  <si>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</si>
  <si>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</si>
  <si>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</si>
  <si>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</si>
  <si>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</si>
  <si>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</si>
  <si>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</si>
  <si>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</si>
  <si>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</si>
  <si>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</si>
  <si>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</si>
  <si>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</si>
  <si>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</si>
  <si>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</si>
  <si>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</si>
  <si>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</si>
  <si>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</si>
  <si>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</si>
  <si>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</si>
  <si>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</si>
  <si>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</si>
  <si>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</si>
  <si>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</si>
  <si>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</si>
  <si>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</si>
  <si>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</si>
  <si>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</si>
  <si>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</si>
  <si>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</si>
  <si>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</si>
  <si>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</si>
  <si>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</si>
  <si>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</si>
  <si>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</si>
  <si>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</si>
  <si>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</si>
  <si>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</si>
  <si>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</si>
  <si>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</si>
  <si>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</si>
  <si>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</si>
  <si>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</si>
  <si>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</si>
  <si>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</si>
  <si>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</si>
  <si>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</si>
  <si>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</si>
  <si>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</si>
  <si>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</si>
  <si>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</si>
  <si>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</si>
  <si>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</si>
  <si>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</si>
  <si>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</si>
  <si>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</si>
  <si>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</si>
  <si>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</si>
  <si>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</si>
  <si>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</si>
  <si>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</si>
  <si>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</si>
  <si>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</si>
  <si>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</si>
  <si>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</si>
  <si>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</si>
  <si>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</si>
  <si>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</si>
  <si>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</si>
  <si>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</si>
  <si>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</si>
  <si>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</si>
  <si>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</si>
  <si>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</si>
  <si>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</si>
  <si>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</si>
  <si>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</si>
  <si>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</si>
  <si>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</si>
  <si>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</si>
  <si>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</si>
  <si>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</si>
  <si>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</si>
  <si>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</si>
  <si>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</si>
  <si>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</si>
  <si>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</si>
  <si>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</si>
  <si>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</si>
  <si>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</si>
  <si>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</si>
  <si>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</si>
  <si>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</si>
  <si>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</si>
  <si>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</si>
  <si>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</si>
  <si>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</si>
  <si>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</si>
  <si>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</si>
  <si>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</si>
  <si>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</si>
  <si>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</si>
  <si>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</si>
  <si>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</si>
  <si>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</si>
  <si>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</si>
  <si>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</si>
  <si>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</si>
  <si>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</si>
  <si>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</si>
  <si>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</si>
  <si>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</si>
  <si>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</si>
  <si>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</si>
  <si>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</si>
  <si>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</si>
  <si>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</si>
  <si>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</si>
  <si>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</si>
  <si>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</si>
  <si>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</si>
  <si>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</si>
  <si>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</si>
  <si>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</si>
  <si>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</si>
  <si>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</si>
  <si>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</si>
  <si>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</si>
  <si>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</si>
  <si>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</si>
  <si>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</si>
  <si>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</si>
  <si>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</si>
  <si>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</si>
  <si>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</si>
  <si>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</si>
  <si>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</si>
  <si>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</si>
  <si>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</si>
  <si>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</si>
  <si>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</si>
  <si>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</si>
  <si>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</si>
  <si>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</si>
  <si>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</si>
  <si>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</si>
  <si>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</si>
  <si>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</si>
  <si>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</si>
  <si>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</si>
  <si>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</si>
  <si>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</si>
  <si>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</si>
  <si>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</si>
  <si>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</si>
  <si>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</si>
  <si>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</si>
  <si>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</si>
  <si>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</si>
  <si>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</si>
  <si>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</si>
  <si>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</si>
  <si>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</si>
  <si>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</si>
  <si>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</si>
  <si>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</si>
  <si>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</si>
  <si>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</si>
  <si>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</si>
  <si>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</si>
  <si>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</si>
  <si>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</si>
  <si>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</si>
  <si>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</si>
  <si>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</si>
  <si>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</si>
  <si>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</si>
  <si>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</si>
  <si>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</si>
  <si>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</si>
  <si>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</si>
  <si>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</si>
  <si>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</si>
  <si>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</si>
  <si>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</si>
  <si>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</si>
  <si>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</si>
  <si>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</si>
  <si>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</si>
  <si>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</si>
  <si>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</si>
  <si>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</si>
  <si>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</si>
  <si>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</si>
  <si>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</si>
  <si>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</si>
  <si>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</si>
  <si>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</si>
  <si>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</si>
  <si>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</si>
  <si>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</si>
  <si>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</si>
  <si>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</si>
  <si>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</si>
  <si>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</si>
  <si>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</si>
  <si>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</si>
  <si>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</si>
  <si>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</si>
  <si>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</si>
  <si>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</si>
  <si>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</si>
  <si>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</si>
  <si>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</si>
  <si>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</si>
  <si>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</si>
  <si>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</si>
  <si>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</si>
  <si>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</si>
  <si>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</si>
  <si>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</si>
  <si>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</si>
  <si>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</si>
  <si>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</si>
  <si>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</si>
  <si>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</si>
  <si>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</si>
  <si>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</si>
  <si>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</si>
  <si>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</si>
  <si>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</si>
  <si>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</si>
  <si>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</si>
  <si>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</si>
  <si>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</si>
  <si>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</si>
  <si>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</si>
  <si>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</si>
  <si>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</si>
  <si>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</si>
  <si>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</si>
  <si>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</si>
  <si>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</si>
  <si>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</si>
  <si>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</si>
  <si>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</si>
  <si>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</si>
  <si>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</si>
  <si>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</si>
  <si>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</si>
  <si>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</si>
  <si>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</si>
  <si>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</si>
  <si>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</si>
  <si>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</si>
  <si>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</si>
  <si>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</si>
  <si>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</si>
  <si>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</si>
  <si>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</si>
  <si>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</si>
  <si>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</si>
  <si>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</si>
  <si>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</si>
  <si>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</si>
  <si>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</si>
  <si>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</si>
  <si>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</si>
  <si>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</si>
  <si>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</si>
  <si>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</si>
  <si>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</si>
  <si>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</si>
  <si>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</si>
  <si>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</si>
  <si>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</si>
  <si>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</si>
  <si>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</si>
  <si>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</si>
  <si>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</si>
  <si>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</si>
  <si>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</si>
  <si>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</si>
  <si>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</si>
  <si>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</si>
  <si>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</si>
  <si>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</si>
  <si>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</si>
  <si>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</si>
  <si>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</si>
  <si>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</si>
  <si>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</si>
  <si>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</si>
  <si>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</si>
  <si>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</si>
  <si>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</si>
  <si>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</si>
  <si>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</si>
  <si>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</si>
  <si>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</si>
  <si>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</si>
  <si>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</si>
  <si>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</si>
  <si>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</si>
  <si>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</si>
  <si>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</si>
  <si>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</si>
  <si>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</si>
  <si>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</si>
  <si>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</si>
  <si>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</si>
  <si>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</si>
  <si>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</si>
  <si>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</si>
  <si>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</si>
  <si>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</si>
  <si>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</si>
  <si>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</si>
  <si>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</si>
  <si>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</si>
  <si>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</si>
  <si>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</si>
  <si>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</si>
  <si>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</si>
  <si>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</si>
  <si>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</si>
  <si>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</si>
  <si>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</si>
  <si>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</si>
  <si>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</si>
  <si>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</si>
  <si>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</si>
  <si>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</si>
  <si>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</si>
  <si>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</si>
  <si>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</si>
  <si>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</si>
  <si>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</si>
  <si>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</si>
  <si>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</si>
  <si>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</si>
  <si>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</si>
  <si>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</si>
  <si>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</si>
  <si>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</si>
  <si>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</si>
  <si>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</si>
  <si>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</si>
  <si>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</si>
  <si>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</si>
  <si>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</si>
  <si>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</si>
  <si>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</si>
  <si>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</si>
  <si>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</si>
  <si>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</si>
  <si>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</si>
  <si>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</si>
  <si>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</si>
  <si>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</si>
  <si>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</si>
  <si>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</si>
  <si>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</si>
  <si>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</si>
  <si>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</si>
  <si>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</si>
  <si>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</si>
  <si>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</si>
  <si>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</si>
  <si>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</si>
  <si>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</si>
  <si>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</si>
  <si>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</si>
  <si>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</si>
  <si>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</si>
  <si>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</si>
  <si>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</si>
  <si>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</si>
  <si>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</si>
  <si>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</si>
  <si>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</si>
  <si>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</si>
  <si>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</si>
  <si>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</si>
  <si>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</si>
  <si>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</si>
  <si>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</si>
  <si>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</si>
  <si>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</si>
  <si>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</si>
  <si>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</si>
  <si>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</si>
  <si>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</si>
  <si>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</si>
  <si>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</si>
  <si>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</si>
  <si>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</si>
  <si>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</si>
  <si>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</si>
  <si>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</si>
  <si>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</si>
  <si>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</si>
  <si>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</si>
  <si>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</si>
  <si>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</si>
  <si>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</si>
  <si>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</si>
  <si>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</si>
  <si>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</si>
  <si>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</si>
  <si>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</si>
  <si>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</si>
  <si>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</si>
  <si>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</si>
  <si>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</si>
  <si>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</si>
  <si>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</si>
  <si>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</si>
  <si>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</si>
  <si>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</si>
  <si>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</si>
  <si>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</si>
  <si>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</si>
  <si>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</si>
  <si>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</si>
  <si>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</si>
  <si>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</si>
  <si>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</si>
  <si>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</si>
  <si>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</si>
  <si>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</si>
  <si>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</si>
  <si>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</si>
  <si>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</si>
  <si>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</si>
  <si>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</si>
  <si>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</si>
  <si>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</si>
  <si>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</si>
  <si>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</si>
  <si>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</si>
  <si>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</si>
  <si>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</si>
  <si>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</si>
  <si>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</si>
  <si>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</si>
  <si>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</si>
  <si>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</si>
  <si>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</si>
  <si>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</si>
  <si>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</si>
  <si>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</si>
  <si>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</si>
  <si>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</si>
  <si>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</si>
  <si>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</si>
  <si>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</si>
  <si>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</si>
  <si>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</si>
  <si>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</si>
  <si>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</si>
  <si>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</si>
  <si>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</si>
  <si>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</si>
  <si>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</si>
  <si>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</si>
  <si>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</si>
  <si>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</si>
  <si>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</si>
  <si>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</si>
  <si>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</si>
  <si>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</si>
  <si>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</si>
  <si>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</si>
  <si>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</si>
  <si>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</si>
  <si>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</si>
  <si>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</si>
  <si>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</si>
  <si>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</si>
  <si>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</si>
  <si>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</si>
  <si>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</si>
  <si>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</si>
  <si>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</si>
  <si>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</si>
  <si>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</si>
  <si>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</si>
  <si>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</si>
  <si>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</si>
  <si>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</si>
  <si>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</si>
  <si>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</si>
  <si>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</si>
  <si>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</si>
  <si>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</si>
  <si>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</si>
  <si>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</si>
  <si>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</si>
  <si>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</si>
  <si>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</si>
  <si>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</si>
  <si>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</si>
  <si>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</si>
  <si>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</si>
  <si>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</si>
  <si>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</si>
  <si>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</si>
  <si>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</si>
  <si>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</si>
  <si>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</si>
  <si>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</si>
  <si>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</si>
  <si>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</si>
  <si>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</si>
  <si>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</si>
  <si>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</si>
  <si>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</si>
  <si>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</si>
  <si>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</si>
  <si>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</si>
  <si>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</si>
  <si>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</si>
  <si>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</si>
  <si>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</si>
  <si>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</si>
  <si>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</si>
  <si>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</si>
  <si>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</si>
  <si>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</si>
  <si>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</si>
  <si>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</si>
  <si>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</si>
  <si>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</si>
  <si>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</si>
  <si>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</si>
  <si>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</si>
  <si>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</si>
  <si>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</si>
  <si>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</si>
  <si>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</si>
  <si>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</si>
  <si>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</si>
  <si>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</si>
  <si>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</si>
  <si>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</si>
  <si>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</si>
  <si>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</si>
  <si>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</si>
  <si>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</si>
  <si>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</si>
  <si>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</si>
  <si>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</si>
  <si>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</si>
  <si>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</si>
  <si>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</si>
  <si>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</si>
  <si>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</si>
  <si>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</si>
  <si>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</si>
  <si>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</si>
  <si>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</si>
  <si>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</si>
  <si>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</si>
  <si>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</si>
  <si>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</si>
  <si>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</si>
  <si>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</si>
  <si>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</si>
  <si>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</si>
  <si>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</si>
  <si>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</si>
  <si>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</si>
  <si>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</si>
  <si>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</si>
  <si>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</si>
  <si>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</si>
  <si>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</si>
  <si>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</si>
  <si>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</si>
  <si>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</si>
  <si>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</si>
  <si>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</si>
  <si>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</si>
  <si>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</si>
  <si>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</si>
  <si>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</si>
  <si>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</si>
  <si>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</si>
  <si>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</si>
  <si>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</si>
  <si>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</si>
  <si>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</si>
  <si>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</si>
  <si>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</si>
  <si>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</si>
  <si>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</si>
  <si>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</si>
  <si>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</si>
  <si>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</si>
  <si>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</si>
  <si>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</si>
  <si>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</si>
  <si>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</si>
  <si>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</si>
  <si>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</si>
  <si>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</si>
  <si>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</si>
  <si>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</si>
  <si>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</si>
  <si>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</si>
  <si>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</si>
  <si>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</si>
  <si>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</si>
  <si>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</si>
  <si>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</si>
  <si>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</si>
  <si>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</si>
  <si>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</si>
  <si>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</si>
  <si>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</si>
  <si>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</si>
  <si>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</si>
  <si>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</si>
  <si>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</si>
  <si>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</si>
  <si>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</si>
  <si>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</si>
  <si>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</si>
  <si>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</si>
  <si>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</si>
  <si>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</si>
  <si>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</si>
  <si>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</si>
  <si>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</si>
  <si>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</si>
  <si>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</si>
  <si>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</si>
  <si>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</si>
  <si>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</si>
  <si>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</si>
  <si>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</si>
  <si>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</si>
  <si>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</si>
  <si>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</si>
  <si>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</si>
  <si>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</si>
  <si>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</si>
  <si>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</si>
  <si>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</si>
  <si>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</si>
  <si>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</si>
  <si>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</si>
  <si>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</si>
  <si>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</si>
  <si>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</si>
  <si>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</si>
  <si>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</si>
  <si>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</si>
  <si>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</si>
  <si>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</si>
  <si>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</si>
  <si>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</si>
  <si>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</si>
  <si>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</si>
  <si>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</si>
  <si>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</si>
  <si>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</si>
  <si>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</si>
  <si>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</si>
  <si>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</si>
  <si>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</si>
  <si>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</si>
  <si>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</si>
  <si>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</si>
  <si>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</si>
  <si>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</si>
  <si>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</si>
  <si>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</si>
  <si>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</si>
  <si>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</si>
  <si>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</si>
  <si>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</si>
  <si>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</si>
  <si>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</si>
  <si>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</si>
  <si>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</si>
  <si>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</si>
  <si>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</si>
  <si>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</si>
  <si>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</si>
  <si>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</si>
  <si>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</si>
  <si>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</si>
  <si>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</si>
  <si>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</si>
  <si>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</si>
  <si>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</si>
  <si>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</si>
  <si>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</si>
  <si>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</si>
  <si>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</si>
  <si>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</si>
  <si>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</si>
  <si>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</si>
  <si>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</si>
  <si>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</si>
  <si>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</si>
  <si>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</si>
  <si>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</si>
  <si>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</si>
  <si>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</si>
  <si>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</si>
  <si>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</si>
  <si>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</si>
  <si>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</si>
  <si>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</si>
  <si>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</si>
  <si>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</si>
  <si>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</si>
  <si>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</si>
  <si>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</si>
  <si>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</si>
  <si>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</si>
  <si>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</si>
  <si>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</si>
  <si>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</si>
  <si>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</si>
  <si>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</si>
  <si>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</si>
  <si>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</si>
  <si>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</si>
  <si>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</si>
  <si>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</si>
  <si>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</si>
  <si>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</si>
  <si>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</si>
  <si>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</si>
  <si>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</si>
  <si>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</si>
  <si>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</si>
  <si>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</si>
  <si>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</si>
  <si>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</si>
  <si>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</si>
  <si>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</si>
  <si>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</si>
  <si>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</si>
  <si>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</si>
  <si>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</si>
  <si>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</si>
  <si>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</si>
  <si>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</si>
  <si>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</si>
  <si>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</si>
  <si>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</si>
  <si>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</si>
  <si>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</si>
  <si>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</si>
  <si>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</si>
  <si>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</si>
  <si>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</si>
  <si>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</si>
  <si>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</si>
  <si>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</si>
  <si>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</si>
  <si>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</si>
  <si>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</si>
  <si>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</si>
  <si>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</si>
  <si>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</si>
  <si>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</si>
  <si>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</si>
  <si>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</si>
  <si>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</si>
  <si>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</si>
  <si>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</si>
  <si>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</si>
  <si>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</si>
  <si>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</si>
  <si>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</si>
  <si>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</si>
  <si>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</si>
  <si>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</si>
  <si>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</si>
  <si>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</si>
  <si>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</si>
  <si>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</si>
  <si>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</si>
  <si>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</si>
  <si>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</si>
  <si>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</si>
  <si>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</si>
  <si>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</si>
  <si>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</si>
  <si>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</si>
  <si>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</si>
  <si>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</si>
  <si>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</si>
  <si>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</si>
  <si>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</si>
  <si>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</si>
  <si>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</si>
  <si>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</si>
  <si>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</si>
  <si>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</si>
  <si>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</si>
  <si>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</si>
  <si>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</si>
  <si>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</si>
  <si>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</si>
  <si>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</si>
  <si>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</si>
  <si>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</si>
  <si>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</si>
  <si>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</si>
  <si>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</si>
  <si>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</si>
  <si>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</si>
  <si>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</si>
  <si>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</si>
  <si>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</si>
  <si>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</si>
  <si>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</si>
  <si>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</si>
  <si>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</si>
  <si>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</si>
  <si>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</si>
  <si>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</si>
  <si>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</si>
  <si>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</si>
  <si>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</si>
  <si>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</si>
  <si>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</si>
  <si>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</si>
  <si>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</si>
  <si>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</si>
  <si>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</si>
  <si>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</si>
  <si>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</si>
  <si>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</si>
  <si>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</si>
  <si>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</si>
  <si>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</si>
  <si>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</si>
  <si>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</si>
  <si>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</si>
  <si>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</si>
  <si>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5Apr21: Added extra column to handle 9.5yr simulation
1: 11Apr19-Created the sheet
 1Apr19-Created the version control table</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</si>
  <si>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</si>
  <si>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</si>
  <si>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</si>
  <si>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</si>
  <si>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</si>
  <si>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</si>
  <si>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</si>
  <si>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</si>
  <si>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</si>
  <si>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</si>
  <si>
    <t>Mort</t>
  </si>
  <si>
    <t>store mort with p axis</t>
  </si>
  <si>
    <t>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</si>
</sst>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0">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15" fontId="26" fillId="28" borderId="8" xfId="22" applyNumberFormat="1">
      <alignment horizontal="center" vertical="top"/>
    </xf>
    <xf numFmtId="0" fontId="26" fillId="28" borderId="8" xfId="22" applyBorder="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804</xdr:row>
      <xdr:rowOff>219075</xdr:rowOff>
    </xdr:from>
    <xdr:to>
      <xdr:col>22</xdr:col>
      <xdr:colOff>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8610600" y="11029950"/>
          <a:ext cx="2962275" cy="238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the dams nut spread affects LTW effects because Offspring use LTW from dams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487</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488</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259</v>
      </c>
      <c r="H12" s="74" t="s">
        <v>260</v>
      </c>
      <c r="I12" s="280"/>
      <c r="J12" s="74" t="s">
        <v>121</v>
      </c>
      <c r="K12" s="357">
        <v>13.59</v>
      </c>
      <c r="L12" s="280"/>
      <c r="M12" s="280"/>
      <c r="N12" s="439">
        <v>40</v>
      </c>
      <c r="O12" s="280" t="s">
        <v>489</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463</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942</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943</v>
      </c>
      <c r="J30" s="264" t="s">
        <v>954</v>
      </c>
      <c r="K30" s="264" t="s">
        <v>955</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944</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426</v>
      </c>
      <c r="K46" s="274" t="s">
        <v>428</v>
      </c>
      <c r="L46" s="275"/>
      <c r="M46" s="353" t="s">
        <v>953</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982</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477</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945</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946</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947</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948</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949</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950</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951</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952</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2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2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2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915</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982</v>
      </c>
      <c r="J36" s="341" t="s">
        <v>477</v>
      </c>
      <c r="K36" s="276" t="s">
        <v>945</v>
      </c>
      <c r="L36" s="276" t="s">
        <v>946</v>
      </c>
      <c r="M36" s="276" t="s">
        <v>947</v>
      </c>
      <c r="N36" s="341" t="s">
        <v>948</v>
      </c>
      <c r="O36" s="341" t="s">
        <v>949</v>
      </c>
      <c r="P36" s="341" t="s">
        <v>950</v>
      </c>
      <c r="Q36" s="341" t="s">
        <v>951</v>
      </c>
      <c r="R36" s="341" t="s">
        <v>952</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982</v>
      </c>
      <c r="J50" s="341" t="s">
        <v>477</v>
      </c>
      <c r="K50" s="276" t="s">
        <v>945</v>
      </c>
      <c r="L50" s="276" t="s">
        <v>946</v>
      </c>
      <c r="M50" s="276" t="s">
        <v>947</v>
      </c>
      <c r="N50" s="341" t="s">
        <v>948</v>
      </c>
      <c r="O50" s="341" t="s">
        <v>949</v>
      </c>
      <c r="P50" s="341" t="s">
        <v>950</v>
      </c>
      <c r="Q50" s="341" t="s">
        <v>951</v>
      </c>
      <c r="R50" s="341" t="s">
        <v>952</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982</v>
      </c>
      <c r="J65" s="34" t="s">
        <v>477</v>
      </c>
      <c r="K65" s="71" t="s">
        <v>945</v>
      </c>
      <c r="L65" s="71" t="s">
        <v>946</v>
      </c>
      <c r="M65" s="71" t="s">
        <v>947</v>
      </c>
      <c r="N65" s="34" t="s">
        <v>948</v>
      </c>
      <c r="O65" s="34" t="s">
        <v>949</v>
      </c>
      <c r="P65" s="34" t="s">
        <v>950</v>
      </c>
      <c r="Q65" s="34" t="s">
        <v>951</v>
      </c>
      <c r="R65" s="34" t="s">
        <v>952</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463</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1" t="s">
        <v>424</v>
      </c>
      <c r="I113" s="811"/>
      <c r="J113" s="811"/>
      <c r="K113" s="329"/>
      <c r="L113" s="344"/>
      <c r="M113" s="810" t="s">
        <v>316</v>
      </c>
      <c r="N113" s="810"/>
      <c r="O113" s="810"/>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476</v>
      </c>
      <c r="J157" s="274" t="s">
        <v>463</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476</v>
      </c>
      <c r="J172" s="239" t="s">
        <v>463</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975</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977</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408</v>
      </c>
      <c r="I202" s="22" t="s">
        <v>407</v>
      </c>
      <c r="J202" s="22" t="s">
        <v>405</v>
      </c>
      <c r="K202" s="22" t="s">
        <v>406</v>
      </c>
      <c r="L202" s="22" t="s">
        <v>404</v>
      </c>
      <c r="M202" s="22" t="s">
        <v>403</v>
      </c>
      <c r="N202" s="722" t="s">
        <v>976</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1"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957</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961</v>
      </c>
      <c r="H223" s="79" t="s">
        <v>982</v>
      </c>
      <c r="I223" s="79" t="s">
        <v>477</v>
      </c>
      <c r="J223" s="79" t="s">
        <v>945</v>
      </c>
      <c r="K223" s="79" t="s">
        <v>946</v>
      </c>
      <c r="L223" s="79" t="s">
        <v>947</v>
      </c>
      <c r="M223" s="79" t="s">
        <v>948</v>
      </c>
      <c r="N223" s="79" t="s">
        <v>949</v>
      </c>
      <c r="O223" s="79" t="s">
        <v>950</v>
      </c>
      <c r="P223" s="79" t="s">
        <v>951</v>
      </c>
      <c r="Q223" s="79" t="s">
        <v>952</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956</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961</v>
      </c>
      <c r="H244" s="79" t="s">
        <v>982</v>
      </c>
      <c r="I244" s="79" t="s">
        <v>982</v>
      </c>
      <c r="J244" s="79" t="s">
        <v>982</v>
      </c>
      <c r="K244" s="79" t="s">
        <v>982</v>
      </c>
      <c r="L244" s="79" t="s">
        <v>982</v>
      </c>
      <c r="M244" s="79" t="s">
        <v>982</v>
      </c>
      <c r="N244" s="79" t="s">
        <v>477</v>
      </c>
      <c r="O244" s="79" t="s">
        <v>477</v>
      </c>
      <c r="P244" s="79" t="s">
        <v>477</v>
      </c>
      <c r="Q244" s="79" t="s">
        <v>477</v>
      </c>
      <c r="R244" s="79" t="s">
        <v>477</v>
      </c>
      <c r="S244" s="79" t="s">
        <v>477</v>
      </c>
      <c r="T244" s="79" t="s">
        <v>945</v>
      </c>
      <c r="U244" s="79" t="s">
        <v>945</v>
      </c>
      <c r="V244" s="79" t="s">
        <v>945</v>
      </c>
      <c r="W244" s="79" t="s">
        <v>945</v>
      </c>
      <c r="X244" s="79" t="s">
        <v>945</v>
      </c>
      <c r="Y244" s="79" t="s">
        <v>945</v>
      </c>
      <c r="Z244" s="79" t="s">
        <v>946</v>
      </c>
      <c r="AA244" s="79" t="s">
        <v>946</v>
      </c>
      <c r="AB244" s="79" t="s">
        <v>946</v>
      </c>
      <c r="AC244" s="79" t="s">
        <v>946</v>
      </c>
      <c r="AD244" s="79" t="s">
        <v>946</v>
      </c>
      <c r="AE244" s="79" t="s">
        <v>946</v>
      </c>
      <c r="AF244" s="79" t="s">
        <v>947</v>
      </c>
      <c r="AG244" s="79" t="s">
        <v>947</v>
      </c>
      <c r="AH244" s="79" t="s">
        <v>947</v>
      </c>
      <c r="AI244" s="79" t="s">
        <v>947</v>
      </c>
      <c r="AJ244" s="79" t="s">
        <v>947</v>
      </c>
      <c r="AK244" s="79" t="s">
        <v>947</v>
      </c>
      <c r="AL244" s="79" t="s">
        <v>948</v>
      </c>
      <c r="AM244" s="79" t="s">
        <v>948</v>
      </c>
      <c r="AN244" s="79" t="s">
        <v>948</v>
      </c>
      <c r="AO244" s="79" t="s">
        <v>948</v>
      </c>
      <c r="AP244" s="79" t="s">
        <v>948</v>
      </c>
      <c r="AQ244" s="79" t="s">
        <v>948</v>
      </c>
      <c r="AR244" s="79" t="s">
        <v>949</v>
      </c>
      <c r="AS244" s="79" t="s">
        <v>949</v>
      </c>
      <c r="AT244" s="79" t="s">
        <v>949</v>
      </c>
      <c r="AU244" s="79" t="s">
        <v>949</v>
      </c>
      <c r="AV244" s="79" t="s">
        <v>949</v>
      </c>
      <c r="AW244" s="79" t="s">
        <v>949</v>
      </c>
      <c r="AX244" s="79" t="s">
        <v>950</v>
      </c>
      <c r="AY244" s="79" t="s">
        <v>950</v>
      </c>
      <c r="AZ244" s="79" t="s">
        <v>950</v>
      </c>
      <c r="BA244" s="79" t="s">
        <v>950</v>
      </c>
      <c r="BB244" s="79" t="s">
        <v>950</v>
      </c>
      <c r="BC244" s="79" t="s">
        <v>950</v>
      </c>
      <c r="BD244" s="79" t="s">
        <v>951</v>
      </c>
      <c r="BE244" s="79" t="s">
        <v>951</v>
      </c>
      <c r="BF244" s="79" t="s">
        <v>951</v>
      </c>
      <c r="BG244" s="79" t="s">
        <v>951</v>
      </c>
      <c r="BH244" s="79" t="s">
        <v>951</v>
      </c>
      <c r="BI244" s="79" t="s">
        <v>951</v>
      </c>
      <c r="BJ244" s="79" t="s">
        <v>952</v>
      </c>
      <c r="BK244" s="79" t="s">
        <v>952</v>
      </c>
      <c r="BL244" s="79" t="s">
        <v>952</v>
      </c>
      <c r="BM244" s="79" t="s">
        <v>952</v>
      </c>
      <c r="BN244" s="79" t="s">
        <v>952</v>
      </c>
      <c r="BO244" s="79" t="s">
        <v>952</v>
      </c>
      <c r="BP244" s="339"/>
      <c r="BQ244" s="339"/>
      <c r="BR244" s="267"/>
      <c r="BS244" s="259"/>
      <c r="BT244" s="259"/>
      <c r="BU244" s="259"/>
    </row>
    <row r="245" spans="1:73" s="79" customFormat="1" ht="15" outlineLevel="1" x14ac:dyDescent="0.25">
      <c r="A245" s="257"/>
      <c r="B245" s="258"/>
      <c r="C245" s="268"/>
      <c r="D245" s="268"/>
      <c r="E245" s="268"/>
      <c r="F245" s="276"/>
      <c r="G245" s="276" t="s">
        <v>960</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958</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961</v>
      </c>
      <c r="H266" s="79" t="s">
        <v>982</v>
      </c>
      <c r="I266" s="79" t="s">
        <v>982</v>
      </c>
      <c r="J266" s="79" t="s">
        <v>982</v>
      </c>
      <c r="K266" s="79" t="s">
        <v>982</v>
      </c>
      <c r="L266" s="79" t="s">
        <v>477</v>
      </c>
      <c r="M266" s="79" t="s">
        <v>477</v>
      </c>
      <c r="N266" s="79" t="s">
        <v>477</v>
      </c>
      <c r="O266" s="79" t="s">
        <v>477</v>
      </c>
      <c r="P266" s="79" t="s">
        <v>945</v>
      </c>
      <c r="Q266" s="79" t="s">
        <v>945</v>
      </c>
      <c r="R266" s="79" t="s">
        <v>945</v>
      </c>
      <c r="S266" s="79" t="s">
        <v>945</v>
      </c>
      <c r="T266" s="79" t="s">
        <v>946</v>
      </c>
      <c r="U266" s="79" t="s">
        <v>946</v>
      </c>
      <c r="V266" s="79" t="s">
        <v>946</v>
      </c>
      <c r="W266" s="79" t="s">
        <v>946</v>
      </c>
      <c r="X266" s="79" t="s">
        <v>947</v>
      </c>
      <c r="Y266" s="79" t="s">
        <v>947</v>
      </c>
      <c r="Z266" s="79" t="s">
        <v>947</v>
      </c>
      <c r="AA266" s="79" t="s">
        <v>947</v>
      </c>
      <c r="AB266" s="79" t="s">
        <v>948</v>
      </c>
      <c r="AC266" s="79" t="s">
        <v>948</v>
      </c>
      <c r="AD266" s="79" t="s">
        <v>948</v>
      </c>
      <c r="AE266" s="79" t="s">
        <v>948</v>
      </c>
      <c r="AF266" s="79" t="s">
        <v>949</v>
      </c>
      <c r="AG266" s="79" t="s">
        <v>949</v>
      </c>
      <c r="AH266" s="79" t="s">
        <v>949</v>
      </c>
      <c r="AI266" s="79" t="s">
        <v>949</v>
      </c>
      <c r="AJ266" s="79" t="s">
        <v>950</v>
      </c>
      <c r="AK266" s="79" t="s">
        <v>950</v>
      </c>
      <c r="AL266" s="79" t="s">
        <v>950</v>
      </c>
      <c r="AM266" s="79" t="s">
        <v>950</v>
      </c>
      <c r="AN266" s="79" t="s">
        <v>951</v>
      </c>
      <c r="AO266" s="79" t="s">
        <v>951</v>
      </c>
      <c r="AP266" s="79" t="s">
        <v>951</v>
      </c>
      <c r="AQ266" s="79" t="s">
        <v>951</v>
      </c>
      <c r="AR266" s="79" t="s">
        <v>952</v>
      </c>
      <c r="AS266" s="79" t="s">
        <v>952</v>
      </c>
      <c r="AT266" s="79" t="s">
        <v>952</v>
      </c>
      <c r="AU266" s="79" t="s">
        <v>952</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959</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961</v>
      </c>
      <c r="H288" s="79" t="s">
        <v>982</v>
      </c>
      <c r="I288" s="79" t="s">
        <v>982</v>
      </c>
      <c r="J288" s="79" t="s">
        <v>982</v>
      </c>
      <c r="K288" s="79" t="s">
        <v>982</v>
      </c>
      <c r="L288" s="79" t="s">
        <v>477</v>
      </c>
      <c r="M288" s="79" t="s">
        <v>477</v>
      </c>
      <c r="N288" s="79" t="s">
        <v>477</v>
      </c>
      <c r="O288" s="79" t="s">
        <v>477</v>
      </c>
      <c r="P288" s="79" t="s">
        <v>945</v>
      </c>
      <c r="Q288" s="79" t="s">
        <v>945</v>
      </c>
      <c r="R288" s="79" t="s">
        <v>945</v>
      </c>
      <c r="S288" s="79" t="s">
        <v>945</v>
      </c>
      <c r="T288" s="79" t="s">
        <v>946</v>
      </c>
      <c r="U288" s="79" t="s">
        <v>946</v>
      </c>
      <c r="V288" s="79" t="s">
        <v>946</v>
      </c>
      <c r="W288" s="79" t="s">
        <v>946</v>
      </c>
      <c r="X288" s="79" t="s">
        <v>947</v>
      </c>
      <c r="Y288" s="79" t="s">
        <v>947</v>
      </c>
      <c r="Z288" s="79" t="s">
        <v>947</v>
      </c>
      <c r="AA288" s="79" t="s">
        <v>947</v>
      </c>
      <c r="AB288" s="79" t="s">
        <v>948</v>
      </c>
      <c r="AC288" s="79" t="s">
        <v>948</v>
      </c>
      <c r="AD288" s="79" t="s">
        <v>948</v>
      </c>
      <c r="AE288" s="79" t="s">
        <v>948</v>
      </c>
      <c r="AF288" s="79" t="s">
        <v>949</v>
      </c>
      <c r="AG288" s="79" t="s">
        <v>949</v>
      </c>
      <c r="AH288" s="79" t="s">
        <v>949</v>
      </c>
      <c r="AI288" s="79" t="s">
        <v>949</v>
      </c>
      <c r="AJ288" s="79" t="s">
        <v>950</v>
      </c>
      <c r="AK288" s="79" t="s">
        <v>950</v>
      </c>
      <c r="AL288" s="79" t="s">
        <v>950</v>
      </c>
      <c r="AM288" s="79" t="s">
        <v>950</v>
      </c>
      <c r="AN288" s="79" t="s">
        <v>951</v>
      </c>
      <c r="AO288" s="79" t="s">
        <v>951</v>
      </c>
      <c r="AP288" s="79" t="s">
        <v>951</v>
      </c>
      <c r="AQ288" s="79" t="s">
        <v>951</v>
      </c>
      <c r="AR288" s="79" t="s">
        <v>952</v>
      </c>
      <c r="AS288" s="79" t="s">
        <v>952</v>
      </c>
      <c r="AT288" s="79" t="s">
        <v>952</v>
      </c>
      <c r="AU288" s="79" t="s">
        <v>952</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962</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463</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463</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463</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463</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9"/>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9"/>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9"/>
      <c r="I503" s="16"/>
      <c r="J503" s="274" t="s">
        <v>463</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463</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913</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982</v>
      </c>
      <c r="G9" s="712" t="s">
        <v>912</v>
      </c>
      <c r="H9" s="712" t="s">
        <v>904</v>
      </c>
      <c r="I9" s="712" t="s">
        <v>905</v>
      </c>
      <c r="J9" s="712" t="s">
        <v>906</v>
      </c>
      <c r="K9" s="712" t="s">
        <v>907</v>
      </c>
      <c r="L9" s="712" t="s">
        <v>908</v>
      </c>
      <c r="M9" s="712" t="s">
        <v>909</v>
      </c>
      <c r="N9" s="712" t="s">
        <v>910</v>
      </c>
      <c r="O9" s="712" t="s">
        <v>911</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464</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465</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466</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467</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468</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469</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470</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471</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472</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473</v>
      </c>
      <c r="F19" s="364">
        <v>43930</v>
      </c>
      <c r="G19" s="364">
        <v>43905</v>
      </c>
      <c r="H19" s="364">
        <v>43905</v>
      </c>
      <c r="I19" s="364">
        <v>43905</v>
      </c>
      <c r="J19" s="364">
        <v>43926</v>
      </c>
      <c r="K19" s="364">
        <v>43926</v>
      </c>
      <c r="L19" s="364">
        <v>43926</v>
      </c>
      <c r="M19" s="364">
        <v>43926</v>
      </c>
      <c r="N19" s="364">
        <v>43926</v>
      </c>
      <c r="O19" s="364">
        <v>43926</v>
      </c>
      <c r="P19" s="79" t="s">
        <v>1011</v>
      </c>
      <c r="Z19" s="229"/>
      <c r="AA19" s="267"/>
      <c r="AB19" s="259"/>
      <c r="AC19" s="259"/>
      <c r="AD19" s="259"/>
    </row>
    <row r="20" spans="1:30" s="79" customFormat="1" outlineLevel="1" x14ac:dyDescent="0.25">
      <c r="A20" s="257"/>
      <c r="B20" s="258"/>
      <c r="C20" s="268"/>
      <c r="D20" s="276"/>
      <c r="E20" s="229" t="s">
        <v>474</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464</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465</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466</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467</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468</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469</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470</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471</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472</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473</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914</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982</v>
      </c>
      <c r="H46" s="712" t="s">
        <v>912</v>
      </c>
      <c r="I46" s="712" t="s">
        <v>904</v>
      </c>
      <c r="J46" s="712" t="s">
        <v>905</v>
      </c>
      <c r="K46" s="712" t="s">
        <v>906</v>
      </c>
      <c r="L46" s="712" t="s">
        <v>907</v>
      </c>
      <c r="M46" s="712" t="s">
        <v>908</v>
      </c>
      <c r="N46" s="712" t="s">
        <v>909</v>
      </c>
      <c r="O46" s="712" t="s">
        <v>910</v>
      </c>
      <c r="P46" s="712" t="s">
        <v>911</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922</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963</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963</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903</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368</v>
      </c>
      <c r="I68" s="264" t="s">
        <v>916</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919</v>
      </c>
      <c r="G70" s="718"/>
      <c r="H70" s="718"/>
      <c r="I70" s="812" t="s">
        <v>920</v>
      </c>
      <c r="J70" s="812"/>
      <c r="K70" s="812"/>
      <c r="L70" s="812" t="s">
        <v>921</v>
      </c>
      <c r="M70" s="812"/>
      <c r="N70" s="812"/>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912</v>
      </c>
      <c r="G72" s="712" t="s">
        <v>904</v>
      </c>
      <c r="H72" s="712" t="s">
        <v>905</v>
      </c>
      <c r="I72" s="712" t="s">
        <v>906</v>
      </c>
      <c r="J72" s="712" t="s">
        <v>907</v>
      </c>
      <c r="K72" s="712" t="s">
        <v>908</v>
      </c>
      <c r="L72" s="712" t="s">
        <v>909</v>
      </c>
      <c r="M72" s="712" t="s">
        <v>910</v>
      </c>
      <c r="N72" s="712" t="s">
        <v>911</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923</v>
      </c>
      <c r="F73" s="713">
        <v>43466</v>
      </c>
      <c r="G73" s="713">
        <v>43466</v>
      </c>
      <c r="H73" s="713">
        <v>43466</v>
      </c>
      <c r="I73" s="713">
        <v>43466</v>
      </c>
      <c r="J73" s="713">
        <v>43466</v>
      </c>
      <c r="K73" s="713">
        <v>43466</v>
      </c>
      <c r="L73" s="713">
        <v>43466</v>
      </c>
      <c r="M73" s="713">
        <v>43466</v>
      </c>
      <c r="N73" s="713">
        <v>43466</v>
      </c>
      <c r="O73" s="79" t="s">
        <v>939</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924</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925</v>
      </c>
      <c r="F75" s="713">
        <v>43556</v>
      </c>
      <c r="G75" s="713">
        <v>43556</v>
      </c>
      <c r="H75" s="713">
        <v>43556</v>
      </c>
      <c r="I75" s="713">
        <v>43556</v>
      </c>
      <c r="J75" s="713">
        <v>43556</v>
      </c>
      <c r="K75" s="713">
        <v>43556</v>
      </c>
      <c r="L75" s="713">
        <v>43556</v>
      </c>
      <c r="M75" s="713">
        <v>43556</v>
      </c>
      <c r="N75" s="713">
        <v>43556</v>
      </c>
      <c r="O75" s="79" t="s">
        <v>917</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926</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918</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927</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935</v>
      </c>
      <c r="Q77" s="228"/>
      <c r="R77" s="228"/>
      <c r="S77" s="228"/>
      <c r="T77" s="228"/>
      <c r="Y77" s="267"/>
      <c r="Z77" s="259"/>
      <c r="AA77" s="259"/>
      <c r="AB77" s="259"/>
    </row>
    <row r="78" spans="1:28" s="79" customFormat="1" outlineLevel="1" x14ac:dyDescent="0.25">
      <c r="A78" s="257"/>
      <c r="B78" s="258"/>
      <c r="C78" s="268"/>
      <c r="D78" s="276"/>
      <c r="E78" s="277" t="s">
        <v>928</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936</v>
      </c>
      <c r="Q78" s="228"/>
      <c r="R78" s="228"/>
      <c r="S78" s="228"/>
      <c r="T78" s="228"/>
      <c r="Y78" s="267"/>
      <c r="Z78" s="259"/>
      <c r="AA78" s="259"/>
      <c r="AB78" s="259"/>
    </row>
    <row r="79" spans="1:28" s="79" customFormat="1" outlineLevel="1" x14ac:dyDescent="0.25">
      <c r="A79" s="257"/>
      <c r="B79" s="258"/>
      <c r="C79" s="268"/>
      <c r="D79" s="276"/>
      <c r="E79" s="277" t="s">
        <v>929</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930</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931</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932</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589</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933</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937</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934</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938</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941</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940</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241</v>
      </c>
      <c r="H12" s="413">
        <v>1</v>
      </c>
      <c r="I12" s="227"/>
      <c r="J12" s="413">
        <v>1</v>
      </c>
      <c r="K12" s="227"/>
      <c r="L12" s="413" t="s">
        <v>478</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295</v>
      </c>
      <c r="H15" s="227"/>
      <c r="I15" s="227"/>
      <c r="J15" s="227"/>
      <c r="K15" s="227"/>
      <c r="L15" s="413" t="s">
        <v>478</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2" t="s">
        <v>306</v>
      </c>
      <c r="G68" s="813"/>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2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2"/>
      <c r="F96" s="813"/>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2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886</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887</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885</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46" sqref="H46:T4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453</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16" t="s">
        <v>1006</v>
      </c>
      <c r="I46" s="817"/>
      <c r="J46" s="817"/>
      <c r="K46" s="817"/>
      <c r="L46" s="817"/>
      <c r="M46" s="817"/>
      <c r="N46" s="817"/>
      <c r="O46" s="817"/>
      <c r="P46" s="817"/>
      <c r="Q46" s="817"/>
      <c r="R46" s="817"/>
      <c r="S46" s="817"/>
      <c r="T46" s="818"/>
      <c r="U46" s="782"/>
      <c r="V46" s="782"/>
      <c r="W46" s="782"/>
      <c r="X46" s="782"/>
      <c r="Y46" s="782"/>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154</v>
      </c>
      <c r="H60" s="110" t="s">
        <v>155</v>
      </c>
      <c r="I60" s="110"/>
      <c r="J60" s="274" t="s">
        <v>982</v>
      </c>
      <c r="K60" s="110" t="s">
        <v>477</v>
      </c>
      <c r="L60" s="274" t="s">
        <v>945</v>
      </c>
      <c r="M60" s="274" t="s">
        <v>946</v>
      </c>
      <c r="N60" s="274" t="s">
        <v>947</v>
      </c>
      <c r="O60" s="274" t="s">
        <v>948</v>
      </c>
      <c r="P60" s="274" t="s">
        <v>949</v>
      </c>
      <c r="Q60" s="274" t="s">
        <v>950</v>
      </c>
      <c r="R60" s="274" t="s">
        <v>951</v>
      </c>
      <c r="S60" s="274" t="s">
        <v>952</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979</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980</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456</v>
      </c>
      <c r="J82" s="135" t="s">
        <v>169</v>
      </c>
      <c r="K82" s="135"/>
      <c r="L82" s="135"/>
      <c r="M82" s="135"/>
      <c r="N82" s="135"/>
      <c r="O82" s="135"/>
      <c r="P82" s="274"/>
      <c r="Q82" s="135" t="s">
        <v>978</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549</v>
      </c>
      <c r="I83" s="110" t="s">
        <v>42</v>
      </c>
      <c r="J83" s="110" t="s">
        <v>454</v>
      </c>
      <c r="K83" s="110" t="s">
        <v>455</v>
      </c>
      <c r="L83" s="110" t="s">
        <v>457</v>
      </c>
      <c r="M83" s="110" t="s">
        <v>458</v>
      </c>
      <c r="N83" s="110" t="s">
        <v>459</v>
      </c>
      <c r="O83" s="110" t="s">
        <v>461</v>
      </c>
      <c r="P83" s="274"/>
      <c r="Q83" s="274" t="s">
        <v>462</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982</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477</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945</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946</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947</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948</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949</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950</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951</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952</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308</v>
      </c>
      <c r="I123" s="175"/>
      <c r="J123" s="175"/>
      <c r="K123" s="175"/>
      <c r="L123" s="176" t="s">
        <v>456</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454</v>
      </c>
      <c r="N124" s="179" t="s">
        <v>455</v>
      </c>
      <c r="O124" s="179" t="s">
        <v>457</v>
      </c>
      <c r="P124" s="179" t="s">
        <v>458</v>
      </c>
      <c r="Q124" s="179" t="s">
        <v>459</v>
      </c>
      <c r="R124" s="179" t="s">
        <v>461</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981</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hidden="1"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hidden="1"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hidden="1"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hidden="1"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hidden="1" customHeight="1" outlineLevel="1" collapsed="1" x14ac:dyDescent="0.2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hidden="1" customHeight="1" outlineLevel="1" x14ac:dyDescent="0.2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hidden="1"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hidden="1"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hidden="1" customHeight="1" outlineLevel="1" x14ac:dyDescent="0.2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hidden="1"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hidden="1" customHeight="1" outlineLevel="1" x14ac:dyDescent="0.25">
      <c r="A165" s="141"/>
      <c r="B165" s="130"/>
      <c r="C165" s="95"/>
      <c r="D165" s="95"/>
      <c r="E165" s="95"/>
      <c r="F165" s="95"/>
      <c r="G165" s="110"/>
      <c r="H165" s="110"/>
      <c r="I165" s="110" t="s">
        <v>549</v>
      </c>
      <c r="J165" s="110" t="s">
        <v>901</v>
      </c>
      <c r="K165" s="135" t="s">
        <v>199</v>
      </c>
      <c r="L165" s="135"/>
      <c r="M165" s="110"/>
      <c r="N165" s="110"/>
      <c r="O165" s="110"/>
      <c r="P165" s="110"/>
      <c r="Q165" s="110"/>
      <c r="R165" s="135" t="s">
        <v>200</v>
      </c>
      <c r="S165" s="135"/>
      <c r="T165" s="110"/>
      <c r="U165" s="110"/>
      <c r="V165" s="110"/>
      <c r="W165" s="135" t="s">
        <v>460</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hidden="1" customHeight="1" outlineLevel="1" x14ac:dyDescent="0.25">
      <c r="A166" s="141"/>
      <c r="B166" s="130"/>
      <c r="C166" s="111"/>
      <c r="D166" s="111"/>
      <c r="E166" s="111"/>
      <c r="F166" s="95"/>
      <c r="G166" s="110"/>
      <c r="H166" s="110"/>
      <c r="I166" s="110"/>
      <c r="J166" s="110"/>
      <c r="K166" s="110" t="s">
        <v>454</v>
      </c>
      <c r="L166" s="110" t="s">
        <v>455</v>
      </c>
      <c r="M166" s="110" t="s">
        <v>457</v>
      </c>
      <c r="N166" s="110" t="s">
        <v>458</v>
      </c>
      <c r="O166" s="110" t="s">
        <v>459</v>
      </c>
      <c r="P166" s="110"/>
      <c r="Q166" s="110"/>
      <c r="R166" s="110" t="s">
        <v>454</v>
      </c>
      <c r="S166" s="110" t="s">
        <v>455</v>
      </c>
      <c r="T166" s="110" t="s">
        <v>457</v>
      </c>
      <c r="U166" s="110" t="s">
        <v>458</v>
      </c>
      <c r="V166" s="110" t="s">
        <v>459</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hidden="1" customHeight="1" outlineLevel="1" x14ac:dyDescent="0.25">
      <c r="A167" s="141"/>
      <c r="B167" s="130"/>
      <c r="C167" s="111"/>
      <c r="D167" s="111"/>
      <c r="E167" s="111"/>
      <c r="F167" s="113"/>
      <c r="G167" s="115"/>
      <c r="H167" s="115"/>
      <c r="I167" s="138" t="s">
        <v>982</v>
      </c>
      <c r="J167" s="138" t="s">
        <v>464</v>
      </c>
      <c r="K167" s="426">
        <f t="shared" ref="K167:O171" si="1">K281/2</f>
        <v>100</v>
      </c>
      <c r="L167" s="426">
        <f t="shared" si="1"/>
        <v>150</v>
      </c>
      <c r="M167" s="426">
        <f t="shared" si="1"/>
        <v>150</v>
      </c>
      <c r="N167" s="426">
        <f t="shared" si="1"/>
        <v>200</v>
      </c>
      <c r="O167" s="426">
        <f t="shared" si="1"/>
        <v>200</v>
      </c>
      <c r="P167" s="115"/>
      <c r="Q167" s="138" t="s">
        <v>462</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hidden="1" customHeight="1" outlineLevel="1" x14ac:dyDescent="0.25">
      <c r="A168" s="141"/>
      <c r="B168" s="130"/>
      <c r="C168" s="111"/>
      <c r="D168" s="111"/>
      <c r="E168" s="111"/>
      <c r="F168" s="113"/>
      <c r="G168" s="115"/>
      <c r="H168" s="115"/>
      <c r="I168" s="138"/>
      <c r="J168" s="138" t="s">
        <v>465</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hidden="1" customHeight="1" outlineLevel="1" x14ac:dyDescent="0.25">
      <c r="A169" s="141"/>
      <c r="B169" s="130"/>
      <c r="C169" s="111"/>
      <c r="D169" s="111"/>
      <c r="E169" s="111"/>
      <c r="F169" s="113"/>
      <c r="G169" s="115"/>
      <c r="H169" s="115"/>
      <c r="I169" s="138"/>
      <c r="J169" s="138" t="s">
        <v>466</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hidden="1" customHeight="1" outlineLevel="1" x14ac:dyDescent="0.25">
      <c r="A170" s="141"/>
      <c r="B170" s="130"/>
      <c r="C170" s="111"/>
      <c r="D170" s="111"/>
      <c r="E170" s="111"/>
      <c r="F170" s="113"/>
      <c r="G170" s="115"/>
      <c r="H170" s="115"/>
      <c r="I170" s="138"/>
      <c r="J170" s="138" t="s">
        <v>467</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hidden="1" customHeight="1" outlineLevel="1" x14ac:dyDescent="0.25">
      <c r="A171" s="141"/>
      <c r="B171" s="130"/>
      <c r="C171" s="111"/>
      <c r="D171" s="111"/>
      <c r="E171" s="111"/>
      <c r="F171" s="113"/>
      <c r="G171" s="115"/>
      <c r="H171" s="115"/>
      <c r="I171" s="138"/>
      <c r="J171" s="138" t="s">
        <v>468</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hidden="1" customHeight="1" outlineLevel="1" x14ac:dyDescent="0.25">
      <c r="A172" s="141"/>
      <c r="B172" s="130"/>
      <c r="C172" s="111"/>
      <c r="D172" s="111"/>
      <c r="E172" s="111"/>
      <c r="F172" s="113"/>
      <c r="G172" s="115"/>
      <c r="H172" s="115"/>
      <c r="I172" s="138"/>
      <c r="J172" s="138" t="s">
        <v>469</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hidden="1" customHeight="1" outlineLevel="1" x14ac:dyDescent="0.25">
      <c r="A173" s="141"/>
      <c r="B173" s="130"/>
      <c r="C173" s="111"/>
      <c r="D173" s="111"/>
      <c r="E173" s="111"/>
      <c r="F173" s="113"/>
      <c r="G173" s="115"/>
      <c r="H173" s="115"/>
      <c r="I173" s="138"/>
      <c r="J173" s="138" t="s">
        <v>470</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hidden="1" customHeight="1" outlineLevel="1" x14ac:dyDescent="0.25">
      <c r="A174" s="141"/>
      <c r="B174" s="130"/>
      <c r="C174" s="111"/>
      <c r="D174" s="111"/>
      <c r="E174" s="111"/>
      <c r="F174" s="113"/>
      <c r="G174" s="115"/>
      <c r="H174" s="115"/>
      <c r="I174" s="138"/>
      <c r="J174" s="138" t="s">
        <v>471</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hidden="1" customHeight="1" outlineLevel="1" x14ac:dyDescent="0.25">
      <c r="A175" s="141"/>
      <c r="B175" s="130"/>
      <c r="C175" s="111"/>
      <c r="D175" s="111"/>
      <c r="E175" s="111"/>
      <c r="F175" s="113"/>
      <c r="G175" s="115"/>
      <c r="H175" s="115"/>
      <c r="I175" s="138"/>
      <c r="J175" s="138" t="s">
        <v>472</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hidden="1" customHeight="1" outlineLevel="1" x14ac:dyDescent="0.25">
      <c r="A176" s="141"/>
      <c r="B176" s="130"/>
      <c r="C176" s="111"/>
      <c r="D176" s="111"/>
      <c r="E176" s="111"/>
      <c r="F176" s="113"/>
      <c r="G176" s="115"/>
      <c r="H176" s="115"/>
      <c r="I176" s="138"/>
      <c r="J176" s="138" t="s">
        <v>473</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477</v>
      </c>
      <c r="J177" s="138" t="s">
        <v>464</v>
      </c>
      <c r="K177" s="426">
        <f t="shared" ref="K177:O177" si="5">K291/2</f>
        <v>100</v>
      </c>
      <c r="L177" s="426">
        <f t="shared" si="5"/>
        <v>150</v>
      </c>
      <c r="M177" s="426">
        <f t="shared" si="5"/>
        <v>150</v>
      </c>
      <c r="N177" s="426">
        <f t="shared" si="5"/>
        <v>200</v>
      </c>
      <c r="O177" s="426">
        <f t="shared" si="5"/>
        <v>200</v>
      </c>
      <c r="P177" s="115"/>
      <c r="Q177" s="138" t="s">
        <v>462</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465</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466</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467</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468</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469</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470</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471</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472</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473</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945</v>
      </c>
      <c r="J187" s="138" t="s">
        <v>464</v>
      </c>
      <c r="K187" s="426">
        <f t="shared" ref="K187:O187" si="29">K301/2</f>
        <v>100</v>
      </c>
      <c r="L187" s="426">
        <f t="shared" si="29"/>
        <v>150</v>
      </c>
      <c r="M187" s="426">
        <f t="shared" si="29"/>
        <v>150</v>
      </c>
      <c r="N187" s="426">
        <f t="shared" si="29"/>
        <v>200</v>
      </c>
      <c r="O187" s="426">
        <f t="shared" si="29"/>
        <v>200</v>
      </c>
      <c r="P187" s="115"/>
      <c r="Q187" s="138" t="s">
        <v>462</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465</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466</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467</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468</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469</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470</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471</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472</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473</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946</v>
      </c>
      <c r="J197" s="138" t="s">
        <v>464</v>
      </c>
      <c r="K197" s="426">
        <f t="shared" ref="K197:O197" si="53">K311/2</f>
        <v>100</v>
      </c>
      <c r="L197" s="426">
        <f t="shared" si="53"/>
        <v>150</v>
      </c>
      <c r="M197" s="426">
        <f t="shared" si="53"/>
        <v>150</v>
      </c>
      <c r="N197" s="426">
        <f t="shared" si="53"/>
        <v>200</v>
      </c>
      <c r="O197" s="426">
        <f t="shared" si="53"/>
        <v>200</v>
      </c>
      <c r="P197" s="115"/>
      <c r="Q197" s="138" t="s">
        <v>462</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465</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466</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467</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468</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469</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470</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471</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472</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473</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947</v>
      </c>
      <c r="J207" s="138" t="s">
        <v>464</v>
      </c>
      <c r="K207" s="426">
        <f t="shared" ref="K207:O207" si="77">K321/2</f>
        <v>100</v>
      </c>
      <c r="L207" s="426">
        <f t="shared" si="77"/>
        <v>150</v>
      </c>
      <c r="M207" s="426">
        <f t="shared" si="77"/>
        <v>150</v>
      </c>
      <c r="N207" s="426">
        <f t="shared" si="77"/>
        <v>200</v>
      </c>
      <c r="O207" s="426">
        <f t="shared" si="77"/>
        <v>200</v>
      </c>
      <c r="P207" s="115"/>
      <c r="Q207" s="138" t="s">
        <v>462</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465</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466</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467</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468</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469</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470</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471</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472</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473</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948</v>
      </c>
      <c r="J217" s="138" t="s">
        <v>464</v>
      </c>
      <c r="K217" s="426">
        <f t="shared" ref="K217:O217" si="101">K331/2</f>
        <v>100</v>
      </c>
      <c r="L217" s="426">
        <f t="shared" si="101"/>
        <v>150</v>
      </c>
      <c r="M217" s="426">
        <f t="shared" si="101"/>
        <v>150</v>
      </c>
      <c r="N217" s="426">
        <f t="shared" si="101"/>
        <v>200</v>
      </c>
      <c r="O217" s="426">
        <f t="shared" si="101"/>
        <v>200</v>
      </c>
      <c r="P217" s="115"/>
      <c r="Q217" s="138" t="s">
        <v>462</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465</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466</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467</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468</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469</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470</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471</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472</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473</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949</v>
      </c>
      <c r="J227" s="138" t="s">
        <v>464</v>
      </c>
      <c r="K227" s="426">
        <f t="shared" ref="K227:O227" si="125">K341/2</f>
        <v>100</v>
      </c>
      <c r="L227" s="426">
        <f t="shared" si="125"/>
        <v>150</v>
      </c>
      <c r="M227" s="426">
        <f t="shared" si="125"/>
        <v>150</v>
      </c>
      <c r="N227" s="426">
        <f t="shared" si="125"/>
        <v>200</v>
      </c>
      <c r="O227" s="426">
        <f t="shared" si="125"/>
        <v>200</v>
      </c>
      <c r="P227" s="115"/>
      <c r="Q227" s="138" t="s">
        <v>462</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465</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466</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467</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468</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469</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470</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471</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472</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473</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950</v>
      </c>
      <c r="J237" s="138" t="s">
        <v>464</v>
      </c>
      <c r="K237" s="426">
        <f t="shared" ref="K237:O237" si="149">K351/2</f>
        <v>100</v>
      </c>
      <c r="L237" s="426">
        <f t="shared" si="149"/>
        <v>150</v>
      </c>
      <c r="M237" s="426">
        <f t="shared" si="149"/>
        <v>150</v>
      </c>
      <c r="N237" s="426">
        <f t="shared" si="149"/>
        <v>200</v>
      </c>
      <c r="O237" s="426">
        <f t="shared" si="149"/>
        <v>200</v>
      </c>
      <c r="P237" s="115"/>
      <c r="Q237" s="138" t="s">
        <v>462</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465</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466</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467</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468</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469</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470</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471</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472</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473</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951</v>
      </c>
      <c r="J247" s="138" t="s">
        <v>464</v>
      </c>
      <c r="K247" s="426">
        <f t="shared" ref="K247:O247" si="173">K361/2</f>
        <v>100</v>
      </c>
      <c r="L247" s="426">
        <f t="shared" si="173"/>
        <v>150</v>
      </c>
      <c r="M247" s="426">
        <f t="shared" si="173"/>
        <v>150</v>
      </c>
      <c r="N247" s="426">
        <f t="shared" si="173"/>
        <v>200</v>
      </c>
      <c r="O247" s="426">
        <f t="shared" si="173"/>
        <v>200</v>
      </c>
      <c r="P247" s="115"/>
      <c r="Q247" s="138" t="s">
        <v>462</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465</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466</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467</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468</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469</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470</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471</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472</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473</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952</v>
      </c>
      <c r="J257" s="138" t="s">
        <v>464</v>
      </c>
      <c r="K257" s="426">
        <f t="shared" ref="K257:O257" si="197">K371/2</f>
        <v>100</v>
      </c>
      <c r="L257" s="426">
        <f t="shared" si="197"/>
        <v>150</v>
      </c>
      <c r="M257" s="426">
        <f t="shared" si="197"/>
        <v>150</v>
      </c>
      <c r="N257" s="426">
        <f t="shared" si="197"/>
        <v>200</v>
      </c>
      <c r="O257" s="426">
        <f t="shared" si="197"/>
        <v>200</v>
      </c>
      <c r="P257" s="115"/>
      <c r="Q257" s="138" t="s">
        <v>462</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465</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466</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467</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468</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469</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470</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471</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472</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473</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hidden="1"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collapsed="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549</v>
      </c>
      <c r="J279" s="110"/>
      <c r="K279" s="135" t="s">
        <v>201</v>
      </c>
      <c r="L279" s="135"/>
      <c r="M279" s="110"/>
      <c r="N279" s="110"/>
      <c r="O279" s="110"/>
      <c r="P279" s="110"/>
      <c r="Q279" s="110"/>
      <c r="R279" s="135" t="s">
        <v>202</v>
      </c>
      <c r="S279" s="135"/>
      <c r="T279" s="110"/>
      <c r="U279" s="110"/>
      <c r="V279" s="110"/>
      <c r="W279" s="135" t="s">
        <v>460</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454</v>
      </c>
      <c r="L280" s="110" t="s">
        <v>455</v>
      </c>
      <c r="M280" s="110" t="s">
        <v>457</v>
      </c>
      <c r="N280" s="110" t="s">
        <v>458</v>
      </c>
      <c r="O280" s="110" t="s">
        <v>459</v>
      </c>
      <c r="P280" s="110"/>
      <c r="Q280" s="110"/>
      <c r="R280" s="110" t="s">
        <v>454</v>
      </c>
      <c r="S280" s="110" t="s">
        <v>455</v>
      </c>
      <c r="T280" s="110" t="s">
        <v>457</v>
      </c>
      <c r="U280" s="110" t="s">
        <v>458</v>
      </c>
      <c r="V280" s="110" t="s">
        <v>459</v>
      </c>
      <c r="W280" s="110" t="s">
        <v>459</v>
      </c>
      <c r="X280" s="110" t="s">
        <v>459</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982</v>
      </c>
      <c r="J281" s="138" t="s">
        <v>462</v>
      </c>
      <c r="K281" s="428">
        <v>200</v>
      </c>
      <c r="L281" s="428">
        <v>300</v>
      </c>
      <c r="M281" s="428">
        <v>300</v>
      </c>
      <c r="N281" s="426">
        <f>$O281</f>
        <v>400</v>
      </c>
      <c r="O281" s="191">
        <v>400</v>
      </c>
      <c r="P281" s="115"/>
      <c r="Q281" s="138" t="s">
        <v>462</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t="s">
        <v>449</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477</v>
      </c>
      <c r="J291" s="138" t="s">
        <v>462</v>
      </c>
      <c r="K291" s="428">
        <v>200</v>
      </c>
      <c r="L291" s="428">
        <v>300</v>
      </c>
      <c r="M291" s="428">
        <v>300</v>
      </c>
      <c r="N291" s="426">
        <f>$O291</f>
        <v>400</v>
      </c>
      <c r="O291" s="191">
        <v>400</v>
      </c>
      <c r="P291" s="115"/>
      <c r="Q291" s="138" t="s">
        <v>462</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945</v>
      </c>
      <c r="J301" s="138" t="s">
        <v>462</v>
      </c>
      <c r="K301" s="428">
        <v>200</v>
      </c>
      <c r="L301" s="428">
        <v>300</v>
      </c>
      <c r="M301" s="428">
        <v>300</v>
      </c>
      <c r="N301" s="426">
        <f>$O301</f>
        <v>400</v>
      </c>
      <c r="O301" s="191">
        <v>400</v>
      </c>
      <c r="P301" s="115"/>
      <c r="Q301" s="138" t="s">
        <v>462</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946</v>
      </c>
      <c r="J311" s="138" t="s">
        <v>462</v>
      </c>
      <c r="K311" s="428">
        <v>200</v>
      </c>
      <c r="L311" s="428">
        <v>300</v>
      </c>
      <c r="M311" s="428">
        <v>300</v>
      </c>
      <c r="N311" s="426">
        <f>$O311</f>
        <v>400</v>
      </c>
      <c r="O311" s="191">
        <v>400</v>
      </c>
      <c r="P311" s="115"/>
      <c r="Q311" s="138" t="s">
        <v>462</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947</v>
      </c>
      <c r="J321" s="138" t="s">
        <v>462</v>
      </c>
      <c r="K321" s="428">
        <v>200</v>
      </c>
      <c r="L321" s="428">
        <v>300</v>
      </c>
      <c r="M321" s="428">
        <v>300</v>
      </c>
      <c r="N321" s="426">
        <f>$O321</f>
        <v>400</v>
      </c>
      <c r="O321" s="191">
        <v>400</v>
      </c>
      <c r="P321" s="115"/>
      <c r="Q321" s="138" t="s">
        <v>462</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948</v>
      </c>
      <c r="J331" s="138" t="s">
        <v>462</v>
      </c>
      <c r="K331" s="428">
        <v>200</v>
      </c>
      <c r="L331" s="428">
        <v>300</v>
      </c>
      <c r="M331" s="428">
        <v>300</v>
      </c>
      <c r="N331" s="426">
        <f>$O331</f>
        <v>400</v>
      </c>
      <c r="O331" s="191">
        <v>400</v>
      </c>
      <c r="P331" s="115"/>
      <c r="Q331" s="138" t="s">
        <v>462</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949</v>
      </c>
      <c r="J341" s="138" t="s">
        <v>462</v>
      </c>
      <c r="K341" s="428">
        <v>200</v>
      </c>
      <c r="L341" s="428">
        <v>300</v>
      </c>
      <c r="M341" s="428">
        <v>300</v>
      </c>
      <c r="N341" s="426">
        <f>$O341</f>
        <v>400</v>
      </c>
      <c r="O341" s="191">
        <v>400</v>
      </c>
      <c r="P341" s="115"/>
      <c r="Q341" s="138" t="s">
        <v>462</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950</v>
      </c>
      <c r="J351" s="138" t="s">
        <v>462</v>
      </c>
      <c r="K351" s="428">
        <v>200</v>
      </c>
      <c r="L351" s="428">
        <v>300</v>
      </c>
      <c r="M351" s="428">
        <v>300</v>
      </c>
      <c r="N351" s="426">
        <f>$O351</f>
        <v>400</v>
      </c>
      <c r="O351" s="191">
        <v>400</v>
      </c>
      <c r="P351" s="115"/>
      <c r="Q351" s="138" t="s">
        <v>462</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951</v>
      </c>
      <c r="J361" s="138" t="s">
        <v>462</v>
      </c>
      <c r="K361" s="428">
        <v>200</v>
      </c>
      <c r="L361" s="428">
        <v>300</v>
      </c>
      <c r="M361" s="428">
        <v>300</v>
      </c>
      <c r="N361" s="426">
        <f>$O361</f>
        <v>400</v>
      </c>
      <c r="O361" s="191">
        <v>400</v>
      </c>
      <c r="P361" s="115"/>
      <c r="Q361" s="138" t="s">
        <v>462</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952</v>
      </c>
      <c r="J371" s="138" t="s">
        <v>462</v>
      </c>
      <c r="K371" s="428">
        <v>200</v>
      </c>
      <c r="L371" s="428">
        <v>300</v>
      </c>
      <c r="M371" s="428">
        <v>300</v>
      </c>
      <c r="N371" s="426">
        <f>$O371</f>
        <v>400</v>
      </c>
      <c r="O371" s="191">
        <v>400</v>
      </c>
      <c r="P371" s="115"/>
      <c r="Q371" s="138" t="s">
        <v>462</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462</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214</v>
      </c>
      <c r="L424" s="135"/>
      <c r="M424" s="109"/>
      <c r="N424" s="348" t="s">
        <v>964</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464</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465</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466</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467</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468</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469</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470</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471</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472</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473</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1005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967</v>
      </c>
      <c r="I451" s="167" t="s">
        <v>185</v>
      </c>
      <c r="J451" s="167" t="s">
        <v>463</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982</v>
      </c>
      <c r="I452" s="138" t="s">
        <v>464</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465</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466</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467</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468</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469</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470</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471</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472</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473</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477</v>
      </c>
      <c r="I462" s="138" t="s">
        <v>464</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465</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466</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467</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468</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469</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470</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471</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472</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473</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945</v>
      </c>
      <c r="I472" s="138" t="s">
        <v>464</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465</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466</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467</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468</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469</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470</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471</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472</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473</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946</v>
      </c>
      <c r="I482" s="138" t="s">
        <v>464</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465</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466</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467</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468</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469</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470</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471</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472</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473</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947</v>
      </c>
      <c r="I492" s="138" t="s">
        <v>464</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465</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466</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467</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468</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469</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470</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471</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472</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473</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948</v>
      </c>
      <c r="I502" s="138" t="s">
        <v>464</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465</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466</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467</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468</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469</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470</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471</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472</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473</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949</v>
      </c>
      <c r="I512" s="138" t="s">
        <v>464</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465</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466</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467</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468</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469</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470</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471</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472</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473</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950</v>
      </c>
      <c r="I522" s="138" t="s">
        <v>464</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465</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466</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467</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468</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469</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470</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471</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472</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473</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951</v>
      </c>
      <c r="I532" s="138" t="s">
        <v>464</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465</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466</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467</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468</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469</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470</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471</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472</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473</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952</v>
      </c>
      <c r="I542" s="138" t="s">
        <v>464</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465</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466</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467</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468</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469</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470</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471</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472</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473</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189</v>
      </c>
      <c r="N562" s="200" t="s">
        <v>231</v>
      </c>
      <c r="O562" s="199"/>
      <c r="P562" s="200" t="s">
        <v>968</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965</v>
      </c>
      <c r="O564" s="274"/>
      <c r="P564" s="274" t="s">
        <v>966</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961</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982</v>
      </c>
      <c r="I568" s="138" t="s">
        <v>464</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465</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466</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467</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468</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469</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470</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471</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472</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473</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477</v>
      </c>
      <c r="I578" s="138" t="s">
        <v>464</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465</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466</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467</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468</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469</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470</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471</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472</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473</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945</v>
      </c>
      <c r="I588" s="138" t="s">
        <v>464</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465</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466</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467</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468</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469</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470</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471</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472</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473</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946</v>
      </c>
      <c r="I598" s="138" t="s">
        <v>464</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465</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466</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467</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468</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469</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470</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471</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472</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473</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947</v>
      </c>
      <c r="I608" s="138" t="s">
        <v>464</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465</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466</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467</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468</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469</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470</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471</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472</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473</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948</v>
      </c>
      <c r="I618" s="138" t="s">
        <v>464</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465</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466</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467</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468</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469</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470</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471</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472</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473</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949</v>
      </c>
      <c r="I628" s="138" t="s">
        <v>464</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465</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466</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467</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468</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469</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470</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471</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472</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473</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950</v>
      </c>
      <c r="I638" s="138" t="s">
        <v>464</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465</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466</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467</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468</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469</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470</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471</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472</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473</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951</v>
      </c>
      <c r="I648" s="138" t="s">
        <v>464</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465</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466</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467</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468</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469</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470</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471</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472</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473</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952</v>
      </c>
      <c r="I658" s="138" t="s">
        <v>464</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465</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466</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467</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468</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469</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470</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471</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472</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473</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14"/>
      <c r="M683" s="815"/>
      <c r="N683" s="815"/>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244</v>
      </c>
      <c r="H687" s="210"/>
      <c r="I687" s="210"/>
      <c r="J687" s="211"/>
      <c r="K687" s="212"/>
      <c r="L687" s="212" t="s">
        <v>450</v>
      </c>
      <c r="M687" s="140" t="s">
        <v>463</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245</v>
      </c>
      <c r="L688" s="138" t="s">
        <v>462</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464</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465</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466</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467</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468</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469</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470</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471</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472</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473</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255</v>
      </c>
      <c r="K741" s="110" t="s">
        <v>463</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464</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465</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466</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467</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468</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469</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470</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471</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472</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473</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893</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897</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896</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895</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894</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891</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185</v>
      </c>
      <c r="L769" s="167" t="s">
        <v>258</v>
      </c>
      <c r="M769" s="697" t="s">
        <v>234</v>
      </c>
      <c r="N769" s="697" t="s">
        <v>452</v>
      </c>
      <c r="O769" s="697" t="s">
        <v>451</v>
      </c>
      <c r="P769" s="697" t="s">
        <v>233</v>
      </c>
      <c r="Q769" s="110" t="s">
        <v>892</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464</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465</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466</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467</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468</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469</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470</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471</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472</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473</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898</v>
      </c>
      <c r="H781" s="114"/>
      <c r="I781" s="114"/>
      <c r="J781" s="114"/>
      <c r="K781" s="114"/>
      <c r="L781" s="703">
        <v>6.5</v>
      </c>
      <c r="M781" s="114" t="s">
        <v>899</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abSelected="1" topLeftCell="A16" workbookViewId="0">
      <pane xSplit="8" ySplit="19" topLeftCell="I792" activePane="bottomRight" state="frozen"/>
      <selection activeCell="A16" sqref="A16"/>
      <selection pane="topRight" activeCell="I16" sqref="I16"/>
      <selection pane="bottomLeft" activeCell="A35" sqref="A35"/>
      <selection pane="bottomRight" activeCell="T825" sqref="T825"/>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490</v>
      </c>
      <c r="F6" s="455">
        <v>2</v>
      </c>
      <c r="G6" s="456"/>
      <c r="H6" s="457" t="s">
        <v>491</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492</v>
      </c>
      <c r="F7" s="461">
        <v>1</v>
      </c>
      <c r="G7" s="462"/>
      <c r="H7" s="463" t="s">
        <v>493</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494</v>
      </c>
      <c r="J12" s="470" t="s">
        <v>495</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496</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497</v>
      </c>
      <c r="C15" s="442">
        <f>INT(MAX($C$16:$C$31))+1</f>
        <v>5</v>
      </c>
      <c r="D15" s="471" t="s">
        <v>498</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499</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500</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501</v>
      </c>
      <c r="I18" s="708">
        <v>44294</v>
      </c>
      <c r="J18" s="825" t="s">
        <v>1007</v>
      </c>
      <c r="K18" s="826"/>
      <c r="L18" s="826"/>
      <c r="M18" s="826"/>
      <c r="N18" s="826"/>
      <c r="O18" s="826"/>
      <c r="P18" s="826"/>
      <c r="Q18" s="826"/>
      <c r="R18" s="826"/>
      <c r="S18" s="826"/>
      <c r="T18" s="826"/>
      <c r="U18" s="826"/>
      <c r="V18" s="826"/>
      <c r="W18" s="826"/>
      <c r="X18" s="827"/>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502</v>
      </c>
      <c r="I21" s="586">
        <v>44303</v>
      </c>
      <c r="J21" s="828" t="s">
        <v>1017</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503</v>
      </c>
      <c r="AQ24" s="452"/>
      <c r="AR24" s="440"/>
      <c r="AS24" s="440"/>
      <c r="AT24" s="440"/>
    </row>
    <row r="25" spans="1:46" ht="5.0999999999999996" hidden="1" customHeight="1" outlineLevel="3" x14ac:dyDescent="0.25">
      <c r="A25" s="440"/>
      <c r="B25" s="449"/>
      <c r="C25" s="442">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504</v>
      </c>
      <c r="I26" s="478" t="s">
        <v>505</v>
      </c>
      <c r="J26" s="479">
        <v>15</v>
      </c>
      <c r="K26" s="478" t="s">
        <v>506</v>
      </c>
      <c r="L26" s="479">
        <v>8.43</v>
      </c>
      <c r="M26" s="476" t="s">
        <v>507</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508</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509</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510</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511</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503</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490</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492</v>
      </c>
      <c r="F41" s="461">
        <v>1</v>
      </c>
      <c r="G41" s="462"/>
      <c r="H41" s="463" t="s">
        <v>512</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496</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497</v>
      </c>
      <c r="C49" s="442">
        <f>INT(MAX($C$51:$C$184))+1</f>
        <v>5</v>
      </c>
      <c r="D49" s="471" t="s">
        <v>498</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513</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499</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514</v>
      </c>
      <c r="I52" s="492"/>
      <c r="J52" s="493">
        <v>0</v>
      </c>
      <c r="K52" s="476"/>
      <c r="L52" s="476" t="s">
        <v>515</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516</v>
      </c>
      <c r="I53" s="492"/>
      <c r="J53" s="493">
        <v>0</v>
      </c>
      <c r="K53" s="476"/>
      <c r="L53" s="476" t="s">
        <v>517</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518</v>
      </c>
      <c r="I54" s="492" t="s">
        <v>519</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520</v>
      </c>
      <c r="I55" s="492" t="s">
        <v>519</v>
      </c>
      <c r="J55" s="493">
        <v>15</v>
      </c>
      <c r="K55" s="476"/>
      <c r="L55" s="476" t="s">
        <v>521</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522</v>
      </c>
      <c r="I56" s="492"/>
      <c r="J56" s="493">
        <v>0</v>
      </c>
      <c r="K56" s="476"/>
      <c r="L56" s="476" t="s">
        <v>523</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524</v>
      </c>
      <c r="I57" s="495" t="s">
        <v>525</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526</v>
      </c>
      <c r="I58" s="492"/>
      <c r="J58" s="493">
        <v>1</v>
      </c>
      <c r="K58" s="476"/>
      <c r="L58" s="476" t="s">
        <v>527</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528</v>
      </c>
      <c r="I59" s="492" t="s">
        <v>529</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530</v>
      </c>
      <c r="I60" s="476"/>
      <c r="J60" s="479">
        <v>100</v>
      </c>
      <c r="K60" s="476"/>
      <c r="L60" s="476" t="s">
        <v>531</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532</v>
      </c>
      <c r="I61" s="492" t="s">
        <v>525</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533</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534</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535</v>
      </c>
      <c r="J65" s="499"/>
      <c r="K65" s="499" t="s">
        <v>536</v>
      </c>
      <c r="L65" s="499"/>
      <c r="M65" s="499" t="s">
        <v>537</v>
      </c>
      <c r="N65" s="499"/>
      <c r="O65" s="499" t="s">
        <v>538</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539</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503</v>
      </c>
      <c r="AQ67" s="452"/>
      <c r="AR67" s="440"/>
      <c r="AS67" s="440"/>
      <c r="AT67" s="440"/>
    </row>
    <row r="68" spans="1:46" outlineLevel="1" x14ac:dyDescent="0.25">
      <c r="A68" s="440"/>
      <c r="B68" s="449"/>
      <c r="C68" s="442">
        <f>INT($C$40)+1</f>
        <v>2</v>
      </c>
      <c r="D68" s="471"/>
      <c r="E68" s="467"/>
      <c r="F68" s="467"/>
      <c r="G68" s="471"/>
      <c r="H68" s="488" t="s">
        <v>540</v>
      </c>
      <c r="I68" s="489"/>
      <c r="J68" s="490"/>
      <c r="K68" s="502" t="s">
        <v>541</v>
      </c>
      <c r="L68" s="502" t="s">
        <v>542</v>
      </c>
      <c r="M68" s="503"/>
      <c r="N68" s="504"/>
      <c r="O68" s="458" t="s">
        <v>543</v>
      </c>
      <c r="P68" s="458"/>
      <c r="Q68" s="458"/>
      <c r="R68" s="458" t="s">
        <v>544</v>
      </c>
      <c r="S68" s="458"/>
      <c r="T68" s="458"/>
      <c r="U68" s="505" t="s">
        <v>22</v>
      </c>
      <c r="V68" s="490"/>
      <c r="W68" s="504" t="s">
        <v>545</v>
      </c>
      <c r="X68" s="490"/>
      <c r="Y68" s="504" t="s">
        <v>547</v>
      </c>
      <c r="Z68" s="506" t="s">
        <v>546</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548</v>
      </c>
      <c r="I69" s="505" t="s">
        <v>549</v>
      </c>
      <c r="J69" s="504"/>
      <c r="K69" s="502"/>
      <c r="L69" s="502" t="s">
        <v>550</v>
      </c>
      <c r="M69" s="503"/>
      <c r="N69" s="504"/>
      <c r="O69" s="505" t="s">
        <v>552</v>
      </c>
      <c r="P69" s="505" t="s">
        <v>553</v>
      </c>
      <c r="Q69" s="505" t="s">
        <v>554</v>
      </c>
      <c r="R69" s="505" t="s">
        <v>552</v>
      </c>
      <c r="S69" s="505" t="s">
        <v>553</v>
      </c>
      <c r="T69" s="505" t="s">
        <v>554</v>
      </c>
      <c r="U69" s="505" t="s">
        <v>551</v>
      </c>
      <c r="V69" s="504" t="s">
        <v>555</v>
      </c>
      <c r="W69" s="504" t="s">
        <v>556</v>
      </c>
      <c r="X69" s="504"/>
      <c r="Y69" s="504" t="s">
        <v>557</v>
      </c>
      <c r="Z69" s="506" t="s">
        <v>535</v>
      </c>
      <c r="AA69" s="506"/>
      <c r="AB69" s="506" t="s">
        <v>536</v>
      </c>
      <c r="AC69" s="506"/>
      <c r="AD69" s="506" t="s">
        <v>538</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499</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890</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889</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25">
      <c r="A73" s="440"/>
      <c r="B73" s="449"/>
      <c r="C73" s="442">
        <f>INT($C$40)+2</f>
        <v>3</v>
      </c>
      <c r="D73" s="471"/>
      <c r="E73" s="467"/>
      <c r="F73" s="467"/>
      <c r="G73" s="471"/>
      <c r="H73" s="476"/>
      <c r="I73" s="492" t="s">
        <v>549</v>
      </c>
      <c r="J73" s="492" t="s">
        <v>185</v>
      </c>
      <c r="K73" s="492" t="s">
        <v>184</v>
      </c>
      <c r="L73" s="492" t="s">
        <v>542</v>
      </c>
      <c r="M73" s="476"/>
      <c r="N73" s="808" t="s">
        <v>1009</v>
      </c>
      <c r="O73" s="862" t="s">
        <v>1008</v>
      </c>
      <c r="P73" s="863"/>
      <c r="Q73" s="863"/>
      <c r="R73" s="863"/>
      <c r="S73" s="863"/>
      <c r="T73" s="863"/>
      <c r="U73" s="863"/>
      <c r="V73" s="864"/>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982</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INT($C$40)+2</f>
        <v>3</v>
      </c>
      <c r="D84" s="471"/>
      <c r="E84" s="467"/>
      <c r="F84" s="467"/>
      <c r="G84" s="471"/>
      <c r="H84" s="492"/>
      <c r="I84" s="769" t="s">
        <v>912</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INT($C$40)+2</f>
        <v>3</v>
      </c>
      <c r="D94" s="471"/>
      <c r="E94" s="467"/>
      <c r="F94" s="467"/>
      <c r="G94" s="471"/>
      <c r="H94" s="492"/>
      <c r="I94" s="769" t="s">
        <v>904</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INT($C$40)+2</f>
        <v>3</v>
      </c>
      <c r="D104" s="471"/>
      <c r="E104" s="467"/>
      <c r="F104" s="467"/>
      <c r="G104" s="471"/>
      <c r="H104" s="492"/>
      <c r="I104" s="769" t="s">
        <v>905</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INT($C$40)+2</f>
        <v>3</v>
      </c>
      <c r="D114" s="471"/>
      <c r="E114" s="467"/>
      <c r="F114" s="467"/>
      <c r="G114" s="471"/>
      <c r="H114" s="492"/>
      <c r="I114" s="769" t="s">
        <v>906</v>
      </c>
      <c r="J114" s="769">
        <v>0</v>
      </c>
      <c r="K114" s="770">
        <f>Periods!J10</f>
        <v>43579</v>
      </c>
      <c r="L114" s="788">
        <f t="shared" ca="1" si="2"/>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25">
      <c r="A115" s="440"/>
      <c r="B115" s="449"/>
      <c r="C115" s="442">
        <f>INT($C$40)+2</f>
        <v>3</v>
      </c>
      <c r="D115" s="471"/>
      <c r="E115" s="467"/>
      <c r="F115" s="467"/>
      <c r="G115" s="471"/>
      <c r="H115" s="492"/>
      <c r="I115" s="492"/>
      <c r="J115" s="492">
        <v>1</v>
      </c>
      <c r="K115" s="705">
        <f>Periods!J11</f>
        <v>43610</v>
      </c>
      <c r="L115" s="706">
        <f t="shared" ca="1" si="2"/>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1"/>
        <v>4</v>
      </c>
      <c r="D116" s="471"/>
      <c r="E116" s="467"/>
      <c r="F116" s="467"/>
      <c r="G116" s="471"/>
      <c r="H116" s="492"/>
      <c r="I116" s="492"/>
      <c r="J116" s="492">
        <v>2</v>
      </c>
      <c r="K116" s="705">
        <f>Periods!J12</f>
        <v>43636</v>
      </c>
      <c r="L116" s="706">
        <f t="shared" ca="1" si="2"/>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1"/>
        <v>4</v>
      </c>
      <c r="D122" s="471"/>
      <c r="E122" s="467"/>
      <c r="F122" s="467"/>
      <c r="G122" s="471"/>
      <c r="H122" s="492"/>
      <c r="I122" s="492"/>
      <c r="J122" s="492">
        <v>8</v>
      </c>
      <c r="K122" s="705">
        <f>Periods!J18</f>
        <v>43891</v>
      </c>
      <c r="L122" s="706">
        <f t="shared" ca="1" si="2"/>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1"/>
        <v>4</v>
      </c>
      <c r="D123" s="471"/>
      <c r="E123" s="467"/>
      <c r="F123" s="467"/>
      <c r="G123" s="471"/>
      <c r="H123" s="492"/>
      <c r="I123" s="548"/>
      <c r="J123" s="548">
        <v>9</v>
      </c>
      <c r="K123" s="761">
        <f>Periods!J19</f>
        <v>43926</v>
      </c>
      <c r="L123" s="787">
        <f t="shared" ca="1" si="2"/>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INT($C$40)+2</f>
        <v>3</v>
      </c>
      <c r="D124" s="471"/>
      <c r="E124" s="467"/>
      <c r="F124" s="467"/>
      <c r="G124" s="471"/>
      <c r="H124" s="492"/>
      <c r="I124" s="769" t="s">
        <v>907</v>
      </c>
      <c r="J124" s="769">
        <v>0</v>
      </c>
      <c r="K124" s="770">
        <f>Periods!K10</f>
        <v>43579</v>
      </c>
      <c r="L124" s="788">
        <f t="shared" ca="1" si="2"/>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25">
      <c r="A125" s="440"/>
      <c r="B125" s="449"/>
      <c r="C125" s="442">
        <f>INT($C$40)+2</f>
        <v>3</v>
      </c>
      <c r="D125" s="471"/>
      <c r="E125" s="467"/>
      <c r="F125" s="467"/>
      <c r="G125" s="471"/>
      <c r="H125" s="492"/>
      <c r="I125" s="492"/>
      <c r="J125" s="492">
        <v>1</v>
      </c>
      <c r="K125" s="705">
        <f>Periods!K11</f>
        <v>43610</v>
      </c>
      <c r="L125" s="706">
        <f t="shared" ca="1" si="2"/>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1"/>
        <v>4</v>
      </c>
      <c r="D126" s="471"/>
      <c r="E126" s="467"/>
      <c r="F126" s="467"/>
      <c r="G126" s="471"/>
      <c r="H126" s="492"/>
      <c r="I126" s="492"/>
      <c r="J126" s="492">
        <v>2</v>
      </c>
      <c r="K126" s="705">
        <f>Periods!K12</f>
        <v>43636</v>
      </c>
      <c r="L126" s="706">
        <f t="shared" ca="1" si="2"/>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1"/>
        <v>4</v>
      </c>
      <c r="D132" s="471"/>
      <c r="E132" s="467"/>
      <c r="F132" s="467"/>
      <c r="G132" s="471"/>
      <c r="H132" s="492"/>
      <c r="I132" s="492"/>
      <c r="J132" s="492">
        <v>8</v>
      </c>
      <c r="K132" s="705">
        <f>Periods!K18</f>
        <v>43891</v>
      </c>
      <c r="L132" s="706">
        <f t="shared" ca="1" si="2"/>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1"/>
        <v>4</v>
      </c>
      <c r="D133" s="471"/>
      <c r="E133" s="467"/>
      <c r="F133" s="467"/>
      <c r="G133" s="471"/>
      <c r="H133" s="492"/>
      <c r="I133" s="548"/>
      <c r="J133" s="548">
        <v>9</v>
      </c>
      <c r="K133" s="761">
        <f>Periods!K19</f>
        <v>43926</v>
      </c>
      <c r="L133" s="787">
        <f t="shared" ca="1" si="2"/>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INT($C$40)+2</f>
        <v>3</v>
      </c>
      <c r="D134" s="471"/>
      <c r="E134" s="467"/>
      <c r="F134" s="467"/>
      <c r="G134" s="471"/>
      <c r="H134" s="492"/>
      <c r="I134" s="769" t="s">
        <v>908</v>
      </c>
      <c r="J134" s="769">
        <v>0</v>
      </c>
      <c r="K134" s="770">
        <f>Periods!L10</f>
        <v>43579</v>
      </c>
      <c r="L134" s="788">
        <f t="shared" ca="1" si="2"/>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25">
      <c r="A135" s="440"/>
      <c r="B135" s="449"/>
      <c r="C135" s="442">
        <f>INT($C$40)+2</f>
        <v>3</v>
      </c>
      <c r="D135" s="471"/>
      <c r="E135" s="467"/>
      <c r="F135" s="467"/>
      <c r="G135" s="471"/>
      <c r="H135" s="492"/>
      <c r="I135" s="492"/>
      <c r="J135" s="492">
        <v>1</v>
      </c>
      <c r="K135" s="705">
        <f>Periods!L11</f>
        <v>43610</v>
      </c>
      <c r="L135" s="706">
        <f t="shared" ca="1" si="2"/>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1"/>
        <v>4</v>
      </c>
      <c r="D136" s="471"/>
      <c r="E136" s="467"/>
      <c r="F136" s="467"/>
      <c r="G136" s="471"/>
      <c r="H136" s="492"/>
      <c r="I136" s="492"/>
      <c r="J136" s="492">
        <v>2</v>
      </c>
      <c r="K136" s="705">
        <f>Periods!L12</f>
        <v>43636</v>
      </c>
      <c r="L136" s="706">
        <f t="shared" ca="1" si="2"/>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
        <v>4</v>
      </c>
      <c r="D142" s="471"/>
      <c r="E142" s="467"/>
      <c r="F142" s="467"/>
      <c r="G142" s="471"/>
      <c r="H142" s="492"/>
      <c r="I142" s="492"/>
      <c r="J142" s="492">
        <v>8</v>
      </c>
      <c r="K142" s="705">
        <f>Periods!L18</f>
        <v>43891</v>
      </c>
      <c r="L142" s="706">
        <f t="shared" ca="1" si="3"/>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
        <v>4</v>
      </c>
      <c r="D143" s="471"/>
      <c r="E143" s="467"/>
      <c r="F143" s="467"/>
      <c r="G143" s="471"/>
      <c r="H143" s="492"/>
      <c r="I143" s="548"/>
      <c r="J143" s="548">
        <v>9</v>
      </c>
      <c r="K143" s="761">
        <f>Periods!L19</f>
        <v>43926</v>
      </c>
      <c r="L143" s="787">
        <f t="shared" ca="1" si="3"/>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INT($C$40)+2</f>
        <v>3</v>
      </c>
      <c r="D144" s="471"/>
      <c r="E144" s="467"/>
      <c r="F144" s="467"/>
      <c r="G144" s="471"/>
      <c r="H144" s="492"/>
      <c r="I144" s="769" t="s">
        <v>909</v>
      </c>
      <c r="J144" s="769">
        <v>0</v>
      </c>
      <c r="K144" s="770">
        <f>Periods!M10</f>
        <v>43592</v>
      </c>
      <c r="L144" s="788">
        <f t="shared" ca="1" si="3"/>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25">
      <c r="A145" s="440"/>
      <c r="B145" s="449"/>
      <c r="C145" s="442">
        <f>INT($C$40)+2</f>
        <v>3</v>
      </c>
      <c r="D145" s="471"/>
      <c r="E145" s="467"/>
      <c r="F145" s="467"/>
      <c r="G145" s="471"/>
      <c r="H145" s="492"/>
      <c r="I145" s="492"/>
      <c r="J145" s="492">
        <v>1</v>
      </c>
      <c r="K145" s="705">
        <f>Periods!M11</f>
        <v>43610</v>
      </c>
      <c r="L145" s="706">
        <f t="shared" ca="1" si="3"/>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
        <v>4</v>
      </c>
      <c r="D146" s="471"/>
      <c r="E146" s="467"/>
      <c r="F146" s="467"/>
      <c r="G146" s="471"/>
      <c r="H146" s="492"/>
      <c r="I146" s="492"/>
      <c r="J146" s="492">
        <v>2</v>
      </c>
      <c r="K146" s="705">
        <f>Periods!M12</f>
        <v>43636</v>
      </c>
      <c r="L146" s="706">
        <f t="shared" ca="1" si="3"/>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
        <v>4</v>
      </c>
      <c r="D152" s="471"/>
      <c r="E152" s="467"/>
      <c r="F152" s="467"/>
      <c r="G152" s="471"/>
      <c r="H152" s="492"/>
      <c r="I152" s="492"/>
      <c r="J152" s="492">
        <v>8</v>
      </c>
      <c r="K152" s="705">
        <f>Periods!M18</f>
        <v>43891</v>
      </c>
      <c r="L152" s="706">
        <f t="shared" ca="1" si="3"/>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
        <v>4</v>
      </c>
      <c r="D153" s="471"/>
      <c r="E153" s="467"/>
      <c r="F153" s="467"/>
      <c r="G153" s="471"/>
      <c r="H153" s="492"/>
      <c r="I153" s="548"/>
      <c r="J153" s="548">
        <v>9</v>
      </c>
      <c r="K153" s="761">
        <f>Periods!M19</f>
        <v>43926</v>
      </c>
      <c r="L153" s="787">
        <f t="shared" ca="1" si="3"/>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INT($C$40)+2</f>
        <v>3</v>
      </c>
      <c r="D154" s="471"/>
      <c r="E154" s="467"/>
      <c r="F154" s="467"/>
      <c r="G154" s="471"/>
      <c r="H154" s="492"/>
      <c r="I154" s="769" t="s">
        <v>910</v>
      </c>
      <c r="J154" s="769">
        <v>0</v>
      </c>
      <c r="K154" s="770">
        <f>Periods!N10</f>
        <v>43592</v>
      </c>
      <c r="L154" s="788">
        <f t="shared" ca="1" si="3"/>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25">
      <c r="A155" s="440"/>
      <c r="B155" s="449"/>
      <c r="C155" s="442">
        <f>INT($C$40)+2</f>
        <v>3</v>
      </c>
      <c r="D155" s="471"/>
      <c r="E155" s="467"/>
      <c r="F155" s="467"/>
      <c r="G155" s="471"/>
      <c r="H155" s="492"/>
      <c r="I155" s="492"/>
      <c r="J155" s="492">
        <v>1</v>
      </c>
      <c r="K155" s="705">
        <f>Periods!N11</f>
        <v>43610</v>
      </c>
      <c r="L155" s="706">
        <f t="shared" ca="1" si="3"/>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
        <v>4</v>
      </c>
      <c r="D156" s="471"/>
      <c r="E156" s="467"/>
      <c r="F156" s="467"/>
      <c r="G156" s="471"/>
      <c r="H156" s="492"/>
      <c r="I156" s="492"/>
      <c r="J156" s="492">
        <v>2</v>
      </c>
      <c r="K156" s="705">
        <f>Periods!N12</f>
        <v>43636</v>
      </c>
      <c r="L156" s="706">
        <f t="shared" ca="1" si="3"/>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
        <v>4</v>
      </c>
      <c r="D162" s="471"/>
      <c r="E162" s="467"/>
      <c r="F162" s="467"/>
      <c r="G162" s="471"/>
      <c r="H162" s="492"/>
      <c r="I162" s="492"/>
      <c r="J162" s="492">
        <v>8</v>
      </c>
      <c r="K162" s="705">
        <f>Periods!N18</f>
        <v>43891</v>
      </c>
      <c r="L162" s="706">
        <f t="shared" ca="1" si="3"/>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
        <v>4</v>
      </c>
      <c r="D163" s="471"/>
      <c r="E163" s="467"/>
      <c r="F163" s="467"/>
      <c r="G163" s="471"/>
      <c r="H163" s="492"/>
      <c r="I163" s="548"/>
      <c r="J163" s="548">
        <v>9</v>
      </c>
      <c r="K163" s="761">
        <f>Periods!N19</f>
        <v>43926</v>
      </c>
      <c r="L163" s="787">
        <f t="shared" ca="1" si="3"/>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INT($C$40)+2</f>
        <v>3</v>
      </c>
      <c r="D164" s="471"/>
      <c r="E164" s="467"/>
      <c r="F164" s="467"/>
      <c r="G164" s="471"/>
      <c r="H164" s="492"/>
      <c r="I164" s="769" t="s">
        <v>911</v>
      </c>
      <c r="J164" s="769">
        <v>0</v>
      </c>
      <c r="K164" s="770">
        <f>Periods!O10</f>
        <v>43592</v>
      </c>
      <c r="L164" s="788">
        <f t="shared" ca="1" si="3"/>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25">
      <c r="A165" s="440"/>
      <c r="B165" s="449"/>
      <c r="C165" s="442">
        <f>INT($C$40)+2</f>
        <v>3</v>
      </c>
      <c r="D165" s="471"/>
      <c r="E165" s="467"/>
      <c r="F165" s="467"/>
      <c r="G165" s="471"/>
      <c r="H165" s="492"/>
      <c r="I165" s="492"/>
      <c r="J165" s="492">
        <v>1</v>
      </c>
      <c r="K165" s="705">
        <f>Periods!O11</f>
        <v>43610</v>
      </c>
      <c r="L165" s="706">
        <f t="shared" ca="1" si="3"/>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
        <v>4</v>
      </c>
      <c r="D166" s="471"/>
      <c r="E166" s="467"/>
      <c r="F166" s="467"/>
      <c r="G166" s="471"/>
      <c r="H166" s="492"/>
      <c r="I166" s="492"/>
      <c r="J166" s="492">
        <v>2</v>
      </c>
      <c r="K166" s="705">
        <f>Periods!O12</f>
        <v>43636</v>
      </c>
      <c r="L166" s="706">
        <f t="shared" ca="1" si="3"/>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
        <v>4</v>
      </c>
      <c r="D172" s="471"/>
      <c r="E172" s="467"/>
      <c r="F172" s="467"/>
      <c r="G172" s="471"/>
      <c r="H172" s="492"/>
      <c r="I172" s="492"/>
      <c r="J172" s="492">
        <v>8</v>
      </c>
      <c r="K172" s="705">
        <f>Periods!O18</f>
        <v>43891</v>
      </c>
      <c r="L172" s="706">
        <f t="shared" ca="1" si="4"/>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
        <v>4</v>
      </c>
      <c r="D173" s="471"/>
      <c r="E173" s="467"/>
      <c r="F173" s="467"/>
      <c r="G173" s="471"/>
      <c r="H173" s="492"/>
      <c r="I173" s="492"/>
      <c r="J173" s="492">
        <v>9</v>
      </c>
      <c r="K173" s="705">
        <f>Periods!O19</f>
        <v>43926</v>
      </c>
      <c r="L173" s="706">
        <f t="shared" ca="1" si="4"/>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503</v>
      </c>
      <c r="AQ175" s="452"/>
      <c r="AR175" s="440"/>
      <c r="AS175" s="440"/>
      <c r="AT175" s="440"/>
    </row>
    <row r="176" spans="1:46" ht="5.0999999999999996" hidden="1" customHeight="1" outlineLevel="3" x14ac:dyDescent="0.25">
      <c r="A176" s="440"/>
      <c r="B176" s="449"/>
      <c r="C176" s="442">
        <f>INT($C$40)+3.005</f>
        <v>4.0049999999999999</v>
      </c>
      <c r="D176" s="471" t="s">
        <v>499</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558</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503</v>
      </c>
      <c r="AQ178" s="452"/>
      <c r="AR178" s="440"/>
      <c r="AS178" s="440"/>
      <c r="AT178" s="440"/>
    </row>
    <row r="179" spans="1:46" outlineLevel="1" collapsed="1" x14ac:dyDescent="0.25">
      <c r="A179" s="440"/>
      <c r="B179" s="449"/>
      <c r="C179" s="442">
        <f>INT($C$40)+1</f>
        <v>2</v>
      </c>
      <c r="D179" s="471"/>
      <c r="E179" s="467"/>
      <c r="F179" s="467"/>
      <c r="G179" s="471"/>
      <c r="H179" s="488" t="s">
        <v>559</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499</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538</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560</v>
      </c>
      <c r="I182" s="498"/>
      <c r="J182" s="478" t="s">
        <v>561</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562</v>
      </c>
      <c r="I183" s="498"/>
      <c r="J183" s="478" t="s">
        <v>563</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503</v>
      </c>
      <c r="AQ184" s="452"/>
      <c r="AR184" s="440"/>
      <c r="AS184" s="440"/>
      <c r="AT184" s="440"/>
    </row>
    <row r="185" spans="1:46" outlineLevel="1" x14ac:dyDescent="0.25">
      <c r="A185" s="440"/>
      <c r="B185" s="449"/>
      <c r="C185" s="442">
        <f>INT($C$40)+1</f>
        <v>2</v>
      </c>
      <c r="D185" s="471"/>
      <c r="E185" s="467"/>
      <c r="F185" s="467"/>
      <c r="G185" s="471"/>
      <c r="H185" s="488" t="s">
        <v>564</v>
      </c>
      <c r="I185" s="513"/>
      <c r="J185" s="505" t="s">
        <v>565</v>
      </c>
      <c r="K185" s="458" t="s">
        <v>566</v>
      </c>
      <c r="L185" s="458"/>
      <c r="M185" s="458"/>
      <c r="N185" s="505"/>
      <c r="O185" s="458" t="s">
        <v>567</v>
      </c>
      <c r="P185" s="458"/>
      <c r="Q185" s="458"/>
      <c r="R185" s="458"/>
      <c r="S185" s="458"/>
      <c r="T185" s="458"/>
      <c r="U185" s="458" t="s">
        <v>568</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569</v>
      </c>
      <c r="P186" s="505" t="s">
        <v>570</v>
      </c>
      <c r="Q186" s="505" t="s">
        <v>571</v>
      </c>
      <c r="R186" s="505" t="s">
        <v>572</v>
      </c>
      <c r="S186" s="505" t="s">
        <v>573</v>
      </c>
      <c r="T186" s="505" t="s">
        <v>574</v>
      </c>
      <c r="U186" s="458" t="s">
        <v>575</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499</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576</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577</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6">INT($C$40)+3</f>
        <v>4</v>
      </c>
      <c r="D190" s="471"/>
      <c r="E190" s="467"/>
      <c r="F190" s="467"/>
      <c r="G190" s="471"/>
      <c r="H190" s="492" t="s">
        <v>578</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6"/>
        <v>4</v>
      </c>
      <c r="D191" s="471"/>
      <c r="E191" s="467"/>
      <c r="F191" s="467"/>
      <c r="G191" s="471"/>
      <c r="H191" s="492" t="s">
        <v>579</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6"/>
        <v>4</v>
      </c>
      <c r="D192" s="471"/>
      <c r="E192" s="467"/>
      <c r="F192" s="467"/>
      <c r="G192" s="471"/>
      <c r="H192" s="492" t="s">
        <v>580</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6"/>
        <v>4</v>
      </c>
      <c r="D193" s="471"/>
      <c r="E193" s="467"/>
      <c r="F193" s="467"/>
      <c r="G193" s="471"/>
      <c r="H193" s="492" t="s">
        <v>581</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6"/>
        <v>4</v>
      </c>
      <c r="D194" s="471"/>
      <c r="E194" s="467"/>
      <c r="F194" s="467"/>
      <c r="G194" s="471"/>
      <c r="H194" s="492" t="s">
        <v>582</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6"/>
        <v>4</v>
      </c>
      <c r="D195" s="471"/>
      <c r="E195" s="467"/>
      <c r="F195" s="467"/>
      <c r="G195" s="471"/>
      <c r="H195" s="492" t="s">
        <v>583</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6"/>
        <v>4</v>
      </c>
      <c r="D196" s="471"/>
      <c r="E196" s="467"/>
      <c r="F196" s="467"/>
      <c r="G196" s="471"/>
      <c r="H196" s="492" t="s">
        <v>584</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6"/>
        <v>4</v>
      </c>
      <c r="D197" s="471"/>
      <c r="E197" s="467"/>
      <c r="F197" s="467"/>
      <c r="G197" s="471"/>
      <c r="H197" s="492" t="s">
        <v>585</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6"/>
        <v>4</v>
      </c>
      <c r="D198" s="471"/>
      <c r="E198" s="467"/>
      <c r="F198" s="467"/>
      <c r="G198" s="471"/>
      <c r="H198" s="492" t="s">
        <v>586</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6"/>
        <v>4</v>
      </c>
      <c r="D199" s="471"/>
      <c r="E199" s="467"/>
      <c r="F199" s="467"/>
      <c r="G199" s="471"/>
      <c r="H199" s="492" t="s">
        <v>587</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503</v>
      </c>
      <c r="AQ200" s="452"/>
      <c r="AR200" s="440"/>
      <c r="AS200" s="440"/>
      <c r="AT200" s="440"/>
    </row>
    <row r="201" spans="1:46" ht="5.0999999999999996" hidden="1" customHeight="1" outlineLevel="3" x14ac:dyDescent="0.25">
      <c r="A201" s="440"/>
      <c r="B201" s="449"/>
      <c r="C201" s="442">
        <f>INT($C$40)+3.005</f>
        <v>4.0049999999999999</v>
      </c>
      <c r="D201" s="471" t="s">
        <v>499</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503</v>
      </c>
      <c r="AQ203" s="452"/>
      <c r="AR203" s="440"/>
      <c r="AS203" s="440"/>
      <c r="AT203" s="440"/>
    </row>
    <row r="204" spans="1:46" outlineLevel="1" collapsed="1" x14ac:dyDescent="0.25">
      <c r="A204" s="440"/>
      <c r="B204" s="449"/>
      <c r="C204" s="442">
        <f>INT($C$40)+1</f>
        <v>2</v>
      </c>
      <c r="D204" s="471"/>
      <c r="E204" s="467"/>
      <c r="F204" s="467"/>
      <c r="G204" s="471"/>
      <c r="H204" s="488" t="s">
        <v>588</v>
      </c>
      <c r="I204" s="489"/>
      <c r="J204" s="517" t="s">
        <v>157</v>
      </c>
      <c r="K204" s="517" t="s">
        <v>158</v>
      </c>
      <c r="L204" s="517" t="s">
        <v>159</v>
      </c>
      <c r="M204" s="517" t="s">
        <v>160</v>
      </c>
      <c r="N204" s="517" t="s">
        <v>161</v>
      </c>
      <c r="O204" s="517" t="s">
        <v>162</v>
      </c>
      <c r="P204" s="517" t="s">
        <v>163</v>
      </c>
      <c r="Q204" s="517" t="s">
        <v>164</v>
      </c>
      <c r="R204" s="517" t="s">
        <v>165</v>
      </c>
      <c r="S204" s="517" t="s">
        <v>589</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499</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590</v>
      </c>
      <c r="I206" s="492"/>
      <c r="J206" s="518">
        <v>50</v>
      </c>
      <c r="K206" s="476"/>
      <c r="L206" s="476"/>
      <c r="M206" s="476" t="s">
        <v>591</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592</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593</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7">INT($C$40)+3</f>
        <v>4</v>
      </c>
      <c r="D209" s="471"/>
      <c r="E209" s="467"/>
      <c r="F209" s="467"/>
      <c r="G209" s="471"/>
      <c r="H209" s="478" t="s">
        <v>594</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7"/>
        <v>4</v>
      </c>
      <c r="D210" s="471"/>
      <c r="E210" s="467"/>
      <c r="F210" s="467"/>
      <c r="G210" s="471"/>
      <c r="H210" s="478" t="s">
        <v>595</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7"/>
        <v>4</v>
      </c>
      <c r="D211" s="471"/>
      <c r="E211" s="467"/>
      <c r="F211" s="467"/>
      <c r="G211" s="471"/>
      <c r="H211" s="478" t="s">
        <v>596</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7"/>
        <v>4</v>
      </c>
      <c r="D212" s="471"/>
      <c r="E212" s="467"/>
      <c r="F212" s="467"/>
      <c r="G212" s="471"/>
      <c r="H212" s="478" t="s">
        <v>597</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7"/>
        <v>4</v>
      </c>
      <c r="D213" s="471"/>
      <c r="E213" s="467"/>
      <c r="F213" s="467"/>
      <c r="G213" s="471"/>
      <c r="H213" s="478" t="s">
        <v>598</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7"/>
        <v>4</v>
      </c>
      <c r="D214" s="471"/>
      <c r="E214" s="467"/>
      <c r="F214" s="467"/>
      <c r="G214" s="471"/>
      <c r="H214" s="478" t="s">
        <v>599</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7"/>
        <v>4</v>
      </c>
      <c r="D215" s="471"/>
      <c r="E215" s="467"/>
      <c r="F215" s="467"/>
      <c r="G215" s="471"/>
      <c r="H215" s="478" t="s">
        <v>600</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7"/>
        <v>4</v>
      </c>
      <c r="D217" s="471"/>
      <c r="E217" s="467"/>
      <c r="F217" s="467"/>
      <c r="G217" s="471"/>
      <c r="H217" s="478" t="s">
        <v>601</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503</v>
      </c>
      <c r="AQ218" s="452"/>
      <c r="AR218" s="440"/>
      <c r="AS218" s="440"/>
      <c r="AT218" s="440"/>
    </row>
    <row r="219" spans="1:46" outlineLevel="1" collapsed="1" x14ac:dyDescent="0.25">
      <c r="A219" s="440"/>
      <c r="B219" s="449"/>
      <c r="C219" s="442">
        <f>INT($C$40)+1</f>
        <v>2</v>
      </c>
      <c r="D219" s="471"/>
      <c r="E219" s="467"/>
      <c r="F219" s="467"/>
      <c r="G219" s="471"/>
      <c r="H219" s="488" t="s">
        <v>602</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499</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603</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503</v>
      </c>
      <c r="AQ222" s="452"/>
      <c r="AR222" s="440"/>
      <c r="AS222" s="440"/>
      <c r="AT222" s="440"/>
    </row>
    <row r="223" spans="1:46" outlineLevel="1" collapsed="1" x14ac:dyDescent="0.25">
      <c r="A223" s="440"/>
      <c r="B223" s="449"/>
      <c r="C223" s="442">
        <f>INT($C$40)+1</f>
        <v>2</v>
      </c>
      <c r="D223" s="471"/>
      <c r="E223" s="467"/>
      <c r="F223" s="467"/>
      <c r="G223" s="471"/>
      <c r="H223" s="488" t="s">
        <v>604</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499</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605</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606</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607</v>
      </c>
      <c r="J228" s="492" t="s">
        <v>608</v>
      </c>
      <c r="K228" s="492" t="s">
        <v>902</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503</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490</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492</v>
      </c>
      <c r="F240" s="526">
        <v>1</v>
      </c>
      <c r="G240" s="462"/>
      <c r="H240" s="463" t="s">
        <v>610</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535</v>
      </c>
      <c r="L244" s="530"/>
      <c r="M244" s="530"/>
      <c r="N244" s="530" t="s">
        <v>536</v>
      </c>
      <c r="O244" s="530"/>
      <c r="P244" s="530"/>
      <c r="Q244" s="530"/>
      <c r="R244" s="530" t="s">
        <v>538</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611</v>
      </c>
      <c r="M245" s="519" t="s">
        <v>4</v>
      </c>
      <c r="N245" s="519" t="s">
        <v>612</v>
      </c>
      <c r="O245" s="519" t="s">
        <v>613</v>
      </c>
      <c r="P245" s="519" t="s">
        <v>614</v>
      </c>
      <c r="Q245" s="519" t="s">
        <v>615</v>
      </c>
      <c r="R245" s="519" t="s">
        <v>612</v>
      </c>
      <c r="S245" s="519" t="s">
        <v>613</v>
      </c>
      <c r="T245" s="519" t="s">
        <v>614</v>
      </c>
      <c r="U245" s="519" t="s">
        <v>615</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496</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616</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497</v>
      </c>
      <c r="C248" s="442">
        <f>INT(MAX($C$251:$C$311))+1</f>
        <v>5</v>
      </c>
      <c r="D248" s="471" t="s">
        <v>498</v>
      </c>
      <c r="E248" s="529"/>
      <c r="F248" s="529"/>
      <c r="G248" s="471"/>
      <c r="H248" s="529" t="s">
        <v>617</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497</v>
      </c>
      <c r="C249" s="442">
        <f>INT(MAX($C$251:$C$311))+1</f>
        <v>5</v>
      </c>
      <c r="D249" s="471" t="s">
        <v>498</v>
      </c>
      <c r="E249" s="529"/>
      <c r="F249" s="529"/>
      <c r="G249" s="471"/>
      <c r="H249" s="529" t="s">
        <v>617</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618</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499</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619</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620</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503</v>
      </c>
      <c r="AQ255" s="452"/>
      <c r="AR255" s="440"/>
      <c r="AS255" s="440"/>
      <c r="AT255" s="440"/>
    </row>
    <row r="256" spans="1:46" outlineLevel="1" collapsed="1" x14ac:dyDescent="0.25">
      <c r="A256" s="440"/>
      <c r="B256" s="449"/>
      <c r="C256" s="442">
        <f>INT($C$239)+1</f>
        <v>2</v>
      </c>
      <c r="D256" s="471"/>
      <c r="E256" s="529"/>
      <c r="F256" s="529"/>
      <c r="G256" s="471"/>
      <c r="H256" s="532" t="s">
        <v>621</v>
      </c>
      <c r="I256" s="458" t="s">
        <v>622</v>
      </c>
      <c r="J256" s="535"/>
      <c r="K256" s="458" t="s">
        <v>623</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499</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580</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624</v>
      </c>
      <c r="X258" s="498"/>
      <c r="Y258" s="498"/>
      <c r="Z258" s="498"/>
      <c r="AA258" s="498"/>
      <c r="AB258" s="476"/>
      <c r="AC258" s="829" t="s">
        <v>625</v>
      </c>
      <c r="AD258" s="830"/>
      <c r="AE258" s="830"/>
      <c r="AF258" s="831"/>
      <c r="AG258" s="476"/>
      <c r="AH258" s="539" t="s">
        <v>626</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627</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628</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629</v>
      </c>
      <c r="AD260" s="830"/>
      <c r="AE260" s="830"/>
      <c r="AF260" s="831"/>
      <c r="AG260" s="476"/>
      <c r="AH260" s="544" t="s">
        <v>630</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631</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632</v>
      </c>
      <c r="F262" s="529"/>
      <c r="G262" s="471"/>
      <c r="H262" s="545" t="s">
        <v>633</v>
      </c>
      <c r="I262" s="499" t="s">
        <v>634</v>
      </c>
      <c r="J262" s="546"/>
      <c r="K262" s="479">
        <f>COUNTA($H$263:$H$279)</f>
        <v>2</v>
      </c>
      <c r="L262" s="479">
        <f>COUNTA($I$263:$I$279)/K262</f>
        <v>8</v>
      </c>
      <c r="M262" s="547">
        <v>-8</v>
      </c>
      <c r="N262" s="499" t="s">
        <v>969</v>
      </c>
      <c r="O262" s="499"/>
      <c r="P262" s="499"/>
      <c r="Q262" s="499"/>
      <c r="R262" s="499" t="s">
        <v>635</v>
      </c>
      <c r="S262" s="499"/>
      <c r="T262" s="499"/>
      <c r="U262" s="499"/>
      <c r="V262" s="476"/>
      <c r="W262" s="548" t="s">
        <v>636</v>
      </c>
      <c r="X262" s="548" t="s">
        <v>637</v>
      </c>
      <c r="Y262" s="548" t="s">
        <v>638</v>
      </c>
      <c r="Z262" s="548" t="s">
        <v>639</v>
      </c>
      <c r="AA262" s="549"/>
      <c r="AB262" s="476"/>
      <c r="AC262" s="548" t="s">
        <v>636</v>
      </c>
      <c r="AD262" s="548" t="s">
        <v>637</v>
      </c>
      <c r="AE262" s="548" t="s">
        <v>638</v>
      </c>
      <c r="AF262" s="548" t="s">
        <v>639</v>
      </c>
      <c r="AG262" s="476"/>
      <c r="AH262" s="550" t="s">
        <v>636</v>
      </c>
      <c r="AI262" s="550" t="s">
        <v>637</v>
      </c>
      <c r="AJ262" s="550" t="s">
        <v>638</v>
      </c>
      <c r="AK262" s="550" t="s">
        <v>639</v>
      </c>
      <c r="AL262" s="476"/>
      <c r="AM262" s="476"/>
      <c r="AN262" s="476"/>
      <c r="AO262" s="476"/>
      <c r="AP262" s="471"/>
      <c r="AQ262" s="452"/>
      <c r="AR262" s="440"/>
      <c r="AS262" s="440"/>
      <c r="AT262" s="440"/>
    </row>
    <row r="263" spans="1:46" hidden="1" outlineLevel="2" collapsed="1" x14ac:dyDescent="0.25">
      <c r="A263" s="440"/>
      <c r="B263" s="449"/>
      <c r="C263" s="442">
        <f>INT($C$239)+2</f>
        <v>3</v>
      </c>
      <c r="D263" s="471"/>
      <c r="E263" s="529">
        <v>1</v>
      </c>
      <c r="F263" s="529"/>
      <c r="G263" s="471"/>
      <c r="H263" s="492" t="str">
        <f>H$258</f>
        <v>May</v>
      </c>
      <c r="I263" s="551">
        <v>0</v>
      </c>
      <c r="J263" s="552" t="s">
        <v>640</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641</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12">INT($C$239+3)</f>
        <v>4</v>
      </c>
      <c r="D265" s="471"/>
      <c r="E265" s="529">
        <v>1</v>
      </c>
      <c r="F265" s="529"/>
      <c r="G265" s="471"/>
      <c r="H265" s="476"/>
      <c r="I265" s="551">
        <v>2</v>
      </c>
      <c r="J265" s="573" t="s">
        <v>642</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12"/>
        <v>4</v>
      </c>
      <c r="D266" s="471"/>
      <c r="E266" s="529">
        <v>1</v>
      </c>
      <c r="F266" s="529"/>
      <c r="G266" s="471"/>
      <c r="H266" s="476"/>
      <c r="I266" s="476">
        <v>3</v>
      </c>
      <c r="J266" s="475" t="s">
        <v>643</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12"/>
        <v>4</v>
      </c>
      <c r="D267" s="471"/>
      <c r="E267" s="529">
        <v>1</v>
      </c>
      <c r="F267" s="529"/>
      <c r="G267" s="471"/>
      <c r="H267" s="476"/>
      <c r="I267" s="476">
        <v>4</v>
      </c>
      <c r="J267" s="476" t="s">
        <v>644</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12"/>
        <v>4</v>
      </c>
      <c r="D268" s="471"/>
      <c r="E268" s="529">
        <v>1</v>
      </c>
      <c r="F268" s="529"/>
      <c r="G268" s="471"/>
      <c r="H268" s="476"/>
      <c r="I268" s="476">
        <v>5</v>
      </c>
      <c r="J268" s="476" t="s">
        <v>645</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12"/>
        <v>4</v>
      </c>
      <c r="D269" s="471"/>
      <c r="E269" s="529">
        <v>1</v>
      </c>
      <c r="F269" s="529"/>
      <c r="G269" s="471"/>
      <c r="H269" s="476"/>
      <c r="I269" s="476">
        <v>6</v>
      </c>
      <c r="J269" s="476" t="s">
        <v>646</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12"/>
        <v>4</v>
      </c>
      <c r="D270" s="471"/>
      <c r="E270" s="529">
        <v>1</v>
      </c>
      <c r="F270" s="529"/>
      <c r="G270" s="471"/>
      <c r="H270" s="476"/>
      <c r="I270" s="476">
        <v>7</v>
      </c>
      <c r="J270" s="476" t="s">
        <v>647</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25">
      <c r="A271" s="440"/>
      <c r="B271" s="449"/>
      <c r="C271" s="442">
        <f>INT($C$239)+2</f>
        <v>3</v>
      </c>
      <c r="D271" s="471"/>
      <c r="E271" s="529">
        <v>2</v>
      </c>
      <c r="F271" s="529"/>
      <c r="G271" s="471"/>
      <c r="H271" s="492" t="str">
        <f>H$259</f>
        <v>July</v>
      </c>
      <c r="I271" s="476">
        <v>0</v>
      </c>
      <c r="J271" s="552" t="s">
        <v>640</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641</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14">INT($C$239+3)</f>
        <v>4</v>
      </c>
      <c r="D273" s="471"/>
      <c r="E273" s="529">
        <v>2</v>
      </c>
      <c r="F273" s="529"/>
      <c r="G273" s="471"/>
      <c r="H273" s="476"/>
      <c r="I273" s="476">
        <v>2</v>
      </c>
      <c r="J273" s="564" t="s">
        <v>648</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14"/>
        <v>4</v>
      </c>
      <c r="D274" s="471"/>
      <c r="E274" s="529">
        <v>2</v>
      </c>
      <c r="F274" s="529"/>
      <c r="G274" s="471"/>
      <c r="H274" s="476"/>
      <c r="I274" s="476">
        <v>3</v>
      </c>
      <c r="J274" s="564" t="s">
        <v>649</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14"/>
        <v>4</v>
      </c>
      <c r="D275" s="471"/>
      <c r="E275" s="529">
        <v>2</v>
      </c>
      <c r="F275" s="529"/>
      <c r="G275" s="471"/>
      <c r="H275" s="476"/>
      <c r="I275" s="476">
        <v>4</v>
      </c>
      <c r="J275" s="564" t="s">
        <v>650</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14"/>
        <v>4</v>
      </c>
      <c r="D276" s="471"/>
      <c r="E276" s="529">
        <v>2</v>
      </c>
      <c r="F276" s="529"/>
      <c r="G276" s="471"/>
      <c r="H276" s="476"/>
      <c r="I276" s="476">
        <v>5</v>
      </c>
      <c r="J276" s="564" t="s">
        <v>651</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14"/>
        <v>4</v>
      </c>
      <c r="D277" s="471"/>
      <c r="E277" s="529">
        <v>2</v>
      </c>
      <c r="F277" s="529"/>
      <c r="G277" s="471"/>
      <c r="H277" s="476"/>
      <c r="I277" s="476">
        <v>6</v>
      </c>
      <c r="J277" s="564" t="s">
        <v>652</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14"/>
        <v>4</v>
      </c>
      <c r="D278" s="471"/>
      <c r="E278" s="529">
        <v>2</v>
      </c>
      <c r="F278" s="529"/>
      <c r="G278" s="471"/>
      <c r="H278" s="476"/>
      <c r="I278" s="476">
        <v>7</v>
      </c>
      <c r="J278" s="573" t="s">
        <v>653</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503</v>
      </c>
      <c r="AQ279" s="452"/>
      <c r="AR279" s="440"/>
      <c r="AS279" s="440"/>
      <c r="AT279" s="440"/>
    </row>
    <row r="280" spans="1:46" hidden="1" outlineLevel="2" x14ac:dyDescent="0.25">
      <c r="A280" s="440"/>
      <c r="B280" s="449"/>
      <c r="C280" s="442">
        <f>INT($C$239)+2</f>
        <v>3</v>
      </c>
      <c r="D280" s="471"/>
      <c r="E280" s="529" t="s">
        <v>632</v>
      </c>
      <c r="F280" s="529"/>
      <c r="G280" s="471"/>
      <c r="H280" s="545" t="s">
        <v>633</v>
      </c>
      <c r="I280" s="499" t="s">
        <v>634</v>
      </c>
      <c r="J280" s="499"/>
      <c r="K280" s="476"/>
      <c r="L280" s="476"/>
      <c r="M280" s="476"/>
      <c r="N280" s="499" t="s">
        <v>654</v>
      </c>
      <c r="O280" s="499"/>
      <c r="P280" s="499"/>
      <c r="Q280" s="499"/>
      <c r="R280" s="476" t="s">
        <v>655</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25">
      <c r="A281" s="440"/>
      <c r="B281" s="449"/>
      <c r="C281" s="442">
        <f>INT($C$239)+2</f>
        <v>3</v>
      </c>
      <c r="D281" s="471"/>
      <c r="E281" s="529">
        <v>1</v>
      </c>
      <c r="F281" s="529"/>
      <c r="G281" s="471"/>
      <c r="H281" s="492" t="str">
        <f>H$258</f>
        <v>May</v>
      </c>
      <c r="I281" s="476">
        <v>0</v>
      </c>
      <c r="J281" s="476" t="s">
        <v>656</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657</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17">INT($C$239+3)</f>
        <v>4</v>
      </c>
      <c r="D283" s="471"/>
      <c r="E283" s="529">
        <v>1</v>
      </c>
      <c r="F283" s="529"/>
      <c r="G283" s="471"/>
      <c r="H283" s="476"/>
      <c r="I283" s="476">
        <v>2</v>
      </c>
      <c r="J283" s="476" t="s">
        <v>658</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17"/>
        <v>4</v>
      </c>
      <c r="D284" s="471"/>
      <c r="E284" s="529">
        <v>1</v>
      </c>
      <c r="F284" s="529"/>
      <c r="G284" s="471"/>
      <c r="H284" s="476"/>
      <c r="I284" s="476">
        <v>3</v>
      </c>
      <c r="J284" s="476" t="s">
        <v>643</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17"/>
        <v>4</v>
      </c>
      <c r="D285" s="471"/>
      <c r="E285" s="529">
        <v>1</v>
      </c>
      <c r="F285" s="529"/>
      <c r="G285" s="471"/>
      <c r="H285" s="476"/>
      <c r="I285" s="476">
        <v>4</v>
      </c>
      <c r="J285" s="476" t="s">
        <v>644</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17"/>
        <v>4</v>
      </c>
      <c r="D286" s="471"/>
      <c r="E286" s="529">
        <v>1</v>
      </c>
      <c r="F286" s="529"/>
      <c r="G286" s="471"/>
      <c r="H286" s="476"/>
      <c r="I286" s="476">
        <v>5</v>
      </c>
      <c r="J286" s="476" t="s">
        <v>645</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17"/>
        <v>4</v>
      </c>
      <c r="D287" s="471"/>
      <c r="E287" s="529">
        <v>1</v>
      </c>
      <c r="F287" s="529"/>
      <c r="G287" s="471"/>
      <c r="H287" s="476"/>
      <c r="I287" s="476">
        <v>6</v>
      </c>
      <c r="J287" s="476" t="s">
        <v>646</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17"/>
        <v>4</v>
      </c>
      <c r="D288" s="471"/>
      <c r="E288" s="529">
        <v>1</v>
      </c>
      <c r="F288" s="529"/>
      <c r="G288" s="471"/>
      <c r="H288" s="476"/>
      <c r="I288" s="476">
        <v>7</v>
      </c>
      <c r="J288" s="476" t="s">
        <v>647</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25">
      <c r="A289" s="440"/>
      <c r="B289" s="449"/>
      <c r="C289" s="442">
        <f>INT($C$239)+2</f>
        <v>3</v>
      </c>
      <c r="D289" s="471"/>
      <c r="E289" s="529">
        <v>2</v>
      </c>
      <c r="F289" s="529"/>
      <c r="G289" s="471"/>
      <c r="H289" s="492" t="str">
        <f>H$259</f>
        <v>July</v>
      </c>
      <c r="I289" s="476">
        <v>0</v>
      </c>
      <c r="J289" s="476" t="s">
        <v>656</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657</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18">INT($C$239+3)</f>
        <v>4</v>
      </c>
      <c r="D291" s="471"/>
      <c r="E291" s="529">
        <v>2</v>
      </c>
      <c r="F291" s="529"/>
      <c r="G291" s="471"/>
      <c r="H291" s="476"/>
      <c r="I291" s="476">
        <v>2</v>
      </c>
      <c r="J291" s="476" t="s">
        <v>658</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18"/>
        <v>4</v>
      </c>
      <c r="D292" s="471"/>
      <c r="E292" s="529">
        <v>2</v>
      </c>
      <c r="F292" s="529"/>
      <c r="G292" s="471"/>
      <c r="H292" s="476"/>
      <c r="I292" s="476">
        <v>3</v>
      </c>
      <c r="J292" s="476" t="s">
        <v>643</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18"/>
        <v>4</v>
      </c>
      <c r="D293" s="471"/>
      <c r="E293" s="529">
        <v>2</v>
      </c>
      <c r="F293" s="529"/>
      <c r="G293" s="471"/>
      <c r="H293" s="476"/>
      <c r="I293" s="476">
        <v>4</v>
      </c>
      <c r="J293" s="476" t="s">
        <v>644</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18"/>
        <v>4</v>
      </c>
      <c r="D294" s="471"/>
      <c r="E294" s="529">
        <v>2</v>
      </c>
      <c r="F294" s="529"/>
      <c r="G294" s="471"/>
      <c r="H294" s="476"/>
      <c r="I294" s="476">
        <v>5</v>
      </c>
      <c r="J294" s="476" t="s">
        <v>645</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18"/>
        <v>4</v>
      </c>
      <c r="D295" s="471"/>
      <c r="E295" s="529">
        <v>2</v>
      </c>
      <c r="F295" s="529"/>
      <c r="G295" s="471"/>
      <c r="H295" s="476"/>
      <c r="I295" s="476">
        <v>6</v>
      </c>
      <c r="J295" s="476" t="s">
        <v>646</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18"/>
        <v>4</v>
      </c>
      <c r="D296" s="471"/>
      <c r="E296" s="529">
        <v>2</v>
      </c>
      <c r="F296" s="529"/>
      <c r="G296" s="471"/>
      <c r="H296" s="476"/>
      <c r="I296" s="476">
        <v>7</v>
      </c>
      <c r="J296" s="476" t="s">
        <v>647</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503</v>
      </c>
      <c r="AQ297" s="452"/>
      <c r="AR297" s="440"/>
      <c r="AS297" s="440"/>
      <c r="AT297" s="440"/>
    </row>
    <row r="298" spans="1:46" hidden="1" outlineLevel="2" collapsed="1" x14ac:dyDescent="0.25">
      <c r="A298" s="440"/>
      <c r="B298" s="449"/>
      <c r="C298" s="442">
        <f>INT($C$239+3)</f>
        <v>4</v>
      </c>
      <c r="D298" s="471"/>
      <c r="E298" s="529"/>
      <c r="F298" s="529"/>
      <c r="G298" s="471"/>
      <c r="H298" s="545" t="s">
        <v>659</v>
      </c>
      <c r="I298" s="499" t="s">
        <v>660</v>
      </c>
      <c r="J298" s="498"/>
      <c r="K298" s="476"/>
      <c r="L298" s="476"/>
      <c r="M298" s="476"/>
      <c r="N298" s="476"/>
      <c r="O298" s="835" t="s">
        <v>661</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662</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503</v>
      </c>
      <c r="AQ302" s="452"/>
      <c r="AR302" s="440"/>
      <c r="AS302" s="440"/>
      <c r="AT302" s="440"/>
    </row>
    <row r="303" spans="1:46" hidden="1" outlineLevel="2" collapsed="1" x14ac:dyDescent="0.25">
      <c r="A303" s="440"/>
      <c r="B303" s="449"/>
      <c r="C303" s="442">
        <f>INT($C$239+3)</f>
        <v>4</v>
      </c>
      <c r="D303" s="471"/>
      <c r="E303" s="529"/>
      <c r="F303" s="529"/>
      <c r="G303" s="471"/>
      <c r="H303" s="545" t="s">
        <v>633</v>
      </c>
      <c r="I303" s="476" t="s">
        <v>663</v>
      </c>
      <c r="J303" s="476"/>
      <c r="K303" s="476"/>
      <c r="L303" s="476"/>
      <c r="M303" s="476"/>
      <c r="N303" s="499" t="s">
        <v>664</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665</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503</v>
      </c>
      <c r="AQ306" s="452"/>
      <c r="AR306" s="440"/>
      <c r="AS306" s="440"/>
      <c r="AT306" s="440"/>
    </row>
    <row r="307" spans="1:46" hidden="1" outlineLevel="2" collapsed="1" x14ac:dyDescent="0.25">
      <c r="A307" s="440"/>
      <c r="B307" s="449"/>
      <c r="C307" s="442">
        <f>INT($C$239+3)</f>
        <v>4</v>
      </c>
      <c r="D307" s="471"/>
      <c r="E307" s="529"/>
      <c r="F307" s="529"/>
      <c r="G307" s="471"/>
      <c r="H307" s="588" t="s">
        <v>666</v>
      </c>
      <c r="I307" s="492" t="s">
        <v>609</v>
      </c>
      <c r="J307" s="476"/>
      <c r="K307" s="478" t="s">
        <v>667</v>
      </c>
      <c r="L307" s="492">
        <f>COUNTA($H$308:$H$311)</f>
        <v>3</v>
      </c>
      <c r="M307" s="479">
        <v>-6</v>
      </c>
      <c r="N307" s="476"/>
      <c r="O307" s="476"/>
      <c r="P307" s="476"/>
      <c r="Q307" s="476"/>
      <c r="R307" s="499" t="s">
        <v>668</v>
      </c>
      <c r="S307" s="498"/>
      <c r="T307" s="498"/>
      <c r="U307" s="498"/>
      <c r="V307" s="476"/>
      <c r="W307" s="476" t="s">
        <v>669</v>
      </c>
      <c r="X307" s="476" t="s">
        <v>670</v>
      </c>
      <c r="Y307" s="476" t="s">
        <v>671</v>
      </c>
      <c r="Z307" s="476" t="s">
        <v>672</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673</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983</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984</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503</v>
      </c>
      <c r="AQ311" s="452"/>
      <c r="AR311" s="440"/>
      <c r="AS311" s="440"/>
      <c r="AT311" s="440"/>
    </row>
    <row r="312" spans="1:46" outlineLevel="1" collapsed="1" x14ac:dyDescent="0.25">
      <c r="A312" s="440"/>
      <c r="B312" s="449"/>
      <c r="C312" s="442">
        <f>INT($C$239)+1</f>
        <v>2</v>
      </c>
      <c r="D312" s="471"/>
      <c r="E312" s="529"/>
      <c r="F312" s="529"/>
      <c r="G312" s="471"/>
      <c r="H312" s="532" t="s">
        <v>674</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hidden="1" customHeight="1" outlineLevel="3" x14ac:dyDescent="0.25">
      <c r="A313" s="440"/>
      <c r="B313" s="449"/>
      <c r="C313" s="442">
        <f>INT($C$239)+3.005</f>
        <v>4.0049999999999999</v>
      </c>
      <c r="D313" s="471" t="s">
        <v>499</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hidden="1" outlineLevel="2" x14ac:dyDescent="0.25">
      <c r="A314" s="440"/>
      <c r="B314" s="449"/>
      <c r="C314" s="442">
        <f>INT($C$239+3)</f>
        <v>4</v>
      </c>
      <c r="D314" s="471"/>
      <c r="E314" s="529"/>
      <c r="F314" s="529"/>
      <c r="G314" s="471"/>
      <c r="H314" s="545"/>
      <c r="I314" s="499" t="s">
        <v>634</v>
      </c>
      <c r="J314" s="499"/>
      <c r="K314" s="476"/>
      <c r="L314" s="476"/>
      <c r="M314" s="476"/>
      <c r="N314" s="499" t="s">
        <v>675</v>
      </c>
      <c r="O314" s="499"/>
      <c r="P314" s="499"/>
      <c r="Q314" s="499"/>
      <c r="R314" s="476"/>
      <c r="S314" s="476"/>
      <c r="T314" s="476"/>
      <c r="U314" s="476"/>
      <c r="V314" s="476" t="s">
        <v>676</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hidden="1" outlineLevel="3" x14ac:dyDescent="0.25">
      <c r="A315" s="440"/>
      <c r="B315" s="449"/>
      <c r="C315" s="442">
        <f t="shared" ref="C315:C322" si="20">INT($C$239)+3</f>
        <v>4</v>
      </c>
      <c r="D315" s="471"/>
      <c r="E315" s="529"/>
      <c r="F315" s="529"/>
      <c r="G315" s="471"/>
      <c r="H315" s="476"/>
      <c r="I315" s="476">
        <v>0</v>
      </c>
      <c r="J315" s="476" t="s">
        <v>656</v>
      </c>
      <c r="K315" s="476"/>
      <c r="L315" s="476"/>
      <c r="M315" s="476"/>
      <c r="N315" s="493">
        <v>0</v>
      </c>
      <c r="O315" s="493">
        <v>0</v>
      </c>
      <c r="P315" s="493">
        <v>0</v>
      </c>
      <c r="Q315" s="493">
        <v>0</v>
      </c>
      <c r="R315" s="476"/>
      <c r="S315" s="476"/>
      <c r="T315" s="476"/>
      <c r="U315" s="476"/>
      <c r="V315" s="476">
        <f t="shared" ref="V315:Y322" si="21">INDEX(i_scan_day,N315+1,0)+17*N$304</f>
        <v>89</v>
      </c>
      <c r="W315" s="476">
        <f t="shared" si="21"/>
        <v>89</v>
      </c>
      <c r="X315" s="476">
        <f t="shared" si="21"/>
        <v>89</v>
      </c>
      <c r="Y315" s="476">
        <f t="shared" si="21"/>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hidden="1" outlineLevel="3" x14ac:dyDescent="0.25">
      <c r="A316" s="440"/>
      <c r="B316" s="449"/>
      <c r="C316" s="442">
        <f t="shared" si="20"/>
        <v>4</v>
      </c>
      <c r="D316" s="471"/>
      <c r="E316" s="529"/>
      <c r="F316" s="529"/>
      <c r="G316" s="471"/>
      <c r="H316" s="476"/>
      <c r="I316" s="476">
        <v>1</v>
      </c>
      <c r="J316" s="476" t="s">
        <v>657</v>
      </c>
      <c r="K316" s="476"/>
      <c r="L316" s="476"/>
      <c r="M316" s="476"/>
      <c r="N316" s="493">
        <v>0</v>
      </c>
      <c r="O316" s="493">
        <v>0</v>
      </c>
      <c r="P316" s="493">
        <v>0</v>
      </c>
      <c r="Q316" s="493">
        <v>0</v>
      </c>
      <c r="R316" s="476"/>
      <c r="S316" s="476"/>
      <c r="T316" s="476"/>
      <c r="U316" s="476"/>
      <c r="V316" s="476">
        <f t="shared" si="21"/>
        <v>89</v>
      </c>
      <c r="W316" s="476">
        <f t="shared" si="21"/>
        <v>89</v>
      </c>
      <c r="X316" s="476">
        <f t="shared" si="21"/>
        <v>89</v>
      </c>
      <c r="Y316" s="476">
        <f t="shared" si="21"/>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hidden="1" outlineLevel="3" x14ac:dyDescent="0.25">
      <c r="A317" s="440"/>
      <c r="B317" s="449"/>
      <c r="C317" s="442">
        <f t="shared" si="20"/>
        <v>4</v>
      </c>
      <c r="D317" s="471"/>
      <c r="E317" s="529"/>
      <c r="F317" s="529"/>
      <c r="G317" s="471"/>
      <c r="H317" s="476"/>
      <c r="I317" s="476">
        <v>2</v>
      </c>
      <c r="J317" s="476" t="s">
        <v>658</v>
      </c>
      <c r="K317" s="476"/>
      <c r="L317" s="476"/>
      <c r="M317" s="476"/>
      <c r="N317" s="493">
        <v>0</v>
      </c>
      <c r="O317" s="493">
        <v>0</v>
      </c>
      <c r="P317" s="493">
        <v>0</v>
      </c>
      <c r="Q317" s="493">
        <v>0</v>
      </c>
      <c r="R317" s="476"/>
      <c r="S317" s="476"/>
      <c r="T317" s="476"/>
      <c r="U317" s="476"/>
      <c r="V317" s="476">
        <f t="shared" si="21"/>
        <v>89</v>
      </c>
      <c r="W317" s="476">
        <f t="shared" si="21"/>
        <v>89</v>
      </c>
      <c r="X317" s="476">
        <f t="shared" si="21"/>
        <v>89</v>
      </c>
      <c r="Y317" s="476">
        <f t="shared" si="21"/>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hidden="1" outlineLevel="3" x14ac:dyDescent="0.25">
      <c r="A318" s="440"/>
      <c r="B318" s="449"/>
      <c r="C318" s="442">
        <f t="shared" si="20"/>
        <v>4</v>
      </c>
      <c r="D318" s="471"/>
      <c r="E318" s="529"/>
      <c r="F318" s="529"/>
      <c r="G318" s="471"/>
      <c r="H318" s="476"/>
      <c r="I318" s="476">
        <v>3</v>
      </c>
      <c r="J318" s="476" t="s">
        <v>643</v>
      </c>
      <c r="K318" s="476"/>
      <c r="L318" s="476"/>
      <c r="M318" s="476"/>
      <c r="N318" s="493">
        <v>0</v>
      </c>
      <c r="O318" s="493">
        <v>0</v>
      </c>
      <c r="P318" s="493">
        <v>0</v>
      </c>
      <c r="Q318" s="493">
        <v>0</v>
      </c>
      <c r="R318" s="476"/>
      <c r="S318" s="476"/>
      <c r="T318" s="476"/>
      <c r="U318" s="476"/>
      <c r="V318" s="476">
        <f t="shared" si="21"/>
        <v>89</v>
      </c>
      <c r="W318" s="476">
        <f t="shared" si="21"/>
        <v>89</v>
      </c>
      <c r="X318" s="476">
        <f t="shared" si="21"/>
        <v>89</v>
      </c>
      <c r="Y318" s="476">
        <f t="shared" si="21"/>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hidden="1" outlineLevel="3" x14ac:dyDescent="0.25">
      <c r="A319" s="440"/>
      <c r="B319" s="449"/>
      <c r="C319" s="442">
        <f t="shared" si="20"/>
        <v>4</v>
      </c>
      <c r="D319" s="471"/>
      <c r="E319" s="529"/>
      <c r="F319" s="529"/>
      <c r="G319" s="471"/>
      <c r="H319" s="476"/>
      <c r="I319" s="476">
        <v>4</v>
      </c>
      <c r="J319" s="476" t="s">
        <v>644</v>
      </c>
      <c r="K319" s="476"/>
      <c r="L319" s="476"/>
      <c r="M319" s="476"/>
      <c r="N319" s="493">
        <v>0</v>
      </c>
      <c r="O319" s="493">
        <v>0</v>
      </c>
      <c r="P319" s="493">
        <v>0</v>
      </c>
      <c r="Q319" s="493">
        <v>0</v>
      </c>
      <c r="R319" s="476"/>
      <c r="S319" s="476"/>
      <c r="T319" s="476"/>
      <c r="U319" s="476"/>
      <c r="V319" s="476">
        <f t="shared" si="21"/>
        <v>89</v>
      </c>
      <c r="W319" s="476">
        <f t="shared" si="21"/>
        <v>89</v>
      </c>
      <c r="X319" s="476">
        <f t="shared" si="21"/>
        <v>89</v>
      </c>
      <c r="Y319" s="476">
        <f t="shared" si="21"/>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hidden="1" outlineLevel="3" x14ac:dyDescent="0.25">
      <c r="A320" s="440"/>
      <c r="B320" s="449"/>
      <c r="C320" s="442">
        <f t="shared" si="20"/>
        <v>4</v>
      </c>
      <c r="D320" s="471"/>
      <c r="E320" s="529"/>
      <c r="F320" s="529"/>
      <c r="G320" s="471"/>
      <c r="H320" s="476"/>
      <c r="I320" s="476">
        <v>5</v>
      </c>
      <c r="J320" s="476" t="s">
        <v>645</v>
      </c>
      <c r="K320" s="476"/>
      <c r="L320" s="476"/>
      <c r="M320" s="476"/>
      <c r="N320" s="493">
        <v>0</v>
      </c>
      <c r="O320" s="493">
        <v>0</v>
      </c>
      <c r="P320" s="493">
        <v>0</v>
      </c>
      <c r="Q320" s="493">
        <v>0</v>
      </c>
      <c r="R320" s="476"/>
      <c r="S320" s="476"/>
      <c r="T320" s="476"/>
      <c r="U320" s="476"/>
      <c r="V320" s="476">
        <f t="shared" si="21"/>
        <v>89</v>
      </c>
      <c r="W320" s="476">
        <f t="shared" si="21"/>
        <v>89</v>
      </c>
      <c r="X320" s="476">
        <f t="shared" si="21"/>
        <v>89</v>
      </c>
      <c r="Y320" s="476">
        <f t="shared" si="21"/>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hidden="1" outlineLevel="3" x14ac:dyDescent="0.25">
      <c r="A321" s="440"/>
      <c r="B321" s="449"/>
      <c r="C321" s="442">
        <f t="shared" si="20"/>
        <v>4</v>
      </c>
      <c r="D321" s="471"/>
      <c r="E321" s="529"/>
      <c r="F321" s="529"/>
      <c r="G321" s="471"/>
      <c r="H321" s="476"/>
      <c r="I321" s="476">
        <v>6</v>
      </c>
      <c r="J321" s="476" t="s">
        <v>646</v>
      </c>
      <c r="K321" s="476"/>
      <c r="L321" s="476"/>
      <c r="M321" s="476"/>
      <c r="N321" s="493">
        <v>0</v>
      </c>
      <c r="O321" s="493">
        <v>0</v>
      </c>
      <c r="P321" s="493">
        <v>0</v>
      </c>
      <c r="Q321" s="493">
        <v>0</v>
      </c>
      <c r="R321" s="476"/>
      <c r="S321" s="476"/>
      <c r="T321" s="476"/>
      <c r="U321" s="476"/>
      <c r="V321" s="476">
        <f t="shared" si="21"/>
        <v>89</v>
      </c>
      <c r="W321" s="476">
        <f t="shared" si="21"/>
        <v>89</v>
      </c>
      <c r="X321" s="476">
        <f t="shared" si="21"/>
        <v>89</v>
      </c>
      <c r="Y321" s="476">
        <f t="shared" si="21"/>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hidden="1" outlineLevel="3" x14ac:dyDescent="0.25">
      <c r="A322" s="440"/>
      <c r="B322" s="449"/>
      <c r="C322" s="442">
        <f t="shared" si="20"/>
        <v>4</v>
      </c>
      <c r="D322" s="471"/>
      <c r="E322" s="529"/>
      <c r="F322" s="529"/>
      <c r="G322" s="471"/>
      <c r="H322" s="476"/>
      <c r="I322" s="476">
        <v>7</v>
      </c>
      <c r="J322" s="476" t="s">
        <v>647</v>
      </c>
      <c r="K322" s="476"/>
      <c r="L322" s="476"/>
      <c r="M322" s="476"/>
      <c r="N322" s="493">
        <v>0</v>
      </c>
      <c r="O322" s="493">
        <v>0</v>
      </c>
      <c r="P322" s="493">
        <v>0</v>
      </c>
      <c r="Q322" s="493">
        <v>0</v>
      </c>
      <c r="R322" s="476"/>
      <c r="S322" s="476"/>
      <c r="T322" s="476"/>
      <c r="U322" s="476"/>
      <c r="V322" s="476">
        <f t="shared" si="21"/>
        <v>89</v>
      </c>
      <c r="W322" s="476">
        <f t="shared" si="21"/>
        <v>89</v>
      </c>
      <c r="X322" s="476">
        <f t="shared" si="21"/>
        <v>89</v>
      </c>
      <c r="Y322" s="476">
        <f t="shared" si="21"/>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hidden="1"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503</v>
      </c>
      <c r="AQ323" s="452"/>
      <c r="AR323" s="440"/>
      <c r="AS323" s="440"/>
      <c r="AT323" s="440"/>
    </row>
    <row r="324" spans="1:46" hidden="1" outlineLevel="2" x14ac:dyDescent="0.25">
      <c r="A324" s="440"/>
      <c r="B324" s="449"/>
      <c r="C324" s="442">
        <f>INT($C$239+3)</f>
        <v>4</v>
      </c>
      <c r="D324" s="471"/>
      <c r="E324" s="529"/>
      <c r="F324" s="529"/>
      <c r="G324" s="471"/>
      <c r="H324" s="545"/>
      <c r="I324" s="499" t="s">
        <v>634</v>
      </c>
      <c r="J324" s="499"/>
      <c r="K324" s="476"/>
      <c r="L324" s="476"/>
      <c r="M324" s="476"/>
      <c r="N324" s="499" t="s">
        <v>1010</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hidden="1" outlineLevel="3" x14ac:dyDescent="0.25">
      <c r="A325" s="440"/>
      <c r="B325" s="449"/>
      <c r="C325" s="442">
        <f t="shared" ref="C325:C332" si="22">INT($C$239)+3</f>
        <v>4</v>
      </c>
      <c r="D325" s="471"/>
      <c r="E325" s="529"/>
      <c r="F325" s="529"/>
      <c r="G325" s="471"/>
      <c r="H325" s="476"/>
      <c r="I325" s="476">
        <v>0</v>
      </c>
      <c r="J325" s="476" t="s">
        <v>656</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hidden="1" outlineLevel="3" x14ac:dyDescent="0.25">
      <c r="A326" s="440"/>
      <c r="B326" s="449"/>
      <c r="C326" s="442">
        <f t="shared" si="22"/>
        <v>4</v>
      </c>
      <c r="D326" s="471"/>
      <c r="E326" s="529"/>
      <c r="F326" s="529"/>
      <c r="G326" s="471"/>
      <c r="H326" s="476"/>
      <c r="I326" s="476">
        <v>1</v>
      </c>
      <c r="J326" s="476" t="s">
        <v>657</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hidden="1" outlineLevel="3" x14ac:dyDescent="0.25">
      <c r="A327" s="440"/>
      <c r="B327" s="449"/>
      <c r="C327" s="442">
        <f t="shared" si="22"/>
        <v>4</v>
      </c>
      <c r="D327" s="471"/>
      <c r="E327" s="529"/>
      <c r="F327" s="529"/>
      <c r="G327" s="471"/>
      <c r="H327" s="476"/>
      <c r="I327" s="476">
        <v>2</v>
      </c>
      <c r="J327" s="476" t="s">
        <v>658</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hidden="1" outlineLevel="3" x14ac:dyDescent="0.25">
      <c r="A328" s="440"/>
      <c r="B328" s="449"/>
      <c r="C328" s="442">
        <f t="shared" si="22"/>
        <v>4</v>
      </c>
      <c r="D328" s="471"/>
      <c r="E328" s="529"/>
      <c r="F328" s="529"/>
      <c r="G328" s="471"/>
      <c r="H328" s="476"/>
      <c r="I328" s="476">
        <v>3</v>
      </c>
      <c r="J328" s="476" t="s">
        <v>643</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hidden="1" outlineLevel="3" x14ac:dyDescent="0.25">
      <c r="A329" s="440"/>
      <c r="B329" s="449"/>
      <c r="C329" s="442">
        <f t="shared" si="22"/>
        <v>4</v>
      </c>
      <c r="D329" s="471"/>
      <c r="E329" s="529"/>
      <c r="F329" s="529"/>
      <c r="G329" s="471"/>
      <c r="H329" s="476"/>
      <c r="I329" s="476">
        <v>4</v>
      </c>
      <c r="J329" s="476" t="s">
        <v>644</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hidden="1" outlineLevel="3" x14ac:dyDescent="0.25">
      <c r="A330" s="440"/>
      <c r="B330" s="449"/>
      <c r="C330" s="442">
        <f t="shared" si="22"/>
        <v>4</v>
      </c>
      <c r="D330" s="471"/>
      <c r="E330" s="529"/>
      <c r="F330" s="529"/>
      <c r="G330" s="471"/>
      <c r="H330" s="476"/>
      <c r="I330" s="476">
        <v>5</v>
      </c>
      <c r="J330" s="476" t="s">
        <v>645</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hidden="1" outlineLevel="3" x14ac:dyDescent="0.25">
      <c r="A331" s="440"/>
      <c r="B331" s="449"/>
      <c r="C331" s="442">
        <f t="shared" si="22"/>
        <v>4</v>
      </c>
      <c r="D331" s="471"/>
      <c r="E331" s="529"/>
      <c r="F331" s="529"/>
      <c r="G331" s="471"/>
      <c r="H331" s="476"/>
      <c r="I331" s="476">
        <v>6</v>
      </c>
      <c r="J331" s="476" t="s">
        <v>646</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hidden="1" outlineLevel="3" x14ac:dyDescent="0.25">
      <c r="A332" s="440"/>
      <c r="B332" s="449"/>
      <c r="C332" s="442">
        <f t="shared" si="22"/>
        <v>4</v>
      </c>
      <c r="D332" s="471"/>
      <c r="E332" s="529"/>
      <c r="F332" s="529"/>
      <c r="G332" s="471"/>
      <c r="H332" s="476"/>
      <c r="I332" s="476">
        <v>7</v>
      </c>
      <c r="J332" s="476" t="s">
        <v>647</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hidden="1"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503</v>
      </c>
      <c r="AQ333" s="452"/>
      <c r="AR333" s="440"/>
      <c r="AS333" s="440"/>
      <c r="AT333" s="440"/>
    </row>
    <row r="334" spans="1:46" hidden="1" outlineLevel="2" x14ac:dyDescent="0.25">
      <c r="A334" s="440"/>
      <c r="B334" s="449"/>
      <c r="C334" s="442">
        <f>INT($C$239+3)</f>
        <v>4</v>
      </c>
      <c r="D334" s="471"/>
      <c r="E334" s="529"/>
      <c r="F334" s="529"/>
      <c r="G334" s="471"/>
      <c r="H334" s="545"/>
      <c r="I334" s="499" t="s">
        <v>634</v>
      </c>
      <c r="J334" s="499"/>
      <c r="K334" s="476"/>
      <c r="L334" s="476"/>
      <c r="M334" s="476"/>
      <c r="N334" s="499" t="s">
        <v>677</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hidden="1" outlineLevel="3" x14ac:dyDescent="0.25">
      <c r="A335" s="440"/>
      <c r="B335" s="449"/>
      <c r="C335" s="442">
        <f t="shared" ref="C335:C342" si="23">INT($C$239)+3</f>
        <v>4</v>
      </c>
      <c r="D335" s="471"/>
      <c r="E335" s="529"/>
      <c r="F335" s="529"/>
      <c r="G335" s="471"/>
      <c r="H335" s="476"/>
      <c r="I335" s="476">
        <v>0</v>
      </c>
      <c r="J335" s="476" t="s">
        <v>656</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hidden="1" outlineLevel="3" x14ac:dyDescent="0.25">
      <c r="A336" s="440"/>
      <c r="B336" s="449"/>
      <c r="C336" s="442">
        <f t="shared" si="23"/>
        <v>4</v>
      </c>
      <c r="D336" s="471"/>
      <c r="E336" s="529"/>
      <c r="F336" s="529"/>
      <c r="G336" s="471"/>
      <c r="H336" s="476"/>
      <c r="I336" s="476">
        <v>1</v>
      </c>
      <c r="J336" s="476" t="s">
        <v>657</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hidden="1" outlineLevel="3" x14ac:dyDescent="0.25">
      <c r="A337" s="440"/>
      <c r="B337" s="449"/>
      <c r="C337" s="442">
        <f t="shared" si="23"/>
        <v>4</v>
      </c>
      <c r="D337" s="471"/>
      <c r="E337" s="529"/>
      <c r="F337" s="529"/>
      <c r="G337" s="471"/>
      <c r="H337" s="476"/>
      <c r="I337" s="476">
        <v>2</v>
      </c>
      <c r="J337" s="476" t="s">
        <v>658</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hidden="1" outlineLevel="3" x14ac:dyDescent="0.25">
      <c r="A338" s="440"/>
      <c r="B338" s="449"/>
      <c r="C338" s="442">
        <f t="shared" si="23"/>
        <v>4</v>
      </c>
      <c r="D338" s="471"/>
      <c r="E338" s="529"/>
      <c r="F338" s="529"/>
      <c r="G338" s="471"/>
      <c r="H338" s="476"/>
      <c r="I338" s="476">
        <v>3</v>
      </c>
      <c r="J338" s="476" t="s">
        <v>643</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hidden="1" outlineLevel="3" x14ac:dyDescent="0.25">
      <c r="A339" s="440"/>
      <c r="B339" s="449"/>
      <c r="C339" s="442">
        <f t="shared" si="23"/>
        <v>4</v>
      </c>
      <c r="D339" s="471"/>
      <c r="E339" s="529"/>
      <c r="F339" s="529"/>
      <c r="G339" s="471"/>
      <c r="H339" s="476"/>
      <c r="I339" s="476">
        <v>4</v>
      </c>
      <c r="J339" s="476" t="s">
        <v>644</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hidden="1" outlineLevel="3" x14ac:dyDescent="0.25">
      <c r="A340" s="440"/>
      <c r="B340" s="449"/>
      <c r="C340" s="442">
        <f t="shared" si="23"/>
        <v>4</v>
      </c>
      <c r="D340" s="471"/>
      <c r="E340" s="529"/>
      <c r="F340" s="529"/>
      <c r="G340" s="471"/>
      <c r="H340" s="476"/>
      <c r="I340" s="476">
        <v>5</v>
      </c>
      <c r="J340" s="476" t="s">
        <v>645</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hidden="1" outlineLevel="3" x14ac:dyDescent="0.25">
      <c r="A341" s="440"/>
      <c r="B341" s="449"/>
      <c r="C341" s="442">
        <f t="shared" si="23"/>
        <v>4</v>
      </c>
      <c r="D341" s="471"/>
      <c r="E341" s="529"/>
      <c r="F341" s="529"/>
      <c r="G341" s="471"/>
      <c r="H341" s="476"/>
      <c r="I341" s="476">
        <v>6</v>
      </c>
      <c r="J341" s="476" t="s">
        <v>646</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hidden="1" outlineLevel="3" x14ac:dyDescent="0.25">
      <c r="A342" s="440"/>
      <c r="B342" s="449"/>
      <c r="C342" s="442">
        <f t="shared" si="23"/>
        <v>4</v>
      </c>
      <c r="D342" s="471"/>
      <c r="E342" s="529"/>
      <c r="F342" s="529"/>
      <c r="G342" s="471"/>
      <c r="H342" s="476"/>
      <c r="I342" s="476">
        <v>7</v>
      </c>
      <c r="J342" s="476" t="s">
        <v>647</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hidden="1"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503</v>
      </c>
      <c r="AQ343" s="452"/>
      <c r="AR343" s="440"/>
      <c r="AS343" s="440"/>
      <c r="AT343" s="440"/>
    </row>
    <row r="344" spans="1:46" hidden="1" outlineLevel="2" x14ac:dyDescent="0.25">
      <c r="A344" s="440"/>
      <c r="B344" s="449"/>
      <c r="C344" s="442">
        <f t="shared" ref="C344:C349" si="24">INT($C$239)+3</f>
        <v>4</v>
      </c>
      <c r="D344" s="471"/>
      <c r="E344" s="529"/>
      <c r="F344" s="529"/>
      <c r="G344" s="471"/>
      <c r="H344" s="476" t="s">
        <v>678</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hidden="1" outlineLevel="2" x14ac:dyDescent="0.25">
      <c r="A345" s="440"/>
      <c r="B345" s="449"/>
      <c r="C345" s="442">
        <f t="shared" si="24"/>
        <v>4</v>
      </c>
      <c r="D345" s="471"/>
      <c r="E345" s="529"/>
      <c r="F345" s="529"/>
      <c r="G345" s="471"/>
      <c r="H345" s="476" t="s">
        <v>679</v>
      </c>
      <c r="I345" s="476">
        <v>55</v>
      </c>
      <c r="J345" s="476" t="s">
        <v>680</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hidden="1" outlineLevel="3" x14ac:dyDescent="0.25">
      <c r="A346" s="440"/>
      <c r="B346" s="449"/>
      <c r="C346" s="442">
        <f t="shared" si="24"/>
        <v>4</v>
      </c>
      <c r="D346" s="471"/>
      <c r="E346" s="529"/>
      <c r="F346" s="529"/>
      <c r="G346" s="471"/>
      <c r="H346" s="476" t="s">
        <v>681</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hidden="1" outlineLevel="3" x14ac:dyDescent="0.25">
      <c r="A347" s="440"/>
      <c r="B347" s="449"/>
      <c r="C347" s="442">
        <f t="shared" si="24"/>
        <v>4</v>
      </c>
      <c r="D347" s="471"/>
      <c r="E347" s="529"/>
      <c r="F347" s="529"/>
      <c r="G347" s="471"/>
      <c r="H347" s="476" t="s">
        <v>682</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hidden="1" outlineLevel="3" x14ac:dyDescent="0.25">
      <c r="A348" s="440"/>
      <c r="B348" s="449"/>
      <c r="C348" s="442">
        <f t="shared" si="24"/>
        <v>4</v>
      </c>
      <c r="D348" s="471"/>
      <c r="E348" s="529"/>
      <c r="F348" s="529"/>
      <c r="G348" s="471"/>
      <c r="H348" s="476" t="s">
        <v>683</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hidden="1" outlineLevel="3" x14ac:dyDescent="0.25">
      <c r="A349" s="440"/>
      <c r="B349" s="449"/>
      <c r="C349" s="442">
        <f t="shared" si="24"/>
        <v>4</v>
      </c>
      <c r="D349" s="471"/>
      <c r="E349" s="529"/>
      <c r="F349" s="529"/>
      <c r="G349" s="471"/>
      <c r="H349" s="476" t="s">
        <v>684</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hidden="1"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hidden="1" outlineLevel="3" x14ac:dyDescent="0.25">
      <c r="A351" s="440"/>
      <c r="B351" s="449"/>
      <c r="C351" s="442">
        <v>4</v>
      </c>
      <c r="D351" s="471"/>
      <c r="E351" s="529"/>
      <c r="F351" s="529"/>
      <c r="G351" s="471"/>
      <c r="H351" s="476" t="s">
        <v>685</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hidden="1" customHeight="1" outlineLevel="3" x14ac:dyDescent="0.25">
      <c r="A352" s="440"/>
      <c r="B352" s="449"/>
      <c r="C352" s="442">
        <v>4</v>
      </c>
      <c r="D352" s="471"/>
      <c r="E352" s="529"/>
      <c r="F352" s="529"/>
      <c r="G352" s="471"/>
      <c r="H352" s="592" t="s">
        <v>686</v>
      </c>
      <c r="I352" s="510">
        <v>1</v>
      </c>
      <c r="J352" s="476"/>
      <c r="K352" s="844" t="s">
        <v>687</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hidden="1" customHeight="1" outlineLevel="3" x14ac:dyDescent="0.25">
      <c r="A353" s="440"/>
      <c r="B353" s="449"/>
      <c r="C353" s="442">
        <f>INT($C$239)+3</f>
        <v>4</v>
      </c>
      <c r="D353" s="471"/>
      <c r="E353" s="529"/>
      <c r="F353" s="529"/>
      <c r="G353" s="471"/>
      <c r="H353" s="592" t="s">
        <v>688</v>
      </c>
      <c r="I353" s="510">
        <v>1</v>
      </c>
      <c r="J353" s="476"/>
      <c r="K353" s="847"/>
      <c r="L353" s="848"/>
      <c r="M353" s="849"/>
      <c r="N353" s="476"/>
      <c r="O353" s="476"/>
      <c r="P353" s="844" t="s">
        <v>689</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hidden="1" customHeight="1" outlineLevel="3" x14ac:dyDescent="0.25">
      <c r="A354" s="440"/>
      <c r="B354" s="449"/>
      <c r="C354" s="442">
        <f>INT($C$239)+3</f>
        <v>4</v>
      </c>
      <c r="D354" s="471"/>
      <c r="E354" s="529"/>
      <c r="F354" s="529"/>
      <c r="G354" s="471"/>
      <c r="H354" s="476" t="s">
        <v>690</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hidden="1" customHeight="1" outlineLevel="3" x14ac:dyDescent="0.25">
      <c r="A355" s="440"/>
      <c r="B355" s="449"/>
      <c r="C355" s="442">
        <f t="shared" ref="C355:C356" si="25">INT($C$239)+3</f>
        <v>4</v>
      </c>
      <c r="D355" s="471"/>
      <c r="E355" s="529"/>
      <c r="F355" s="529"/>
      <c r="G355" s="471"/>
      <c r="H355" s="476" t="s">
        <v>691</v>
      </c>
      <c r="I355" s="593" t="b">
        <v>0</v>
      </c>
      <c r="J355" s="476" t="s">
        <v>692</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hidden="1" customHeight="1" outlineLevel="3" x14ac:dyDescent="0.25">
      <c r="A356" s="440"/>
      <c r="B356" s="449"/>
      <c r="C356" s="442">
        <f t="shared" si="25"/>
        <v>4</v>
      </c>
      <c r="D356" s="471"/>
      <c r="E356" s="529"/>
      <c r="F356" s="529"/>
      <c r="G356" s="471"/>
      <c r="H356" s="476" t="s">
        <v>693</v>
      </c>
      <c r="I356" s="593" t="b">
        <v>1</v>
      </c>
      <c r="J356" s="476" t="s">
        <v>694</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hidden="1" outlineLevel="3" x14ac:dyDescent="0.25">
      <c r="A357" s="440"/>
      <c r="B357" s="449"/>
      <c r="C357" s="442">
        <f>INT($C$239)+3</f>
        <v>4</v>
      </c>
      <c r="D357" s="471"/>
      <c r="E357" s="529"/>
      <c r="F357" s="529"/>
      <c r="G357" s="471"/>
      <c r="H357" s="551"/>
      <c r="I357" s="594"/>
      <c r="J357" s="594"/>
      <c r="K357" s="595" t="s">
        <v>695</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hidden="1" outlineLevel="3" x14ac:dyDescent="0.25">
      <c r="A358" s="440"/>
      <c r="B358" s="449"/>
      <c r="C358" s="442">
        <f>INT($C$239)+3</f>
        <v>4</v>
      </c>
      <c r="D358" s="471"/>
      <c r="E358" s="529"/>
      <c r="F358" s="529"/>
      <c r="G358" s="471"/>
      <c r="H358" s="551"/>
      <c r="I358" s="597" t="s">
        <v>666</v>
      </c>
      <c r="J358" s="597" t="s">
        <v>696</v>
      </c>
      <c r="K358" s="598" t="s">
        <v>697</v>
      </c>
      <c r="L358" s="492" t="s">
        <v>698</v>
      </c>
      <c r="M358" s="492" t="s">
        <v>699</v>
      </c>
      <c r="N358" s="599" t="s">
        <v>666</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hidden="1" outlineLevel="3" x14ac:dyDescent="0.25">
      <c r="A359" s="440"/>
      <c r="B359" s="449"/>
      <c r="C359" s="442">
        <f>INT($C$239)+3</f>
        <v>4</v>
      </c>
      <c r="D359" s="471"/>
      <c r="E359" s="529"/>
      <c r="F359" s="529"/>
      <c r="G359" s="471"/>
      <c r="H359" s="600" t="s">
        <v>536</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hidden="1" outlineLevel="3" x14ac:dyDescent="0.25">
      <c r="A360" s="440"/>
      <c r="B360" s="449"/>
      <c r="C360" s="442">
        <f>INT($C$239)+3</f>
        <v>4</v>
      </c>
      <c r="D360" s="471"/>
      <c r="E360" s="529"/>
      <c r="F360" s="529"/>
      <c r="G360" s="471"/>
      <c r="H360" s="600" t="s">
        <v>538</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hidden="1"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503</v>
      </c>
      <c r="AQ361" s="452"/>
      <c r="AR361" s="440"/>
      <c r="AS361" s="440"/>
      <c r="AT361" s="440"/>
    </row>
    <row r="362" spans="1:46" outlineLevel="1" collapsed="1" x14ac:dyDescent="0.25">
      <c r="A362" s="440"/>
      <c r="B362" s="449"/>
      <c r="C362" s="442">
        <f>INT($C$239)+1</f>
        <v>2</v>
      </c>
      <c r="D362" s="471"/>
      <c r="E362" s="529"/>
      <c r="F362" s="529"/>
      <c r="G362" s="471"/>
      <c r="H362" s="532" t="s">
        <v>700</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499</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701</v>
      </c>
      <c r="I364" s="499" t="s">
        <v>702</v>
      </c>
      <c r="J364" s="602"/>
      <c r="K364" s="499" t="s">
        <v>970</v>
      </c>
      <c r="L364" s="499"/>
      <c r="M364" s="499"/>
      <c r="N364" s="499" t="s">
        <v>971</v>
      </c>
      <c r="O364" s="499"/>
      <c r="P364" s="499"/>
      <c r="Q364" s="499"/>
      <c r="R364" s="499" t="s">
        <v>972</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973</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503</v>
      </c>
      <c r="AQ373" s="452"/>
      <c r="AR373" s="440"/>
      <c r="AS373" s="440"/>
      <c r="AT373" s="440"/>
    </row>
    <row r="374" spans="1:46" hidden="1" outlineLevel="2" x14ac:dyDescent="0.25">
      <c r="A374" s="440"/>
      <c r="B374" s="449"/>
      <c r="C374" s="442">
        <f>INT($C$239)+2</f>
        <v>3</v>
      </c>
      <c r="D374" s="471"/>
      <c r="E374" s="529"/>
      <c r="F374" s="529"/>
      <c r="G374" s="471"/>
      <c r="H374" s="545" t="s">
        <v>701</v>
      </c>
      <c r="I374" s="499" t="s">
        <v>703</v>
      </c>
      <c r="J374" s="602"/>
      <c r="K374" s="603">
        <f>COUNTA($H375:$H$395)</f>
        <v>20</v>
      </c>
      <c r="L374" s="603">
        <f>COUNTA($I$375:$I$395)/K374</f>
        <v>1</v>
      </c>
      <c r="M374" s="479">
        <v>-9</v>
      </c>
      <c r="N374" s="499" t="s">
        <v>704</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INT($C$239)+3</f>
        <v>4</v>
      </c>
      <c r="D375" s="471"/>
      <c r="E375" s="529"/>
      <c r="F375" s="529"/>
      <c r="G375" s="471"/>
      <c r="H375" s="492" t="str">
        <f>H$258</f>
        <v>May</v>
      </c>
      <c r="I375" s="498" t="s">
        <v>982</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INT($C$239)+3</f>
        <v>4</v>
      </c>
      <c r="D385" s="471"/>
      <c r="E385" s="529"/>
      <c r="F385" s="529"/>
      <c r="G385" s="471"/>
      <c r="H385" s="492" t="str">
        <f>H$259</f>
        <v>July</v>
      </c>
      <c r="I385" s="498" t="s">
        <v>982</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503</v>
      </c>
      <c r="AQ395" s="452"/>
      <c r="AR395" s="440"/>
      <c r="AS395" s="440"/>
      <c r="AT395" s="440"/>
    </row>
    <row r="396" spans="1:46" hidden="1" outlineLevel="2" x14ac:dyDescent="0.25">
      <c r="A396" s="440"/>
      <c r="B396" s="449"/>
      <c r="C396" s="442">
        <f>INT($C$239)+2</f>
        <v>3</v>
      </c>
      <c r="D396" s="471"/>
      <c r="E396" s="529"/>
      <c r="F396" s="529"/>
      <c r="G396" s="471"/>
      <c r="H396" s="545" t="s">
        <v>701</v>
      </c>
      <c r="I396" s="499" t="s">
        <v>705</v>
      </c>
      <c r="J396" s="499"/>
      <c r="K396" s="606">
        <f>COUNTA($H397:$H$405)</f>
        <v>2</v>
      </c>
      <c r="L396" s="603">
        <f>COUNTA($I$397:$I$405)/K396</f>
        <v>4</v>
      </c>
      <c r="M396" s="574"/>
      <c r="N396" s="479">
        <v>-14</v>
      </c>
      <c r="O396" s="499" t="s">
        <v>706</v>
      </c>
      <c r="P396" s="499"/>
      <c r="Q396" s="499"/>
      <c r="R396" s="479" t="e">
        <f>i_a0_pos</f>
        <v>#NAME?</v>
      </c>
      <c r="S396" s="499" t="s">
        <v>707</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31">INT($C$239)+3</f>
        <v>4</v>
      </c>
      <c r="D397" s="471"/>
      <c r="E397" s="529"/>
      <c r="F397" s="529"/>
      <c r="G397" s="471"/>
      <c r="H397" s="492" t="str">
        <f>H$258</f>
        <v>May</v>
      </c>
      <c r="I397" s="498" t="s">
        <v>708</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31"/>
        <v>4</v>
      </c>
      <c r="D401" s="471"/>
      <c r="E401" s="529"/>
      <c r="F401" s="529"/>
      <c r="G401" s="471"/>
      <c r="H401" s="492" t="str">
        <f>H$259</f>
        <v>July</v>
      </c>
      <c r="I401" s="498" t="s">
        <v>708</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503</v>
      </c>
      <c r="AQ405" s="452"/>
      <c r="AR405" s="440"/>
      <c r="AS405" s="440"/>
      <c r="AT405" s="440"/>
    </row>
    <row r="406" spans="1:46" hidden="1" outlineLevel="2" x14ac:dyDescent="0.25">
      <c r="A406" s="440"/>
      <c r="B406" s="449"/>
      <c r="C406" s="442">
        <f>INT($C$239)+2</f>
        <v>3</v>
      </c>
      <c r="D406" s="471"/>
      <c r="E406" s="529"/>
      <c r="F406" s="529"/>
      <c r="G406" s="471"/>
      <c r="H406" s="545" t="s">
        <v>701</v>
      </c>
      <c r="I406" s="499" t="s">
        <v>709</v>
      </c>
      <c r="J406" s="499"/>
      <c r="K406" s="606">
        <f>COUNTA($H407:$H$415)</f>
        <v>2</v>
      </c>
      <c r="L406" s="603">
        <f>COUNTA($I$407:$I$415)/K406</f>
        <v>4</v>
      </c>
      <c r="M406" s="479">
        <v>-13</v>
      </c>
      <c r="N406" s="499" t="s">
        <v>710</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32">INT($C$239)+3</f>
        <v>4</v>
      </c>
      <c r="D407" s="471"/>
      <c r="E407" s="529"/>
      <c r="F407" s="529"/>
      <c r="G407" s="471"/>
      <c r="H407" s="492" t="str">
        <f>H$258</f>
        <v>May</v>
      </c>
      <c r="I407" s="498" t="s">
        <v>708</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32"/>
        <v>4</v>
      </c>
      <c r="D408" s="471"/>
      <c r="E408" s="529"/>
      <c r="F408" s="529"/>
      <c r="G408" s="471"/>
      <c r="H408" s="492"/>
      <c r="I408" s="498" t="s">
        <v>711</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32"/>
        <v>4</v>
      </c>
      <c r="D409" s="471"/>
      <c r="E409" s="529"/>
      <c r="F409" s="529"/>
      <c r="G409" s="471"/>
      <c r="H409" s="492"/>
      <c r="I409" s="498" t="s">
        <v>712</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32"/>
        <v>4</v>
      </c>
      <c r="D410" s="471"/>
      <c r="E410" s="529"/>
      <c r="F410" s="529"/>
      <c r="G410" s="471"/>
      <c r="H410" s="492"/>
      <c r="I410" s="498" t="s">
        <v>713</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32"/>
        <v>4</v>
      </c>
      <c r="D411" s="471"/>
      <c r="E411" s="529"/>
      <c r="F411" s="529"/>
      <c r="G411" s="471"/>
      <c r="H411" s="492" t="str">
        <f>H$259</f>
        <v>July</v>
      </c>
      <c r="I411" s="498" t="s">
        <v>708</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32"/>
        <v>4</v>
      </c>
      <c r="D412" s="471"/>
      <c r="E412" s="529"/>
      <c r="F412" s="529"/>
      <c r="G412" s="471"/>
      <c r="H412" s="492"/>
      <c r="I412" s="498" t="s">
        <v>711</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32"/>
        <v>4</v>
      </c>
      <c r="D413" s="471"/>
      <c r="E413" s="529"/>
      <c r="F413" s="529"/>
      <c r="G413" s="471"/>
      <c r="H413" s="492"/>
      <c r="I413" s="498" t="s">
        <v>712</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32"/>
        <v>4</v>
      </c>
      <c r="D414" s="471"/>
      <c r="E414" s="529"/>
      <c r="F414" s="529"/>
      <c r="G414" s="471"/>
      <c r="H414" s="492"/>
      <c r="I414" s="498" t="s">
        <v>713</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503</v>
      </c>
      <c r="AQ415" s="452"/>
      <c r="AR415" s="440"/>
      <c r="AS415" s="440"/>
      <c r="AT415" s="440"/>
    </row>
    <row r="416" spans="1:46" hidden="1" outlineLevel="2" x14ac:dyDescent="0.25">
      <c r="A416" s="440"/>
      <c r="B416" s="449"/>
      <c r="C416" s="442">
        <f>INT($C$239)+2</f>
        <v>3</v>
      </c>
      <c r="D416" s="471"/>
      <c r="E416" s="529"/>
      <c r="F416" s="529"/>
      <c r="G416" s="471"/>
      <c r="H416" s="545" t="s">
        <v>701</v>
      </c>
      <c r="I416" s="499" t="s">
        <v>714</v>
      </c>
      <c r="J416" s="499"/>
      <c r="K416" s="492">
        <f>COUNTA($H417:$H$431)</f>
        <v>2</v>
      </c>
      <c r="L416" s="492">
        <f>COUNTA($I$417:$I$431)/K416</f>
        <v>7</v>
      </c>
      <c r="M416" s="479">
        <v>-12</v>
      </c>
      <c r="N416" s="499" t="s">
        <v>710</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33">INT($C$239)+3</f>
        <v>4</v>
      </c>
      <c r="D417" s="471"/>
      <c r="E417" s="529"/>
      <c r="F417" s="529"/>
      <c r="G417" s="471"/>
      <c r="H417" s="492" t="str">
        <f>H$258</f>
        <v>May</v>
      </c>
      <c r="I417" s="498" t="s">
        <v>708</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33"/>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33"/>
        <v>4</v>
      </c>
      <c r="D419" s="471"/>
      <c r="E419" s="529"/>
      <c r="F419" s="529"/>
      <c r="G419" s="471"/>
      <c r="H419" s="476"/>
      <c r="I419" s="498" t="s">
        <v>715</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33"/>
        <v>4</v>
      </c>
      <c r="D420" s="471"/>
      <c r="E420" s="529"/>
      <c r="F420" s="529"/>
      <c r="G420" s="471"/>
      <c r="H420" s="476"/>
      <c r="I420" s="498" t="s">
        <v>716</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33"/>
        <v>4</v>
      </c>
      <c r="D421" s="471"/>
      <c r="E421" s="529"/>
      <c r="F421" s="529"/>
      <c r="G421" s="471"/>
      <c r="H421" s="476"/>
      <c r="I421" s="498" t="s">
        <v>717</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33"/>
        <v>4</v>
      </c>
      <c r="D422" s="471"/>
      <c r="E422" s="529"/>
      <c r="F422" s="529"/>
      <c r="G422" s="471"/>
      <c r="H422" s="476"/>
      <c r="I422" s="498" t="s">
        <v>718</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33"/>
        <v>4</v>
      </c>
      <c r="D423" s="471"/>
      <c r="E423" s="529"/>
      <c r="F423" s="529"/>
      <c r="G423" s="471"/>
      <c r="H423" s="476"/>
      <c r="I423" s="498" t="s">
        <v>683</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33"/>
        <v>4</v>
      </c>
      <c r="D424" s="471"/>
      <c r="E424" s="529"/>
      <c r="F424" s="529"/>
      <c r="G424" s="471"/>
      <c r="H424" s="492" t="str">
        <f>H$259</f>
        <v>July</v>
      </c>
      <c r="I424" s="498" t="s">
        <v>708</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33"/>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33"/>
        <v>4</v>
      </c>
      <c r="D426" s="471"/>
      <c r="E426" s="529"/>
      <c r="F426" s="529"/>
      <c r="G426" s="471"/>
      <c r="H426" s="476"/>
      <c r="I426" s="498" t="s">
        <v>715</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33"/>
        <v>4</v>
      </c>
      <c r="D427" s="471"/>
      <c r="E427" s="529"/>
      <c r="F427" s="529"/>
      <c r="G427" s="471"/>
      <c r="H427" s="476"/>
      <c r="I427" s="498" t="s">
        <v>716</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33"/>
        <v>4</v>
      </c>
      <c r="D428" s="471"/>
      <c r="E428" s="529"/>
      <c r="F428" s="529"/>
      <c r="G428" s="471"/>
      <c r="H428" s="476"/>
      <c r="I428" s="498" t="s">
        <v>717</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33"/>
        <v>4</v>
      </c>
      <c r="D429" s="471"/>
      <c r="E429" s="529"/>
      <c r="F429" s="529"/>
      <c r="G429" s="471"/>
      <c r="H429" s="476"/>
      <c r="I429" s="498" t="s">
        <v>718</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33"/>
        <v>4</v>
      </c>
      <c r="D430" s="471"/>
      <c r="E430" s="529"/>
      <c r="F430" s="529"/>
      <c r="G430" s="471"/>
      <c r="H430" s="476"/>
      <c r="I430" s="498" t="s">
        <v>683</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503</v>
      </c>
      <c r="AQ431" s="452"/>
      <c r="AR431" s="440"/>
      <c r="AS431" s="440"/>
      <c r="AT431" s="440"/>
    </row>
    <row r="432" spans="1:46" hidden="1" outlineLevel="2" x14ac:dyDescent="0.25">
      <c r="A432" s="440"/>
      <c r="B432" s="449"/>
      <c r="C432" s="442">
        <f>INT($C$239)+2</f>
        <v>3</v>
      </c>
      <c r="D432" s="471"/>
      <c r="E432" s="529"/>
      <c r="F432" s="529"/>
      <c r="G432" s="471"/>
      <c r="H432" s="545" t="s">
        <v>701</v>
      </c>
      <c r="I432" s="499" t="s">
        <v>719</v>
      </c>
      <c r="J432" s="499"/>
      <c r="K432" s="606">
        <f>COUNTA($H433:$H$449)</f>
        <v>2</v>
      </c>
      <c r="L432" s="603">
        <f>COUNTA($I$433:$I$449)/K432</f>
        <v>8</v>
      </c>
      <c r="M432" s="479">
        <v>-7</v>
      </c>
      <c r="N432" s="499"/>
      <c r="O432" s="499"/>
      <c r="P432" s="499"/>
      <c r="Q432" s="499"/>
      <c r="R432" s="499" t="s">
        <v>720</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34">INT($C$239)+3</f>
        <v>4</v>
      </c>
      <c r="D433" s="471"/>
      <c r="E433" s="529"/>
      <c r="F433" s="529"/>
      <c r="G433" s="471"/>
      <c r="H433" s="492" t="str">
        <f>H$258</f>
        <v>May</v>
      </c>
      <c r="I433" s="498" t="s">
        <v>656</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34"/>
        <v>4</v>
      </c>
      <c r="D434" s="471"/>
      <c r="E434" s="529"/>
      <c r="F434" s="529"/>
      <c r="G434" s="471"/>
      <c r="H434" s="492"/>
      <c r="I434" s="498" t="s">
        <v>657</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34"/>
        <v>4</v>
      </c>
      <c r="D435" s="471"/>
      <c r="E435" s="529"/>
      <c r="F435" s="529"/>
      <c r="G435" s="471"/>
      <c r="H435" s="492"/>
      <c r="I435" s="498" t="s">
        <v>658</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34"/>
        <v>4</v>
      </c>
      <c r="D436" s="471"/>
      <c r="E436" s="529"/>
      <c r="F436" s="529"/>
      <c r="G436" s="471"/>
      <c r="H436" s="492"/>
      <c r="I436" s="498" t="s">
        <v>643</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34"/>
        <v>4</v>
      </c>
      <c r="D437" s="471"/>
      <c r="E437" s="529"/>
      <c r="F437" s="529"/>
      <c r="G437" s="471"/>
      <c r="H437" s="492"/>
      <c r="I437" s="498" t="s">
        <v>644</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34"/>
        <v>4</v>
      </c>
      <c r="D438" s="471"/>
      <c r="E438" s="529"/>
      <c r="F438" s="529"/>
      <c r="G438" s="471"/>
      <c r="H438" s="492"/>
      <c r="I438" s="498" t="s">
        <v>645</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34"/>
        <v>4</v>
      </c>
      <c r="D439" s="471"/>
      <c r="E439" s="529"/>
      <c r="F439" s="529"/>
      <c r="G439" s="471"/>
      <c r="H439" s="492"/>
      <c r="I439" s="498" t="s">
        <v>646</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34"/>
        <v>4</v>
      </c>
      <c r="D440" s="471"/>
      <c r="E440" s="529"/>
      <c r="F440" s="529"/>
      <c r="G440" s="471"/>
      <c r="H440" s="492"/>
      <c r="I440" s="498" t="s">
        <v>647</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34"/>
        <v>4</v>
      </c>
      <c r="D441" s="471"/>
      <c r="E441" s="529"/>
      <c r="F441" s="529"/>
      <c r="G441" s="471"/>
      <c r="H441" s="492" t="str">
        <f>H$259</f>
        <v>July</v>
      </c>
      <c r="I441" s="498" t="s">
        <v>656</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34"/>
        <v>4</v>
      </c>
      <c r="D442" s="471"/>
      <c r="E442" s="529"/>
      <c r="F442" s="529"/>
      <c r="G442" s="471"/>
      <c r="H442" s="492"/>
      <c r="I442" s="498" t="s">
        <v>657</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34"/>
        <v>4</v>
      </c>
      <c r="D443" s="471"/>
      <c r="E443" s="529"/>
      <c r="F443" s="529"/>
      <c r="G443" s="471"/>
      <c r="H443" s="492"/>
      <c r="I443" s="498" t="s">
        <v>658</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34"/>
        <v>4</v>
      </c>
      <c r="D444" s="471"/>
      <c r="E444" s="529"/>
      <c r="F444" s="529"/>
      <c r="G444" s="471"/>
      <c r="H444" s="492"/>
      <c r="I444" s="498" t="s">
        <v>643</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34"/>
        <v>4</v>
      </c>
      <c r="D445" s="471"/>
      <c r="E445" s="529"/>
      <c r="F445" s="529"/>
      <c r="G445" s="471"/>
      <c r="H445" s="492"/>
      <c r="I445" s="498" t="s">
        <v>644</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34"/>
        <v>4</v>
      </c>
      <c r="D446" s="471"/>
      <c r="E446" s="529"/>
      <c r="F446" s="529"/>
      <c r="G446" s="471"/>
      <c r="H446" s="492"/>
      <c r="I446" s="498" t="s">
        <v>645</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34"/>
        <v>4</v>
      </c>
      <c r="D447" s="471"/>
      <c r="E447" s="529"/>
      <c r="F447" s="529"/>
      <c r="G447" s="471"/>
      <c r="H447" s="492"/>
      <c r="I447" s="498" t="s">
        <v>646</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34"/>
        <v>4</v>
      </c>
      <c r="D448" s="471"/>
      <c r="E448" s="529"/>
      <c r="F448" s="529"/>
      <c r="G448" s="471"/>
      <c r="H448" s="492"/>
      <c r="I448" s="498" t="s">
        <v>647</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503</v>
      </c>
      <c r="AQ449" s="452"/>
      <c r="AR449" s="440"/>
      <c r="AS449" s="440"/>
      <c r="AT449" s="440"/>
    </row>
    <row r="450" spans="1:46" hidden="1" outlineLevel="2" x14ac:dyDescent="0.25">
      <c r="A450" s="440"/>
      <c r="B450" s="449"/>
      <c r="C450" s="442">
        <f>INT($C$239)+2</f>
        <v>3</v>
      </c>
      <c r="D450" s="471"/>
      <c r="E450" s="529"/>
      <c r="F450" s="529"/>
      <c r="G450" s="471"/>
      <c r="H450" s="545" t="s">
        <v>701</v>
      </c>
      <c r="I450" s="499" t="s">
        <v>721</v>
      </c>
      <c r="J450" s="499"/>
      <c r="K450" s="606">
        <f>COUNTA($H451:$H$461)</f>
        <v>2</v>
      </c>
      <c r="L450" s="603">
        <f>COUNTA($I$451:$I$461)/K450</f>
        <v>5</v>
      </c>
      <c r="M450" s="479">
        <v>-4</v>
      </c>
      <c r="N450" s="499"/>
      <c r="O450" s="499"/>
      <c r="P450" s="499"/>
      <c r="Q450" s="499"/>
      <c r="R450" s="499" t="s">
        <v>720</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35">INT($C$239)+3</f>
        <v>4</v>
      </c>
      <c r="D451" s="471"/>
      <c r="E451" s="529"/>
      <c r="F451" s="529"/>
      <c r="G451" s="471"/>
      <c r="H451" s="492" t="str">
        <f>H$258</f>
        <v>May</v>
      </c>
      <c r="I451" s="498" t="s">
        <v>708</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35"/>
        <v>4</v>
      </c>
      <c r="D452" s="471"/>
      <c r="E452" s="529"/>
      <c r="F452" s="529"/>
      <c r="G452" s="471"/>
      <c r="H452" s="492"/>
      <c r="I452" s="498" t="s">
        <v>722</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35"/>
        <v>4</v>
      </c>
      <c r="D453" s="471"/>
      <c r="E453" s="529"/>
      <c r="F453" s="529"/>
      <c r="G453" s="471"/>
      <c r="H453" s="492"/>
      <c r="I453" s="498" t="s">
        <v>682</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35"/>
        <v>4</v>
      </c>
      <c r="D454" s="471"/>
      <c r="E454" s="529"/>
      <c r="F454" s="529"/>
      <c r="G454" s="471"/>
      <c r="H454" s="492"/>
      <c r="I454" s="498" t="s">
        <v>718</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35"/>
        <v>4</v>
      </c>
      <c r="D455" s="471"/>
      <c r="E455" s="529"/>
      <c r="F455" s="529"/>
      <c r="G455" s="471"/>
      <c r="H455" s="492"/>
      <c r="I455" s="498" t="s">
        <v>683</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35"/>
        <v>4</v>
      </c>
      <c r="D456" s="471"/>
      <c r="E456" s="529"/>
      <c r="F456" s="529"/>
      <c r="G456" s="471"/>
      <c r="H456" s="492" t="str">
        <f>H$259</f>
        <v>July</v>
      </c>
      <c r="I456" s="498" t="s">
        <v>708</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35"/>
        <v>4</v>
      </c>
      <c r="D457" s="471"/>
      <c r="E457" s="529"/>
      <c r="F457" s="529"/>
      <c r="G457" s="471"/>
      <c r="H457" s="492"/>
      <c r="I457" s="498" t="s">
        <v>722</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35"/>
        <v>4</v>
      </c>
      <c r="D458" s="471"/>
      <c r="E458" s="529"/>
      <c r="F458" s="529"/>
      <c r="G458" s="471"/>
      <c r="H458" s="492"/>
      <c r="I458" s="498" t="s">
        <v>682</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35"/>
        <v>4</v>
      </c>
      <c r="D459" s="471"/>
      <c r="E459" s="529"/>
      <c r="F459" s="529"/>
      <c r="G459" s="471"/>
      <c r="H459" s="492"/>
      <c r="I459" s="498" t="s">
        <v>718</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35"/>
        <v>4</v>
      </c>
      <c r="D460" s="471"/>
      <c r="E460" s="529"/>
      <c r="F460" s="529"/>
      <c r="G460" s="471"/>
      <c r="H460" s="492"/>
      <c r="I460" s="498" t="s">
        <v>683</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503</v>
      </c>
      <c r="AQ461" s="452"/>
      <c r="AR461" s="440"/>
      <c r="AS461" s="440"/>
      <c r="AT461" s="440"/>
    </row>
    <row r="462" spans="1:46" hidden="1" outlineLevel="2" x14ac:dyDescent="0.25">
      <c r="A462" s="440"/>
      <c r="B462" s="449"/>
      <c r="C462" s="442">
        <f>INT($C$239)+2</f>
        <v>3</v>
      </c>
      <c r="D462" s="471"/>
      <c r="E462" s="529"/>
      <c r="F462" s="529"/>
      <c r="G462" s="471"/>
      <c r="H462" s="545" t="s">
        <v>701</v>
      </c>
      <c r="I462" s="499" t="s">
        <v>723</v>
      </c>
      <c r="J462" s="499"/>
      <c r="K462" s="606">
        <f>COUNTA($H463:$H$471)</f>
        <v>2</v>
      </c>
      <c r="L462" s="603">
        <f>COUNTA($I$463:$I$471)/K462</f>
        <v>4</v>
      </c>
      <c r="M462" s="479">
        <v>-3</v>
      </c>
      <c r="N462" s="499"/>
      <c r="O462" s="499"/>
      <c r="P462" s="499"/>
      <c r="Q462" s="499"/>
      <c r="R462" s="499" t="s">
        <v>720</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36">INT($C$239)+3</f>
        <v>4</v>
      </c>
      <c r="D463" s="471"/>
      <c r="E463" s="529"/>
      <c r="F463" s="529"/>
      <c r="G463" s="471"/>
      <c r="H463" s="492" t="str">
        <f>H$258</f>
        <v>May</v>
      </c>
      <c r="I463" s="498" t="s">
        <v>708</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36"/>
        <v>4</v>
      </c>
      <c r="D464" s="471"/>
      <c r="E464" s="529"/>
      <c r="F464" s="529"/>
      <c r="G464" s="471"/>
      <c r="H464" s="492"/>
      <c r="I464" s="498" t="s">
        <v>724</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36"/>
        <v>4</v>
      </c>
      <c r="D465" s="471"/>
      <c r="E465" s="529"/>
      <c r="F465" s="529"/>
      <c r="G465" s="471"/>
      <c r="H465" s="492"/>
      <c r="I465" s="498" t="s">
        <v>725</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36"/>
        <v>4</v>
      </c>
      <c r="D466" s="471"/>
      <c r="E466" s="529"/>
      <c r="F466" s="529"/>
      <c r="G466" s="471"/>
      <c r="H466" s="492"/>
      <c r="I466" s="498" t="s">
        <v>726</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36"/>
        <v>4</v>
      </c>
      <c r="D467" s="471"/>
      <c r="E467" s="529"/>
      <c r="F467" s="529"/>
      <c r="G467" s="471"/>
      <c r="H467" s="492" t="str">
        <f>H$259</f>
        <v>July</v>
      </c>
      <c r="I467" s="498" t="s">
        <v>708</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36"/>
        <v>4</v>
      </c>
      <c r="D468" s="471"/>
      <c r="E468" s="529"/>
      <c r="F468" s="529"/>
      <c r="G468" s="471"/>
      <c r="H468" s="492"/>
      <c r="I468" s="498" t="s">
        <v>724</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36"/>
        <v>4</v>
      </c>
      <c r="D469" s="471"/>
      <c r="E469" s="529"/>
      <c r="F469" s="529"/>
      <c r="G469" s="471"/>
      <c r="H469" s="492"/>
      <c r="I469" s="498" t="s">
        <v>725</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36"/>
        <v>4</v>
      </c>
      <c r="D470" s="471"/>
      <c r="E470" s="529"/>
      <c r="F470" s="529"/>
      <c r="G470" s="471"/>
      <c r="H470" s="492"/>
      <c r="I470" s="498" t="s">
        <v>726</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503</v>
      </c>
      <c r="AQ471" s="452"/>
      <c r="AR471" s="440"/>
      <c r="AS471" s="440"/>
      <c r="AT471" s="440"/>
    </row>
    <row r="472" spans="1:46" outlineLevel="1" collapsed="1" x14ac:dyDescent="0.25">
      <c r="A472" s="440"/>
      <c r="B472" s="449"/>
      <c r="C472" s="442">
        <f>INT($C$239)+1</f>
        <v>2</v>
      </c>
      <c r="D472" s="471"/>
      <c r="E472" s="529"/>
      <c r="F472" s="529"/>
      <c r="G472" s="471"/>
      <c r="H472" s="532" t="s">
        <v>727</v>
      </c>
      <c r="I472" s="489" t="s">
        <v>728</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499</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37">INT($C$239)+2</f>
        <v>3</v>
      </c>
      <c r="D474" s="471"/>
      <c r="E474" s="529"/>
      <c r="F474" s="529"/>
      <c r="G474" s="471"/>
      <c r="H474" s="492" t="str">
        <f>"Birth: "&amp;H$258</f>
        <v>Birth: May</v>
      </c>
      <c r="I474" s="498" t="s">
        <v>623</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729</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37"/>
        <v>3</v>
      </c>
      <c r="D475" s="471"/>
      <c r="E475" s="529"/>
      <c r="F475" s="529"/>
      <c r="G475" s="471"/>
      <c r="H475" s="545"/>
      <c r="I475" s="498" t="s">
        <v>730</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37"/>
        <v>3</v>
      </c>
      <c r="D476" s="471"/>
      <c r="E476" s="529"/>
      <c r="F476" s="529"/>
      <c r="G476" s="471"/>
      <c r="H476" s="492" t="str">
        <f>"Birth: "&amp;H$259</f>
        <v>Birth: July</v>
      </c>
      <c r="I476" s="498" t="s">
        <v>623</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37"/>
        <v>3</v>
      </c>
      <c r="D477" s="471"/>
      <c r="E477" s="529"/>
      <c r="F477" s="529"/>
      <c r="G477" s="471"/>
      <c r="H477" s="545"/>
      <c r="I477" s="498" t="s">
        <v>730</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37"/>
        <v>3</v>
      </c>
      <c r="D478" s="471"/>
      <c r="E478" s="529"/>
      <c r="F478" s="529"/>
      <c r="G478" s="471"/>
      <c r="H478" s="545" t="s">
        <v>633</v>
      </c>
      <c r="I478" s="499" t="s">
        <v>731</v>
      </c>
      <c r="J478" s="602" t="s">
        <v>732</v>
      </c>
      <c r="K478" s="603">
        <f>COUNTA($H$479:$H$527)</f>
        <v>2</v>
      </c>
      <c r="L478" s="603">
        <f>COUNTA($I$479:$I$527)/K478</f>
        <v>8</v>
      </c>
      <c r="M478" s="547">
        <f>COUNTA($J$479:$J$527)/(L478*K478)</f>
        <v>3</v>
      </c>
      <c r="N478" s="611" t="s">
        <v>733</v>
      </c>
      <c r="O478" s="612"/>
      <c r="P478" s="612"/>
      <c r="Q478" s="612"/>
      <c r="R478" s="612"/>
      <c r="S478" s="612"/>
      <c r="T478" s="612"/>
      <c r="U478" s="585"/>
      <c r="V478" s="492" t="s">
        <v>734</v>
      </c>
      <c r="W478" s="476"/>
      <c r="X478" s="498" t="s">
        <v>735</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37"/>
        <v>3</v>
      </c>
      <c r="D479" s="471"/>
      <c r="E479" s="529"/>
      <c r="F479" s="529"/>
      <c r="G479" s="471"/>
      <c r="H479" s="492" t="str">
        <f>H$258</f>
        <v>May</v>
      </c>
      <c r="I479" s="492">
        <v>0</v>
      </c>
      <c r="J479" s="519" t="s">
        <v>611</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37"/>
        <v>3</v>
      </c>
      <c r="D481" s="471"/>
      <c r="E481" s="529"/>
      <c r="F481" s="529"/>
      <c r="G481" s="471"/>
      <c r="H481" s="492"/>
      <c r="I481" s="492"/>
      <c r="J481" s="519" t="s">
        <v>974</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736</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725</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726</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44">INT($C$239+3)</f>
        <v>4</v>
      </c>
      <c r="D485" s="471"/>
      <c r="E485" s="529"/>
      <c r="F485" s="529"/>
      <c r="G485" s="471"/>
      <c r="H485" s="476"/>
      <c r="I485" s="492">
        <v>2</v>
      </c>
      <c r="J485" s="492" t="s">
        <v>736</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44"/>
        <v>4</v>
      </c>
      <c r="D486" s="471"/>
      <c r="E486" s="529"/>
      <c r="F486" s="529"/>
      <c r="G486" s="471"/>
      <c r="H486" s="476"/>
      <c r="I486" s="492"/>
      <c r="J486" s="492" t="s">
        <v>725</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44"/>
        <v>4</v>
      </c>
      <c r="D487" s="471"/>
      <c r="E487" s="529"/>
      <c r="F487" s="529"/>
      <c r="G487" s="471"/>
      <c r="H487" s="476"/>
      <c r="I487" s="492"/>
      <c r="J487" s="492" t="s">
        <v>726</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44"/>
        <v>4</v>
      </c>
      <c r="D488" s="471"/>
      <c r="E488" s="529"/>
      <c r="F488" s="529"/>
      <c r="G488" s="471"/>
      <c r="H488" s="476"/>
      <c r="I488" s="492">
        <v>3</v>
      </c>
      <c r="J488" s="492" t="s">
        <v>736</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44"/>
        <v>4</v>
      </c>
      <c r="D489" s="471"/>
      <c r="E489" s="529"/>
      <c r="F489" s="529"/>
      <c r="G489" s="471"/>
      <c r="H489" s="476"/>
      <c r="I489" s="492"/>
      <c r="J489" s="492" t="s">
        <v>725</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44"/>
        <v>4</v>
      </c>
      <c r="D490" s="471"/>
      <c r="E490" s="529"/>
      <c r="F490" s="529"/>
      <c r="G490" s="471"/>
      <c r="H490" s="476"/>
      <c r="I490" s="492"/>
      <c r="J490" s="492" t="s">
        <v>726</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44"/>
        <v>4</v>
      </c>
      <c r="D491" s="471"/>
      <c r="E491" s="529"/>
      <c r="F491" s="529"/>
      <c r="G491" s="471"/>
      <c r="H491" s="476"/>
      <c r="I491" s="492">
        <v>4</v>
      </c>
      <c r="J491" s="492" t="s">
        <v>736</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44"/>
        <v>4</v>
      </c>
      <c r="D492" s="471"/>
      <c r="E492" s="529"/>
      <c r="F492" s="529"/>
      <c r="G492" s="471"/>
      <c r="H492" s="476"/>
      <c r="I492" s="492"/>
      <c r="J492" s="492" t="s">
        <v>725</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44"/>
        <v>4</v>
      </c>
      <c r="D493" s="471"/>
      <c r="E493" s="529"/>
      <c r="F493" s="529"/>
      <c r="G493" s="471"/>
      <c r="H493" s="476"/>
      <c r="I493" s="492"/>
      <c r="J493" s="492" t="s">
        <v>726</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44"/>
        <v>4</v>
      </c>
      <c r="D494" s="471"/>
      <c r="E494" s="529"/>
      <c r="F494" s="529"/>
      <c r="G494" s="471"/>
      <c r="H494" s="476"/>
      <c r="I494" s="492">
        <v>5</v>
      </c>
      <c r="J494" s="492" t="s">
        <v>736</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44"/>
        <v>4</v>
      </c>
      <c r="D495" s="471"/>
      <c r="E495" s="529"/>
      <c r="F495" s="529"/>
      <c r="G495" s="471"/>
      <c r="H495" s="476"/>
      <c r="I495" s="492"/>
      <c r="J495" s="492" t="s">
        <v>725</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44"/>
        <v>4</v>
      </c>
      <c r="D496" s="471"/>
      <c r="E496" s="529"/>
      <c r="F496" s="529"/>
      <c r="G496" s="471"/>
      <c r="H496" s="476"/>
      <c r="I496" s="492"/>
      <c r="J496" s="492" t="s">
        <v>726</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44"/>
        <v>4</v>
      </c>
      <c r="D497" s="471"/>
      <c r="E497" s="529"/>
      <c r="F497" s="529"/>
      <c r="G497" s="471"/>
      <c r="H497" s="476"/>
      <c r="I497" s="492">
        <v>6</v>
      </c>
      <c r="J497" s="492" t="s">
        <v>736</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44"/>
        <v>4</v>
      </c>
      <c r="D498" s="471"/>
      <c r="E498" s="529"/>
      <c r="F498" s="529"/>
      <c r="G498" s="471"/>
      <c r="H498" s="476"/>
      <c r="I498" s="492"/>
      <c r="J498" s="492" t="s">
        <v>725</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44"/>
        <v>4</v>
      </c>
      <c r="D499" s="471"/>
      <c r="E499" s="529"/>
      <c r="F499" s="529"/>
      <c r="G499" s="471"/>
      <c r="H499" s="476"/>
      <c r="I499" s="492"/>
      <c r="J499" s="492" t="s">
        <v>726</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44"/>
        <v>4</v>
      </c>
      <c r="D500" s="471"/>
      <c r="E500" s="529"/>
      <c r="F500" s="529"/>
      <c r="G500" s="471"/>
      <c r="H500" s="476"/>
      <c r="I500" s="492">
        <v>7</v>
      </c>
      <c r="J500" s="492" t="s">
        <v>736</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44"/>
        <v>4</v>
      </c>
      <c r="D501" s="471"/>
      <c r="E501" s="529"/>
      <c r="F501" s="529"/>
      <c r="G501" s="471"/>
      <c r="H501" s="476"/>
      <c r="I501" s="492"/>
      <c r="J501" s="492" t="s">
        <v>725</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44"/>
        <v>4</v>
      </c>
      <c r="D502" s="471"/>
      <c r="E502" s="529"/>
      <c r="F502" s="529"/>
      <c r="G502" s="471"/>
      <c r="H502" s="476"/>
      <c r="I502" s="492"/>
      <c r="J502" s="492" t="s">
        <v>726</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44"/>
        <v>4</v>
      </c>
      <c r="D503" s="471"/>
      <c r="E503" s="529"/>
      <c r="F503" s="529"/>
      <c r="G503" s="471"/>
      <c r="H503" s="492" t="str">
        <f>H$259</f>
        <v>July</v>
      </c>
      <c r="I503" s="492">
        <v>0</v>
      </c>
      <c r="J503" s="492" t="s">
        <v>736</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44"/>
        <v>4</v>
      </c>
      <c r="D504" s="471"/>
      <c r="E504" s="529"/>
      <c r="F504" s="529"/>
      <c r="G504" s="471"/>
      <c r="H504" s="492"/>
      <c r="I504" s="492"/>
      <c r="J504" s="492" t="s">
        <v>725</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44"/>
        <v>4</v>
      </c>
      <c r="D505" s="471"/>
      <c r="E505" s="529"/>
      <c r="F505" s="529"/>
      <c r="G505" s="471"/>
      <c r="H505" s="492"/>
      <c r="I505" s="492"/>
      <c r="J505" s="492" t="s">
        <v>726</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44"/>
        <v>4</v>
      </c>
      <c r="D506" s="471"/>
      <c r="E506" s="529"/>
      <c r="F506" s="529"/>
      <c r="G506" s="471"/>
      <c r="H506" s="476"/>
      <c r="I506" s="492">
        <v>1</v>
      </c>
      <c r="J506" s="492" t="s">
        <v>736</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44"/>
        <v>4</v>
      </c>
      <c r="D507" s="471"/>
      <c r="E507" s="529"/>
      <c r="F507" s="529"/>
      <c r="G507" s="471"/>
      <c r="H507" s="476"/>
      <c r="I507" s="492"/>
      <c r="J507" s="492" t="s">
        <v>725</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44"/>
        <v>4</v>
      </c>
      <c r="D508" s="471"/>
      <c r="E508" s="529"/>
      <c r="F508" s="529"/>
      <c r="G508" s="471"/>
      <c r="H508" s="476"/>
      <c r="I508" s="492"/>
      <c r="J508" s="492" t="s">
        <v>726</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44"/>
        <v>4</v>
      </c>
      <c r="D509" s="471"/>
      <c r="E509" s="529"/>
      <c r="F509" s="529"/>
      <c r="G509" s="471"/>
      <c r="H509" s="476"/>
      <c r="I509" s="492">
        <v>2</v>
      </c>
      <c r="J509" s="492" t="s">
        <v>736</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44"/>
        <v>4</v>
      </c>
      <c r="D510" s="471"/>
      <c r="E510" s="529"/>
      <c r="F510" s="529"/>
      <c r="G510" s="471"/>
      <c r="H510" s="476"/>
      <c r="I510" s="492"/>
      <c r="J510" s="492" t="s">
        <v>725</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44"/>
        <v>4</v>
      </c>
      <c r="D511" s="471"/>
      <c r="E511" s="529"/>
      <c r="F511" s="529"/>
      <c r="G511" s="471"/>
      <c r="H511" s="476"/>
      <c r="I511" s="492"/>
      <c r="J511" s="492" t="s">
        <v>726</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44"/>
        <v>4</v>
      </c>
      <c r="D512" s="471"/>
      <c r="E512" s="529"/>
      <c r="F512" s="529"/>
      <c r="G512" s="471"/>
      <c r="H512" s="476"/>
      <c r="I512" s="492">
        <v>3</v>
      </c>
      <c r="J512" s="492" t="s">
        <v>736</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44"/>
        <v>4</v>
      </c>
      <c r="D513" s="471"/>
      <c r="E513" s="529"/>
      <c r="F513" s="529"/>
      <c r="G513" s="471"/>
      <c r="H513" s="476"/>
      <c r="I513" s="492"/>
      <c r="J513" s="492" t="s">
        <v>725</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44"/>
        <v>4</v>
      </c>
      <c r="D514" s="471"/>
      <c r="E514" s="529"/>
      <c r="F514" s="529"/>
      <c r="G514" s="471"/>
      <c r="H514" s="476"/>
      <c r="I514" s="492"/>
      <c r="J514" s="492" t="s">
        <v>726</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44"/>
        <v>4</v>
      </c>
      <c r="D515" s="471"/>
      <c r="E515" s="529"/>
      <c r="F515" s="529"/>
      <c r="G515" s="471"/>
      <c r="H515" s="476"/>
      <c r="I515" s="492">
        <v>4</v>
      </c>
      <c r="J515" s="492" t="s">
        <v>736</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44"/>
        <v>4</v>
      </c>
      <c r="D516" s="471"/>
      <c r="E516" s="529"/>
      <c r="F516" s="529"/>
      <c r="G516" s="471"/>
      <c r="H516" s="476"/>
      <c r="I516" s="492"/>
      <c r="J516" s="492" t="s">
        <v>725</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44"/>
        <v>4</v>
      </c>
      <c r="D517" s="471"/>
      <c r="E517" s="529"/>
      <c r="F517" s="529"/>
      <c r="G517" s="471"/>
      <c r="H517" s="476"/>
      <c r="I517" s="492"/>
      <c r="J517" s="492" t="s">
        <v>726</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48">INT($C$239)+3</f>
        <v>4</v>
      </c>
      <c r="D518" s="471"/>
      <c r="E518" s="529"/>
      <c r="F518" s="529"/>
      <c r="G518" s="471"/>
      <c r="H518" s="476"/>
      <c r="I518" s="492">
        <v>5</v>
      </c>
      <c r="J518" s="492" t="s">
        <v>736</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48"/>
        <v>4</v>
      </c>
      <c r="D519" s="471"/>
      <c r="E519" s="529"/>
      <c r="F519" s="529"/>
      <c r="G519" s="471"/>
      <c r="H519" s="476"/>
      <c r="I519" s="492"/>
      <c r="J519" s="492" t="s">
        <v>725</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48"/>
        <v>4</v>
      </c>
      <c r="D520" s="471"/>
      <c r="E520" s="529"/>
      <c r="F520" s="529"/>
      <c r="G520" s="471"/>
      <c r="H520" s="476"/>
      <c r="I520" s="492"/>
      <c r="J520" s="492" t="s">
        <v>726</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48"/>
        <v>4</v>
      </c>
      <c r="D521" s="471"/>
      <c r="E521" s="529"/>
      <c r="F521" s="529"/>
      <c r="G521" s="471"/>
      <c r="H521" s="476"/>
      <c r="I521" s="492">
        <v>6</v>
      </c>
      <c r="J521" s="492" t="s">
        <v>736</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48"/>
        <v>4</v>
      </c>
      <c r="D522" s="471"/>
      <c r="E522" s="529"/>
      <c r="F522" s="529"/>
      <c r="G522" s="471"/>
      <c r="H522" s="476"/>
      <c r="I522" s="492"/>
      <c r="J522" s="492" t="s">
        <v>725</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48"/>
        <v>4</v>
      </c>
      <c r="D523" s="471"/>
      <c r="E523" s="529"/>
      <c r="F523" s="529"/>
      <c r="G523" s="471"/>
      <c r="H523" s="476"/>
      <c r="I523" s="492"/>
      <c r="J523" s="492" t="s">
        <v>726</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48"/>
        <v>4</v>
      </c>
      <c r="D524" s="471"/>
      <c r="E524" s="529"/>
      <c r="F524" s="529"/>
      <c r="G524" s="471"/>
      <c r="H524" s="476"/>
      <c r="I524" s="492">
        <v>7</v>
      </c>
      <c r="J524" s="492" t="s">
        <v>736</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48"/>
        <v>4</v>
      </c>
      <c r="D525" s="471"/>
      <c r="E525" s="529"/>
      <c r="F525" s="529"/>
      <c r="G525" s="471"/>
      <c r="H525" s="476"/>
      <c r="I525" s="492"/>
      <c r="J525" s="492" t="s">
        <v>725</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48"/>
        <v>4</v>
      </c>
      <c r="D526" s="471"/>
      <c r="E526" s="529"/>
      <c r="F526" s="529"/>
      <c r="G526" s="471"/>
      <c r="H526" s="476"/>
      <c r="I526" s="492"/>
      <c r="J526" s="492" t="s">
        <v>726</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503</v>
      </c>
      <c r="AQ527" s="452"/>
      <c r="AR527" s="440"/>
      <c r="AS527" s="440"/>
      <c r="AT527" s="440"/>
    </row>
    <row r="528" spans="1:46" hidden="1" outlineLevel="2" x14ac:dyDescent="0.25">
      <c r="A528" s="440"/>
      <c r="B528" s="449"/>
      <c r="C528" s="442">
        <f>INT($C$239)+2</f>
        <v>3</v>
      </c>
      <c r="D528" s="471"/>
      <c r="E528" s="529"/>
      <c r="F528" s="529"/>
      <c r="G528" s="471"/>
      <c r="H528" s="545"/>
      <c r="I528" s="499" t="s">
        <v>731</v>
      </c>
      <c r="J528" s="499"/>
      <c r="K528" s="499" t="s">
        <v>737</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503</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490</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492</v>
      </c>
      <c r="F547" s="526">
        <v>1</v>
      </c>
      <c r="G547" s="462"/>
      <c r="H547" s="463" t="s">
        <v>738</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535</v>
      </c>
      <c r="L551" s="530"/>
      <c r="M551" s="530"/>
      <c r="N551" s="530" t="s">
        <v>536</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611</v>
      </c>
      <c r="M552" s="519" t="s">
        <v>4</v>
      </c>
      <c r="N552" s="519" t="s">
        <v>636</v>
      </c>
      <c r="O552" s="519" t="s">
        <v>637</v>
      </c>
      <c r="P552" s="519" t="s">
        <v>638</v>
      </c>
      <c r="Q552" s="519" t="s">
        <v>639</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496</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497</v>
      </c>
      <c r="C555" s="442">
        <f>INT(MAX($C$557:$C$597))+1</f>
        <v>5</v>
      </c>
      <c r="D555" s="471" t="s">
        <v>498</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739</v>
      </c>
      <c r="I556" s="489" t="s">
        <v>740</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499</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741</v>
      </c>
      <c r="I558" s="478" t="s">
        <v>535</v>
      </c>
      <c r="J558" s="479">
        <v>1</v>
      </c>
      <c r="K558" s="476">
        <f>J558</f>
        <v>1</v>
      </c>
      <c r="L558" s="478" t="s">
        <v>536</v>
      </c>
      <c r="M558" s="479">
        <f>COUNTA($H$559:$H$578)</f>
        <v>2</v>
      </c>
      <c r="N558" s="476">
        <f>M558+3</f>
        <v>5</v>
      </c>
      <c r="O558" s="476" t="s">
        <v>742</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743</v>
      </c>
      <c r="I559" s="499" t="s">
        <v>731</v>
      </c>
      <c r="J559" s="499"/>
      <c r="K559" s="499" t="s">
        <v>744</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503</v>
      </c>
      <c r="AQ568" s="452"/>
      <c r="AR568" s="440"/>
      <c r="AS568" s="440"/>
      <c r="AT568" s="440"/>
    </row>
    <row r="569" spans="1:46" hidden="1" outlineLevel="2" x14ac:dyDescent="0.25">
      <c r="A569" s="440"/>
      <c r="B569" s="449"/>
      <c r="C569" s="442">
        <f>INT($C$546)+2</f>
        <v>3</v>
      </c>
      <c r="D569" s="471"/>
      <c r="E569" s="529"/>
      <c r="F569" s="529"/>
      <c r="G569" s="471"/>
      <c r="H569" s="545" t="s">
        <v>745</v>
      </c>
      <c r="I569" s="499" t="s">
        <v>634</v>
      </c>
      <c r="J569" s="499"/>
      <c r="K569" s="476"/>
      <c r="L569" s="476"/>
      <c r="M569" s="476"/>
      <c r="N569" s="499" t="s">
        <v>746</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52">INT($C$546)+3</f>
        <v>4</v>
      </c>
      <c r="D570" s="471"/>
      <c r="E570" s="529"/>
      <c r="F570" s="529"/>
      <c r="G570" s="471"/>
      <c r="H570" s="476"/>
      <c r="I570" s="476">
        <v>0</v>
      </c>
      <c r="J570" s="476" t="s">
        <v>656</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52"/>
        <v>4</v>
      </c>
      <c r="D571" s="471"/>
      <c r="E571" s="529"/>
      <c r="F571" s="529"/>
      <c r="G571" s="471"/>
      <c r="H571" s="476"/>
      <c r="I571" s="476">
        <v>1</v>
      </c>
      <c r="J571" s="476" t="s">
        <v>657</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52"/>
        <v>4</v>
      </c>
      <c r="D572" s="471"/>
      <c r="E572" s="529"/>
      <c r="F572" s="529"/>
      <c r="G572" s="471"/>
      <c r="H572" s="476"/>
      <c r="I572" s="476">
        <v>2</v>
      </c>
      <c r="J572" s="476" t="s">
        <v>658</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52"/>
        <v>4</v>
      </c>
      <c r="D573" s="471"/>
      <c r="E573" s="529"/>
      <c r="F573" s="529"/>
      <c r="G573" s="471"/>
      <c r="H573" s="476"/>
      <c r="I573" s="476">
        <v>3</v>
      </c>
      <c r="J573" s="476" t="s">
        <v>643</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52"/>
        <v>4</v>
      </c>
      <c r="D574" s="471"/>
      <c r="E574" s="529"/>
      <c r="F574" s="529"/>
      <c r="G574" s="471"/>
      <c r="H574" s="476"/>
      <c r="I574" s="476">
        <v>4</v>
      </c>
      <c r="J574" s="476" t="s">
        <v>644</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52"/>
        <v>4</v>
      </c>
      <c r="D575" s="471"/>
      <c r="E575" s="529"/>
      <c r="F575" s="529"/>
      <c r="G575" s="471"/>
      <c r="H575" s="476"/>
      <c r="I575" s="476">
        <v>5</v>
      </c>
      <c r="J575" s="476" t="s">
        <v>645</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52"/>
        <v>4</v>
      </c>
      <c r="D576" s="471"/>
      <c r="E576" s="529"/>
      <c r="F576" s="529"/>
      <c r="G576" s="471"/>
      <c r="H576" s="476"/>
      <c r="I576" s="476">
        <v>6</v>
      </c>
      <c r="J576" s="476" t="s">
        <v>646</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52"/>
        <v>4</v>
      </c>
      <c r="D577" s="471"/>
      <c r="E577" s="529"/>
      <c r="F577" s="529"/>
      <c r="G577" s="471"/>
      <c r="H577" s="476"/>
      <c r="I577" s="476">
        <v>7</v>
      </c>
      <c r="J577" s="476" t="s">
        <v>647</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503</v>
      </c>
      <c r="AQ578" s="452"/>
      <c r="AR578" s="440"/>
      <c r="AS578" s="440"/>
      <c r="AT578" s="440"/>
    </row>
    <row r="579" spans="1:46" outlineLevel="1" collapsed="1" x14ac:dyDescent="0.25">
      <c r="A579" s="440"/>
      <c r="B579" s="449"/>
      <c r="C579" s="442">
        <f>INT($C$546)+1</f>
        <v>2</v>
      </c>
      <c r="D579" s="471"/>
      <c r="E579" s="529"/>
      <c r="F579" s="529"/>
      <c r="G579" s="471"/>
      <c r="H579" s="532" t="s">
        <v>747</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499</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741</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701</v>
      </c>
      <c r="I582" s="499" t="s">
        <v>748</v>
      </c>
      <c r="J582" s="499"/>
      <c r="K582" s="499" t="s">
        <v>749</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53"/>
        <v>4</v>
      </c>
      <c r="D586" s="471"/>
      <c r="E586" s="529"/>
      <c r="F586" s="529"/>
      <c r="G586" s="471"/>
      <c r="H586" s="476"/>
      <c r="I586" s="499" t="s">
        <v>750</v>
      </c>
      <c r="J586" s="498"/>
      <c r="K586" s="499" t="s">
        <v>751</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53"/>
        <v>4</v>
      </c>
      <c r="D590" s="471"/>
      <c r="E590" s="529"/>
      <c r="F590" s="529"/>
      <c r="G590" s="471"/>
      <c r="H590" s="476"/>
      <c r="I590" s="476"/>
      <c r="J590" s="476"/>
      <c r="K590" s="499" t="s">
        <v>888</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900</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53"/>
        <v>4</v>
      </c>
      <c r="D594" s="471"/>
      <c r="E594" s="529"/>
      <c r="F594" s="529"/>
      <c r="G594" s="471"/>
      <c r="H594" s="476"/>
      <c r="I594" s="476"/>
      <c r="J594" s="476"/>
      <c r="K594" s="499" t="s">
        <v>752</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503</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490</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492</v>
      </c>
      <c r="F607" s="526">
        <v>1</v>
      </c>
      <c r="G607" s="462"/>
      <c r="H607" s="622" t="s">
        <v>753</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538</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612</v>
      </c>
      <c r="L612" s="519" t="s">
        <v>613</v>
      </c>
      <c r="M612" s="519" t="s">
        <v>614</v>
      </c>
      <c r="N612" s="519" t="s">
        <v>615</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496</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497</v>
      </c>
      <c r="C615" s="442">
        <f>INT(MAX($C$625:$C$655))+1</f>
        <v>6</v>
      </c>
      <c r="D615" s="471" t="s">
        <v>498</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754</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499</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755</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756</v>
      </c>
      <c r="J619" s="588" t="s">
        <v>757</v>
      </c>
      <c r="K619" s="546"/>
      <c r="L619" s="546"/>
      <c r="M619" s="546"/>
      <c r="N619" s="546"/>
      <c r="O619" s="546"/>
      <c r="P619" s="546"/>
      <c r="Q619" s="546"/>
      <c r="R619" s="546"/>
      <c r="S619" s="546"/>
      <c r="T619" s="546"/>
      <c r="U619" s="546"/>
      <c r="V619" s="546"/>
      <c r="W619" s="476"/>
      <c r="X619" s="476"/>
      <c r="Y619" s="476"/>
      <c r="Z619" s="476"/>
      <c r="AA619" s="476"/>
      <c r="AB619" s="476"/>
      <c r="AC619" s="476"/>
      <c r="AD619" s="498" t="s">
        <v>758</v>
      </c>
      <c r="AE619" s="498"/>
      <c r="AF619" s="498"/>
      <c r="AG619" s="498"/>
      <c r="AH619" s="498" t="s">
        <v>759</v>
      </c>
      <c r="AI619" s="498"/>
      <c r="AJ619" s="498"/>
      <c r="AK619" s="498"/>
      <c r="AL619" s="498" t="s">
        <v>760</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761</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762</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763</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503</v>
      </c>
      <c r="AQ623" s="452"/>
      <c r="AR623" s="440"/>
      <c r="AS623" s="440"/>
      <c r="AT623" s="440"/>
    </row>
    <row r="624" spans="1:46" outlineLevel="1" collapsed="1" x14ac:dyDescent="0.25">
      <c r="A624" s="440"/>
      <c r="B624" s="449"/>
      <c r="C624" s="442">
        <f>INT($C$606)+1</f>
        <v>2</v>
      </c>
      <c r="D624" s="471"/>
      <c r="E624" s="529"/>
      <c r="F624" s="529"/>
      <c r="G624" s="471"/>
      <c r="H624" s="532" t="s">
        <v>764</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499</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765</v>
      </c>
      <c r="O626" s="476"/>
      <c r="P626" s="476"/>
      <c r="Q626" s="476"/>
      <c r="R626" s="476"/>
      <c r="S626" s="476"/>
      <c r="T626" s="476"/>
      <c r="U626" s="476"/>
      <c r="V626" s="476"/>
      <c r="W626" s="476"/>
      <c r="X626" s="476"/>
      <c r="Y626" s="476"/>
      <c r="Z626" s="476"/>
      <c r="AA626" s="476"/>
      <c r="AB626" s="476"/>
      <c r="AC626" s="476"/>
      <c r="AD626" s="623" t="s">
        <v>755</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766</v>
      </c>
      <c r="I627" s="588" t="s">
        <v>756</v>
      </c>
      <c r="J627" s="588" t="s">
        <v>757</v>
      </c>
      <c r="K627" s="546" t="s">
        <v>767</v>
      </c>
      <c r="L627" s="546"/>
      <c r="M627" s="546"/>
      <c r="N627" s="546"/>
      <c r="O627" s="546" t="s">
        <v>768</v>
      </c>
      <c r="P627" s="546"/>
      <c r="Q627" s="546"/>
      <c r="R627" s="546"/>
      <c r="S627" s="546" t="s">
        <v>769</v>
      </c>
      <c r="T627" s="546"/>
      <c r="U627" s="546"/>
      <c r="V627" s="546"/>
      <c r="W627" s="476"/>
      <c r="X627" s="476"/>
      <c r="Y627" s="476"/>
      <c r="Z627" s="476"/>
      <c r="AA627" s="476"/>
      <c r="AB627" s="476"/>
      <c r="AC627" s="476"/>
      <c r="AD627" s="628" t="s">
        <v>758</v>
      </c>
      <c r="AE627" s="628"/>
      <c r="AF627" s="628"/>
      <c r="AG627" s="628"/>
      <c r="AH627" s="628" t="s">
        <v>759</v>
      </c>
      <c r="AI627" s="628"/>
      <c r="AJ627" s="628"/>
      <c r="AK627" s="628"/>
      <c r="AL627" s="628" t="s">
        <v>760</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770</v>
      </c>
      <c r="I628" s="626">
        <v>0</v>
      </c>
      <c r="J628" s="626" t="s">
        <v>771</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772</v>
      </c>
      <c r="I629" s="498"/>
      <c r="J629" s="492" t="s">
        <v>773</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774</v>
      </c>
      <c r="I630" s="498"/>
      <c r="J630" s="492" t="s">
        <v>773</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773</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773</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773</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773</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773</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773</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25">
      <c r="A637" s="440"/>
      <c r="B637" s="449"/>
      <c r="C637" s="442">
        <f t="shared" ref="C637:C654" si="62">INT($C$606)+3</f>
        <v>4</v>
      </c>
      <c r="D637" s="471"/>
      <c r="E637" s="529"/>
      <c r="F637" s="529"/>
      <c r="G637" s="471"/>
      <c r="H637" s="625" t="s">
        <v>770</v>
      </c>
      <c r="I637" s="626">
        <v>1</v>
      </c>
      <c r="J637" s="626" t="s">
        <v>775</v>
      </c>
      <c r="K637" s="629">
        <v>30</v>
      </c>
      <c r="L637" s="629">
        <v>30</v>
      </c>
      <c r="M637" s="629">
        <v>30</v>
      </c>
      <c r="N637" s="629">
        <v>30</v>
      </c>
      <c r="O637" s="630"/>
      <c r="P637" s="630"/>
      <c r="Q637" s="630"/>
      <c r="R637" s="630"/>
      <c r="S637" s="630">
        <v>1</v>
      </c>
      <c r="T637" s="630">
        <v>1</v>
      </c>
      <c r="U637" s="630">
        <v>1</v>
      </c>
      <c r="V637" s="630">
        <v>1</v>
      </c>
      <c r="W637" s="853" t="s">
        <v>776</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25">
      <c r="A638" s="440"/>
      <c r="B638" s="449"/>
      <c r="C638" s="442">
        <f t="shared" si="62"/>
        <v>4</v>
      </c>
      <c r="D638" s="471"/>
      <c r="E638" s="529"/>
      <c r="F638" s="529"/>
      <c r="G638" s="471"/>
      <c r="H638" s="492" t="s">
        <v>772</v>
      </c>
      <c r="I638" s="498"/>
      <c r="J638" s="498" t="s">
        <v>777</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25">
      <c r="A639" s="440"/>
      <c r="B639" s="449"/>
      <c r="C639" s="442">
        <f t="shared" si="62"/>
        <v>4</v>
      </c>
      <c r="D639" s="471"/>
      <c r="E639" s="529"/>
      <c r="F639" s="529"/>
      <c r="G639" s="471"/>
      <c r="H639" s="492" t="s">
        <v>774</v>
      </c>
      <c r="I639" s="498"/>
      <c r="J639" s="498" t="s">
        <v>778</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25">
      <c r="A640" s="440"/>
      <c r="B640" s="449"/>
      <c r="C640" s="442">
        <f t="shared" si="62"/>
        <v>4</v>
      </c>
      <c r="D640" s="471"/>
      <c r="E640" s="529"/>
      <c r="F640" s="529"/>
      <c r="G640" s="471"/>
      <c r="H640" s="492">
        <v>3</v>
      </c>
      <c r="I640" s="498"/>
      <c r="J640" s="492" t="s">
        <v>773</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25">
      <c r="A641" s="440"/>
      <c r="B641" s="449"/>
      <c r="C641" s="442">
        <f t="shared" si="62"/>
        <v>4</v>
      </c>
      <c r="D641" s="471"/>
      <c r="E641" s="529"/>
      <c r="F641" s="529"/>
      <c r="G641" s="471"/>
      <c r="H641" s="492">
        <v>4</v>
      </c>
      <c r="I641" s="498"/>
      <c r="J641" s="492" t="s">
        <v>773</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25">
      <c r="A642" s="440"/>
      <c r="B642" s="449"/>
      <c r="C642" s="442">
        <f t="shared" si="62"/>
        <v>4</v>
      </c>
      <c r="D642" s="471"/>
      <c r="E642" s="529"/>
      <c r="F642" s="529"/>
      <c r="G642" s="471"/>
      <c r="H642" s="492">
        <v>5</v>
      </c>
      <c r="I642" s="498"/>
      <c r="J642" s="492" t="s">
        <v>773</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25">
      <c r="A643" s="440"/>
      <c r="B643" s="449"/>
      <c r="C643" s="442">
        <f t="shared" si="62"/>
        <v>4</v>
      </c>
      <c r="D643" s="471"/>
      <c r="E643" s="529"/>
      <c r="F643" s="529"/>
      <c r="G643" s="471"/>
      <c r="H643" s="492">
        <v>6</v>
      </c>
      <c r="I643" s="498"/>
      <c r="J643" s="492" t="s">
        <v>773</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25">
      <c r="A644" s="440"/>
      <c r="B644" s="449"/>
      <c r="C644" s="442">
        <f t="shared" si="62"/>
        <v>4</v>
      </c>
      <c r="D644" s="471"/>
      <c r="E644" s="529"/>
      <c r="F644" s="529"/>
      <c r="G644" s="471"/>
      <c r="H644" s="492">
        <v>7</v>
      </c>
      <c r="I644" s="498"/>
      <c r="J644" s="492" t="s">
        <v>773</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25">
      <c r="A645" s="440"/>
      <c r="B645" s="449"/>
      <c r="C645" s="442">
        <f t="shared" si="62"/>
        <v>4</v>
      </c>
      <c r="D645" s="471"/>
      <c r="E645" s="529"/>
      <c r="F645" s="529"/>
      <c r="G645" s="471"/>
      <c r="H645" s="633">
        <v>8</v>
      </c>
      <c r="I645" s="634"/>
      <c r="J645" s="633" t="s">
        <v>773</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25">
      <c r="A646" s="440"/>
      <c r="B646" s="449"/>
      <c r="C646" s="442">
        <f t="shared" si="62"/>
        <v>4</v>
      </c>
      <c r="D646" s="471"/>
      <c r="E646" s="529"/>
      <c r="F646" s="529"/>
      <c r="G646" s="471"/>
      <c r="H646" s="625" t="s">
        <v>770</v>
      </c>
      <c r="I646" s="626">
        <v>2</v>
      </c>
      <c r="J646" s="626" t="s">
        <v>779</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25">
      <c r="A647" s="440"/>
      <c r="B647" s="449"/>
      <c r="C647" s="442">
        <f t="shared" si="62"/>
        <v>4</v>
      </c>
      <c r="D647" s="471"/>
      <c r="E647" s="529"/>
      <c r="F647" s="529"/>
      <c r="G647" s="471"/>
      <c r="H647" s="492" t="s">
        <v>772</v>
      </c>
      <c r="I647" s="498"/>
      <c r="J647" s="498" t="s">
        <v>779</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25">
      <c r="A648" s="440"/>
      <c r="B648" s="449"/>
      <c r="C648" s="442">
        <f t="shared" si="62"/>
        <v>4</v>
      </c>
      <c r="D648" s="471"/>
      <c r="E648" s="529"/>
      <c r="F648" s="529"/>
      <c r="G648" s="471"/>
      <c r="H648" s="492" t="s">
        <v>774</v>
      </c>
      <c r="I648" s="498"/>
      <c r="J648" s="498" t="s">
        <v>780</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25">
      <c r="A649" s="440"/>
      <c r="B649" s="449"/>
      <c r="C649" s="442">
        <f t="shared" si="62"/>
        <v>4</v>
      </c>
      <c r="D649" s="471"/>
      <c r="E649" s="529"/>
      <c r="F649" s="529"/>
      <c r="G649" s="471"/>
      <c r="H649" s="492">
        <v>3</v>
      </c>
      <c r="I649" s="498"/>
      <c r="J649" s="492" t="s">
        <v>773</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25">
      <c r="A650" s="440"/>
      <c r="B650" s="449"/>
      <c r="C650" s="442">
        <f t="shared" si="62"/>
        <v>4</v>
      </c>
      <c r="D650" s="471"/>
      <c r="E650" s="529"/>
      <c r="F650" s="529"/>
      <c r="G650" s="471"/>
      <c r="H650" s="492">
        <v>4</v>
      </c>
      <c r="I650" s="498"/>
      <c r="J650" s="492" t="s">
        <v>773</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25">
      <c r="A651" s="440"/>
      <c r="B651" s="449"/>
      <c r="C651" s="442">
        <f t="shared" si="62"/>
        <v>4</v>
      </c>
      <c r="D651" s="471"/>
      <c r="E651" s="529"/>
      <c r="F651" s="529"/>
      <c r="G651" s="471"/>
      <c r="H651" s="492">
        <v>5</v>
      </c>
      <c r="I651" s="498"/>
      <c r="J651" s="492" t="s">
        <v>773</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25">
      <c r="A652" s="440"/>
      <c r="B652" s="449"/>
      <c r="C652" s="442">
        <f t="shared" si="62"/>
        <v>4</v>
      </c>
      <c r="D652" s="471"/>
      <c r="E652" s="529"/>
      <c r="F652" s="529"/>
      <c r="G652" s="471"/>
      <c r="H652" s="492">
        <v>6</v>
      </c>
      <c r="I652" s="498"/>
      <c r="J652" s="492" t="s">
        <v>773</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25">
      <c r="A653" s="440"/>
      <c r="B653" s="449"/>
      <c r="C653" s="442">
        <f t="shared" si="62"/>
        <v>4</v>
      </c>
      <c r="D653" s="471"/>
      <c r="E653" s="529"/>
      <c r="F653" s="529"/>
      <c r="G653" s="471"/>
      <c r="H653" s="492">
        <v>7</v>
      </c>
      <c r="I653" s="498"/>
      <c r="J653" s="492" t="s">
        <v>773</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25">
      <c r="A654" s="440"/>
      <c r="B654" s="449"/>
      <c r="C654" s="442">
        <f t="shared" si="62"/>
        <v>4</v>
      </c>
      <c r="D654" s="471"/>
      <c r="E654" s="529"/>
      <c r="F654" s="529"/>
      <c r="G654" s="471"/>
      <c r="H654" s="633">
        <v>8</v>
      </c>
      <c r="I654" s="634"/>
      <c r="J654" s="633" t="s">
        <v>773</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503</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490</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492</v>
      </c>
      <c r="F665" s="526">
        <v>1</v>
      </c>
      <c r="G665" s="462"/>
      <c r="H665" s="463" t="s">
        <v>781</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782</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783</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784</v>
      </c>
      <c r="I670" s="469"/>
      <c r="J670" s="469" t="s">
        <v>785</v>
      </c>
      <c r="K670" s="469" t="s">
        <v>184</v>
      </c>
      <c r="L670" s="469" t="s">
        <v>786</v>
      </c>
      <c r="M670" s="469" t="s">
        <v>787</v>
      </c>
      <c r="N670" s="469" t="s">
        <v>788</v>
      </c>
      <c r="O670" s="469" t="s">
        <v>789</v>
      </c>
      <c r="P670" s="469" t="s">
        <v>790</v>
      </c>
      <c r="Q670" s="640" t="s">
        <v>791</v>
      </c>
      <c r="R670" s="469" t="s">
        <v>792</v>
      </c>
      <c r="S670" s="469" t="s">
        <v>793</v>
      </c>
      <c r="T670" s="469" t="s">
        <v>732</v>
      </c>
      <c r="U670" s="469" t="s">
        <v>794</v>
      </c>
      <c r="V670" s="469" t="s">
        <v>795</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496</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497</v>
      </c>
      <c r="C673" s="442">
        <f>INT(MAX($C$674:$C$784))+1</f>
        <v>5</v>
      </c>
      <c r="D673" s="471" t="s">
        <v>498</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499</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796</v>
      </c>
      <c r="F675" s="523" t="s">
        <v>797</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COUNTIFS($L676:$V676,"-")&lt;&gt;COUNTA($L676:$V676)</f>
        <v>1</v>
      </c>
      <c r="G676" s="471"/>
      <c r="H676" s="644" t="s">
        <v>798</v>
      </c>
      <c r="I676" s="644"/>
      <c r="J676" s="625" t="s">
        <v>799</v>
      </c>
      <c r="K676" s="645" t="str">
        <f>IFERROR(DATE(2019,1,($L676-1)*7+1),"-")</f>
        <v>-</v>
      </c>
      <c r="L676" s="646" t="s">
        <v>800</v>
      </c>
      <c r="M676" s="646" t="s">
        <v>800</v>
      </c>
      <c r="N676" s="646" t="s">
        <v>800</v>
      </c>
      <c r="O676" s="646" t="s">
        <v>800</v>
      </c>
      <c r="P676" s="646" t="s">
        <v>800</v>
      </c>
      <c r="Q676" s="646" t="s">
        <v>800</v>
      </c>
      <c r="R676" s="646" t="s">
        <v>800</v>
      </c>
      <c r="S676" s="646" t="s">
        <v>800</v>
      </c>
      <c r="T676" s="646" t="s">
        <v>800</v>
      </c>
      <c r="U676" s="646" t="s">
        <v>800</v>
      </c>
      <c r="V676" s="646" t="s">
        <v>800</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ref="F677:F765" si="69">COUNTIFS($L677:$V677,"-")&lt;&gt;COUNTA($L677:$V677)</f>
        <v>1</v>
      </c>
      <c r="G677" s="471"/>
      <c r="H677" s="819" t="s">
        <v>801</v>
      </c>
      <c r="I677" s="820"/>
      <c r="J677" s="648" t="s">
        <v>802</v>
      </c>
      <c r="K677" s="649">
        <f t="shared" ref="K677:K740" si="70">IFERROR(DATE(2019,1,($L677-1)*7+1),"-")</f>
        <v>43795</v>
      </c>
      <c r="L677" s="519">
        <v>48</v>
      </c>
      <c r="M677" s="650" t="s">
        <v>800</v>
      </c>
      <c r="N677" s="650" t="s">
        <v>800</v>
      </c>
      <c r="O677" s="650" t="s">
        <v>800</v>
      </c>
      <c r="P677" s="650" t="s">
        <v>800</v>
      </c>
      <c r="Q677" s="650" t="s">
        <v>800</v>
      </c>
      <c r="R677" s="650" t="s">
        <v>800</v>
      </c>
      <c r="S677" s="650" t="s">
        <v>800</v>
      </c>
      <c r="T677" s="650" t="s">
        <v>800</v>
      </c>
      <c r="U677" s="650" t="s">
        <v>800</v>
      </c>
      <c r="V677" s="650" t="s">
        <v>800</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69"/>
        <v>1</v>
      </c>
      <c r="G678" s="471"/>
      <c r="H678" s="821"/>
      <c r="I678" s="822"/>
      <c r="J678" s="648" t="s">
        <v>803</v>
      </c>
      <c r="K678" s="649" t="str">
        <f t="shared" si="70"/>
        <v>-</v>
      </c>
      <c r="L678" s="650" t="s">
        <v>804</v>
      </c>
      <c r="M678" s="519">
        <v>26</v>
      </c>
      <c r="N678" s="650" t="s">
        <v>804</v>
      </c>
      <c r="O678" s="650" t="s">
        <v>804</v>
      </c>
      <c r="P678" s="650" t="s">
        <v>804</v>
      </c>
      <c r="Q678" s="650" t="s">
        <v>804</v>
      </c>
      <c r="R678" s="650" t="s">
        <v>804</v>
      </c>
      <c r="S678" s="650" t="s">
        <v>804</v>
      </c>
      <c r="T678" s="650" t="s">
        <v>804</v>
      </c>
      <c r="U678" s="650" t="s">
        <v>804</v>
      </c>
      <c r="V678" s="650" t="s">
        <v>804</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69"/>
        <v>1</v>
      </c>
      <c r="G679" s="471"/>
      <c r="H679" s="823"/>
      <c r="I679" s="824"/>
      <c r="J679" s="633" t="s">
        <v>805</v>
      </c>
      <c r="K679" s="651" t="str">
        <f t="shared" si="70"/>
        <v>-</v>
      </c>
      <c r="L679" s="648" t="s">
        <v>800</v>
      </c>
      <c r="M679" s="648" t="s">
        <v>800</v>
      </c>
      <c r="N679" s="648" t="s">
        <v>800</v>
      </c>
      <c r="O679" s="648" t="s">
        <v>800</v>
      </c>
      <c r="P679" s="648" t="s">
        <v>800</v>
      </c>
      <c r="Q679" s="648" t="s">
        <v>800</v>
      </c>
      <c r="R679" s="648" t="s">
        <v>800</v>
      </c>
      <c r="S679" s="648" t="s">
        <v>800</v>
      </c>
      <c r="T679" s="648" t="s">
        <v>800</v>
      </c>
      <c r="U679" s="652" t="s">
        <v>800</v>
      </c>
      <c r="V679" s="652" t="s">
        <v>800</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INT($C$664)+3</f>
        <v>4</v>
      </c>
      <c r="D680" s="471"/>
      <c r="E680" s="529">
        <v>1</v>
      </c>
      <c r="F680" s="523" t="b">
        <f t="shared" si="69"/>
        <v>1</v>
      </c>
      <c r="G680" s="471"/>
      <c r="H680" s="644" t="s">
        <v>806</v>
      </c>
      <c r="I680" s="644"/>
      <c r="J680" s="625" t="s">
        <v>799</v>
      </c>
      <c r="K680" s="645" t="str">
        <f t="shared" si="70"/>
        <v>-</v>
      </c>
      <c r="L680" s="646" t="s">
        <v>800</v>
      </c>
      <c r="M680" s="646" t="s">
        <v>800</v>
      </c>
      <c r="N680" s="646" t="s">
        <v>800</v>
      </c>
      <c r="O680" s="646" t="s">
        <v>800</v>
      </c>
      <c r="P680" s="646" t="s">
        <v>800</v>
      </c>
      <c r="Q680" s="646" t="s">
        <v>800</v>
      </c>
      <c r="R680" s="646" t="s">
        <v>800</v>
      </c>
      <c r="S680" s="646" t="s">
        <v>800</v>
      </c>
      <c r="T680" s="646" t="s">
        <v>800</v>
      </c>
      <c r="U680" s="646" t="s">
        <v>800</v>
      </c>
      <c r="V680" s="646" t="s">
        <v>800</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INT($C$664)+3</f>
        <v>4</v>
      </c>
      <c r="D681" s="471"/>
      <c r="E681" s="647">
        <f>E680</f>
        <v>1</v>
      </c>
      <c r="F681" s="523" t="b">
        <f t="shared" si="69"/>
        <v>1</v>
      </c>
      <c r="G681" s="471"/>
      <c r="H681" s="819" t="s">
        <v>807</v>
      </c>
      <c r="I681" s="820"/>
      <c r="J681" s="648" t="s">
        <v>802</v>
      </c>
      <c r="K681" s="649">
        <f t="shared" si="70"/>
        <v>43529</v>
      </c>
      <c r="L681" s="519">
        <v>10</v>
      </c>
      <c r="M681" s="650" t="s">
        <v>800</v>
      </c>
      <c r="N681" s="650" t="s">
        <v>800</v>
      </c>
      <c r="O681" s="650" t="s">
        <v>800</v>
      </c>
      <c r="P681" s="650" t="s">
        <v>800</v>
      </c>
      <c r="Q681" s="650" t="s">
        <v>800</v>
      </c>
      <c r="R681" s="650" t="s">
        <v>800</v>
      </c>
      <c r="S681" s="519" t="b">
        <v>1</v>
      </c>
      <c r="T681" s="650" t="s">
        <v>800</v>
      </c>
      <c r="U681" s="650" t="s">
        <v>800</v>
      </c>
      <c r="V681" s="650" t="s">
        <v>800</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INT($C$664)+3</f>
        <v>4</v>
      </c>
      <c r="D682" s="471"/>
      <c r="E682" s="647">
        <f>E681</f>
        <v>1</v>
      </c>
      <c r="F682" s="523" t="b">
        <f t="shared" si="69"/>
        <v>1</v>
      </c>
      <c r="G682" s="471"/>
      <c r="H682" s="821"/>
      <c r="I682" s="822"/>
      <c r="J682" s="648" t="s">
        <v>803</v>
      </c>
      <c r="K682" s="649" t="str">
        <f t="shared" si="70"/>
        <v>-</v>
      </c>
      <c r="L682" s="650" t="s">
        <v>804</v>
      </c>
      <c r="M682" s="650" t="s">
        <v>804</v>
      </c>
      <c r="N682" s="650" t="s">
        <v>804</v>
      </c>
      <c r="O682" s="650" t="s">
        <v>804</v>
      </c>
      <c r="P682" s="650" t="s">
        <v>804</v>
      </c>
      <c r="Q682" s="650" t="s">
        <v>804</v>
      </c>
      <c r="R682" s="650" t="s">
        <v>804</v>
      </c>
      <c r="S682" s="650" t="s">
        <v>804</v>
      </c>
      <c r="T682" s="650" t="s">
        <v>804</v>
      </c>
      <c r="U682" s="650" t="s">
        <v>804</v>
      </c>
      <c r="V682" s="650" t="s">
        <v>804</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INT($C$664)+3</f>
        <v>4</v>
      </c>
      <c r="D683" s="471"/>
      <c r="E683" s="647">
        <f>E682</f>
        <v>1</v>
      </c>
      <c r="F683" s="523" t="b">
        <f t="shared" si="69"/>
        <v>1</v>
      </c>
      <c r="G683" s="471"/>
      <c r="H683" s="823"/>
      <c r="I683" s="824"/>
      <c r="J683" s="633" t="s">
        <v>805</v>
      </c>
      <c r="K683" s="651" t="str">
        <f t="shared" si="70"/>
        <v>-</v>
      </c>
      <c r="L683" s="648" t="s">
        <v>800</v>
      </c>
      <c r="M683" s="648" t="s">
        <v>800</v>
      </c>
      <c r="N683" s="648" t="s">
        <v>800</v>
      </c>
      <c r="O683" s="648" t="s">
        <v>800</v>
      </c>
      <c r="P683" s="648" t="s">
        <v>800</v>
      </c>
      <c r="Q683" s="648" t="s">
        <v>800</v>
      </c>
      <c r="R683" s="648" t="s">
        <v>800</v>
      </c>
      <c r="S683" s="648" t="s">
        <v>800</v>
      </c>
      <c r="T683" s="648" t="s">
        <v>800</v>
      </c>
      <c r="U683" s="652" t="s">
        <v>800</v>
      </c>
      <c r="V683" s="652" t="s">
        <v>800</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INT($C$664)+3</f>
        <v>4</v>
      </c>
      <c r="D684" s="471"/>
      <c r="E684" s="529">
        <v>2</v>
      </c>
      <c r="F684" s="523" t="b">
        <f t="shared" si="69"/>
        <v>1</v>
      </c>
      <c r="G684" s="471"/>
      <c r="H684" s="644" t="s">
        <v>808</v>
      </c>
      <c r="I684" s="644"/>
      <c r="J684" s="625" t="s">
        <v>799</v>
      </c>
      <c r="K684" s="645" t="str">
        <f t="shared" si="70"/>
        <v>-</v>
      </c>
      <c r="L684" s="646" t="s">
        <v>800</v>
      </c>
      <c r="M684" s="653">
        <v>42</v>
      </c>
      <c r="N684" s="646" t="s">
        <v>800</v>
      </c>
      <c r="O684" s="646" t="s">
        <v>800</v>
      </c>
      <c r="P684" s="646" t="s">
        <v>800</v>
      </c>
      <c r="Q684" s="646" t="s">
        <v>800</v>
      </c>
      <c r="R684" s="646" t="s">
        <v>800</v>
      </c>
      <c r="S684" s="646" t="s">
        <v>800</v>
      </c>
      <c r="T684" s="646" t="s">
        <v>800</v>
      </c>
      <c r="U684" s="646" t="s">
        <v>800</v>
      </c>
      <c r="V684" s="646" t="s">
        <v>800</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ref="C685:C775" si="71">INT($C$664)+3</f>
        <v>4</v>
      </c>
      <c r="D685" s="471"/>
      <c r="E685" s="647">
        <f>E684</f>
        <v>2</v>
      </c>
      <c r="F685" s="523" t="b">
        <f t="shared" si="69"/>
        <v>1</v>
      </c>
      <c r="G685" s="471"/>
      <c r="H685" s="819" t="s">
        <v>809</v>
      </c>
      <c r="I685" s="820"/>
      <c r="J685" s="648" t="s">
        <v>802</v>
      </c>
      <c r="K685" s="649">
        <f t="shared" si="70"/>
        <v>43529</v>
      </c>
      <c r="L685" s="519">
        <v>10</v>
      </c>
      <c r="M685" s="650" t="s">
        <v>800</v>
      </c>
      <c r="N685" s="650" t="s">
        <v>800</v>
      </c>
      <c r="O685" s="650" t="s">
        <v>800</v>
      </c>
      <c r="P685" s="650" t="s">
        <v>800</v>
      </c>
      <c r="Q685" s="650" t="s">
        <v>800</v>
      </c>
      <c r="R685" s="650" t="s">
        <v>800</v>
      </c>
      <c r="S685" s="650" t="s">
        <v>800</v>
      </c>
      <c r="T685" s="650" t="s">
        <v>800</v>
      </c>
      <c r="U685" s="650" t="s">
        <v>800</v>
      </c>
      <c r="V685" s="650" t="s">
        <v>800</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71"/>
        <v>4</v>
      </c>
      <c r="D686" s="471"/>
      <c r="E686" s="647">
        <f>E685</f>
        <v>2</v>
      </c>
      <c r="F686" s="523" t="b">
        <f t="shared" si="69"/>
        <v>1</v>
      </c>
      <c r="G686" s="471"/>
      <c r="H686" s="821"/>
      <c r="I686" s="822"/>
      <c r="J686" s="648" t="s">
        <v>803</v>
      </c>
      <c r="K686" s="649" t="str">
        <f t="shared" si="70"/>
        <v>-</v>
      </c>
      <c r="L686" s="650" t="s">
        <v>804</v>
      </c>
      <c r="M686" s="650" t="s">
        <v>804</v>
      </c>
      <c r="N686" s="650" t="s">
        <v>804</v>
      </c>
      <c r="O686" s="650" t="s">
        <v>804</v>
      </c>
      <c r="P686" s="650" t="s">
        <v>804</v>
      </c>
      <c r="Q686" s="650" t="s">
        <v>804</v>
      </c>
      <c r="R686" s="650" t="s">
        <v>804</v>
      </c>
      <c r="S686" s="650" t="s">
        <v>804</v>
      </c>
      <c r="T686" s="650" t="s">
        <v>804</v>
      </c>
      <c r="U686" s="650" t="s">
        <v>804</v>
      </c>
      <c r="V686" s="650" t="s">
        <v>804</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71"/>
        <v>4</v>
      </c>
      <c r="D687" s="471"/>
      <c r="E687" s="647">
        <f>E686</f>
        <v>2</v>
      </c>
      <c r="F687" s="523" t="b">
        <f t="shared" si="69"/>
        <v>1</v>
      </c>
      <c r="G687" s="471"/>
      <c r="H687" s="823"/>
      <c r="I687" s="824"/>
      <c r="J687" s="633" t="s">
        <v>805</v>
      </c>
      <c r="K687" s="651" t="str">
        <f t="shared" si="70"/>
        <v>-</v>
      </c>
      <c r="L687" s="648" t="s">
        <v>800</v>
      </c>
      <c r="M687" s="648" t="s">
        <v>800</v>
      </c>
      <c r="N687" s="648" t="s">
        <v>800</v>
      </c>
      <c r="O687" s="648" t="s">
        <v>800</v>
      </c>
      <c r="P687" s="648" t="s">
        <v>800</v>
      </c>
      <c r="Q687" s="648" t="s">
        <v>800</v>
      </c>
      <c r="R687" s="648" t="s">
        <v>800</v>
      </c>
      <c r="S687" s="648" t="s">
        <v>800</v>
      </c>
      <c r="T687" s="648" t="s">
        <v>800</v>
      </c>
      <c r="U687" s="652" t="s">
        <v>800</v>
      </c>
      <c r="V687" s="652" t="s">
        <v>800</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71"/>
        <v>4</v>
      </c>
      <c r="D688" s="471"/>
      <c r="E688" s="529">
        <v>3</v>
      </c>
      <c r="F688" s="523" t="b">
        <f t="shared" si="69"/>
        <v>1</v>
      </c>
      <c r="G688" s="471"/>
      <c r="H688" s="644" t="s">
        <v>810</v>
      </c>
      <c r="I688" s="644"/>
      <c r="J688" s="625" t="s">
        <v>799</v>
      </c>
      <c r="K688" s="645" t="str">
        <f t="shared" si="70"/>
        <v>-</v>
      </c>
      <c r="L688" s="646" t="s">
        <v>800</v>
      </c>
      <c r="M688" s="646" t="s">
        <v>800</v>
      </c>
      <c r="N688" s="646" t="s">
        <v>800</v>
      </c>
      <c r="O688" s="646" t="s">
        <v>800</v>
      </c>
      <c r="P688" s="646" t="s">
        <v>800</v>
      </c>
      <c r="Q688" s="646" t="s">
        <v>800</v>
      </c>
      <c r="R688" s="646" t="s">
        <v>800</v>
      </c>
      <c r="S688" s="646" t="s">
        <v>800</v>
      </c>
      <c r="T688" s="646" t="s">
        <v>800</v>
      </c>
      <c r="U688" s="646" t="s">
        <v>800</v>
      </c>
      <c r="V688" s="646" t="s">
        <v>800</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71"/>
        <v>4</v>
      </c>
      <c r="D689" s="471"/>
      <c r="E689" s="647">
        <f>E688</f>
        <v>3</v>
      </c>
      <c r="F689" s="523" t="b">
        <f t="shared" si="69"/>
        <v>1</v>
      </c>
      <c r="G689" s="471"/>
      <c r="H689" s="819" t="s">
        <v>811</v>
      </c>
      <c r="I689" s="820"/>
      <c r="J689" s="648" t="s">
        <v>802</v>
      </c>
      <c r="K689" s="649">
        <f t="shared" si="70"/>
        <v>43795</v>
      </c>
      <c r="L689" s="519">
        <v>48</v>
      </c>
      <c r="M689" s="650" t="s">
        <v>800</v>
      </c>
      <c r="N689" s="650" t="s">
        <v>800</v>
      </c>
      <c r="O689" s="650" t="s">
        <v>800</v>
      </c>
      <c r="P689" s="650" t="s">
        <v>800</v>
      </c>
      <c r="Q689" s="650" t="s">
        <v>800</v>
      </c>
      <c r="R689" s="650" t="s">
        <v>800</v>
      </c>
      <c r="S689" s="650" t="s">
        <v>800</v>
      </c>
      <c r="T689" s="650" t="s">
        <v>800</v>
      </c>
      <c r="U689" s="650" t="s">
        <v>800</v>
      </c>
      <c r="V689" s="650" t="s">
        <v>800</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71"/>
        <v>4</v>
      </c>
      <c r="D690" s="471"/>
      <c r="E690" s="647">
        <f>E689</f>
        <v>3</v>
      </c>
      <c r="F690" s="523" t="b">
        <f t="shared" si="69"/>
        <v>1</v>
      </c>
      <c r="G690" s="471"/>
      <c r="H690" s="821"/>
      <c r="I690" s="822"/>
      <c r="J690" s="648" t="s">
        <v>803</v>
      </c>
      <c r="K690" s="649" t="str">
        <f t="shared" si="70"/>
        <v>-</v>
      </c>
      <c r="L690" s="650" t="s">
        <v>804</v>
      </c>
      <c r="M690" s="519">
        <v>26</v>
      </c>
      <c r="N690" s="650" t="s">
        <v>804</v>
      </c>
      <c r="O690" s="650" t="s">
        <v>804</v>
      </c>
      <c r="P690" s="650" t="s">
        <v>804</v>
      </c>
      <c r="Q690" s="650" t="s">
        <v>804</v>
      </c>
      <c r="R690" s="650" t="s">
        <v>804</v>
      </c>
      <c r="S690" s="650" t="s">
        <v>804</v>
      </c>
      <c r="T690" s="650" t="s">
        <v>804</v>
      </c>
      <c r="U690" s="650" t="s">
        <v>804</v>
      </c>
      <c r="V690" s="650" t="s">
        <v>804</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71"/>
        <v>4</v>
      </c>
      <c r="D691" s="471"/>
      <c r="E691" s="647">
        <f>E690</f>
        <v>3</v>
      </c>
      <c r="F691" s="523" t="b">
        <f t="shared" si="69"/>
        <v>1</v>
      </c>
      <c r="G691" s="471"/>
      <c r="H691" s="823"/>
      <c r="I691" s="824"/>
      <c r="J691" s="633" t="s">
        <v>805</v>
      </c>
      <c r="K691" s="651" t="str">
        <f t="shared" si="70"/>
        <v>-</v>
      </c>
      <c r="L691" s="648" t="s">
        <v>800</v>
      </c>
      <c r="M691" s="648" t="s">
        <v>800</v>
      </c>
      <c r="N691" s="648" t="s">
        <v>800</v>
      </c>
      <c r="O691" s="648" t="s">
        <v>800</v>
      </c>
      <c r="P691" s="648" t="s">
        <v>800</v>
      </c>
      <c r="Q691" s="648" t="s">
        <v>800</v>
      </c>
      <c r="R691" s="648" t="s">
        <v>800</v>
      </c>
      <c r="S691" s="648" t="s">
        <v>800</v>
      </c>
      <c r="T691" s="648" t="s">
        <v>800</v>
      </c>
      <c r="U691" s="652" t="s">
        <v>800</v>
      </c>
      <c r="V691" s="652" t="s">
        <v>800</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71"/>
        <v>4</v>
      </c>
      <c r="D692" s="471"/>
      <c r="E692" s="529">
        <v>4</v>
      </c>
      <c r="F692" s="523" t="b">
        <f t="shared" si="69"/>
        <v>1</v>
      </c>
      <c r="G692" s="471"/>
      <c r="H692" s="644" t="s">
        <v>812</v>
      </c>
      <c r="I692" s="644"/>
      <c r="J692" s="625" t="s">
        <v>799</v>
      </c>
      <c r="K692" s="645" t="str">
        <f t="shared" si="70"/>
        <v>-</v>
      </c>
      <c r="L692" s="646" t="s">
        <v>800</v>
      </c>
      <c r="M692" s="646" t="s">
        <v>800</v>
      </c>
      <c r="N692" s="646" t="s">
        <v>800</v>
      </c>
      <c r="O692" s="646" t="s">
        <v>800</v>
      </c>
      <c r="P692" s="646" t="s">
        <v>800</v>
      </c>
      <c r="Q692" s="646" t="s">
        <v>800</v>
      </c>
      <c r="R692" s="646" t="s">
        <v>800</v>
      </c>
      <c r="S692" s="646" t="s">
        <v>800</v>
      </c>
      <c r="T692" s="646" t="s">
        <v>800</v>
      </c>
      <c r="U692" s="646" t="s">
        <v>800</v>
      </c>
      <c r="V692" s="646" t="s">
        <v>800</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71"/>
        <v>4</v>
      </c>
      <c r="D693" s="471"/>
      <c r="E693" s="647">
        <f>E692</f>
        <v>4</v>
      </c>
      <c r="F693" s="523" t="b">
        <f t="shared" si="69"/>
        <v>1</v>
      </c>
      <c r="G693" s="471"/>
      <c r="H693" s="819" t="s">
        <v>813</v>
      </c>
      <c r="I693" s="820"/>
      <c r="J693" s="648" t="s">
        <v>802</v>
      </c>
      <c r="K693" s="649">
        <f t="shared" si="70"/>
        <v>43795</v>
      </c>
      <c r="L693" s="519">
        <v>48</v>
      </c>
      <c r="M693" s="650" t="s">
        <v>800</v>
      </c>
      <c r="N693" s="650" t="s">
        <v>800</v>
      </c>
      <c r="O693" s="650" t="s">
        <v>800</v>
      </c>
      <c r="P693" s="650" t="s">
        <v>800</v>
      </c>
      <c r="Q693" s="650" t="s">
        <v>800</v>
      </c>
      <c r="R693" s="650" t="s">
        <v>800</v>
      </c>
      <c r="S693" s="650" t="s">
        <v>800</v>
      </c>
      <c r="T693" s="650" t="s">
        <v>800</v>
      </c>
      <c r="U693" s="650" t="s">
        <v>800</v>
      </c>
      <c r="V693" s="650" t="s">
        <v>800</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71"/>
        <v>4</v>
      </c>
      <c r="D694" s="471"/>
      <c r="E694" s="647">
        <f>E693</f>
        <v>4</v>
      </c>
      <c r="F694" s="523" t="b">
        <f t="shared" si="69"/>
        <v>1</v>
      </c>
      <c r="G694" s="471"/>
      <c r="H694" s="821"/>
      <c r="I694" s="822"/>
      <c r="J694" s="648" t="s">
        <v>803</v>
      </c>
      <c r="K694" s="649" t="str">
        <f t="shared" si="70"/>
        <v>-</v>
      </c>
      <c r="L694" s="650" t="s">
        <v>804</v>
      </c>
      <c r="M694" s="519">
        <v>34</v>
      </c>
      <c r="N694" s="650" t="s">
        <v>804</v>
      </c>
      <c r="O694" s="650" t="s">
        <v>804</v>
      </c>
      <c r="P694" s="650" t="s">
        <v>804</v>
      </c>
      <c r="Q694" s="650" t="s">
        <v>804</v>
      </c>
      <c r="R694" s="650" t="s">
        <v>804</v>
      </c>
      <c r="S694" s="650" t="s">
        <v>804</v>
      </c>
      <c r="T694" s="650" t="s">
        <v>804</v>
      </c>
      <c r="U694" s="650" t="s">
        <v>804</v>
      </c>
      <c r="V694" s="650" t="s">
        <v>804</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71"/>
        <v>4</v>
      </c>
      <c r="D695" s="471"/>
      <c r="E695" s="647">
        <f>E694</f>
        <v>4</v>
      </c>
      <c r="F695" s="523" t="b">
        <f t="shared" si="69"/>
        <v>1</v>
      </c>
      <c r="G695" s="471"/>
      <c r="H695" s="823"/>
      <c r="I695" s="824"/>
      <c r="J695" s="633" t="s">
        <v>805</v>
      </c>
      <c r="K695" s="651" t="str">
        <f t="shared" si="70"/>
        <v>-</v>
      </c>
      <c r="L695" s="648" t="s">
        <v>800</v>
      </c>
      <c r="M695" s="648" t="s">
        <v>800</v>
      </c>
      <c r="N695" s="648" t="s">
        <v>800</v>
      </c>
      <c r="O695" s="648" t="s">
        <v>800</v>
      </c>
      <c r="P695" s="648" t="s">
        <v>800</v>
      </c>
      <c r="Q695" s="648" t="s">
        <v>800</v>
      </c>
      <c r="R695" s="648" t="s">
        <v>800</v>
      </c>
      <c r="S695" s="648" t="s">
        <v>800</v>
      </c>
      <c r="T695" s="648" t="s">
        <v>800</v>
      </c>
      <c r="U695" s="652" t="s">
        <v>800</v>
      </c>
      <c r="V695" s="652" t="s">
        <v>800</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71"/>
        <v>4</v>
      </c>
      <c r="D696" s="471"/>
      <c r="E696" s="529">
        <v>5</v>
      </c>
      <c r="F696" s="523" t="b">
        <f t="shared" si="69"/>
        <v>1</v>
      </c>
      <c r="G696" s="471"/>
      <c r="H696" s="644" t="s">
        <v>814</v>
      </c>
      <c r="I696" s="644"/>
      <c r="J696" s="625" t="s">
        <v>799</v>
      </c>
      <c r="K696" s="645">
        <f t="shared" si="70"/>
        <v>43452</v>
      </c>
      <c r="L696" s="654">
        <v>-1</v>
      </c>
      <c r="M696" s="646" t="s">
        <v>800</v>
      </c>
      <c r="N696" s="646" t="s">
        <v>800</v>
      </c>
      <c r="O696" s="646" t="s">
        <v>800</v>
      </c>
      <c r="P696" s="646" t="s">
        <v>800</v>
      </c>
      <c r="Q696" s="646" t="s">
        <v>800</v>
      </c>
      <c r="R696" s="646" t="s">
        <v>800</v>
      </c>
      <c r="S696" s="646" t="s">
        <v>800</v>
      </c>
      <c r="T696" s="646" t="s">
        <v>800</v>
      </c>
      <c r="U696" s="646" t="s">
        <v>800</v>
      </c>
      <c r="V696" s="646" t="s">
        <v>800</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71"/>
        <v>4</v>
      </c>
      <c r="D697" s="471"/>
      <c r="E697" s="647">
        <f>E696</f>
        <v>5</v>
      </c>
      <c r="F697" s="523" t="b">
        <f t="shared" si="69"/>
        <v>1</v>
      </c>
      <c r="G697" s="471"/>
      <c r="H697" s="819"/>
      <c r="I697" s="820"/>
      <c r="J697" s="648" t="s">
        <v>802</v>
      </c>
      <c r="K697" s="649" t="str">
        <f t="shared" si="70"/>
        <v>-</v>
      </c>
      <c r="L697" s="650" t="s">
        <v>800</v>
      </c>
      <c r="M697" s="650" t="s">
        <v>800</v>
      </c>
      <c r="N697" s="650" t="s">
        <v>800</v>
      </c>
      <c r="O697" s="650" t="s">
        <v>800</v>
      </c>
      <c r="P697" s="650" t="s">
        <v>800</v>
      </c>
      <c r="Q697" s="650" t="s">
        <v>800</v>
      </c>
      <c r="R697" s="650" t="s">
        <v>800</v>
      </c>
      <c r="S697" s="650" t="s">
        <v>800</v>
      </c>
      <c r="T697" s="650" t="s">
        <v>800</v>
      </c>
      <c r="U697" s="650" t="s">
        <v>800</v>
      </c>
      <c r="V697" s="650" t="s">
        <v>800</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71"/>
        <v>4</v>
      </c>
      <c r="D698" s="471"/>
      <c r="E698" s="647">
        <f>E697</f>
        <v>5</v>
      </c>
      <c r="F698" s="523" t="b">
        <f t="shared" si="69"/>
        <v>1</v>
      </c>
      <c r="G698" s="471"/>
      <c r="H698" s="821"/>
      <c r="I698" s="822"/>
      <c r="J698" s="648" t="s">
        <v>803</v>
      </c>
      <c r="K698" s="649" t="str">
        <f t="shared" si="70"/>
        <v>-</v>
      </c>
      <c r="L698" s="650" t="s">
        <v>804</v>
      </c>
      <c r="M698" s="650" t="s">
        <v>804</v>
      </c>
      <c r="N698" s="650" t="s">
        <v>804</v>
      </c>
      <c r="O698" s="650" t="s">
        <v>804</v>
      </c>
      <c r="P698" s="650" t="s">
        <v>804</v>
      </c>
      <c r="Q698" s="650" t="s">
        <v>804</v>
      </c>
      <c r="R698" s="650" t="s">
        <v>804</v>
      </c>
      <c r="S698" s="650" t="s">
        <v>804</v>
      </c>
      <c r="T698" s="650" t="s">
        <v>804</v>
      </c>
      <c r="U698" s="650" t="s">
        <v>804</v>
      </c>
      <c r="V698" s="650" t="s">
        <v>804</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71"/>
        <v>4</v>
      </c>
      <c r="D699" s="471"/>
      <c r="E699" s="647">
        <f>E698</f>
        <v>5</v>
      </c>
      <c r="F699" s="523" t="b">
        <f t="shared" si="69"/>
        <v>1</v>
      </c>
      <c r="G699" s="471"/>
      <c r="H699" s="823"/>
      <c r="I699" s="824"/>
      <c r="J699" s="633" t="s">
        <v>805</v>
      </c>
      <c r="K699" s="651" t="str">
        <f t="shared" si="70"/>
        <v>-</v>
      </c>
      <c r="L699" s="648" t="s">
        <v>800</v>
      </c>
      <c r="M699" s="648" t="s">
        <v>800</v>
      </c>
      <c r="N699" s="648" t="s">
        <v>800</v>
      </c>
      <c r="O699" s="648" t="s">
        <v>800</v>
      </c>
      <c r="P699" s="648" t="s">
        <v>800</v>
      </c>
      <c r="Q699" s="648" t="s">
        <v>800</v>
      </c>
      <c r="R699" s="648" t="s">
        <v>800</v>
      </c>
      <c r="S699" s="648" t="s">
        <v>800</v>
      </c>
      <c r="T699" s="648" t="s">
        <v>800</v>
      </c>
      <c r="U699" s="652" t="s">
        <v>800</v>
      </c>
      <c r="V699" s="652" t="s">
        <v>800</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71"/>
        <v>4</v>
      </c>
      <c r="D700" s="471"/>
      <c r="E700" s="529">
        <v>6</v>
      </c>
      <c r="F700" s="523" t="b">
        <f t="shared" si="69"/>
        <v>1</v>
      </c>
      <c r="G700" s="471"/>
      <c r="H700" s="644" t="s">
        <v>815</v>
      </c>
      <c r="I700" s="644"/>
      <c r="J700" s="625" t="s">
        <v>799</v>
      </c>
      <c r="K700" s="645">
        <f t="shared" si="70"/>
        <v>43452</v>
      </c>
      <c r="L700" s="654">
        <v>-1</v>
      </c>
      <c r="M700" s="646" t="s">
        <v>800</v>
      </c>
      <c r="N700" s="646" t="s">
        <v>800</v>
      </c>
      <c r="O700" s="646" t="s">
        <v>800</v>
      </c>
      <c r="P700" s="646" t="s">
        <v>800</v>
      </c>
      <c r="Q700" s="646" t="s">
        <v>800</v>
      </c>
      <c r="R700" s="646" t="s">
        <v>800</v>
      </c>
      <c r="S700" s="646" t="s">
        <v>800</v>
      </c>
      <c r="T700" s="646" t="s">
        <v>800</v>
      </c>
      <c r="U700" s="646" t="s">
        <v>800</v>
      </c>
      <c r="V700" s="646" t="s">
        <v>800</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71"/>
        <v>4</v>
      </c>
      <c r="D701" s="471"/>
      <c r="E701" s="647">
        <f>E700</f>
        <v>6</v>
      </c>
      <c r="F701" s="523" t="b">
        <f t="shared" si="69"/>
        <v>1</v>
      </c>
      <c r="G701" s="471"/>
      <c r="H701" s="819"/>
      <c r="I701" s="820"/>
      <c r="J701" s="648" t="s">
        <v>802</v>
      </c>
      <c r="K701" s="649" t="str">
        <f t="shared" si="70"/>
        <v>-</v>
      </c>
      <c r="L701" s="650" t="s">
        <v>800</v>
      </c>
      <c r="M701" s="650" t="s">
        <v>800</v>
      </c>
      <c r="N701" s="650" t="s">
        <v>800</v>
      </c>
      <c r="O701" s="650" t="s">
        <v>800</v>
      </c>
      <c r="P701" s="650" t="s">
        <v>800</v>
      </c>
      <c r="Q701" s="650" t="s">
        <v>800</v>
      </c>
      <c r="R701" s="650" t="s">
        <v>800</v>
      </c>
      <c r="S701" s="650" t="s">
        <v>800</v>
      </c>
      <c r="T701" s="650" t="s">
        <v>800</v>
      </c>
      <c r="U701" s="650" t="s">
        <v>800</v>
      </c>
      <c r="V701" s="650" t="s">
        <v>800</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71"/>
        <v>4</v>
      </c>
      <c r="D702" s="471"/>
      <c r="E702" s="647">
        <f>E701</f>
        <v>6</v>
      </c>
      <c r="F702" s="523" t="b">
        <f t="shared" si="69"/>
        <v>1</v>
      </c>
      <c r="G702" s="471"/>
      <c r="H702" s="821"/>
      <c r="I702" s="822"/>
      <c r="J702" s="648" t="s">
        <v>803</v>
      </c>
      <c r="K702" s="649" t="str">
        <f t="shared" si="70"/>
        <v>-</v>
      </c>
      <c r="L702" s="650" t="s">
        <v>804</v>
      </c>
      <c r="M702" s="650" t="s">
        <v>804</v>
      </c>
      <c r="N702" s="650" t="s">
        <v>804</v>
      </c>
      <c r="O702" s="650" t="s">
        <v>804</v>
      </c>
      <c r="P702" s="650" t="s">
        <v>804</v>
      </c>
      <c r="Q702" s="650" t="s">
        <v>804</v>
      </c>
      <c r="R702" s="650" t="s">
        <v>804</v>
      </c>
      <c r="S702" s="650" t="s">
        <v>804</v>
      </c>
      <c r="T702" s="650" t="s">
        <v>804</v>
      </c>
      <c r="U702" s="650" t="s">
        <v>804</v>
      </c>
      <c r="V702" s="650" t="s">
        <v>804</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71"/>
        <v>4</v>
      </c>
      <c r="D703" s="471"/>
      <c r="E703" s="647">
        <f>E702</f>
        <v>6</v>
      </c>
      <c r="F703" s="523" t="b">
        <f t="shared" si="69"/>
        <v>1</v>
      </c>
      <c r="G703" s="471"/>
      <c r="H703" s="823"/>
      <c r="I703" s="824"/>
      <c r="J703" s="633" t="s">
        <v>805</v>
      </c>
      <c r="K703" s="651" t="str">
        <f t="shared" si="70"/>
        <v>-</v>
      </c>
      <c r="L703" s="648" t="s">
        <v>800</v>
      </c>
      <c r="M703" s="648" t="s">
        <v>800</v>
      </c>
      <c r="N703" s="648" t="s">
        <v>800</v>
      </c>
      <c r="O703" s="648" t="s">
        <v>800</v>
      </c>
      <c r="P703" s="648" t="s">
        <v>800</v>
      </c>
      <c r="Q703" s="648" t="s">
        <v>800</v>
      </c>
      <c r="R703" s="648" t="s">
        <v>800</v>
      </c>
      <c r="S703" s="648" t="s">
        <v>800</v>
      </c>
      <c r="T703" s="648" t="s">
        <v>800</v>
      </c>
      <c r="U703" s="652" t="s">
        <v>800</v>
      </c>
      <c r="V703" s="652" t="s">
        <v>800</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71"/>
        <v>4</v>
      </c>
      <c r="D704" s="471"/>
      <c r="E704" s="529">
        <v>7</v>
      </c>
      <c r="F704" s="523" t="b">
        <f t="shared" si="69"/>
        <v>1</v>
      </c>
      <c r="G704" s="471"/>
      <c r="H704" s="644" t="s">
        <v>816</v>
      </c>
      <c r="I704" s="644"/>
      <c r="J704" s="625" t="s">
        <v>799</v>
      </c>
      <c r="K704" s="645">
        <f t="shared" si="70"/>
        <v>43452</v>
      </c>
      <c r="L704" s="654">
        <v>-1</v>
      </c>
      <c r="M704" s="646" t="s">
        <v>800</v>
      </c>
      <c r="N704" s="646" t="s">
        <v>800</v>
      </c>
      <c r="O704" s="646" t="s">
        <v>800</v>
      </c>
      <c r="P704" s="646" t="s">
        <v>800</v>
      </c>
      <c r="Q704" s="646" t="s">
        <v>800</v>
      </c>
      <c r="R704" s="646" t="s">
        <v>800</v>
      </c>
      <c r="S704" s="646" t="s">
        <v>800</v>
      </c>
      <c r="T704" s="646" t="s">
        <v>800</v>
      </c>
      <c r="U704" s="646" t="s">
        <v>800</v>
      </c>
      <c r="V704" s="646" t="s">
        <v>800</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71"/>
        <v>4</v>
      </c>
      <c r="D705" s="471"/>
      <c r="E705" s="647">
        <f>E704</f>
        <v>7</v>
      </c>
      <c r="F705" s="523" t="b">
        <f t="shared" si="69"/>
        <v>1</v>
      </c>
      <c r="G705" s="471"/>
      <c r="H705" s="819"/>
      <c r="I705" s="820"/>
      <c r="J705" s="648" t="s">
        <v>802</v>
      </c>
      <c r="K705" s="649" t="str">
        <f t="shared" si="70"/>
        <v>-</v>
      </c>
      <c r="L705" s="650" t="s">
        <v>800</v>
      </c>
      <c r="M705" s="650" t="s">
        <v>800</v>
      </c>
      <c r="N705" s="650" t="s">
        <v>800</v>
      </c>
      <c r="O705" s="650" t="s">
        <v>800</v>
      </c>
      <c r="P705" s="650" t="s">
        <v>800</v>
      </c>
      <c r="Q705" s="650" t="s">
        <v>800</v>
      </c>
      <c r="R705" s="650" t="s">
        <v>800</v>
      </c>
      <c r="S705" s="650" t="s">
        <v>800</v>
      </c>
      <c r="T705" s="650" t="s">
        <v>800</v>
      </c>
      <c r="U705" s="650" t="s">
        <v>800</v>
      </c>
      <c r="V705" s="650" t="s">
        <v>800</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71"/>
        <v>4</v>
      </c>
      <c r="D706" s="471"/>
      <c r="E706" s="647">
        <f>E705</f>
        <v>7</v>
      </c>
      <c r="F706" s="523" t="b">
        <f t="shared" si="69"/>
        <v>1</v>
      </c>
      <c r="G706" s="471"/>
      <c r="H706" s="821"/>
      <c r="I706" s="822"/>
      <c r="J706" s="648" t="s">
        <v>803</v>
      </c>
      <c r="K706" s="649" t="str">
        <f t="shared" si="70"/>
        <v>-</v>
      </c>
      <c r="L706" s="650" t="s">
        <v>804</v>
      </c>
      <c r="M706" s="650" t="s">
        <v>804</v>
      </c>
      <c r="N706" s="650" t="s">
        <v>804</v>
      </c>
      <c r="O706" s="650" t="s">
        <v>804</v>
      </c>
      <c r="P706" s="650" t="s">
        <v>804</v>
      </c>
      <c r="Q706" s="650" t="s">
        <v>804</v>
      </c>
      <c r="R706" s="650" t="s">
        <v>804</v>
      </c>
      <c r="S706" s="650" t="s">
        <v>804</v>
      </c>
      <c r="T706" s="650" t="s">
        <v>804</v>
      </c>
      <c r="U706" s="650" t="s">
        <v>804</v>
      </c>
      <c r="V706" s="650" t="s">
        <v>804</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71"/>
        <v>4</v>
      </c>
      <c r="D707" s="471"/>
      <c r="E707" s="647">
        <f>E706</f>
        <v>7</v>
      </c>
      <c r="F707" s="523" t="b">
        <f t="shared" si="69"/>
        <v>1</v>
      </c>
      <c r="G707" s="471"/>
      <c r="H707" s="823"/>
      <c r="I707" s="824"/>
      <c r="J707" s="633" t="s">
        <v>805</v>
      </c>
      <c r="K707" s="651" t="str">
        <f t="shared" si="70"/>
        <v>-</v>
      </c>
      <c r="L707" s="648" t="s">
        <v>800</v>
      </c>
      <c r="M707" s="648" t="s">
        <v>800</v>
      </c>
      <c r="N707" s="648" t="s">
        <v>800</v>
      </c>
      <c r="O707" s="648" t="s">
        <v>800</v>
      </c>
      <c r="P707" s="648" t="s">
        <v>800</v>
      </c>
      <c r="Q707" s="648" t="s">
        <v>800</v>
      </c>
      <c r="R707" s="648" t="s">
        <v>800</v>
      </c>
      <c r="S707" s="648" t="s">
        <v>800</v>
      </c>
      <c r="T707" s="648" t="s">
        <v>800</v>
      </c>
      <c r="U707" s="652" t="s">
        <v>800</v>
      </c>
      <c r="V707" s="652" t="s">
        <v>800</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71"/>
        <v>4</v>
      </c>
      <c r="D708" s="471"/>
      <c r="E708" s="529">
        <v>8</v>
      </c>
      <c r="F708" s="523" t="b">
        <f t="shared" si="69"/>
        <v>1</v>
      </c>
      <c r="G708" s="471"/>
      <c r="H708" s="644" t="s">
        <v>817</v>
      </c>
      <c r="I708" s="644"/>
      <c r="J708" s="625" t="s">
        <v>799</v>
      </c>
      <c r="K708" s="645" t="str">
        <f t="shared" si="70"/>
        <v>-</v>
      </c>
      <c r="L708" s="646" t="s">
        <v>800</v>
      </c>
      <c r="M708" s="646" t="s">
        <v>800</v>
      </c>
      <c r="N708" s="646" t="s">
        <v>800</v>
      </c>
      <c r="O708" s="646" t="s">
        <v>800</v>
      </c>
      <c r="P708" s="646" t="s">
        <v>800</v>
      </c>
      <c r="Q708" s="646" t="s">
        <v>800</v>
      </c>
      <c r="R708" s="646" t="s">
        <v>800</v>
      </c>
      <c r="S708" s="646" t="s">
        <v>800</v>
      </c>
      <c r="T708" s="646" t="s">
        <v>800</v>
      </c>
      <c r="U708" s="646" t="s">
        <v>800</v>
      </c>
      <c r="V708" s="646" t="s">
        <v>800</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71"/>
        <v>4</v>
      </c>
      <c r="D709" s="471"/>
      <c r="E709" s="647">
        <f>E708</f>
        <v>8</v>
      </c>
      <c r="F709" s="523" t="b">
        <f t="shared" si="69"/>
        <v>1</v>
      </c>
      <c r="G709" s="471"/>
      <c r="H709" s="819" t="s">
        <v>818</v>
      </c>
      <c r="I709" s="820"/>
      <c r="J709" s="648" t="s">
        <v>802</v>
      </c>
      <c r="K709" s="649" t="str">
        <f t="shared" si="70"/>
        <v>-</v>
      </c>
      <c r="L709" s="650" t="s">
        <v>800</v>
      </c>
      <c r="M709" s="650" t="s">
        <v>800</v>
      </c>
      <c r="N709" s="650" t="s">
        <v>800</v>
      </c>
      <c r="O709" s="650" t="s">
        <v>800</v>
      </c>
      <c r="P709" s="650" t="s">
        <v>800</v>
      </c>
      <c r="Q709" s="519">
        <v>0</v>
      </c>
      <c r="R709" s="650" t="s">
        <v>800</v>
      </c>
      <c r="S709" s="519" t="b">
        <v>1</v>
      </c>
      <c r="T709" s="650" t="s">
        <v>800</v>
      </c>
      <c r="U709" s="650" t="s">
        <v>800</v>
      </c>
      <c r="V709" s="650" t="s">
        <v>800</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71"/>
        <v>4</v>
      </c>
      <c r="D710" s="471"/>
      <c r="E710" s="647">
        <f>E709</f>
        <v>8</v>
      </c>
      <c r="F710" s="523" t="b">
        <f t="shared" si="69"/>
        <v>1</v>
      </c>
      <c r="G710" s="471"/>
      <c r="H710" s="821"/>
      <c r="I710" s="822"/>
      <c r="J710" s="648" t="s">
        <v>803</v>
      </c>
      <c r="K710" s="649" t="str">
        <f t="shared" si="70"/>
        <v>-</v>
      </c>
      <c r="L710" s="650" t="s">
        <v>804</v>
      </c>
      <c r="M710" s="650" t="s">
        <v>804</v>
      </c>
      <c r="N710" s="650" t="s">
        <v>804</v>
      </c>
      <c r="O710" s="650" t="s">
        <v>804</v>
      </c>
      <c r="P710" s="650" t="s">
        <v>804</v>
      </c>
      <c r="Q710" s="650" t="s">
        <v>804</v>
      </c>
      <c r="R710" s="650" t="s">
        <v>804</v>
      </c>
      <c r="S710" s="650" t="s">
        <v>804</v>
      </c>
      <c r="T710" s="650" t="s">
        <v>804</v>
      </c>
      <c r="U710" s="650" t="s">
        <v>804</v>
      </c>
      <c r="V710" s="650" t="s">
        <v>804</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71"/>
        <v>4</v>
      </c>
      <c r="D711" s="471"/>
      <c r="E711" s="647">
        <f>E710</f>
        <v>8</v>
      </c>
      <c r="F711" s="523" t="b">
        <f t="shared" si="69"/>
        <v>1</v>
      </c>
      <c r="G711" s="471"/>
      <c r="H711" s="823"/>
      <c r="I711" s="824"/>
      <c r="J711" s="633" t="s">
        <v>805</v>
      </c>
      <c r="K711" s="651" t="str">
        <f t="shared" si="70"/>
        <v>-</v>
      </c>
      <c r="L711" s="648" t="s">
        <v>800</v>
      </c>
      <c r="M711" s="648" t="s">
        <v>800</v>
      </c>
      <c r="N711" s="648" t="s">
        <v>800</v>
      </c>
      <c r="O711" s="648" t="s">
        <v>800</v>
      </c>
      <c r="P711" s="648" t="s">
        <v>800</v>
      </c>
      <c r="Q711" s="648" t="s">
        <v>800</v>
      </c>
      <c r="R711" s="648" t="s">
        <v>800</v>
      </c>
      <c r="S711" s="648" t="s">
        <v>800</v>
      </c>
      <c r="T711" s="648" t="s">
        <v>800</v>
      </c>
      <c r="U711" s="652" t="s">
        <v>800</v>
      </c>
      <c r="V711" s="652" t="s">
        <v>800</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si="71"/>
        <v>4</v>
      </c>
      <c r="D712" s="471"/>
      <c r="E712" s="529">
        <v>9</v>
      </c>
      <c r="F712" s="523" t="b">
        <f t="shared" si="69"/>
        <v>1</v>
      </c>
      <c r="G712" s="471"/>
      <c r="H712" s="644" t="s">
        <v>819</v>
      </c>
      <c r="I712" s="644"/>
      <c r="J712" s="625" t="s">
        <v>799</v>
      </c>
      <c r="K712" s="645" t="str">
        <f t="shared" si="70"/>
        <v>-</v>
      </c>
      <c r="L712" s="646" t="s">
        <v>800</v>
      </c>
      <c r="M712" s="646" t="s">
        <v>800</v>
      </c>
      <c r="N712" s="646" t="s">
        <v>800</v>
      </c>
      <c r="O712" s="646" t="s">
        <v>800</v>
      </c>
      <c r="P712" s="646" t="s">
        <v>800</v>
      </c>
      <c r="Q712" s="646" t="s">
        <v>800</v>
      </c>
      <c r="R712" s="646" t="s">
        <v>800</v>
      </c>
      <c r="S712" s="646" t="s">
        <v>800</v>
      </c>
      <c r="T712" s="646" t="s">
        <v>800</v>
      </c>
      <c r="U712" s="646" t="s">
        <v>800</v>
      </c>
      <c r="V712" s="646" t="s">
        <v>800</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71"/>
        <v>4</v>
      </c>
      <c r="D713" s="471"/>
      <c r="E713" s="647">
        <f>E712</f>
        <v>9</v>
      </c>
      <c r="F713" s="523" t="b">
        <f t="shared" si="69"/>
        <v>1</v>
      </c>
      <c r="G713" s="471"/>
      <c r="H713" s="819" t="s">
        <v>820</v>
      </c>
      <c r="I713" s="820"/>
      <c r="J713" s="648" t="s">
        <v>802</v>
      </c>
      <c r="K713" s="649" t="str">
        <f t="shared" si="70"/>
        <v>-</v>
      </c>
      <c r="L713" s="650" t="s">
        <v>800</v>
      </c>
      <c r="M713" s="650" t="s">
        <v>800</v>
      </c>
      <c r="N713" s="650" t="s">
        <v>800</v>
      </c>
      <c r="O713" s="650" t="s">
        <v>800</v>
      </c>
      <c r="P713" s="650" t="s">
        <v>800</v>
      </c>
      <c r="Q713" s="655">
        <f>INT($I$346/7)</f>
        <v>5</v>
      </c>
      <c r="R713" s="650" t="s">
        <v>800</v>
      </c>
      <c r="S713" s="519" t="b">
        <v>1</v>
      </c>
      <c r="T713" s="650" t="s">
        <v>800</v>
      </c>
      <c r="U713" s="650" t="s">
        <v>800</v>
      </c>
      <c r="V713" s="650" t="s">
        <v>800</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71"/>
        <v>4</v>
      </c>
      <c r="D714" s="471"/>
      <c r="E714" s="647">
        <f>E713</f>
        <v>9</v>
      </c>
      <c r="F714" s="523" t="b">
        <f t="shared" si="69"/>
        <v>1</v>
      </c>
      <c r="G714" s="471"/>
      <c r="H714" s="821"/>
      <c r="I714" s="822"/>
      <c r="J714" s="648" t="s">
        <v>803</v>
      </c>
      <c r="K714" s="649" t="str">
        <f t="shared" si="70"/>
        <v>-</v>
      </c>
      <c r="L714" s="650" t="s">
        <v>804</v>
      </c>
      <c r="M714" s="650" t="s">
        <v>804</v>
      </c>
      <c r="N714" s="650" t="s">
        <v>804</v>
      </c>
      <c r="O714" s="650" t="s">
        <v>804</v>
      </c>
      <c r="P714" s="650" t="s">
        <v>804</v>
      </c>
      <c r="Q714" s="650" t="s">
        <v>804</v>
      </c>
      <c r="R714" s="650" t="s">
        <v>804</v>
      </c>
      <c r="S714" s="650" t="s">
        <v>804</v>
      </c>
      <c r="T714" s="650" t="s">
        <v>804</v>
      </c>
      <c r="U714" s="650" t="s">
        <v>804</v>
      </c>
      <c r="V714" s="650" t="s">
        <v>804</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71"/>
        <v>4</v>
      </c>
      <c r="D715" s="471"/>
      <c r="E715" s="647">
        <f>E714</f>
        <v>9</v>
      </c>
      <c r="F715" s="523" t="b">
        <f t="shared" si="69"/>
        <v>1</v>
      </c>
      <c r="G715" s="471"/>
      <c r="H715" s="823"/>
      <c r="I715" s="824"/>
      <c r="J715" s="633" t="s">
        <v>805</v>
      </c>
      <c r="K715" s="651" t="str">
        <f t="shared" si="70"/>
        <v>-</v>
      </c>
      <c r="L715" s="648" t="s">
        <v>800</v>
      </c>
      <c r="M715" s="648" t="s">
        <v>800</v>
      </c>
      <c r="N715" s="648" t="s">
        <v>800</v>
      </c>
      <c r="O715" s="648" t="s">
        <v>800</v>
      </c>
      <c r="P715" s="648" t="s">
        <v>800</v>
      </c>
      <c r="Q715" s="648" t="s">
        <v>800</v>
      </c>
      <c r="R715" s="648" t="s">
        <v>800</v>
      </c>
      <c r="S715" s="648" t="s">
        <v>800</v>
      </c>
      <c r="T715" s="648" t="s">
        <v>800</v>
      </c>
      <c r="U715" s="652" t="s">
        <v>800</v>
      </c>
      <c r="V715" s="652" t="s">
        <v>800</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71"/>
        <v>4</v>
      </c>
      <c r="D716" s="471"/>
      <c r="E716" s="529">
        <v>10</v>
      </c>
      <c r="F716" s="523" t="b">
        <f t="shared" si="69"/>
        <v>1</v>
      </c>
      <c r="G716" s="471"/>
      <c r="H716" s="644" t="s">
        <v>821</v>
      </c>
      <c r="I716" s="644"/>
      <c r="J716" s="625" t="s">
        <v>799</v>
      </c>
      <c r="K716" s="645" t="str">
        <f t="shared" si="70"/>
        <v>-</v>
      </c>
      <c r="L716" s="646" t="s">
        <v>800</v>
      </c>
      <c r="M716" s="646" t="s">
        <v>800</v>
      </c>
      <c r="N716" s="646" t="s">
        <v>800</v>
      </c>
      <c r="O716" s="646" t="s">
        <v>800</v>
      </c>
      <c r="P716" s="646" t="s">
        <v>800</v>
      </c>
      <c r="Q716" s="646" t="s">
        <v>800</v>
      </c>
      <c r="R716" s="646" t="s">
        <v>800</v>
      </c>
      <c r="S716" s="646" t="s">
        <v>800</v>
      </c>
      <c r="T716" s="646" t="s">
        <v>800</v>
      </c>
      <c r="U716" s="646" t="s">
        <v>800</v>
      </c>
      <c r="V716" s="646" t="s">
        <v>800</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71"/>
        <v>4</v>
      </c>
      <c r="D717" s="471"/>
      <c r="E717" s="647">
        <f>E716</f>
        <v>10</v>
      </c>
      <c r="F717" s="523" t="b">
        <f t="shared" si="69"/>
        <v>1</v>
      </c>
      <c r="G717" s="471"/>
      <c r="H717" s="819" t="s">
        <v>822</v>
      </c>
      <c r="I717" s="820"/>
      <c r="J717" s="648" t="s">
        <v>802</v>
      </c>
      <c r="K717" s="649" t="str">
        <f t="shared" si="70"/>
        <v>-</v>
      </c>
      <c r="L717" s="650" t="s">
        <v>800</v>
      </c>
      <c r="M717" s="650" t="s">
        <v>800</v>
      </c>
      <c r="N717" s="650" t="s">
        <v>800</v>
      </c>
      <c r="O717" s="650" t="s">
        <v>800</v>
      </c>
      <c r="P717" s="650" t="s">
        <v>800</v>
      </c>
      <c r="Q717" s="655">
        <f>INT($I$347/7)</f>
        <v>7</v>
      </c>
      <c r="R717" s="650" t="s">
        <v>800</v>
      </c>
      <c r="S717" s="519" t="b">
        <v>1</v>
      </c>
      <c r="T717" s="650" t="s">
        <v>800</v>
      </c>
      <c r="U717" s="650" t="s">
        <v>800</v>
      </c>
      <c r="V717" s="650" t="s">
        <v>800</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71"/>
        <v>4</v>
      </c>
      <c r="D718" s="471"/>
      <c r="E718" s="647">
        <f>E717</f>
        <v>10</v>
      </c>
      <c r="F718" s="523" t="b">
        <f t="shared" si="69"/>
        <v>1</v>
      </c>
      <c r="G718" s="471"/>
      <c r="H718" s="821"/>
      <c r="I718" s="822"/>
      <c r="J718" s="648" t="s">
        <v>803</v>
      </c>
      <c r="K718" s="649" t="str">
        <f t="shared" si="70"/>
        <v>-</v>
      </c>
      <c r="L718" s="650" t="s">
        <v>804</v>
      </c>
      <c r="M718" s="650" t="s">
        <v>804</v>
      </c>
      <c r="N718" s="650" t="s">
        <v>804</v>
      </c>
      <c r="O718" s="650" t="s">
        <v>804</v>
      </c>
      <c r="P718" s="650" t="s">
        <v>804</v>
      </c>
      <c r="Q718" s="650" t="s">
        <v>804</v>
      </c>
      <c r="R718" s="650" t="s">
        <v>804</v>
      </c>
      <c r="S718" s="650" t="s">
        <v>804</v>
      </c>
      <c r="T718" s="650" t="s">
        <v>804</v>
      </c>
      <c r="U718" s="650" t="s">
        <v>804</v>
      </c>
      <c r="V718" s="650" t="s">
        <v>804</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71"/>
        <v>4</v>
      </c>
      <c r="D719" s="471"/>
      <c r="E719" s="647">
        <f>E718</f>
        <v>10</v>
      </c>
      <c r="F719" s="523" t="b">
        <f t="shared" si="69"/>
        <v>1</v>
      </c>
      <c r="G719" s="471"/>
      <c r="H719" s="823"/>
      <c r="I719" s="824"/>
      <c r="J719" s="633" t="s">
        <v>805</v>
      </c>
      <c r="K719" s="651" t="str">
        <f t="shared" si="70"/>
        <v>-</v>
      </c>
      <c r="L719" s="648" t="s">
        <v>800</v>
      </c>
      <c r="M719" s="648" t="s">
        <v>800</v>
      </c>
      <c r="N719" s="648" t="s">
        <v>800</v>
      </c>
      <c r="O719" s="648" t="s">
        <v>800</v>
      </c>
      <c r="P719" s="648" t="s">
        <v>800</v>
      </c>
      <c r="Q719" s="648" t="s">
        <v>800</v>
      </c>
      <c r="R719" s="648" t="s">
        <v>800</v>
      </c>
      <c r="S719" s="648" t="s">
        <v>800</v>
      </c>
      <c r="T719" s="648" t="s">
        <v>800</v>
      </c>
      <c r="U719" s="652" t="s">
        <v>800</v>
      </c>
      <c r="V719" s="652" t="s">
        <v>800</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71"/>
        <v>4</v>
      </c>
      <c r="D720" s="471"/>
      <c r="E720" s="529">
        <v>11</v>
      </c>
      <c r="F720" s="523" t="b">
        <f t="shared" si="69"/>
        <v>1</v>
      </c>
      <c r="G720" s="471"/>
      <c r="H720" s="644" t="s">
        <v>823</v>
      </c>
      <c r="I720" s="644"/>
      <c r="J720" s="625" t="s">
        <v>799</v>
      </c>
      <c r="K720" s="645" t="str">
        <f t="shared" si="70"/>
        <v>-</v>
      </c>
      <c r="L720" s="646" t="s">
        <v>800</v>
      </c>
      <c r="M720" s="646" t="s">
        <v>800</v>
      </c>
      <c r="N720" s="646" t="s">
        <v>800</v>
      </c>
      <c r="O720" s="646" t="s">
        <v>800</v>
      </c>
      <c r="P720" s="646" t="s">
        <v>800</v>
      </c>
      <c r="Q720" s="646" t="s">
        <v>800</v>
      </c>
      <c r="R720" s="646" t="s">
        <v>800</v>
      </c>
      <c r="S720" s="646" t="s">
        <v>800</v>
      </c>
      <c r="T720" s="646" t="s">
        <v>800</v>
      </c>
      <c r="U720" s="646" t="s">
        <v>800</v>
      </c>
      <c r="V720" s="646" t="s">
        <v>800</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71"/>
        <v>4</v>
      </c>
      <c r="D721" s="471"/>
      <c r="E721" s="647">
        <f>E720</f>
        <v>11</v>
      </c>
      <c r="F721" s="523" t="b">
        <f t="shared" si="69"/>
        <v>1</v>
      </c>
      <c r="G721" s="471"/>
      <c r="H721" s="819" t="s">
        <v>822</v>
      </c>
      <c r="I721" s="820"/>
      <c r="J721" s="648" t="s">
        <v>802</v>
      </c>
      <c r="K721" s="649" t="str">
        <f t="shared" si="70"/>
        <v>-</v>
      </c>
      <c r="L721" s="650" t="s">
        <v>800</v>
      </c>
      <c r="M721" s="650" t="s">
        <v>800</v>
      </c>
      <c r="N721" s="650" t="s">
        <v>800</v>
      </c>
      <c r="O721" s="650" t="s">
        <v>800</v>
      </c>
      <c r="P721" s="650" t="s">
        <v>800</v>
      </c>
      <c r="Q721" s="655">
        <f>INT($I$348/7)</f>
        <v>7</v>
      </c>
      <c r="R721" s="650" t="s">
        <v>800</v>
      </c>
      <c r="S721" s="519" t="b">
        <v>1</v>
      </c>
      <c r="T721" s="650" t="s">
        <v>800</v>
      </c>
      <c r="U721" s="650" t="s">
        <v>800</v>
      </c>
      <c r="V721" s="650" t="s">
        <v>800</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71"/>
        <v>4</v>
      </c>
      <c r="D722" s="471"/>
      <c r="E722" s="647">
        <f>E721</f>
        <v>11</v>
      </c>
      <c r="F722" s="523" t="b">
        <f t="shared" si="69"/>
        <v>1</v>
      </c>
      <c r="G722" s="471"/>
      <c r="H722" s="821"/>
      <c r="I722" s="822"/>
      <c r="J722" s="648" t="s">
        <v>803</v>
      </c>
      <c r="K722" s="649" t="str">
        <f t="shared" si="70"/>
        <v>-</v>
      </c>
      <c r="L722" s="650" t="s">
        <v>804</v>
      </c>
      <c r="M722" s="650" t="s">
        <v>804</v>
      </c>
      <c r="N722" s="650" t="s">
        <v>804</v>
      </c>
      <c r="O722" s="650" t="s">
        <v>804</v>
      </c>
      <c r="P722" s="650" t="s">
        <v>804</v>
      </c>
      <c r="Q722" s="650" t="s">
        <v>804</v>
      </c>
      <c r="R722" s="650" t="s">
        <v>804</v>
      </c>
      <c r="S722" s="650" t="s">
        <v>804</v>
      </c>
      <c r="T722" s="650" t="s">
        <v>804</v>
      </c>
      <c r="U722" s="650" t="s">
        <v>804</v>
      </c>
      <c r="V722" s="650" t="s">
        <v>804</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71"/>
        <v>4</v>
      </c>
      <c r="D723" s="471"/>
      <c r="E723" s="647">
        <f>E722</f>
        <v>11</v>
      </c>
      <c r="F723" s="523" t="b">
        <f t="shared" si="69"/>
        <v>1</v>
      </c>
      <c r="G723" s="471"/>
      <c r="H723" s="823"/>
      <c r="I723" s="824"/>
      <c r="J723" s="633" t="s">
        <v>805</v>
      </c>
      <c r="K723" s="651" t="str">
        <f t="shared" si="70"/>
        <v>-</v>
      </c>
      <c r="L723" s="648" t="s">
        <v>800</v>
      </c>
      <c r="M723" s="648" t="s">
        <v>800</v>
      </c>
      <c r="N723" s="648" t="s">
        <v>800</v>
      </c>
      <c r="O723" s="648" t="s">
        <v>800</v>
      </c>
      <c r="P723" s="648" t="s">
        <v>800</v>
      </c>
      <c r="Q723" s="648" t="s">
        <v>800</v>
      </c>
      <c r="R723" s="648" t="s">
        <v>800</v>
      </c>
      <c r="S723" s="648" t="s">
        <v>800</v>
      </c>
      <c r="T723" s="648" t="s">
        <v>800</v>
      </c>
      <c r="U723" s="652" t="s">
        <v>800</v>
      </c>
      <c r="V723" s="652" t="s">
        <v>800</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71"/>
        <v>4</v>
      </c>
      <c r="D724" s="471"/>
      <c r="E724" s="529">
        <v>12</v>
      </c>
      <c r="F724" s="523" t="b">
        <f t="shared" si="69"/>
        <v>1</v>
      </c>
      <c r="G724" s="471"/>
      <c r="H724" s="644" t="s">
        <v>824</v>
      </c>
      <c r="I724" s="644"/>
      <c r="J724" s="625" t="s">
        <v>799</v>
      </c>
      <c r="K724" s="645" t="str">
        <f t="shared" si="70"/>
        <v>-</v>
      </c>
      <c r="L724" s="646" t="s">
        <v>800</v>
      </c>
      <c r="M724" s="646" t="s">
        <v>800</v>
      </c>
      <c r="N724" s="646" t="s">
        <v>800</v>
      </c>
      <c r="O724" s="646" t="s">
        <v>800</v>
      </c>
      <c r="P724" s="646" t="s">
        <v>800</v>
      </c>
      <c r="Q724" s="646" t="s">
        <v>800</v>
      </c>
      <c r="R724" s="646" t="s">
        <v>800</v>
      </c>
      <c r="S724" s="646" t="s">
        <v>800</v>
      </c>
      <c r="T724" s="646" t="s">
        <v>800</v>
      </c>
      <c r="U724" s="646" t="s">
        <v>800</v>
      </c>
      <c r="V724" s="646" t="s">
        <v>800</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71"/>
        <v>4</v>
      </c>
      <c r="D725" s="471"/>
      <c r="E725" s="647">
        <f>E724</f>
        <v>12</v>
      </c>
      <c r="F725" s="523" t="b">
        <f t="shared" si="69"/>
        <v>1</v>
      </c>
      <c r="G725" s="471"/>
      <c r="H725" s="819" t="s">
        <v>822</v>
      </c>
      <c r="I725" s="820"/>
      <c r="J725" s="648" t="s">
        <v>802</v>
      </c>
      <c r="K725" s="649" t="str">
        <f t="shared" si="70"/>
        <v>-</v>
      </c>
      <c r="L725" s="650" t="s">
        <v>800</v>
      </c>
      <c r="M725" s="650" t="s">
        <v>800</v>
      </c>
      <c r="N725" s="650" t="s">
        <v>800</v>
      </c>
      <c r="O725" s="650" t="s">
        <v>800</v>
      </c>
      <c r="P725" s="650" t="s">
        <v>800</v>
      </c>
      <c r="Q725" s="655">
        <f>INT($I$349/7)</f>
        <v>7</v>
      </c>
      <c r="R725" s="650" t="s">
        <v>800</v>
      </c>
      <c r="S725" s="519" t="b">
        <v>1</v>
      </c>
      <c r="T725" s="650" t="s">
        <v>800</v>
      </c>
      <c r="U725" s="650" t="s">
        <v>800</v>
      </c>
      <c r="V725" s="650" t="s">
        <v>800</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71"/>
        <v>4</v>
      </c>
      <c r="D726" s="471"/>
      <c r="E726" s="647">
        <f>E725</f>
        <v>12</v>
      </c>
      <c r="F726" s="523" t="b">
        <f t="shared" si="69"/>
        <v>1</v>
      </c>
      <c r="G726" s="471"/>
      <c r="H726" s="821"/>
      <c r="I726" s="822"/>
      <c r="J726" s="648" t="s">
        <v>803</v>
      </c>
      <c r="K726" s="649" t="str">
        <f t="shared" si="70"/>
        <v>-</v>
      </c>
      <c r="L726" s="650" t="s">
        <v>804</v>
      </c>
      <c r="M726" s="650" t="s">
        <v>804</v>
      </c>
      <c r="N726" s="650" t="s">
        <v>804</v>
      </c>
      <c r="O726" s="650" t="s">
        <v>804</v>
      </c>
      <c r="P726" s="650" t="s">
        <v>804</v>
      </c>
      <c r="Q726" s="650" t="s">
        <v>804</v>
      </c>
      <c r="R726" s="650" t="s">
        <v>804</v>
      </c>
      <c r="S726" s="650" t="s">
        <v>804</v>
      </c>
      <c r="T726" s="650" t="s">
        <v>804</v>
      </c>
      <c r="U726" s="650" t="s">
        <v>804</v>
      </c>
      <c r="V726" s="650" t="s">
        <v>804</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71"/>
        <v>4</v>
      </c>
      <c r="D727" s="471"/>
      <c r="E727" s="647">
        <f>E726</f>
        <v>12</v>
      </c>
      <c r="F727" s="523" t="b">
        <f t="shared" si="69"/>
        <v>1</v>
      </c>
      <c r="G727" s="471"/>
      <c r="H727" s="823"/>
      <c r="I727" s="824"/>
      <c r="J727" s="633" t="s">
        <v>805</v>
      </c>
      <c r="K727" s="651" t="str">
        <f t="shared" si="70"/>
        <v>-</v>
      </c>
      <c r="L727" s="648" t="s">
        <v>800</v>
      </c>
      <c r="M727" s="648" t="s">
        <v>800</v>
      </c>
      <c r="N727" s="648" t="s">
        <v>800</v>
      </c>
      <c r="O727" s="648" t="s">
        <v>800</v>
      </c>
      <c r="P727" s="648" t="s">
        <v>800</v>
      </c>
      <c r="Q727" s="648" t="s">
        <v>800</v>
      </c>
      <c r="R727" s="648" t="s">
        <v>800</v>
      </c>
      <c r="S727" s="648" t="s">
        <v>800</v>
      </c>
      <c r="T727" s="648" t="s">
        <v>800</v>
      </c>
      <c r="U727" s="652" t="s">
        <v>800</v>
      </c>
      <c r="V727" s="652" t="s">
        <v>800</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71"/>
        <v>4</v>
      </c>
      <c r="D728" s="471"/>
      <c r="E728" s="529">
        <v>13</v>
      </c>
      <c r="F728" s="523" t="b">
        <f t="shared" si="69"/>
        <v>1</v>
      </c>
      <c r="G728" s="471"/>
      <c r="H728" s="644" t="s">
        <v>825</v>
      </c>
      <c r="I728" s="644"/>
      <c r="J728" s="625" t="s">
        <v>799</v>
      </c>
      <c r="K728" s="645">
        <f t="shared" si="70"/>
        <v>43452</v>
      </c>
      <c r="L728" s="654">
        <v>-1</v>
      </c>
      <c r="M728" s="646" t="s">
        <v>800</v>
      </c>
      <c r="N728" s="646" t="s">
        <v>800</v>
      </c>
      <c r="O728" s="646" t="s">
        <v>800</v>
      </c>
      <c r="P728" s="646" t="s">
        <v>800</v>
      </c>
      <c r="Q728" s="646" t="s">
        <v>800</v>
      </c>
      <c r="R728" s="646" t="s">
        <v>800</v>
      </c>
      <c r="S728" s="646" t="s">
        <v>800</v>
      </c>
      <c r="T728" s="646" t="s">
        <v>800</v>
      </c>
      <c r="U728" s="646" t="s">
        <v>800</v>
      </c>
      <c r="V728" s="646" t="s">
        <v>800</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71"/>
        <v>4</v>
      </c>
      <c r="D729" s="471"/>
      <c r="E729" s="647">
        <f>E728</f>
        <v>13</v>
      </c>
      <c r="F729" s="523" t="b">
        <f t="shared" si="69"/>
        <v>1</v>
      </c>
      <c r="G729" s="471"/>
      <c r="H729" s="819" t="s">
        <v>826</v>
      </c>
      <c r="I729" s="820"/>
      <c r="J729" s="648" t="s">
        <v>802</v>
      </c>
      <c r="K729" s="649" t="str">
        <f t="shared" si="70"/>
        <v>-</v>
      </c>
      <c r="L729" s="650" t="s">
        <v>800</v>
      </c>
      <c r="M729" s="650" t="s">
        <v>800</v>
      </c>
      <c r="N729" s="650" t="s">
        <v>800</v>
      </c>
      <c r="O729" s="650" t="s">
        <v>800</v>
      </c>
      <c r="P729" s="650" t="s">
        <v>800</v>
      </c>
      <c r="Q729" s="519">
        <f>INT(150/7)+2</f>
        <v>23</v>
      </c>
      <c r="R729" s="650" t="s">
        <v>800</v>
      </c>
      <c r="S729" s="519" t="b">
        <v>1</v>
      </c>
      <c r="T729" s="650" t="s">
        <v>800</v>
      </c>
      <c r="U729" s="650" t="s">
        <v>800</v>
      </c>
      <c r="V729" s="650" t="s">
        <v>800</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71"/>
        <v>4</v>
      </c>
      <c r="D730" s="471"/>
      <c r="E730" s="647">
        <f>E729</f>
        <v>13</v>
      </c>
      <c r="F730" s="523" t="b">
        <f t="shared" si="69"/>
        <v>1</v>
      </c>
      <c r="G730" s="471"/>
      <c r="H730" s="821"/>
      <c r="I730" s="822"/>
      <c r="J730" s="648" t="s">
        <v>803</v>
      </c>
      <c r="K730" s="649" t="str">
        <f t="shared" si="70"/>
        <v>-</v>
      </c>
      <c r="L730" s="650" t="s">
        <v>804</v>
      </c>
      <c r="M730" s="650" t="s">
        <v>804</v>
      </c>
      <c r="N730" s="650" t="s">
        <v>804</v>
      </c>
      <c r="O730" s="650" t="s">
        <v>804</v>
      </c>
      <c r="P730" s="650" t="s">
        <v>804</v>
      </c>
      <c r="Q730" s="650" t="s">
        <v>804</v>
      </c>
      <c r="R730" s="650" t="s">
        <v>804</v>
      </c>
      <c r="S730" s="650" t="s">
        <v>804</v>
      </c>
      <c r="T730" s="650" t="s">
        <v>804</v>
      </c>
      <c r="U730" s="650" t="s">
        <v>804</v>
      </c>
      <c r="V730" s="650" t="s">
        <v>804</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71"/>
        <v>4</v>
      </c>
      <c r="D731" s="471"/>
      <c r="E731" s="647">
        <f>E730</f>
        <v>13</v>
      </c>
      <c r="F731" s="523" t="b">
        <f t="shared" si="69"/>
        <v>1</v>
      </c>
      <c r="G731" s="471"/>
      <c r="H731" s="823"/>
      <c r="I731" s="824"/>
      <c r="J731" s="633" t="s">
        <v>805</v>
      </c>
      <c r="K731" s="651" t="str">
        <f t="shared" si="70"/>
        <v>-</v>
      </c>
      <c r="L731" s="648" t="s">
        <v>800</v>
      </c>
      <c r="M731" s="648" t="s">
        <v>800</v>
      </c>
      <c r="N731" s="648" t="s">
        <v>800</v>
      </c>
      <c r="O731" s="648" t="s">
        <v>800</v>
      </c>
      <c r="P731" s="648" t="s">
        <v>800</v>
      </c>
      <c r="Q731" s="648" t="s">
        <v>800</v>
      </c>
      <c r="R731" s="648" t="s">
        <v>800</v>
      </c>
      <c r="S731" s="648" t="s">
        <v>800</v>
      </c>
      <c r="T731" s="648" t="s">
        <v>800</v>
      </c>
      <c r="U731" s="652" t="s">
        <v>800</v>
      </c>
      <c r="V731" s="652" t="s">
        <v>800</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71"/>
        <v>4</v>
      </c>
      <c r="D732" s="471"/>
      <c r="E732" s="529">
        <v>14</v>
      </c>
      <c r="F732" s="523" t="b">
        <f t="shared" si="69"/>
        <v>1</v>
      </c>
      <c r="G732" s="471"/>
      <c r="H732" s="644" t="s">
        <v>827</v>
      </c>
      <c r="I732" s="644"/>
      <c r="J732" s="625" t="s">
        <v>799</v>
      </c>
      <c r="K732" s="645" t="str">
        <f t="shared" si="70"/>
        <v>-</v>
      </c>
      <c r="L732" s="646" t="s">
        <v>800</v>
      </c>
      <c r="M732" s="646" t="s">
        <v>800</v>
      </c>
      <c r="N732" s="646" t="s">
        <v>800</v>
      </c>
      <c r="O732" s="646" t="s">
        <v>800</v>
      </c>
      <c r="P732" s="646" t="s">
        <v>800</v>
      </c>
      <c r="Q732" s="646" t="s">
        <v>800</v>
      </c>
      <c r="R732" s="646" t="s">
        <v>800</v>
      </c>
      <c r="S732" s="646" t="s">
        <v>800</v>
      </c>
      <c r="T732" s="646" t="s">
        <v>800</v>
      </c>
      <c r="U732" s="646" t="s">
        <v>800</v>
      </c>
      <c r="V732" s="646" t="s">
        <v>800</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71"/>
        <v>4</v>
      </c>
      <c r="D733" s="471"/>
      <c r="E733" s="647">
        <f>E732</f>
        <v>14</v>
      </c>
      <c r="F733" s="523" t="b">
        <f t="shared" si="69"/>
        <v>1</v>
      </c>
      <c r="G733" s="471"/>
      <c r="H733" s="819" t="s">
        <v>828</v>
      </c>
      <c r="I733" s="820"/>
      <c r="J733" s="648" t="s">
        <v>802</v>
      </c>
      <c r="K733" s="649" t="str">
        <f t="shared" si="70"/>
        <v>-</v>
      </c>
      <c r="L733" s="650" t="s">
        <v>800</v>
      </c>
      <c r="M733" s="650" t="s">
        <v>800</v>
      </c>
      <c r="N733" s="650" t="s">
        <v>800</v>
      </c>
      <c r="O733" s="650" t="s">
        <v>800</v>
      </c>
      <c r="P733" s="650" t="s">
        <v>800</v>
      </c>
      <c r="Q733" s="519">
        <f>INT(150/7)+2</f>
        <v>23</v>
      </c>
      <c r="R733" s="650" t="s">
        <v>800</v>
      </c>
      <c r="S733" s="519" t="b">
        <v>1</v>
      </c>
      <c r="T733" s="650" t="s">
        <v>800</v>
      </c>
      <c r="U733" s="650" t="s">
        <v>800</v>
      </c>
      <c r="V733" s="650" t="s">
        <v>800</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71"/>
        <v>4</v>
      </c>
      <c r="D734" s="471"/>
      <c r="E734" s="647">
        <f>E733</f>
        <v>14</v>
      </c>
      <c r="F734" s="523" t="b">
        <f t="shared" si="69"/>
        <v>1</v>
      </c>
      <c r="G734" s="471"/>
      <c r="H734" s="821"/>
      <c r="I734" s="822"/>
      <c r="J734" s="648" t="s">
        <v>803</v>
      </c>
      <c r="K734" s="649" t="str">
        <f t="shared" si="70"/>
        <v>-</v>
      </c>
      <c r="L734" s="650" t="s">
        <v>804</v>
      </c>
      <c r="M734" s="650" t="s">
        <v>804</v>
      </c>
      <c r="N734" s="650" t="s">
        <v>804</v>
      </c>
      <c r="O734" s="650" t="s">
        <v>804</v>
      </c>
      <c r="P734" s="650" t="s">
        <v>804</v>
      </c>
      <c r="Q734" s="650" t="s">
        <v>804</v>
      </c>
      <c r="R734" s="650" t="s">
        <v>804</v>
      </c>
      <c r="S734" s="650" t="s">
        <v>804</v>
      </c>
      <c r="T734" s="650" t="s">
        <v>804</v>
      </c>
      <c r="U734" s="650" t="s">
        <v>804</v>
      </c>
      <c r="V734" s="650" t="s">
        <v>804</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71"/>
        <v>4</v>
      </c>
      <c r="D735" s="471"/>
      <c r="E735" s="647">
        <f>E734</f>
        <v>14</v>
      </c>
      <c r="F735" s="523" t="b">
        <f t="shared" si="69"/>
        <v>1</v>
      </c>
      <c r="G735" s="471"/>
      <c r="H735" s="823"/>
      <c r="I735" s="824"/>
      <c r="J735" s="633" t="s">
        <v>805</v>
      </c>
      <c r="K735" s="651" t="str">
        <f t="shared" si="70"/>
        <v>-</v>
      </c>
      <c r="L735" s="648" t="s">
        <v>800</v>
      </c>
      <c r="M735" s="648" t="s">
        <v>800</v>
      </c>
      <c r="N735" s="648" t="s">
        <v>800</v>
      </c>
      <c r="O735" s="648" t="s">
        <v>800</v>
      </c>
      <c r="P735" s="648" t="s">
        <v>800</v>
      </c>
      <c r="Q735" s="648" t="s">
        <v>800</v>
      </c>
      <c r="R735" s="648" t="s">
        <v>800</v>
      </c>
      <c r="S735" s="648" t="s">
        <v>800</v>
      </c>
      <c r="T735" s="648" t="s">
        <v>800</v>
      </c>
      <c r="U735" s="652" t="s">
        <v>800</v>
      </c>
      <c r="V735" s="652" t="s">
        <v>800</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71"/>
        <v>4</v>
      </c>
      <c r="D736" s="471"/>
      <c r="E736" s="529">
        <v>15</v>
      </c>
      <c r="F736" s="523" t="b">
        <f>COUNTIFS($L736:$V736,"-")&lt;&gt;COUNTA($L736:$V736)</f>
        <v>1</v>
      </c>
      <c r="G736" s="471"/>
      <c r="H736" s="644" t="s">
        <v>829</v>
      </c>
      <c r="I736" s="644"/>
      <c r="J736" s="625" t="s">
        <v>799</v>
      </c>
      <c r="K736" s="645" t="str">
        <f t="shared" si="70"/>
        <v>-</v>
      </c>
      <c r="L736" s="646" t="s">
        <v>800</v>
      </c>
      <c r="M736" s="646" t="s">
        <v>800</v>
      </c>
      <c r="N736" s="646" t="s">
        <v>800</v>
      </c>
      <c r="O736" s="646" t="s">
        <v>800</v>
      </c>
      <c r="P736" s="646" t="s">
        <v>800</v>
      </c>
      <c r="Q736" s="646" t="s">
        <v>800</v>
      </c>
      <c r="R736" s="646" t="s">
        <v>800</v>
      </c>
      <c r="S736" s="646" t="s">
        <v>800</v>
      </c>
      <c r="T736" s="646" t="s">
        <v>800</v>
      </c>
      <c r="U736" s="646" t="s">
        <v>800</v>
      </c>
      <c r="V736" s="646" t="s">
        <v>800</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71"/>
        <v>4</v>
      </c>
      <c r="D737" s="471"/>
      <c r="E737" s="647">
        <f>E736</f>
        <v>15</v>
      </c>
      <c r="F737" s="523" t="b">
        <f>COUNTIFS($L737:$V737,"-")&lt;&gt;COUNTA($L737:$V737)</f>
        <v>1</v>
      </c>
      <c r="G737" s="471"/>
      <c r="H737" s="819" t="s">
        <v>830</v>
      </c>
      <c r="I737" s="820"/>
      <c r="J737" s="648" t="s">
        <v>802</v>
      </c>
      <c r="K737" s="649" t="str">
        <f t="shared" si="70"/>
        <v>-</v>
      </c>
      <c r="L737" s="650" t="s">
        <v>800</v>
      </c>
      <c r="M737" s="650" t="s">
        <v>800</v>
      </c>
      <c r="N737" s="650" t="s">
        <v>800</v>
      </c>
      <c r="O737" s="650" t="s">
        <v>800</v>
      </c>
      <c r="P737" s="650" t="s">
        <v>800</v>
      </c>
      <c r="Q737" s="519">
        <f>INT(150/7)+2</f>
        <v>23</v>
      </c>
      <c r="R737" s="650" t="s">
        <v>800</v>
      </c>
      <c r="S737" s="519" t="b">
        <v>1</v>
      </c>
      <c r="T737" s="650" t="s">
        <v>800</v>
      </c>
      <c r="U737" s="650" t="s">
        <v>800</v>
      </c>
      <c r="V737" s="650" t="s">
        <v>800</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71"/>
        <v>4</v>
      </c>
      <c r="D738" s="471"/>
      <c r="E738" s="647">
        <f>E737</f>
        <v>15</v>
      </c>
      <c r="F738" s="523" t="b">
        <f>COUNTIFS($L738:$V738,"-")&lt;&gt;COUNTA($L738:$V738)</f>
        <v>1</v>
      </c>
      <c r="G738" s="471"/>
      <c r="H738" s="821"/>
      <c r="I738" s="822"/>
      <c r="J738" s="648" t="s">
        <v>803</v>
      </c>
      <c r="K738" s="649" t="str">
        <f t="shared" si="70"/>
        <v>-</v>
      </c>
      <c r="L738" s="650" t="s">
        <v>804</v>
      </c>
      <c r="M738" s="650" t="s">
        <v>804</v>
      </c>
      <c r="N738" s="650" t="s">
        <v>804</v>
      </c>
      <c r="O738" s="650" t="s">
        <v>804</v>
      </c>
      <c r="P738" s="650" t="s">
        <v>804</v>
      </c>
      <c r="Q738" s="650" t="s">
        <v>804</v>
      </c>
      <c r="R738" s="650" t="s">
        <v>804</v>
      </c>
      <c r="S738" s="650" t="s">
        <v>804</v>
      </c>
      <c r="T738" s="650" t="s">
        <v>804</v>
      </c>
      <c r="U738" s="650" t="s">
        <v>804</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71"/>
        <v>4</v>
      </c>
      <c r="D739" s="471"/>
      <c r="E739" s="647">
        <f>E738</f>
        <v>15</v>
      </c>
      <c r="F739" s="523" t="b">
        <f>COUNTIFS($L739:$V739,"-")&lt;&gt;COUNTA($L739:$V739)</f>
        <v>1</v>
      </c>
      <c r="G739" s="471"/>
      <c r="H739" s="823"/>
      <c r="I739" s="824"/>
      <c r="J739" s="633" t="s">
        <v>805</v>
      </c>
      <c r="K739" s="651" t="str">
        <f t="shared" si="70"/>
        <v>-</v>
      </c>
      <c r="L739" s="648" t="s">
        <v>800</v>
      </c>
      <c r="M739" s="648" t="s">
        <v>800</v>
      </c>
      <c r="N739" s="648" t="s">
        <v>800</v>
      </c>
      <c r="O739" s="648" t="s">
        <v>800</v>
      </c>
      <c r="P739" s="648" t="s">
        <v>800</v>
      </c>
      <c r="Q739" s="648" t="s">
        <v>800</v>
      </c>
      <c r="R739" s="648" t="s">
        <v>800</v>
      </c>
      <c r="S739" s="648" t="s">
        <v>800</v>
      </c>
      <c r="T739" s="648" t="s">
        <v>800</v>
      </c>
      <c r="U739" s="652" t="s">
        <v>800</v>
      </c>
      <c r="V739" s="652" t="s">
        <v>800</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71"/>
        <v>4</v>
      </c>
      <c r="D740" s="471"/>
      <c r="E740" s="529">
        <v>16</v>
      </c>
      <c r="F740" s="523" t="b">
        <f t="shared" si="69"/>
        <v>1</v>
      </c>
      <c r="G740" s="471"/>
      <c r="H740" s="644" t="s">
        <v>831</v>
      </c>
      <c r="I740" s="644"/>
      <c r="J740" s="625" t="s">
        <v>799</v>
      </c>
      <c r="K740" s="645" t="str">
        <f t="shared" si="70"/>
        <v>-</v>
      </c>
      <c r="L740" s="646" t="s">
        <v>800</v>
      </c>
      <c r="M740" s="646" t="s">
        <v>800</v>
      </c>
      <c r="N740" s="646" t="s">
        <v>800</v>
      </c>
      <c r="O740" s="646" t="s">
        <v>800</v>
      </c>
      <c r="P740" s="646" t="s">
        <v>800</v>
      </c>
      <c r="Q740" s="646" t="s">
        <v>800</v>
      </c>
      <c r="R740" s="646" t="s">
        <v>800</v>
      </c>
      <c r="S740" s="646" t="s">
        <v>800</v>
      </c>
      <c r="T740" s="646" t="s">
        <v>800</v>
      </c>
      <c r="U740" s="646" t="s">
        <v>800</v>
      </c>
      <c r="V740" s="646" t="s">
        <v>800</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71"/>
        <v>4</v>
      </c>
      <c r="D741" s="471"/>
      <c r="E741" s="647">
        <f>E740</f>
        <v>16</v>
      </c>
      <c r="F741" s="523" t="b">
        <f t="shared" si="69"/>
        <v>1</v>
      </c>
      <c r="G741" s="471"/>
      <c r="H741" s="819"/>
      <c r="I741" s="820"/>
      <c r="J741" s="648" t="s">
        <v>802</v>
      </c>
      <c r="K741" s="649" t="str">
        <f t="shared" ref="K741:K783" si="72">IFERROR(DATE(2019,1,($L741-1)*7+1),"-")</f>
        <v>-</v>
      </c>
      <c r="L741" s="650" t="s">
        <v>800</v>
      </c>
      <c r="M741" s="650" t="s">
        <v>800</v>
      </c>
      <c r="N741" s="650" t="s">
        <v>800</v>
      </c>
      <c r="O741" s="650" t="s">
        <v>800</v>
      </c>
      <c r="P741" s="650" t="s">
        <v>800</v>
      </c>
      <c r="Q741" s="650" t="s">
        <v>800</v>
      </c>
      <c r="R741" s="519">
        <v>0</v>
      </c>
      <c r="S741" s="519" t="b">
        <v>1</v>
      </c>
      <c r="T741" s="650" t="s">
        <v>800</v>
      </c>
      <c r="U741" s="650" t="s">
        <v>800</v>
      </c>
      <c r="V741" s="650" t="s">
        <v>800</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71"/>
        <v>4</v>
      </c>
      <c r="D742" s="471"/>
      <c r="E742" s="647">
        <f>E741</f>
        <v>16</v>
      </c>
      <c r="F742" s="523" t="b">
        <f t="shared" si="69"/>
        <v>1</v>
      </c>
      <c r="G742" s="471"/>
      <c r="H742" s="821"/>
      <c r="I742" s="822"/>
      <c r="J742" s="648" t="s">
        <v>803</v>
      </c>
      <c r="K742" s="649" t="str">
        <f t="shared" si="72"/>
        <v>-</v>
      </c>
      <c r="L742" s="650" t="s">
        <v>804</v>
      </c>
      <c r="M742" s="650" t="s">
        <v>804</v>
      </c>
      <c r="N742" s="650" t="s">
        <v>804</v>
      </c>
      <c r="O742" s="650" t="s">
        <v>804</v>
      </c>
      <c r="P742" s="650" t="s">
        <v>804</v>
      </c>
      <c r="Q742" s="650" t="s">
        <v>804</v>
      </c>
      <c r="R742" s="650" t="s">
        <v>804</v>
      </c>
      <c r="S742" s="650" t="s">
        <v>804</v>
      </c>
      <c r="T742" s="650" t="s">
        <v>804</v>
      </c>
      <c r="U742" s="650" t="s">
        <v>804</v>
      </c>
      <c r="V742" s="650" t="s">
        <v>804</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71"/>
        <v>4</v>
      </c>
      <c r="D743" s="471"/>
      <c r="E743" s="647">
        <f>E742</f>
        <v>16</v>
      </c>
      <c r="F743" s="523" t="b">
        <f t="shared" si="69"/>
        <v>1</v>
      </c>
      <c r="G743" s="471"/>
      <c r="H743" s="823"/>
      <c r="I743" s="824"/>
      <c r="J743" s="633" t="s">
        <v>805</v>
      </c>
      <c r="K743" s="651" t="str">
        <f t="shared" si="72"/>
        <v>-</v>
      </c>
      <c r="L743" s="648" t="s">
        <v>800</v>
      </c>
      <c r="M743" s="648" t="s">
        <v>800</v>
      </c>
      <c r="N743" s="648" t="s">
        <v>800</v>
      </c>
      <c r="O743" s="648" t="s">
        <v>800</v>
      </c>
      <c r="P743" s="648" t="s">
        <v>800</v>
      </c>
      <c r="Q743" s="648" t="s">
        <v>800</v>
      </c>
      <c r="R743" s="648" t="s">
        <v>800</v>
      </c>
      <c r="S743" s="648" t="s">
        <v>800</v>
      </c>
      <c r="T743" s="648" t="s">
        <v>800</v>
      </c>
      <c r="U743" s="652" t="s">
        <v>800</v>
      </c>
      <c r="V743" s="652" t="s">
        <v>800</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si="71"/>
        <v>4</v>
      </c>
      <c r="D744" s="471"/>
      <c r="E744" s="529">
        <v>17</v>
      </c>
      <c r="F744" s="523" t="b">
        <f t="shared" si="69"/>
        <v>1</v>
      </c>
      <c r="G744" s="471"/>
      <c r="H744" s="644" t="s">
        <v>832</v>
      </c>
      <c r="I744" s="644"/>
      <c r="J744" s="625" t="s">
        <v>799</v>
      </c>
      <c r="K744" s="645" t="str">
        <f t="shared" si="72"/>
        <v>-</v>
      </c>
      <c r="L744" s="646" t="s">
        <v>800</v>
      </c>
      <c r="M744" s="653">
        <v>42</v>
      </c>
      <c r="N744" s="646" t="s">
        <v>800</v>
      </c>
      <c r="O744" s="646" t="s">
        <v>800</v>
      </c>
      <c r="P744" s="646" t="s">
        <v>800</v>
      </c>
      <c r="Q744" s="646" t="s">
        <v>800</v>
      </c>
      <c r="R744" s="646" t="s">
        <v>800</v>
      </c>
      <c r="S744" s="646" t="s">
        <v>800</v>
      </c>
      <c r="T744" s="646" t="s">
        <v>800</v>
      </c>
      <c r="U744" s="646" t="s">
        <v>800</v>
      </c>
      <c r="V744" s="646" t="s">
        <v>800</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71"/>
        <v>4</v>
      </c>
      <c r="D745" s="471"/>
      <c r="E745" s="647">
        <f>E744</f>
        <v>17</v>
      </c>
      <c r="F745" s="523" t="b">
        <f t="shared" si="69"/>
        <v>1</v>
      </c>
      <c r="G745" s="471"/>
      <c r="H745" s="819" t="s">
        <v>833</v>
      </c>
      <c r="I745" s="820"/>
      <c r="J745" s="648" t="s">
        <v>802</v>
      </c>
      <c r="K745" s="649" t="str">
        <f t="shared" si="72"/>
        <v>-</v>
      </c>
      <c r="L745" s="650" t="s">
        <v>800</v>
      </c>
      <c r="M745" s="650" t="s">
        <v>800</v>
      </c>
      <c r="N745" s="650" t="s">
        <v>800</v>
      </c>
      <c r="O745" s="650" t="s">
        <v>800</v>
      </c>
      <c r="P745" s="650" t="s">
        <v>800</v>
      </c>
      <c r="Q745" s="650" t="s">
        <v>800</v>
      </c>
      <c r="R745" s="519">
        <v>0</v>
      </c>
      <c r="S745" s="650" t="s">
        <v>800</v>
      </c>
      <c r="T745" s="650" t="s">
        <v>800</v>
      </c>
      <c r="U745" s="650" t="s">
        <v>800</v>
      </c>
      <c r="V745" s="650" t="s">
        <v>800</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71"/>
        <v>4</v>
      </c>
      <c r="D746" s="471"/>
      <c r="E746" s="647">
        <f>E745</f>
        <v>17</v>
      </c>
      <c r="F746" s="523" t="b">
        <f t="shared" si="69"/>
        <v>1</v>
      </c>
      <c r="G746" s="471"/>
      <c r="H746" s="821"/>
      <c r="I746" s="822"/>
      <c r="J746" s="648" t="s">
        <v>803</v>
      </c>
      <c r="K746" s="649" t="str">
        <f t="shared" si="72"/>
        <v>-</v>
      </c>
      <c r="L746" s="650" t="s">
        <v>804</v>
      </c>
      <c r="M746" s="650" t="s">
        <v>804</v>
      </c>
      <c r="N746" s="650" t="s">
        <v>804</v>
      </c>
      <c r="O746" s="650" t="s">
        <v>804</v>
      </c>
      <c r="P746" s="650" t="s">
        <v>804</v>
      </c>
      <c r="Q746" s="650" t="s">
        <v>804</v>
      </c>
      <c r="R746" s="650" t="s">
        <v>804</v>
      </c>
      <c r="S746" s="650" t="s">
        <v>804</v>
      </c>
      <c r="T746" s="650" t="s">
        <v>804</v>
      </c>
      <c r="U746" s="650" t="s">
        <v>804</v>
      </c>
      <c r="V746" s="650" t="s">
        <v>804</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71"/>
        <v>4</v>
      </c>
      <c r="D747" s="471"/>
      <c r="E747" s="647">
        <f>E746</f>
        <v>17</v>
      </c>
      <c r="F747" s="523" t="b">
        <f t="shared" si="69"/>
        <v>1</v>
      </c>
      <c r="G747" s="471"/>
      <c r="H747" s="823"/>
      <c r="I747" s="824"/>
      <c r="J747" s="633" t="s">
        <v>805</v>
      </c>
      <c r="K747" s="651" t="str">
        <f t="shared" si="72"/>
        <v>-</v>
      </c>
      <c r="L747" s="648" t="s">
        <v>800</v>
      </c>
      <c r="M747" s="648" t="s">
        <v>800</v>
      </c>
      <c r="N747" s="648" t="s">
        <v>800</v>
      </c>
      <c r="O747" s="648" t="s">
        <v>800</v>
      </c>
      <c r="P747" s="648" t="s">
        <v>800</v>
      </c>
      <c r="Q747" s="648" t="s">
        <v>800</v>
      </c>
      <c r="R747" s="648" t="s">
        <v>800</v>
      </c>
      <c r="S747" s="648" t="s">
        <v>800</v>
      </c>
      <c r="T747" s="648" t="s">
        <v>800</v>
      </c>
      <c r="U747" s="652" t="s">
        <v>800</v>
      </c>
      <c r="V747" s="652" t="s">
        <v>800</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71"/>
        <v>4</v>
      </c>
      <c r="D748" s="471"/>
      <c r="E748" s="529">
        <v>18</v>
      </c>
      <c r="F748" s="523" t="b">
        <f t="shared" si="69"/>
        <v>1</v>
      </c>
      <c r="G748" s="471"/>
      <c r="H748" s="644" t="s">
        <v>834</v>
      </c>
      <c r="I748" s="644"/>
      <c r="J748" s="625" t="s">
        <v>799</v>
      </c>
      <c r="K748" s="645" t="str">
        <f t="shared" si="72"/>
        <v>-</v>
      </c>
      <c r="L748" s="646" t="s">
        <v>800</v>
      </c>
      <c r="M748" s="646" t="s">
        <v>800</v>
      </c>
      <c r="N748" s="646" t="s">
        <v>800</v>
      </c>
      <c r="O748" s="646" t="s">
        <v>800</v>
      </c>
      <c r="P748" s="646" t="s">
        <v>800</v>
      </c>
      <c r="Q748" s="646" t="s">
        <v>800</v>
      </c>
      <c r="R748" s="646" t="s">
        <v>800</v>
      </c>
      <c r="S748" s="646" t="s">
        <v>800</v>
      </c>
      <c r="T748" s="646" t="s">
        <v>800</v>
      </c>
      <c r="U748" s="646" t="s">
        <v>800</v>
      </c>
      <c r="V748" s="646" t="s">
        <v>800</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71"/>
        <v>4</v>
      </c>
      <c r="D749" s="471"/>
      <c r="E749" s="647">
        <f>E748</f>
        <v>18</v>
      </c>
      <c r="F749" s="523" t="b">
        <f t="shared" si="69"/>
        <v>1</v>
      </c>
      <c r="G749" s="471"/>
      <c r="H749" s="819" t="s">
        <v>835</v>
      </c>
      <c r="I749" s="820"/>
      <c r="J749" s="648" t="s">
        <v>802</v>
      </c>
      <c r="K749" s="649" t="str">
        <f t="shared" si="72"/>
        <v>-</v>
      </c>
      <c r="L749" s="650" t="s">
        <v>800</v>
      </c>
      <c r="M749" s="650" t="s">
        <v>800</v>
      </c>
      <c r="N749" s="650" t="s">
        <v>800</v>
      </c>
      <c r="O749" s="519">
        <v>1</v>
      </c>
      <c r="P749" s="650" t="s">
        <v>800</v>
      </c>
      <c r="Q749" s="650" t="s">
        <v>800</v>
      </c>
      <c r="R749" s="650" t="s">
        <v>800</v>
      </c>
      <c r="S749" s="650" t="s">
        <v>800</v>
      </c>
      <c r="T749" s="650" t="s">
        <v>800</v>
      </c>
      <c r="U749" s="650" t="s">
        <v>800</v>
      </c>
      <c r="V749" s="650" t="s">
        <v>800</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71"/>
        <v>4</v>
      </c>
      <c r="D750" s="471"/>
      <c r="E750" s="647">
        <f>E749</f>
        <v>18</v>
      </c>
      <c r="F750" s="523" t="b">
        <f t="shared" si="69"/>
        <v>1</v>
      </c>
      <c r="G750" s="471"/>
      <c r="H750" s="821"/>
      <c r="I750" s="822"/>
      <c r="J750" s="648" t="s">
        <v>803</v>
      </c>
      <c r="K750" s="649" t="str">
        <f t="shared" si="72"/>
        <v>-</v>
      </c>
      <c r="L750" s="650" t="s">
        <v>804</v>
      </c>
      <c r="M750" s="519">
        <v>38</v>
      </c>
      <c r="N750" s="650" t="s">
        <v>804</v>
      </c>
      <c r="O750" s="650" t="s">
        <v>804</v>
      </c>
      <c r="P750" s="650" t="s">
        <v>804</v>
      </c>
      <c r="Q750" s="650" t="s">
        <v>804</v>
      </c>
      <c r="R750" s="650" t="s">
        <v>804</v>
      </c>
      <c r="S750" s="650" t="s">
        <v>804</v>
      </c>
      <c r="T750" s="650" t="s">
        <v>804</v>
      </c>
      <c r="U750" s="650" t="s">
        <v>804</v>
      </c>
      <c r="V750" s="650" t="s">
        <v>804</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71"/>
        <v>4</v>
      </c>
      <c r="D751" s="471"/>
      <c r="E751" s="647">
        <f>E750</f>
        <v>18</v>
      </c>
      <c r="F751" s="523" t="b">
        <f t="shared" si="69"/>
        <v>1</v>
      </c>
      <c r="G751" s="471"/>
      <c r="H751" s="823"/>
      <c r="I751" s="824"/>
      <c r="J751" s="633" t="s">
        <v>805</v>
      </c>
      <c r="K751" s="651" t="str">
        <f t="shared" si="72"/>
        <v>-</v>
      </c>
      <c r="L751" s="648" t="s">
        <v>800</v>
      </c>
      <c r="M751" s="648" t="s">
        <v>800</v>
      </c>
      <c r="N751" s="648" t="s">
        <v>800</v>
      </c>
      <c r="O751" s="648" t="s">
        <v>800</v>
      </c>
      <c r="P751" s="648" t="s">
        <v>800</v>
      </c>
      <c r="Q751" s="648" t="s">
        <v>800</v>
      </c>
      <c r="R751" s="648" t="s">
        <v>800</v>
      </c>
      <c r="S751" s="648" t="s">
        <v>800</v>
      </c>
      <c r="T751" s="648" t="s">
        <v>800</v>
      </c>
      <c r="U751" s="652" t="s">
        <v>800</v>
      </c>
      <c r="V751" s="652" t="s">
        <v>800</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71"/>
        <v>4</v>
      </c>
      <c r="D752" s="471"/>
      <c r="E752" s="529">
        <v>19</v>
      </c>
      <c r="F752" s="523" t="b">
        <f t="shared" si="69"/>
        <v>1</v>
      </c>
      <c r="G752" s="471"/>
      <c r="H752" s="644" t="s">
        <v>836</v>
      </c>
      <c r="I752" s="644"/>
      <c r="J752" s="625" t="s">
        <v>799</v>
      </c>
      <c r="K752" s="645" t="str">
        <f t="shared" si="72"/>
        <v>-</v>
      </c>
      <c r="L752" s="646" t="s">
        <v>800</v>
      </c>
      <c r="M752" s="646" t="s">
        <v>800</v>
      </c>
      <c r="N752" s="646" t="s">
        <v>800</v>
      </c>
      <c r="O752" s="646" t="s">
        <v>800</v>
      </c>
      <c r="P752" s="646" t="s">
        <v>800</v>
      </c>
      <c r="Q752" s="646" t="s">
        <v>800</v>
      </c>
      <c r="R752" s="646" t="s">
        <v>800</v>
      </c>
      <c r="S752" s="646" t="s">
        <v>800</v>
      </c>
      <c r="T752" s="646" t="s">
        <v>800</v>
      </c>
      <c r="U752" s="646" t="s">
        <v>800</v>
      </c>
      <c r="V752" s="646" t="s">
        <v>800</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71"/>
        <v>4</v>
      </c>
      <c r="D753" s="471"/>
      <c r="E753" s="647">
        <f>E752</f>
        <v>19</v>
      </c>
      <c r="F753" s="523" t="b">
        <f t="shared" si="69"/>
        <v>1</v>
      </c>
      <c r="G753" s="471"/>
      <c r="H753" s="819" t="s">
        <v>837</v>
      </c>
      <c r="I753" s="820"/>
      <c r="J753" s="648" t="s">
        <v>802</v>
      </c>
      <c r="K753" s="649">
        <f t="shared" si="72"/>
        <v>43536</v>
      </c>
      <c r="L753" s="519">
        <v>11</v>
      </c>
      <c r="M753" s="650" t="s">
        <v>800</v>
      </c>
      <c r="N753" s="650" t="s">
        <v>800</v>
      </c>
      <c r="O753" s="650" t="s">
        <v>800</v>
      </c>
      <c r="P753" s="650" t="s">
        <v>800</v>
      </c>
      <c r="Q753" s="650" t="s">
        <v>800</v>
      </c>
      <c r="R753" s="650" t="s">
        <v>800</v>
      </c>
      <c r="S753" s="650" t="s">
        <v>800</v>
      </c>
      <c r="T753" s="650" t="s">
        <v>800</v>
      </c>
      <c r="U753" s="650" t="s">
        <v>800</v>
      </c>
      <c r="V753" s="650" t="s">
        <v>800</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71"/>
        <v>4</v>
      </c>
      <c r="D754" s="471"/>
      <c r="E754" s="647">
        <f>E753</f>
        <v>19</v>
      </c>
      <c r="F754" s="523" t="b">
        <f t="shared" si="69"/>
        <v>1</v>
      </c>
      <c r="G754" s="471"/>
      <c r="H754" s="821"/>
      <c r="I754" s="822"/>
      <c r="J754" s="648" t="s">
        <v>803</v>
      </c>
      <c r="K754" s="649" t="str">
        <f t="shared" si="72"/>
        <v>-</v>
      </c>
      <c r="L754" s="650" t="s">
        <v>804</v>
      </c>
      <c r="M754" s="650" t="s">
        <v>804</v>
      </c>
      <c r="N754" s="519">
        <v>20</v>
      </c>
      <c r="O754" s="519">
        <v>3</v>
      </c>
      <c r="P754" s="650" t="s">
        <v>804</v>
      </c>
      <c r="Q754" s="650" t="s">
        <v>804</v>
      </c>
      <c r="R754" s="650" t="s">
        <v>804</v>
      </c>
      <c r="S754" s="650" t="s">
        <v>804</v>
      </c>
      <c r="T754" s="650" t="s">
        <v>804</v>
      </c>
      <c r="U754" s="650" t="s">
        <v>804</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71"/>
        <v>4</v>
      </c>
      <c r="D755" s="471"/>
      <c r="E755" s="647">
        <f>E754</f>
        <v>19</v>
      </c>
      <c r="F755" s="523" t="b">
        <f t="shared" si="69"/>
        <v>1</v>
      </c>
      <c r="G755" s="471"/>
      <c r="H755" s="823"/>
      <c r="I755" s="824"/>
      <c r="J755" s="633" t="s">
        <v>805</v>
      </c>
      <c r="K755" s="651" t="str">
        <f t="shared" si="72"/>
        <v>-</v>
      </c>
      <c r="L755" s="648" t="s">
        <v>800</v>
      </c>
      <c r="M755" s="648" t="s">
        <v>800</v>
      </c>
      <c r="N755" s="648" t="s">
        <v>800</v>
      </c>
      <c r="O755" s="648" t="s">
        <v>800</v>
      </c>
      <c r="P755" s="648" t="s">
        <v>800</v>
      </c>
      <c r="Q755" s="648" t="s">
        <v>800</v>
      </c>
      <c r="R755" s="648" t="s">
        <v>800</v>
      </c>
      <c r="S755" s="648" t="s">
        <v>800</v>
      </c>
      <c r="T755" s="648" t="s">
        <v>800</v>
      </c>
      <c r="U755" s="652" t="s">
        <v>800</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71"/>
        <v>4</v>
      </c>
      <c r="D756" s="471"/>
      <c r="E756" s="529">
        <v>20</v>
      </c>
      <c r="F756" s="523" t="b">
        <f t="shared" si="69"/>
        <v>1</v>
      </c>
      <c r="G756" s="471"/>
      <c r="H756" s="644" t="s">
        <v>838</v>
      </c>
      <c r="I756" s="644"/>
      <c r="J756" s="625" t="s">
        <v>799</v>
      </c>
      <c r="K756" s="645" t="str">
        <f t="shared" si="72"/>
        <v>-</v>
      </c>
      <c r="L756" s="646" t="s">
        <v>800</v>
      </c>
      <c r="M756" s="646" t="s">
        <v>800</v>
      </c>
      <c r="N756" s="646" t="s">
        <v>800</v>
      </c>
      <c r="O756" s="646" t="s">
        <v>800</v>
      </c>
      <c r="P756" s="646" t="s">
        <v>800</v>
      </c>
      <c r="Q756" s="646" t="s">
        <v>800</v>
      </c>
      <c r="R756" s="646" t="s">
        <v>800</v>
      </c>
      <c r="S756" s="646" t="s">
        <v>800</v>
      </c>
      <c r="T756" s="646" t="s">
        <v>800</v>
      </c>
      <c r="U756" s="646" t="s">
        <v>800</v>
      </c>
      <c r="V756" s="646" t="s">
        <v>800</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71"/>
        <v>4</v>
      </c>
      <c r="D757" s="471"/>
      <c r="E757" s="647">
        <f>E756</f>
        <v>20</v>
      </c>
      <c r="F757" s="523" t="b">
        <f t="shared" si="69"/>
        <v>1</v>
      </c>
      <c r="G757" s="471"/>
      <c r="H757" s="819" t="s">
        <v>839</v>
      </c>
      <c r="I757" s="820"/>
      <c r="J757" s="648" t="s">
        <v>802</v>
      </c>
      <c r="K757" s="649">
        <f t="shared" si="72"/>
        <v>43711</v>
      </c>
      <c r="L757" s="519">
        <v>36</v>
      </c>
      <c r="M757" s="650" t="s">
        <v>800</v>
      </c>
      <c r="N757" s="650" t="s">
        <v>800</v>
      </c>
      <c r="O757" s="650" t="s">
        <v>800</v>
      </c>
      <c r="P757" s="650" t="s">
        <v>800</v>
      </c>
      <c r="Q757" s="650" t="s">
        <v>800</v>
      </c>
      <c r="R757" s="650" t="s">
        <v>800</v>
      </c>
      <c r="S757" s="650" t="s">
        <v>800</v>
      </c>
      <c r="T757" s="650" t="s">
        <v>800</v>
      </c>
      <c r="U757" s="650" t="s">
        <v>800</v>
      </c>
      <c r="V757" s="650" t="s">
        <v>800</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71"/>
        <v>4</v>
      </c>
      <c r="D758" s="471"/>
      <c r="E758" s="647">
        <f>E757</f>
        <v>20</v>
      </c>
      <c r="F758" s="523" t="b">
        <f t="shared" si="69"/>
        <v>1</v>
      </c>
      <c r="G758" s="471"/>
      <c r="H758" s="821"/>
      <c r="I758" s="822"/>
      <c r="J758" s="648" t="s">
        <v>803</v>
      </c>
      <c r="K758" s="649" t="str">
        <f t="shared" si="72"/>
        <v>-</v>
      </c>
      <c r="L758" s="650" t="s">
        <v>804</v>
      </c>
      <c r="M758" s="650" t="s">
        <v>804</v>
      </c>
      <c r="N758" s="519">
        <v>20</v>
      </c>
      <c r="O758" s="519">
        <v>6</v>
      </c>
      <c r="P758" s="650" t="s">
        <v>804</v>
      </c>
      <c r="Q758" s="650" t="s">
        <v>804</v>
      </c>
      <c r="R758" s="650" t="s">
        <v>804</v>
      </c>
      <c r="S758" s="650" t="s">
        <v>804</v>
      </c>
      <c r="T758" s="650" t="s">
        <v>804</v>
      </c>
      <c r="U758" s="650" t="s">
        <v>804</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71"/>
        <v>4</v>
      </c>
      <c r="D759" s="471"/>
      <c r="E759" s="647">
        <f>E758</f>
        <v>20</v>
      </c>
      <c r="F759" s="523" t="b">
        <f t="shared" si="69"/>
        <v>1</v>
      </c>
      <c r="G759" s="471"/>
      <c r="H759" s="823"/>
      <c r="I759" s="824"/>
      <c r="J759" s="633" t="s">
        <v>805</v>
      </c>
      <c r="K759" s="651" t="str">
        <f t="shared" si="72"/>
        <v>-</v>
      </c>
      <c r="L759" s="648" t="s">
        <v>800</v>
      </c>
      <c r="M759" s="648" t="s">
        <v>800</v>
      </c>
      <c r="N759" s="648" t="s">
        <v>800</v>
      </c>
      <c r="O759" s="648" t="s">
        <v>800</v>
      </c>
      <c r="P759" s="648" t="s">
        <v>800</v>
      </c>
      <c r="Q759" s="648" t="s">
        <v>800</v>
      </c>
      <c r="R759" s="648" t="s">
        <v>800</v>
      </c>
      <c r="S759" s="648" t="s">
        <v>800</v>
      </c>
      <c r="T759" s="648" t="s">
        <v>800</v>
      </c>
      <c r="U759" s="652" t="s">
        <v>800</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71"/>
        <v>4</v>
      </c>
      <c r="D760" s="471"/>
      <c r="E760" s="529">
        <v>21</v>
      </c>
      <c r="F760" s="523" t="b">
        <f t="shared" si="69"/>
        <v>1</v>
      </c>
      <c r="G760" s="471"/>
      <c r="H760" s="644" t="s">
        <v>840</v>
      </c>
      <c r="I760" s="644"/>
      <c r="J760" s="625" t="s">
        <v>799</v>
      </c>
      <c r="K760" s="645" t="str">
        <f t="shared" si="72"/>
        <v>-</v>
      </c>
      <c r="L760" s="646" t="s">
        <v>800</v>
      </c>
      <c r="M760" s="646" t="s">
        <v>800</v>
      </c>
      <c r="N760" s="646" t="s">
        <v>800</v>
      </c>
      <c r="O760" s="646" t="s">
        <v>800</v>
      </c>
      <c r="P760" s="646" t="s">
        <v>800</v>
      </c>
      <c r="Q760" s="646" t="s">
        <v>800</v>
      </c>
      <c r="R760" s="646" t="s">
        <v>800</v>
      </c>
      <c r="S760" s="646" t="s">
        <v>800</v>
      </c>
      <c r="T760" s="646" t="s">
        <v>800</v>
      </c>
      <c r="U760" s="646" t="s">
        <v>800</v>
      </c>
      <c r="V760" s="646" t="s">
        <v>800</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71"/>
        <v>4</v>
      </c>
      <c r="D761" s="471"/>
      <c r="E761" s="647">
        <f>E760</f>
        <v>21</v>
      </c>
      <c r="F761" s="523" t="b">
        <f t="shared" si="69"/>
        <v>1</v>
      </c>
      <c r="G761" s="471"/>
      <c r="H761" s="819" t="s">
        <v>841</v>
      </c>
      <c r="I761" s="820"/>
      <c r="J761" s="648" t="s">
        <v>802</v>
      </c>
      <c r="K761" s="649">
        <f t="shared" si="72"/>
        <v>43753</v>
      </c>
      <c r="L761" s="519">
        <v>42</v>
      </c>
      <c r="M761" s="650" t="s">
        <v>800</v>
      </c>
      <c r="N761" s="650" t="s">
        <v>800</v>
      </c>
      <c r="O761" s="650" t="s">
        <v>800</v>
      </c>
      <c r="P761" s="650" t="s">
        <v>800</v>
      </c>
      <c r="Q761" s="650" t="s">
        <v>800</v>
      </c>
      <c r="R761" s="650" t="s">
        <v>800</v>
      </c>
      <c r="S761" s="650" t="s">
        <v>800</v>
      </c>
      <c r="T761" s="650" t="s">
        <v>800</v>
      </c>
      <c r="U761" s="650" t="s">
        <v>800</v>
      </c>
      <c r="V761" s="650" t="s">
        <v>800</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71"/>
        <v>4</v>
      </c>
      <c r="D762" s="471"/>
      <c r="E762" s="647">
        <f>E761</f>
        <v>21</v>
      </c>
      <c r="F762" s="523" t="b">
        <f t="shared" si="69"/>
        <v>1</v>
      </c>
      <c r="G762" s="471"/>
      <c r="H762" s="821"/>
      <c r="I762" s="822"/>
      <c r="J762" s="648" t="s">
        <v>803</v>
      </c>
      <c r="K762" s="649" t="str">
        <f t="shared" si="72"/>
        <v>-</v>
      </c>
      <c r="L762" s="650" t="s">
        <v>804</v>
      </c>
      <c r="M762" s="650" t="s">
        <v>804</v>
      </c>
      <c r="N762" s="519">
        <v>28</v>
      </c>
      <c r="O762" s="519">
        <v>3</v>
      </c>
      <c r="P762" s="650" t="s">
        <v>804</v>
      </c>
      <c r="Q762" s="650" t="s">
        <v>804</v>
      </c>
      <c r="R762" s="650" t="s">
        <v>804</v>
      </c>
      <c r="S762" s="650" t="s">
        <v>804</v>
      </c>
      <c r="T762" s="650" t="s">
        <v>804</v>
      </c>
      <c r="U762" s="650" t="s">
        <v>804</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71"/>
        <v>4</v>
      </c>
      <c r="D763" s="471"/>
      <c r="E763" s="647">
        <f>E762</f>
        <v>21</v>
      </c>
      <c r="F763" s="523" t="b">
        <f t="shared" si="69"/>
        <v>1</v>
      </c>
      <c r="G763" s="471"/>
      <c r="H763" s="823"/>
      <c r="I763" s="824"/>
      <c r="J763" s="633" t="s">
        <v>805</v>
      </c>
      <c r="K763" s="651" t="str">
        <f t="shared" si="72"/>
        <v>-</v>
      </c>
      <c r="L763" s="648" t="s">
        <v>800</v>
      </c>
      <c r="M763" s="648" t="s">
        <v>800</v>
      </c>
      <c r="N763" s="648" t="s">
        <v>800</v>
      </c>
      <c r="O763" s="648" t="s">
        <v>800</v>
      </c>
      <c r="P763" s="648" t="s">
        <v>800</v>
      </c>
      <c r="Q763" s="648" t="s">
        <v>800</v>
      </c>
      <c r="R763" s="648" t="s">
        <v>800</v>
      </c>
      <c r="S763" s="648" t="s">
        <v>800</v>
      </c>
      <c r="T763" s="648" t="s">
        <v>800</v>
      </c>
      <c r="U763" s="652" t="s">
        <v>800</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71"/>
        <v>4</v>
      </c>
      <c r="D764" s="471"/>
      <c r="E764" s="529">
        <v>22</v>
      </c>
      <c r="F764" s="523" t="b">
        <f t="shared" si="69"/>
        <v>1</v>
      </c>
      <c r="G764" s="471"/>
      <c r="H764" s="644" t="s">
        <v>842</v>
      </c>
      <c r="I764" s="644"/>
      <c r="J764" s="625" t="s">
        <v>799</v>
      </c>
      <c r="K764" s="645" t="str">
        <f t="shared" si="72"/>
        <v>-</v>
      </c>
      <c r="L764" s="646" t="s">
        <v>800</v>
      </c>
      <c r="M764" s="646" t="s">
        <v>800</v>
      </c>
      <c r="N764" s="646" t="s">
        <v>800</v>
      </c>
      <c r="O764" s="646" t="s">
        <v>800</v>
      </c>
      <c r="P764" s="646" t="s">
        <v>800</v>
      </c>
      <c r="Q764" s="646" t="s">
        <v>800</v>
      </c>
      <c r="R764" s="646" t="s">
        <v>800</v>
      </c>
      <c r="S764" s="646" t="s">
        <v>800</v>
      </c>
      <c r="T764" s="646" t="s">
        <v>800</v>
      </c>
      <c r="U764" s="646" t="s">
        <v>800</v>
      </c>
      <c r="V764" s="646" t="s">
        <v>800</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71"/>
        <v>4</v>
      </c>
      <c r="D765" s="471"/>
      <c r="E765" s="647">
        <f>E764</f>
        <v>22</v>
      </c>
      <c r="F765" s="523" t="b">
        <f t="shared" si="69"/>
        <v>1</v>
      </c>
      <c r="G765" s="471"/>
      <c r="H765" s="819" t="s">
        <v>843</v>
      </c>
      <c r="I765" s="820"/>
      <c r="J765" s="648" t="s">
        <v>802</v>
      </c>
      <c r="K765" s="649" t="str">
        <f t="shared" si="72"/>
        <v>-</v>
      </c>
      <c r="L765" s="650" t="s">
        <v>800</v>
      </c>
      <c r="M765" s="650" t="s">
        <v>800</v>
      </c>
      <c r="N765" s="519">
        <v>0</v>
      </c>
      <c r="O765" s="650" t="s">
        <v>800</v>
      </c>
      <c r="P765" s="650" t="s">
        <v>800</v>
      </c>
      <c r="Q765" s="650" t="s">
        <v>800</v>
      </c>
      <c r="R765" s="650" t="s">
        <v>800</v>
      </c>
      <c r="S765" s="650" t="s">
        <v>800</v>
      </c>
      <c r="T765" s="650" t="s">
        <v>800</v>
      </c>
      <c r="U765" s="650" t="s">
        <v>800</v>
      </c>
      <c r="V765" s="650" t="s">
        <v>800</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71"/>
        <v>4</v>
      </c>
      <c r="D766" s="471"/>
      <c r="E766" s="647">
        <f>E765</f>
        <v>22</v>
      </c>
      <c r="F766" s="523" t="b">
        <f t="shared" ref="F766:F783" si="73">COUNTIFS($L766:$V766,"-")&lt;&gt;COUNTA($L766:$V766)</f>
        <v>1</v>
      </c>
      <c r="G766" s="471"/>
      <c r="H766" s="821"/>
      <c r="I766" s="822"/>
      <c r="J766" s="648" t="s">
        <v>803</v>
      </c>
      <c r="K766" s="649" t="str">
        <f t="shared" si="72"/>
        <v>-</v>
      </c>
      <c r="L766" s="650" t="s">
        <v>804</v>
      </c>
      <c r="M766" s="650" t="s">
        <v>804</v>
      </c>
      <c r="N766" s="650" t="s">
        <v>804</v>
      </c>
      <c r="O766" s="650" t="s">
        <v>804</v>
      </c>
      <c r="P766" s="650" t="s">
        <v>804</v>
      </c>
      <c r="Q766" s="650" t="s">
        <v>804</v>
      </c>
      <c r="R766" s="650" t="s">
        <v>804</v>
      </c>
      <c r="S766" s="650" t="s">
        <v>804</v>
      </c>
      <c r="T766" s="650" t="s">
        <v>804</v>
      </c>
      <c r="U766" s="650" t="s">
        <v>804</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71"/>
        <v>4</v>
      </c>
      <c r="D767" s="471"/>
      <c r="E767" s="647">
        <f>E766</f>
        <v>22</v>
      </c>
      <c r="F767" s="523" t="b">
        <f t="shared" si="73"/>
        <v>1</v>
      </c>
      <c r="G767" s="471"/>
      <c r="H767" s="823"/>
      <c r="I767" s="824"/>
      <c r="J767" s="633" t="s">
        <v>805</v>
      </c>
      <c r="K767" s="651" t="str">
        <f t="shared" si="72"/>
        <v>-</v>
      </c>
      <c r="L767" s="648" t="s">
        <v>800</v>
      </c>
      <c r="M767" s="648" t="s">
        <v>800</v>
      </c>
      <c r="N767" s="648" t="s">
        <v>800</v>
      </c>
      <c r="O767" s="648" t="s">
        <v>800</v>
      </c>
      <c r="P767" s="648" t="s">
        <v>800</v>
      </c>
      <c r="Q767" s="648" t="s">
        <v>800</v>
      </c>
      <c r="R767" s="648" t="s">
        <v>800</v>
      </c>
      <c r="S767" s="648" t="s">
        <v>800</v>
      </c>
      <c r="T767" s="648" t="s">
        <v>800</v>
      </c>
      <c r="U767" s="652" t="s">
        <v>800</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71"/>
        <v>4</v>
      </c>
      <c r="D768" s="471"/>
      <c r="E768" s="529">
        <v>23</v>
      </c>
      <c r="F768" s="523" t="b">
        <f t="shared" si="73"/>
        <v>1</v>
      </c>
      <c r="G768" s="471"/>
      <c r="H768" s="644" t="s">
        <v>844</v>
      </c>
      <c r="I768" s="644"/>
      <c r="J768" s="625" t="s">
        <v>799</v>
      </c>
      <c r="K768" s="645" t="str">
        <f t="shared" si="72"/>
        <v>-</v>
      </c>
      <c r="L768" s="646" t="s">
        <v>800</v>
      </c>
      <c r="M768" s="646" t="s">
        <v>800</v>
      </c>
      <c r="N768" s="646" t="s">
        <v>800</v>
      </c>
      <c r="O768" s="646" t="s">
        <v>800</v>
      </c>
      <c r="P768" s="646" t="s">
        <v>800</v>
      </c>
      <c r="Q768" s="646" t="s">
        <v>800</v>
      </c>
      <c r="R768" s="646" t="s">
        <v>800</v>
      </c>
      <c r="S768" s="646" t="s">
        <v>800</v>
      </c>
      <c r="T768" s="646" t="s">
        <v>800</v>
      </c>
      <c r="U768" s="646" t="s">
        <v>800</v>
      </c>
      <c r="V768" s="646" t="s">
        <v>800</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71"/>
        <v>4</v>
      </c>
      <c r="D769" s="471"/>
      <c r="E769" s="647">
        <f>E768</f>
        <v>23</v>
      </c>
      <c r="F769" s="523" t="b">
        <f t="shared" si="73"/>
        <v>1</v>
      </c>
      <c r="G769" s="471"/>
      <c r="H769" s="819" t="s">
        <v>845</v>
      </c>
      <c r="I769" s="820"/>
      <c r="J769" s="648" t="s">
        <v>802</v>
      </c>
      <c r="K769" s="649" t="str">
        <f t="shared" si="72"/>
        <v>-</v>
      </c>
      <c r="L769" s="650" t="s">
        <v>800</v>
      </c>
      <c r="M769" s="650" t="s">
        <v>800</v>
      </c>
      <c r="N769" s="519">
        <v>0</v>
      </c>
      <c r="O769" s="650" t="s">
        <v>800</v>
      </c>
      <c r="P769" s="650" t="s">
        <v>800</v>
      </c>
      <c r="Q769" s="650" t="s">
        <v>800</v>
      </c>
      <c r="R769" s="650" t="s">
        <v>800</v>
      </c>
      <c r="S769" s="650" t="s">
        <v>800</v>
      </c>
      <c r="T769" s="650" t="s">
        <v>800</v>
      </c>
      <c r="U769" s="650" t="s">
        <v>800</v>
      </c>
      <c r="V769" s="650" t="s">
        <v>800</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71"/>
        <v>4</v>
      </c>
      <c r="D770" s="471"/>
      <c r="E770" s="647">
        <f>E769</f>
        <v>23</v>
      </c>
      <c r="F770" s="523" t="b">
        <f t="shared" si="73"/>
        <v>1</v>
      </c>
      <c r="G770" s="471"/>
      <c r="H770" s="821"/>
      <c r="I770" s="822"/>
      <c r="J770" s="648" t="s">
        <v>803</v>
      </c>
      <c r="K770" s="649" t="str">
        <f t="shared" si="72"/>
        <v>-</v>
      </c>
      <c r="L770" s="650" t="s">
        <v>804</v>
      </c>
      <c r="M770" s="650" t="s">
        <v>804</v>
      </c>
      <c r="N770" s="650" t="s">
        <v>804</v>
      </c>
      <c r="O770" s="650" t="s">
        <v>804</v>
      </c>
      <c r="P770" s="650" t="s">
        <v>804</v>
      </c>
      <c r="Q770" s="650" t="s">
        <v>804</v>
      </c>
      <c r="R770" s="650" t="s">
        <v>804</v>
      </c>
      <c r="S770" s="650" t="s">
        <v>804</v>
      </c>
      <c r="T770" s="650" t="s">
        <v>804</v>
      </c>
      <c r="U770" s="650" t="s">
        <v>804</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71"/>
        <v>4</v>
      </c>
      <c r="D771" s="471"/>
      <c r="E771" s="647">
        <f>E770</f>
        <v>23</v>
      </c>
      <c r="F771" s="523" t="b">
        <f t="shared" si="73"/>
        <v>1</v>
      </c>
      <c r="G771" s="471"/>
      <c r="H771" s="823"/>
      <c r="I771" s="824"/>
      <c r="J771" s="633" t="s">
        <v>805</v>
      </c>
      <c r="K771" s="651" t="str">
        <f t="shared" si="72"/>
        <v>-</v>
      </c>
      <c r="L771" s="648" t="s">
        <v>800</v>
      </c>
      <c r="M771" s="648" t="s">
        <v>800</v>
      </c>
      <c r="N771" s="648" t="s">
        <v>800</v>
      </c>
      <c r="O771" s="648" t="s">
        <v>800</v>
      </c>
      <c r="P771" s="648" t="s">
        <v>800</v>
      </c>
      <c r="Q771" s="648" t="s">
        <v>800</v>
      </c>
      <c r="R771" s="648" t="s">
        <v>800</v>
      </c>
      <c r="S771" s="648" t="s">
        <v>800</v>
      </c>
      <c r="T771" s="648" t="s">
        <v>800</v>
      </c>
      <c r="U771" s="652" t="s">
        <v>800</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71"/>
        <v>4</v>
      </c>
      <c r="D772" s="471"/>
      <c r="E772" s="529">
        <v>24</v>
      </c>
      <c r="F772" s="523" t="b">
        <f t="shared" si="73"/>
        <v>1</v>
      </c>
      <c r="G772" s="471"/>
      <c r="H772" s="644" t="s">
        <v>846</v>
      </c>
      <c r="I772" s="644"/>
      <c r="J772" s="625" t="s">
        <v>799</v>
      </c>
      <c r="K772" s="645" t="str">
        <f t="shared" si="72"/>
        <v>-</v>
      </c>
      <c r="L772" s="646" t="s">
        <v>800</v>
      </c>
      <c r="M772" s="646" t="s">
        <v>800</v>
      </c>
      <c r="N772" s="646" t="s">
        <v>800</v>
      </c>
      <c r="O772" s="646" t="s">
        <v>800</v>
      </c>
      <c r="P772" s="646" t="s">
        <v>800</v>
      </c>
      <c r="Q772" s="646" t="s">
        <v>800</v>
      </c>
      <c r="R772" s="646" t="s">
        <v>800</v>
      </c>
      <c r="S772" s="646" t="s">
        <v>800</v>
      </c>
      <c r="T772" s="646" t="s">
        <v>800</v>
      </c>
      <c r="U772" s="646" t="s">
        <v>800</v>
      </c>
      <c r="V772" s="646" t="s">
        <v>800</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71"/>
        <v>4</v>
      </c>
      <c r="D773" s="471"/>
      <c r="E773" s="647">
        <f>E772</f>
        <v>24</v>
      </c>
      <c r="F773" s="523" t="b">
        <f t="shared" si="73"/>
        <v>1</v>
      </c>
      <c r="G773" s="471"/>
      <c r="H773" s="819" t="s">
        <v>847</v>
      </c>
      <c r="I773" s="820"/>
      <c r="J773" s="648" t="s">
        <v>802</v>
      </c>
      <c r="K773" s="649" t="str">
        <f t="shared" si="72"/>
        <v>-</v>
      </c>
      <c r="L773" s="650" t="s">
        <v>800</v>
      </c>
      <c r="M773" s="650" t="s">
        <v>800</v>
      </c>
      <c r="N773" s="650" t="s">
        <v>800</v>
      </c>
      <c r="O773" s="650" t="s">
        <v>800</v>
      </c>
      <c r="P773" s="650" t="s">
        <v>800</v>
      </c>
      <c r="Q773" s="650" t="s">
        <v>800</v>
      </c>
      <c r="R773" s="650" t="s">
        <v>800</v>
      </c>
      <c r="S773" s="650" t="s">
        <v>800</v>
      </c>
      <c r="T773" s="650" t="s">
        <v>800</v>
      </c>
      <c r="U773" s="650" t="s">
        <v>800</v>
      </c>
      <c r="V773" s="650" t="s">
        <v>800</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71"/>
        <v>4</v>
      </c>
      <c r="D774" s="471"/>
      <c r="E774" s="647">
        <f>E773</f>
        <v>24</v>
      </c>
      <c r="F774" s="523" t="b">
        <f t="shared" si="73"/>
        <v>1</v>
      </c>
      <c r="G774" s="471"/>
      <c r="H774" s="821"/>
      <c r="I774" s="822"/>
      <c r="J774" s="648" t="s">
        <v>803</v>
      </c>
      <c r="K774" s="649" t="str">
        <f t="shared" si="72"/>
        <v>-</v>
      </c>
      <c r="L774" s="650" t="s">
        <v>804</v>
      </c>
      <c r="M774" s="650" t="s">
        <v>804</v>
      </c>
      <c r="N774" s="650" t="s">
        <v>804</v>
      </c>
      <c r="O774" s="650" t="s">
        <v>804</v>
      </c>
      <c r="P774" s="650" t="s">
        <v>804</v>
      </c>
      <c r="Q774" s="650" t="s">
        <v>804</v>
      </c>
      <c r="R774" s="650" t="s">
        <v>804</v>
      </c>
      <c r="S774" s="650" t="s">
        <v>804</v>
      </c>
      <c r="T774" s="650" t="s">
        <v>804</v>
      </c>
      <c r="U774" s="650" t="s">
        <v>804</v>
      </c>
      <c r="V774" s="650" t="s">
        <v>804</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71"/>
        <v>4</v>
      </c>
      <c r="D775" s="471"/>
      <c r="E775" s="647">
        <f>E774</f>
        <v>24</v>
      </c>
      <c r="F775" s="523" t="b">
        <f t="shared" si="73"/>
        <v>1</v>
      </c>
      <c r="G775" s="471"/>
      <c r="H775" s="823"/>
      <c r="I775" s="824"/>
      <c r="J775" s="633" t="s">
        <v>805</v>
      </c>
      <c r="K775" s="651" t="str">
        <f t="shared" si="72"/>
        <v>-</v>
      </c>
      <c r="L775" s="648" t="s">
        <v>800</v>
      </c>
      <c r="M775" s="648" t="s">
        <v>800</v>
      </c>
      <c r="N775" s="648" t="s">
        <v>800</v>
      </c>
      <c r="O775" s="648" t="s">
        <v>800</v>
      </c>
      <c r="P775" s="648" t="s">
        <v>800</v>
      </c>
      <c r="Q775" s="648" t="s">
        <v>800</v>
      </c>
      <c r="R775" s="648" t="s">
        <v>800</v>
      </c>
      <c r="S775" s="648" t="s">
        <v>800</v>
      </c>
      <c r="T775" s="648" t="s">
        <v>800</v>
      </c>
      <c r="U775" s="652" t="s">
        <v>800</v>
      </c>
      <c r="V775" s="652" t="s">
        <v>800</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74">INT($C$664)+3</f>
        <v>4</v>
      </c>
      <c r="D776" s="471"/>
      <c r="E776" s="529">
        <v>25</v>
      </c>
      <c r="F776" s="523" t="b">
        <f t="shared" si="73"/>
        <v>1</v>
      </c>
      <c r="G776" s="471"/>
      <c r="H776" s="644" t="s">
        <v>848</v>
      </c>
      <c r="I776" s="644"/>
      <c r="J776" s="625" t="s">
        <v>799</v>
      </c>
      <c r="K776" s="645" t="str">
        <f t="shared" si="72"/>
        <v>-</v>
      </c>
      <c r="L776" s="646" t="s">
        <v>800</v>
      </c>
      <c r="M776" s="646" t="s">
        <v>800</v>
      </c>
      <c r="N776" s="646" t="s">
        <v>800</v>
      </c>
      <c r="O776" s="646" t="s">
        <v>800</v>
      </c>
      <c r="P776" s="646" t="s">
        <v>800</v>
      </c>
      <c r="Q776" s="653">
        <v>21</v>
      </c>
      <c r="R776" s="646" t="s">
        <v>800</v>
      </c>
      <c r="S776" s="646" t="s">
        <v>800</v>
      </c>
      <c r="T776" s="646" t="s">
        <v>800</v>
      </c>
      <c r="U776" s="646" t="s">
        <v>800</v>
      </c>
      <c r="V776" s="646" t="s">
        <v>800</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74"/>
        <v>4</v>
      </c>
      <c r="D777" s="471"/>
      <c r="E777" s="647">
        <f>E776</f>
        <v>25</v>
      </c>
      <c r="F777" s="523" t="b">
        <f t="shared" si="73"/>
        <v>1</v>
      </c>
      <c r="G777" s="471"/>
      <c r="H777" s="819" t="s">
        <v>849</v>
      </c>
      <c r="I777" s="820"/>
      <c r="J777" s="648" t="s">
        <v>802</v>
      </c>
      <c r="K777" s="649" t="str">
        <f t="shared" si="72"/>
        <v>-</v>
      </c>
      <c r="L777" s="650" t="s">
        <v>800</v>
      </c>
      <c r="M777" s="650" t="s">
        <v>800</v>
      </c>
      <c r="N777" s="650" t="s">
        <v>800</v>
      </c>
      <c r="O777" s="650" t="s">
        <v>800</v>
      </c>
      <c r="P777" s="650" t="s">
        <v>800</v>
      </c>
      <c r="Q777" s="650" t="s">
        <v>800</v>
      </c>
      <c r="R777" s="650" t="s">
        <v>800</v>
      </c>
      <c r="S777" s="519" t="b">
        <v>1</v>
      </c>
      <c r="T777" s="650" t="s">
        <v>800</v>
      </c>
      <c r="U777" s="650" t="s">
        <v>800</v>
      </c>
      <c r="V777" s="650" t="s">
        <v>800</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74"/>
        <v>4</v>
      </c>
      <c r="D778" s="471"/>
      <c r="E778" s="647">
        <f>E777</f>
        <v>25</v>
      </c>
      <c r="F778" s="523" t="b">
        <f t="shared" si="73"/>
        <v>1</v>
      </c>
      <c r="G778" s="471"/>
      <c r="H778" s="821"/>
      <c r="I778" s="822"/>
      <c r="J778" s="648" t="s">
        <v>803</v>
      </c>
      <c r="K778" s="649" t="str">
        <f t="shared" si="72"/>
        <v>-</v>
      </c>
      <c r="L778" s="650" t="s">
        <v>804</v>
      </c>
      <c r="M778" s="650" t="s">
        <v>804</v>
      </c>
      <c r="N778" s="650" t="s">
        <v>804</v>
      </c>
      <c r="O778" s="650" t="s">
        <v>804</v>
      </c>
      <c r="P778" s="519">
        <v>21</v>
      </c>
      <c r="Q778" s="650" t="s">
        <v>804</v>
      </c>
      <c r="R778" s="650" t="s">
        <v>804</v>
      </c>
      <c r="S778" s="650" t="s">
        <v>804</v>
      </c>
      <c r="T778" s="650" t="s">
        <v>804</v>
      </c>
      <c r="U778" s="650" t="s">
        <v>804</v>
      </c>
      <c r="V778" s="650" t="s">
        <v>804</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74"/>
        <v>4</v>
      </c>
      <c r="D779" s="471"/>
      <c r="E779" s="647">
        <f>E778</f>
        <v>25</v>
      </c>
      <c r="F779" s="523" t="b">
        <f t="shared" si="73"/>
        <v>1</v>
      </c>
      <c r="G779" s="471"/>
      <c r="H779" s="823"/>
      <c r="I779" s="824"/>
      <c r="J779" s="633" t="s">
        <v>805</v>
      </c>
      <c r="K779" s="651" t="str">
        <f t="shared" si="72"/>
        <v>-</v>
      </c>
      <c r="L779" s="648" t="s">
        <v>800</v>
      </c>
      <c r="M779" s="648" t="s">
        <v>800</v>
      </c>
      <c r="N779" s="648" t="s">
        <v>800</v>
      </c>
      <c r="O779" s="648" t="s">
        <v>800</v>
      </c>
      <c r="P779" s="648" t="s">
        <v>800</v>
      </c>
      <c r="Q779" s="648" t="s">
        <v>800</v>
      </c>
      <c r="R779" s="648" t="s">
        <v>800</v>
      </c>
      <c r="S779" s="648" t="s">
        <v>800</v>
      </c>
      <c r="T779" s="648" t="s">
        <v>800</v>
      </c>
      <c r="U779" s="652" t="s">
        <v>800</v>
      </c>
      <c r="V779" s="652" t="s">
        <v>800</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74"/>
        <v>4</v>
      </c>
      <c r="D780" s="471"/>
      <c r="E780" s="529">
        <v>26</v>
      </c>
      <c r="F780" s="523" t="b">
        <f t="shared" si="73"/>
        <v>1</v>
      </c>
      <c r="G780" s="471"/>
      <c r="H780" s="644" t="s">
        <v>850</v>
      </c>
      <c r="I780" s="644"/>
      <c r="J780" s="625" t="s">
        <v>799</v>
      </c>
      <c r="K780" s="645">
        <f t="shared" si="72"/>
        <v>43452</v>
      </c>
      <c r="L780" s="654">
        <v>-1</v>
      </c>
      <c r="M780" s="646" t="s">
        <v>800</v>
      </c>
      <c r="N780" s="646" t="s">
        <v>800</v>
      </c>
      <c r="O780" s="646" t="s">
        <v>800</v>
      </c>
      <c r="P780" s="646" t="s">
        <v>800</v>
      </c>
      <c r="Q780" s="646" t="s">
        <v>800</v>
      </c>
      <c r="R780" s="646" t="s">
        <v>800</v>
      </c>
      <c r="S780" s="646" t="s">
        <v>800</v>
      </c>
      <c r="T780" s="646" t="s">
        <v>800</v>
      </c>
      <c r="U780" s="653">
        <v>0.05</v>
      </c>
      <c r="V780" s="646" t="s">
        <v>800</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74"/>
        <v>4</v>
      </c>
      <c r="D781" s="471"/>
      <c r="E781" s="647">
        <f>E780</f>
        <v>26</v>
      </c>
      <c r="F781" s="523" t="b">
        <f t="shared" si="73"/>
        <v>1</v>
      </c>
      <c r="G781" s="471"/>
      <c r="H781" s="819" t="s">
        <v>851</v>
      </c>
      <c r="I781" s="820"/>
      <c r="J781" s="648" t="s">
        <v>802</v>
      </c>
      <c r="K781" s="649" t="str">
        <f t="shared" si="72"/>
        <v>-</v>
      </c>
      <c r="L781" s="650" t="s">
        <v>800</v>
      </c>
      <c r="M781" s="650" t="s">
        <v>800</v>
      </c>
      <c r="N781" s="650" t="s">
        <v>800</v>
      </c>
      <c r="O781" s="650" t="s">
        <v>800</v>
      </c>
      <c r="P781" s="650" t="s">
        <v>800</v>
      </c>
      <c r="Q781" s="650" t="s">
        <v>800</v>
      </c>
      <c r="R781" s="650" t="s">
        <v>800</v>
      </c>
      <c r="S781" s="650" t="s">
        <v>800</v>
      </c>
      <c r="T781" s="650" t="s">
        <v>800</v>
      </c>
      <c r="U781" s="650" t="s">
        <v>800</v>
      </c>
      <c r="V781" s="650" t="s">
        <v>800</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74"/>
        <v>4</v>
      </c>
      <c r="D782" s="471"/>
      <c r="E782" s="647">
        <f>E781</f>
        <v>26</v>
      </c>
      <c r="F782" s="523" t="b">
        <f t="shared" si="73"/>
        <v>1</v>
      </c>
      <c r="G782" s="471"/>
      <c r="H782" s="821"/>
      <c r="I782" s="822"/>
      <c r="J782" s="648" t="s">
        <v>803</v>
      </c>
      <c r="K782" s="649" t="str">
        <f t="shared" si="72"/>
        <v>-</v>
      </c>
      <c r="L782" s="650" t="s">
        <v>804</v>
      </c>
      <c r="M782" s="650" t="s">
        <v>804</v>
      </c>
      <c r="N782" s="650" t="s">
        <v>804</v>
      </c>
      <c r="O782" s="650" t="s">
        <v>804</v>
      </c>
      <c r="P782" s="650" t="s">
        <v>804</v>
      </c>
      <c r="Q782" s="650" t="s">
        <v>804</v>
      </c>
      <c r="R782" s="650" t="s">
        <v>804</v>
      </c>
      <c r="S782" s="650" t="s">
        <v>804</v>
      </c>
      <c r="T782" s="650" t="s">
        <v>804</v>
      </c>
      <c r="U782" s="650" t="s">
        <v>804</v>
      </c>
      <c r="V782" s="650" t="s">
        <v>804</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74"/>
        <v>4</v>
      </c>
      <c r="D783" s="471"/>
      <c r="E783" s="647">
        <f>E782</f>
        <v>26</v>
      </c>
      <c r="F783" s="523" t="b">
        <f t="shared" si="73"/>
        <v>1</v>
      </c>
      <c r="G783" s="471"/>
      <c r="H783" s="823"/>
      <c r="I783" s="824"/>
      <c r="J783" s="633" t="s">
        <v>805</v>
      </c>
      <c r="K783" s="651" t="str">
        <f t="shared" si="72"/>
        <v>-</v>
      </c>
      <c r="L783" s="657" t="s">
        <v>800</v>
      </c>
      <c r="M783" s="657" t="s">
        <v>800</v>
      </c>
      <c r="N783" s="657" t="s">
        <v>800</v>
      </c>
      <c r="O783" s="657" t="s">
        <v>800</v>
      </c>
      <c r="P783" s="657" t="s">
        <v>800</v>
      </c>
      <c r="Q783" s="657" t="s">
        <v>800</v>
      </c>
      <c r="R783" s="657" t="s">
        <v>800</v>
      </c>
      <c r="S783" s="657" t="s">
        <v>800</v>
      </c>
      <c r="T783" s="657" t="s">
        <v>800</v>
      </c>
      <c r="U783" s="656">
        <v>-0.05</v>
      </c>
      <c r="V783" s="652" t="s">
        <v>800</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503</v>
      </c>
      <c r="AQ784" s="452"/>
      <c r="AR784" s="440"/>
      <c r="AS784" s="440"/>
      <c r="AT784" s="440"/>
    </row>
    <row r="785" spans="1:46" ht="5.0999999999999996" hidden="1" customHeight="1" outlineLevel="2" x14ac:dyDescent="0.25">
      <c r="A785" s="440"/>
      <c r="B785" s="449"/>
      <c r="C785" s="442">
        <f>INT($C$664)+2.005</f>
        <v>3.0049999999999999</v>
      </c>
      <c r="D785" s="471" t="s">
        <v>499</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852</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853</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854</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855</v>
      </c>
      <c r="I789" s="476"/>
      <c r="J789" s="519">
        <v>0</v>
      </c>
      <c r="K789" s="519">
        <v>0.5</v>
      </c>
      <c r="L789" s="519">
        <v>1.25</v>
      </c>
      <c r="M789" s="492">
        <f>FORECAST(M788,CHOOSE({1,2},L789,N789),CHOOSE({1,2},L788,N788))</f>
        <v>13.624999999999998</v>
      </c>
      <c r="N789" s="519">
        <v>3.5</v>
      </c>
      <c r="O789" s="476" t="s">
        <v>856</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503</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hidden="1" outlineLevel="2" x14ac:dyDescent="0.2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0999999999999996" customHeight="1" thickBot="1" x14ac:dyDescent="0.3">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0999999999999996" customHeight="1" outlineLevel="1" collapsed="1" x14ac:dyDescent="0.2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2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00000000000001" customHeight="1" x14ac:dyDescent="0.25">
      <c r="A799" s="440"/>
      <c r="B799" s="449"/>
      <c r="C799" s="442">
        <v>1.02</v>
      </c>
      <c r="D799" s="453"/>
      <c r="E799" s="522" t="s">
        <v>490</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00000000000001" customHeight="1" outlineLevel="1" x14ac:dyDescent="0.25">
      <c r="A800" s="440"/>
      <c r="B800" s="449"/>
      <c r="C800" s="442">
        <f>INT($C$309)+1.02</f>
        <v>5.0199999999999996</v>
      </c>
      <c r="D800" s="453"/>
      <c r="E800" s="522" t="s">
        <v>492</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0999999999999996" customHeight="1" outlineLevel="2" x14ac:dyDescent="0.2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2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25">
      <c r="A803" s="440"/>
      <c r="B803" s="449"/>
      <c r="C803" s="442">
        <f>INT($C$309)+2</f>
        <v>6</v>
      </c>
      <c r="D803" s="450"/>
      <c r="E803" s="529"/>
      <c r="F803" s="529"/>
      <c r="G803" s="450"/>
      <c r="H803" s="469"/>
      <c r="I803" s="469"/>
      <c r="J803" s="800" t="s">
        <v>498</v>
      </c>
      <c r="K803" s="800"/>
      <c r="L803" s="800" t="s">
        <v>498</v>
      </c>
      <c r="M803" s="800"/>
      <c r="N803" s="469"/>
      <c r="O803" s="469"/>
      <c r="P803" s="800" t="s">
        <v>498</v>
      </c>
      <c r="Q803" s="800"/>
      <c r="R803" s="469"/>
      <c r="S803" s="469"/>
      <c r="T803" s="469"/>
      <c r="U803" s="469"/>
      <c r="V803" s="469"/>
      <c r="W803" s="469"/>
      <c r="X803" s="450"/>
      <c r="Y803" s="452"/>
      <c r="Z803" s="440"/>
      <c r="AA803" s="440"/>
      <c r="AB803" s="440"/>
    </row>
    <row r="804" spans="1:28" outlineLevel="2" x14ac:dyDescent="0.25">
      <c r="A804" s="440"/>
      <c r="B804" s="449"/>
      <c r="C804" s="442">
        <f>INT($C$309)+2</f>
        <v>6</v>
      </c>
      <c r="D804" s="450"/>
      <c r="E804" s="529"/>
      <c r="F804" s="529"/>
      <c r="G804" s="450"/>
      <c r="H804" s="469"/>
      <c r="I804" s="469"/>
      <c r="J804" s="800" t="s">
        <v>498</v>
      </c>
      <c r="K804" s="800"/>
      <c r="L804" s="800" t="s">
        <v>498</v>
      </c>
      <c r="M804" s="800"/>
      <c r="N804" s="469"/>
      <c r="O804" s="469"/>
      <c r="P804" s="800" t="s">
        <v>498</v>
      </c>
      <c r="Q804" s="800"/>
      <c r="R804" s="469"/>
      <c r="S804" s="469"/>
      <c r="T804" s="469"/>
      <c r="U804" s="469"/>
      <c r="V804" s="469"/>
      <c r="W804" s="469"/>
      <c r="X804" s="450"/>
      <c r="Y804" s="452"/>
      <c r="Z804" s="440"/>
      <c r="AA804" s="440"/>
      <c r="AB804" s="440"/>
    </row>
    <row r="805" spans="1:28" ht="30" outlineLevel="2" x14ac:dyDescent="0.25">
      <c r="A805" s="440"/>
      <c r="B805" s="449"/>
      <c r="C805" s="442">
        <f>INT($C$309)+2</f>
        <v>6</v>
      </c>
      <c r="D805" s="450"/>
      <c r="E805" s="529"/>
      <c r="F805" s="529"/>
      <c r="G805" s="450"/>
      <c r="H805" s="469"/>
      <c r="I805" s="469"/>
      <c r="J805" s="800" t="s">
        <v>535</v>
      </c>
      <c r="K805" s="800"/>
      <c r="L805" s="800" t="s">
        <v>536</v>
      </c>
      <c r="M805" s="800"/>
      <c r="N805" s="469" t="s">
        <v>537</v>
      </c>
      <c r="O805" s="469" t="s">
        <v>986</v>
      </c>
      <c r="P805" s="800" t="s">
        <v>538</v>
      </c>
      <c r="Q805" s="800"/>
      <c r="R805" s="469"/>
      <c r="S805" s="469"/>
      <c r="T805" s="469"/>
      <c r="U805" s="469"/>
      <c r="V805" s="469"/>
      <c r="W805" s="469"/>
      <c r="X805" s="450"/>
      <c r="Y805" s="452"/>
      <c r="Z805" s="440"/>
      <c r="AA805" s="440"/>
      <c r="AB805" s="440"/>
    </row>
    <row r="806" spans="1:28" ht="11.45" customHeight="1" outlineLevel="2" x14ac:dyDescent="0.25">
      <c r="A806" s="440"/>
      <c r="B806" s="449" t="s">
        <v>496</v>
      </c>
      <c r="C806" s="442">
        <f>INT($C$309)+2.01</f>
        <v>6.01</v>
      </c>
      <c r="D806" s="450"/>
      <c r="E806" s="450"/>
      <c r="F806" s="450"/>
      <c r="G806" s="450"/>
      <c r="H806" s="469"/>
      <c r="I806" s="469"/>
      <c r="J806" s="800" t="s">
        <v>498</v>
      </c>
      <c r="K806" s="800"/>
      <c r="L806" s="800" t="s">
        <v>498</v>
      </c>
      <c r="M806" s="800"/>
      <c r="N806" s="469"/>
      <c r="O806" s="469"/>
      <c r="P806" s="800" t="s">
        <v>498</v>
      </c>
      <c r="Q806" s="800"/>
      <c r="R806" s="469"/>
      <c r="S806" s="469"/>
      <c r="T806" s="469"/>
      <c r="U806" s="469"/>
      <c r="V806" s="469"/>
      <c r="W806" s="469"/>
      <c r="X806" s="450"/>
      <c r="Y806" s="452"/>
      <c r="Z806" s="440"/>
      <c r="AA806" s="440"/>
      <c r="AB806" s="440"/>
    </row>
    <row r="807" spans="1:28" ht="12.95" customHeight="1" outlineLevel="4" x14ac:dyDescent="0.2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4499999999999993" customHeight="1" outlineLevel="4" x14ac:dyDescent="0.25">
      <c r="A808" s="440"/>
      <c r="B808" s="449" t="s">
        <v>497</v>
      </c>
      <c r="C808" s="442">
        <f>C$308</f>
        <v>4</v>
      </c>
      <c r="D808" s="471" t="s">
        <v>498</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0999999999999996" customHeight="1" outlineLevel="2" x14ac:dyDescent="0.25">
      <c r="A809" s="440"/>
      <c r="B809" s="449"/>
      <c r="C809" s="442">
        <f>INT($C$309)+2.005</f>
        <v>6.0049999999999999</v>
      </c>
      <c r="D809" s="471" t="s">
        <v>499</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25">
      <c r="A810" s="440"/>
      <c r="B810" s="449"/>
      <c r="C810" s="442">
        <f>INT(C$309+3)</f>
        <v>7</v>
      </c>
      <c r="D810" s="471"/>
      <c r="E810" s="529"/>
      <c r="F810" s="529"/>
      <c r="G810" s="471"/>
      <c r="H810" s="476"/>
      <c r="I810" s="549"/>
      <c r="J810" s="476" t="s">
        <v>987</v>
      </c>
      <c r="K810" s="476" t="s">
        <v>545</v>
      </c>
      <c r="L810" s="476" t="s">
        <v>987</v>
      </c>
      <c r="M810" s="476" t="s">
        <v>545</v>
      </c>
      <c r="N810" s="476"/>
      <c r="O810" s="476"/>
      <c r="P810" s="476" t="s">
        <v>987</v>
      </c>
      <c r="Q810" s="476" t="s">
        <v>545</v>
      </c>
      <c r="R810" s="476"/>
      <c r="S810" s="476"/>
      <c r="T810" s="476"/>
      <c r="U810" s="476"/>
      <c r="V810" s="476"/>
      <c r="W810" s="476"/>
      <c r="X810" s="471"/>
      <c r="Y810" s="452"/>
      <c r="Z810" s="440"/>
      <c r="AA810" s="440"/>
      <c r="AB810" s="440"/>
    </row>
    <row r="811" spans="1:28" outlineLevel="2" x14ac:dyDescent="0.25">
      <c r="A811" s="440"/>
      <c r="B811" s="449"/>
      <c r="C811" s="442">
        <f t="shared" ref="C811:C818" si="75">INT($C$309)+3</f>
        <v>7</v>
      </c>
      <c r="D811" s="471"/>
      <c r="E811" s="529">
        <v>0</v>
      </c>
      <c r="F811" s="529"/>
      <c r="G811" s="471"/>
      <c r="H811" s="551" t="s">
        <v>988</v>
      </c>
      <c r="I811" s="534" t="s">
        <v>989</v>
      </c>
      <c r="J811" s="801">
        <v>0</v>
      </c>
      <c r="K811" s="479">
        <v>1</v>
      </c>
      <c r="L811" s="479">
        <v>0</v>
      </c>
      <c r="M811" s="479">
        <v>1</v>
      </c>
      <c r="N811" s="476"/>
      <c r="O811" s="551"/>
      <c r="P811" s="807">
        <v>0</v>
      </c>
      <c r="Q811" s="801">
        <v>1</v>
      </c>
      <c r="R811" s="476"/>
      <c r="S811" s="476"/>
      <c r="T811" s="476"/>
      <c r="U811" s="476"/>
      <c r="V811" s="476"/>
      <c r="W811" s="476"/>
      <c r="X811" s="471"/>
      <c r="Y811" s="452"/>
      <c r="Z811" s="440"/>
      <c r="AA811" s="440"/>
      <c r="AB811" s="440"/>
    </row>
    <row r="812" spans="1:28" outlineLevel="3" x14ac:dyDescent="0.25">
      <c r="A812" s="440"/>
      <c r="B812" s="449"/>
      <c r="C812" s="442">
        <f t="shared" si="75"/>
        <v>7</v>
      </c>
      <c r="D812" s="471"/>
      <c r="E812" s="529">
        <v>1</v>
      </c>
      <c r="F812" s="529"/>
      <c r="G812" s="471"/>
      <c r="H812" s="551"/>
      <c r="I812" s="534" t="s">
        <v>990</v>
      </c>
      <c r="J812" s="551"/>
      <c r="K812" s="551"/>
      <c r="L812" s="479">
        <v>1</v>
      </c>
      <c r="M812" s="479">
        <v>1</v>
      </c>
      <c r="N812" s="476"/>
      <c r="O812" s="551"/>
      <c r="P812" s="807">
        <v>1</v>
      </c>
      <c r="Q812" s="801">
        <v>1</v>
      </c>
      <c r="R812" s="476"/>
      <c r="S812" s="476"/>
      <c r="T812" s="476"/>
      <c r="U812" s="476"/>
      <c r="V812" s="476"/>
      <c r="W812" s="476"/>
      <c r="X812" s="471"/>
      <c r="Y812" s="452"/>
      <c r="Z812" s="440"/>
      <c r="AA812" s="440"/>
      <c r="AB812" s="440"/>
    </row>
    <row r="813" spans="1:28" outlineLevel="3" x14ac:dyDescent="0.25">
      <c r="A813" s="440"/>
      <c r="B813" s="449"/>
      <c r="C813" s="442">
        <f t="shared" si="75"/>
        <v>7</v>
      </c>
      <c r="D813" s="471"/>
      <c r="E813" s="529">
        <v>2</v>
      </c>
      <c r="F813" s="529"/>
      <c r="G813" s="471"/>
      <c r="H813" s="551"/>
      <c r="I813" s="534" t="s">
        <v>991</v>
      </c>
      <c r="J813" s="551"/>
      <c r="K813" s="551"/>
      <c r="L813" s="479">
        <v>-1</v>
      </c>
      <c r="M813" s="479">
        <v>1</v>
      </c>
      <c r="N813" s="476"/>
      <c r="O813" s="551"/>
      <c r="P813" s="807">
        <v>-1</v>
      </c>
      <c r="Q813" s="801">
        <v>1</v>
      </c>
      <c r="R813" s="476"/>
      <c r="S813" s="476"/>
      <c r="T813" s="476"/>
      <c r="U813" s="476"/>
      <c r="V813" s="476"/>
      <c r="W813" s="476"/>
      <c r="X813" s="471"/>
      <c r="Y813" s="452"/>
      <c r="Z813" s="440"/>
      <c r="AA813" s="440"/>
      <c r="AB813" s="440"/>
    </row>
    <row r="814" spans="1:28" outlineLevel="3" x14ac:dyDescent="0.25">
      <c r="A814" s="440"/>
      <c r="B814" s="449"/>
      <c r="C814" s="442">
        <f t="shared" si="75"/>
        <v>7</v>
      </c>
      <c r="D814" s="471"/>
      <c r="E814" s="529">
        <v>3</v>
      </c>
      <c r="F814" s="529"/>
      <c r="G814" s="471"/>
      <c r="H814" s="551"/>
      <c r="I814" s="534" t="s">
        <v>992</v>
      </c>
      <c r="J814" s="551"/>
      <c r="K814" s="551"/>
      <c r="L814" s="479">
        <v>0.5</v>
      </c>
      <c r="M814" s="479">
        <v>1</v>
      </c>
      <c r="N814" s="476"/>
      <c r="O814" s="476"/>
      <c r="P814" s="479">
        <v>0.33300000000000002</v>
      </c>
      <c r="Q814" s="479">
        <v>1</v>
      </c>
      <c r="R814" s="476"/>
      <c r="S814" s="476"/>
      <c r="T814" s="476"/>
      <c r="U814" s="476"/>
      <c r="V814" s="476"/>
      <c r="W814" s="476"/>
      <c r="X814" s="471"/>
      <c r="Y814" s="452"/>
      <c r="Z814" s="440"/>
      <c r="AA814" s="440"/>
      <c r="AB814" s="440"/>
    </row>
    <row r="815" spans="1:28" outlineLevel="3" x14ac:dyDescent="0.25">
      <c r="A815" s="440"/>
      <c r="B815" s="449"/>
      <c r="C815" s="442">
        <f t="shared" si="75"/>
        <v>7</v>
      </c>
      <c r="D815" s="471"/>
      <c r="E815" s="529">
        <v>4</v>
      </c>
      <c r="F815" s="529"/>
      <c r="G815" s="471"/>
      <c r="H815" s="551"/>
      <c r="I815" s="534" t="s">
        <v>993</v>
      </c>
      <c r="J815" s="551"/>
      <c r="K815" s="551"/>
      <c r="L815" s="479">
        <v>-0.33300000000000002</v>
      </c>
      <c r="M815" s="479">
        <v>1</v>
      </c>
      <c r="N815" s="476"/>
      <c r="O815" s="476"/>
      <c r="P815" s="479">
        <v>0.66600000000000004</v>
      </c>
      <c r="Q815" s="479">
        <v>1</v>
      </c>
      <c r="R815" s="476"/>
      <c r="S815" s="476"/>
      <c r="T815" s="476"/>
      <c r="U815" s="476"/>
      <c r="V815" s="476"/>
      <c r="W815" s="476"/>
      <c r="X815" s="471"/>
      <c r="Y815" s="452"/>
      <c r="Z815" s="440"/>
      <c r="AA815" s="440"/>
      <c r="AB815" s="440"/>
    </row>
    <row r="816" spans="1:28" outlineLevel="3" x14ac:dyDescent="0.25">
      <c r="A816" s="440"/>
      <c r="B816" s="449"/>
      <c r="C816" s="442">
        <f t="shared" si="75"/>
        <v>7</v>
      </c>
      <c r="D816" s="471"/>
      <c r="E816" s="529">
        <v>5</v>
      </c>
      <c r="F816" s="529"/>
      <c r="G816" s="471"/>
      <c r="H816" s="551"/>
      <c r="I816" s="534" t="s">
        <v>994</v>
      </c>
      <c r="J816" s="551"/>
      <c r="K816" s="551"/>
      <c r="L816" s="479">
        <v>-0.66600000000000004</v>
      </c>
      <c r="M816" s="479">
        <v>1</v>
      </c>
      <c r="N816" s="476"/>
      <c r="O816" s="476"/>
      <c r="P816" s="479">
        <v>-0.5</v>
      </c>
      <c r="Q816" s="479">
        <v>1</v>
      </c>
      <c r="R816" s="476"/>
      <c r="S816" s="476"/>
      <c r="T816" s="476"/>
      <c r="U816" s="476"/>
      <c r="V816" s="476"/>
      <c r="W816" s="476"/>
      <c r="X816" s="471"/>
      <c r="Y816" s="452"/>
      <c r="Z816" s="440"/>
      <c r="AA816" s="440"/>
      <c r="AB816" s="440"/>
    </row>
    <row r="817" spans="1:46" outlineLevel="3" x14ac:dyDescent="0.25">
      <c r="A817" s="440"/>
      <c r="B817" s="449"/>
      <c r="C817" s="442">
        <f t="shared" si="75"/>
        <v>7</v>
      </c>
      <c r="D817" s="471"/>
      <c r="E817" s="529">
        <v>6</v>
      </c>
      <c r="F817" s="529"/>
      <c r="G817" s="471"/>
      <c r="H817" s="551"/>
      <c r="I817" s="534" t="s">
        <v>995</v>
      </c>
      <c r="J817" s="551"/>
      <c r="K817" s="551"/>
      <c r="L817" s="479">
        <v>-0.75</v>
      </c>
      <c r="M817" s="479">
        <v>1</v>
      </c>
      <c r="N817" s="476"/>
      <c r="O817" s="476"/>
      <c r="P817" s="479">
        <v>3.9</v>
      </c>
      <c r="Q817" s="479">
        <v>300</v>
      </c>
      <c r="R817" s="476"/>
      <c r="S817" s="476"/>
      <c r="T817" s="476"/>
      <c r="U817" s="476"/>
      <c r="V817" s="476"/>
      <c r="W817" s="476"/>
      <c r="X817" s="471"/>
      <c r="Y817" s="452"/>
      <c r="Z817" s="440"/>
      <c r="AA817" s="440"/>
      <c r="AB817" s="440"/>
    </row>
    <row r="818" spans="1:46" outlineLevel="3" x14ac:dyDescent="0.25">
      <c r="A818" s="440"/>
      <c r="B818" s="449"/>
      <c r="C818" s="442">
        <f t="shared" si="75"/>
        <v>7</v>
      </c>
      <c r="D818" s="471"/>
      <c r="E818" s="529">
        <v>7</v>
      </c>
      <c r="F818" s="529"/>
      <c r="G818" s="471"/>
      <c r="H818" s="551"/>
      <c r="I818" s="534" t="s">
        <v>996</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0999999999999996" customHeight="1" outlineLevel="3" x14ac:dyDescent="0.2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503</v>
      </c>
      <c r="Y819" s="452"/>
      <c r="Z819" s="440"/>
      <c r="AA819" s="440"/>
      <c r="AB819" s="440"/>
    </row>
    <row r="820" spans="1:46" ht="5.0999999999999996" customHeight="1" outlineLevel="2" x14ac:dyDescent="0.25">
      <c r="A820" s="440"/>
      <c r="B820" s="449"/>
      <c r="C820" s="442">
        <f>INT($C$309)+2.005</f>
        <v>6.0049999999999999</v>
      </c>
      <c r="D820" s="471" t="s">
        <v>499</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25">
      <c r="A821" s="440"/>
      <c r="B821" s="449"/>
      <c r="C821" s="442">
        <f>INT($C$309)+2</f>
        <v>6</v>
      </c>
      <c r="D821" s="471"/>
      <c r="E821" s="529"/>
      <c r="F821" s="529"/>
      <c r="G821" s="471"/>
      <c r="H821" s="476" t="s">
        <v>997</v>
      </c>
      <c r="I821" s="476"/>
      <c r="J821" s="545" t="s">
        <v>535</v>
      </c>
      <c r="K821" s="545"/>
      <c r="L821" s="545"/>
      <c r="M821" s="545"/>
      <c r="N821" s="476"/>
      <c r="O821" s="545" t="s">
        <v>536</v>
      </c>
      <c r="P821" s="476"/>
      <c r="Q821" s="476"/>
      <c r="R821" s="476"/>
      <c r="S821" s="476"/>
      <c r="T821" s="545" t="s">
        <v>538</v>
      </c>
      <c r="U821" s="476"/>
      <c r="V821" s="476"/>
      <c r="W821" s="476"/>
      <c r="X821" s="471"/>
      <c r="Y821" s="452"/>
      <c r="Z821" s="440"/>
      <c r="AA821" s="440"/>
      <c r="AB821" s="440"/>
    </row>
    <row r="822" spans="1:46" outlineLevel="2" x14ac:dyDescent="0.25">
      <c r="A822" s="440"/>
      <c r="B822" s="449"/>
      <c r="C822" s="442"/>
      <c r="D822" s="471"/>
      <c r="E822" s="529"/>
      <c r="F822" s="529"/>
      <c r="G822" s="471"/>
      <c r="H822" s="476"/>
      <c r="I822" s="476"/>
      <c r="J822" s="545" t="s">
        <v>481</v>
      </c>
      <c r="K822" s="545" t="s">
        <v>998</v>
      </c>
      <c r="L822" s="545" t="s">
        <v>999</v>
      </c>
      <c r="M822" s="545" t="s">
        <v>1000</v>
      </c>
      <c r="N822" s="476"/>
      <c r="O822" s="545" t="s">
        <v>481</v>
      </c>
      <c r="P822" s="545" t="s">
        <v>998</v>
      </c>
      <c r="Q822" s="545" t="s">
        <v>999</v>
      </c>
      <c r="R822" s="545" t="s">
        <v>1000</v>
      </c>
      <c r="S822" s="476"/>
      <c r="T822" s="545" t="s">
        <v>481</v>
      </c>
      <c r="U822" s="545" t="s">
        <v>998</v>
      </c>
      <c r="V822" s="545" t="s">
        <v>999</v>
      </c>
      <c r="W822" s="545" t="s">
        <v>1000</v>
      </c>
      <c r="X822" s="471"/>
      <c r="Y822" s="452"/>
      <c r="Z822" s="440"/>
      <c r="AA822" s="440"/>
      <c r="AB822" s="440"/>
    </row>
    <row r="823" spans="1:46" outlineLevel="2" x14ac:dyDescent="0.25">
      <c r="A823" s="440"/>
      <c r="B823" s="449"/>
      <c r="C823" s="442">
        <f>INT($C$309)+2</f>
        <v>6</v>
      </c>
      <c r="D823" s="471"/>
      <c r="E823" s="529">
        <v>0</v>
      </c>
      <c r="F823" s="529"/>
      <c r="G823" s="471"/>
      <c r="H823" s="600" t="s">
        <v>1001</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25">
      <c r="A824" s="440"/>
      <c r="B824" s="449"/>
      <c r="C824" s="442">
        <f>INT($C$309)+2</f>
        <v>6</v>
      </c>
      <c r="D824" s="471"/>
      <c r="E824" s="529">
        <v>27</v>
      </c>
      <c r="F824" s="529"/>
      <c r="G824" s="471"/>
      <c r="H824" s="600" t="s">
        <v>1002</v>
      </c>
      <c r="I824" s="476"/>
      <c r="J824" s="476"/>
      <c r="K824" s="476"/>
      <c r="L824" s="476"/>
      <c r="M824" s="476"/>
      <c r="N824" s="476"/>
      <c r="O824" s="480">
        <v>0.3</v>
      </c>
      <c r="P824" s="480">
        <v>0.25</v>
      </c>
      <c r="Q824" s="480">
        <v>0.1</v>
      </c>
      <c r="R824" s="480">
        <v>0.25</v>
      </c>
      <c r="S824" s="476"/>
      <c r="T824" s="480">
        <v>0.3</v>
      </c>
      <c r="U824" s="480">
        <v>0.25</v>
      </c>
      <c r="V824" s="480">
        <v>0.1</v>
      </c>
      <c r="W824" s="480">
        <v>0.25</v>
      </c>
      <c r="X824" s="471"/>
      <c r="Y824" s="452"/>
      <c r="Z824" s="440"/>
      <c r="AA824" s="440"/>
      <c r="AB824" s="440"/>
    </row>
    <row r="825" spans="1:46" outlineLevel="2" x14ac:dyDescent="0.25">
      <c r="A825" s="440"/>
      <c r="B825" s="449"/>
      <c r="C825" s="442">
        <f>INT($C$309)+2</f>
        <v>6</v>
      </c>
      <c r="D825" s="471"/>
      <c r="E825" s="529">
        <v>54</v>
      </c>
      <c r="F825" s="529"/>
      <c r="G825" s="471"/>
      <c r="H825" s="600" t="s">
        <v>1003</v>
      </c>
      <c r="I825" s="476"/>
      <c r="J825" s="476"/>
      <c r="K825" s="476"/>
      <c r="L825" s="476"/>
      <c r="M825" s="476"/>
      <c r="N825" s="476"/>
      <c r="O825" s="480">
        <v>-0.4</v>
      </c>
      <c r="P825" s="480">
        <v>-0.3</v>
      </c>
      <c r="Q825" s="480">
        <v>-0.1</v>
      </c>
      <c r="R825" s="480">
        <v>-0.3</v>
      </c>
      <c r="S825" s="476"/>
      <c r="T825" s="480">
        <v>-0.5</v>
      </c>
      <c r="U825" s="480">
        <v>-0.35</v>
      </c>
      <c r="V825" s="480">
        <v>-0.1</v>
      </c>
      <c r="W825" s="480">
        <v>-0.35</v>
      </c>
      <c r="X825" s="471"/>
      <c r="Y825" s="452"/>
      <c r="Z825" s="440"/>
      <c r="AA825" s="440"/>
      <c r="AB825" s="440"/>
    </row>
    <row r="826" spans="1:46" outlineLevel="2" x14ac:dyDescent="0.2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0999999999999996" customHeight="1" outlineLevel="3" x14ac:dyDescent="0.2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503</v>
      </c>
      <c r="Y827" s="452"/>
      <c r="Z827" s="440"/>
      <c r="AA827" s="440"/>
      <c r="AB827" s="440"/>
    </row>
    <row r="828" spans="1:46" ht="5.0999999999999996" customHeight="1" outlineLevel="2" x14ac:dyDescent="0.2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0999999999999996" customHeight="1" outlineLevel="1" x14ac:dyDescent="0.2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140</v>
      </c>
      <c r="Z829" s="440"/>
      <c r="AA829" s="440"/>
      <c r="AB829" s="440"/>
    </row>
    <row r="830" spans="1:46" ht="5.0999999999999996" customHeight="1" collapsed="1" x14ac:dyDescent="0.2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hidden="1" outlineLevel="2" x14ac:dyDescent="0.2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2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2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2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2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2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2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25">
      <c r="C838" s="658" t="s">
        <v>857</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23"/>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490</v>
      </c>
      <c r="F6" s="523">
        <v>2</v>
      </c>
      <c r="G6" s="456"/>
      <c r="H6" s="457" t="s">
        <v>858</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x14ac:dyDescent="0.25">
      <c r="A7" s="440"/>
      <c r="B7" s="449"/>
      <c r="C7" s="659">
        <f>INT($C$6)+1.02</f>
        <v>2.02</v>
      </c>
      <c r="D7" s="453"/>
      <c r="E7" s="522" t="s">
        <v>492</v>
      </c>
      <c r="F7" s="526">
        <v>1</v>
      </c>
      <c r="G7" s="462"/>
      <c r="H7" s="463" t="s">
        <v>493</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outlineLevel="3" x14ac:dyDescent="0.25">
      <c r="A12" s="440"/>
      <c r="B12" s="449"/>
      <c r="C12" s="659">
        <f>INT($C$6)+3</f>
        <v>4</v>
      </c>
      <c r="D12" s="450"/>
      <c r="E12" s="529"/>
      <c r="F12" s="529"/>
      <c r="G12" s="450"/>
      <c r="H12" s="469"/>
      <c r="I12" s="469"/>
      <c r="J12" s="469" t="s">
        <v>494</v>
      </c>
      <c r="K12" s="662" t="s">
        <v>495</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customHeight="1" outlineLevel="3" x14ac:dyDescent="0.25">
      <c r="A13" s="440"/>
      <c r="B13" s="449" t="s">
        <v>496</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outlineLevel="4" x14ac:dyDescent="0.25">
      <c r="A15" s="440"/>
      <c r="B15" s="449" t="s">
        <v>497</v>
      </c>
      <c r="C15" s="659">
        <f>INT(MAX($C$16:$C$31))+1</f>
        <v>5</v>
      </c>
      <c r="D15" s="471" t="s">
        <v>498</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499</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500</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501</v>
      </c>
      <c r="I18" s="476"/>
      <c r="J18" s="806">
        <v>44291</v>
      </c>
      <c r="K18" s="865" t="s">
        <v>1004</v>
      </c>
      <c r="L18" s="866"/>
      <c r="M18" s="866"/>
      <c r="N18" s="866"/>
      <c r="O18" s="866"/>
      <c r="P18" s="866"/>
      <c r="Q18" s="866"/>
      <c r="R18" s="866"/>
      <c r="S18" s="866"/>
      <c r="T18" s="866"/>
      <c r="U18" s="866"/>
      <c r="V18" s="866"/>
      <c r="W18" s="866"/>
      <c r="X18" s="866"/>
      <c r="Y18" s="866"/>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502</v>
      </c>
      <c r="I21" s="476"/>
      <c r="J21" s="790">
        <v>44302</v>
      </c>
      <c r="K21" s="867" t="s">
        <v>1014</v>
      </c>
      <c r="L21" s="868"/>
      <c r="M21" s="868"/>
      <c r="N21" s="868"/>
      <c r="O21" s="868"/>
      <c r="P21" s="868"/>
      <c r="Q21" s="868"/>
      <c r="R21" s="868"/>
      <c r="S21" s="868"/>
      <c r="T21" s="868"/>
      <c r="U21" s="868"/>
      <c r="V21" s="868"/>
      <c r="W21" s="868"/>
      <c r="X21" s="868"/>
      <c r="Y21" s="869"/>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503</v>
      </c>
      <c r="SK24" s="452"/>
      <c r="SL24" s="440"/>
      <c r="SM24" s="440"/>
      <c r="SN24" s="440"/>
    </row>
    <row r="25" spans="1:508" ht="5.0999999999999996" hidden="1" customHeight="1" outlineLevel="3" x14ac:dyDescent="0.25">
      <c r="A25" s="440"/>
      <c r="B25" s="449"/>
      <c r="C25" s="659">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504</v>
      </c>
      <c r="I26" s="665"/>
      <c r="J26" s="478" t="s">
        <v>505</v>
      </c>
      <c r="K26" s="479">
        <v>15</v>
      </c>
      <c r="L26" s="478" t="s">
        <v>506</v>
      </c>
      <c r="M26" s="479">
        <v>8.43</v>
      </c>
      <c r="N26" s="476" t="s">
        <v>507</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508</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509</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510</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511</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503</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490</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492</v>
      </c>
      <c r="F41" s="526">
        <v>1</v>
      </c>
      <c r="G41" s="462"/>
      <c r="H41" s="671" t="s">
        <v>781</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859</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860</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861</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859</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860</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496</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INT(MAX($C$56:$C$75))+1</f>
        <v>5</v>
      </c>
      <c r="D52" s="471"/>
      <c r="E52" s="529"/>
      <c r="F52" s="529"/>
      <c r="G52" s="471"/>
      <c r="H52" s="529" t="s">
        <v>862</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497</v>
      </c>
      <c r="C53" s="659">
        <f>INT(MAX($C$56:$C$75))+1</f>
        <v>5</v>
      </c>
      <c r="D53" s="471" t="s">
        <v>498</v>
      </c>
      <c r="E53" s="529"/>
      <c r="F53" s="529"/>
      <c r="G53" s="471"/>
      <c r="H53" s="529" t="s">
        <v>863</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871</v>
      </c>
      <c r="I54" s="489" t="s">
        <v>883</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495</v>
      </c>
      <c r="I55" s="675" t="s">
        <v>208</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499</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864</v>
      </c>
      <c r="I57" s="677" t="s">
        <v>865</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74"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866</v>
      </c>
      <c r="I60" s="492" t="s">
        <v>865</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867</v>
      </c>
      <c r="I63" s="492" t="s">
        <v>865</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868</v>
      </c>
      <c r="I66" s="492" t="s">
        <v>865</v>
      </c>
      <c r="J66" s="492">
        <f>J63+1</f>
        <v>3</v>
      </c>
      <c r="K66" s="791">
        <v>1.53</v>
      </c>
      <c r="L66" s="792">
        <v>1.53</v>
      </c>
      <c r="M66" s="792">
        <v>1.53</v>
      </c>
      <c r="N66" s="792">
        <v>2.02</v>
      </c>
      <c r="O66" s="792">
        <v>2.02</v>
      </c>
      <c r="P66" s="792">
        <v>2.02</v>
      </c>
      <c r="Q66" s="792">
        <v>2.02</v>
      </c>
      <c r="R66" s="792">
        <v>2.02</v>
      </c>
      <c r="S66" s="792">
        <v>2.02</v>
      </c>
      <c r="T66" s="792">
        <v>2.02</v>
      </c>
      <c r="U66" s="792">
        <v>2.1</v>
      </c>
      <c r="V66" s="792">
        <v>2.1</v>
      </c>
      <c r="W66" s="792">
        <v>2.1</v>
      </c>
      <c r="X66" s="792">
        <v>2.1</v>
      </c>
      <c r="Y66" s="792">
        <v>2.16</v>
      </c>
      <c r="Z66" s="792">
        <v>2.16</v>
      </c>
      <c r="AA66" s="792">
        <v>0.86</v>
      </c>
      <c r="AB66" s="792">
        <v>0.86</v>
      </c>
      <c r="AC66" s="792">
        <v>0.86</v>
      </c>
      <c r="AD66" s="792">
        <v>1.47</v>
      </c>
      <c r="AE66" s="792">
        <v>1.47</v>
      </c>
      <c r="AF66" s="792">
        <v>1.47</v>
      </c>
      <c r="AG66" s="792">
        <v>1.47</v>
      </c>
      <c r="AH66" s="792">
        <v>1.64</v>
      </c>
      <c r="AI66" s="792">
        <v>1.64</v>
      </c>
      <c r="AJ66" s="792">
        <v>1.64</v>
      </c>
      <c r="AK66" s="792">
        <v>1.64</v>
      </c>
      <c r="AL66" s="792">
        <v>1.64</v>
      </c>
      <c r="AM66" s="792">
        <v>1.64</v>
      </c>
      <c r="AN66" s="792">
        <v>1.64</v>
      </c>
      <c r="AO66" s="792">
        <v>1.64</v>
      </c>
      <c r="AP66" s="792">
        <v>1.46</v>
      </c>
      <c r="AQ66" s="792">
        <v>1.46</v>
      </c>
      <c r="AR66" s="792">
        <v>1.46</v>
      </c>
      <c r="AS66" s="792">
        <v>1.46</v>
      </c>
      <c r="AT66" s="792">
        <v>1.46</v>
      </c>
      <c r="AU66" s="792">
        <v>1.46</v>
      </c>
      <c r="AV66" s="792">
        <v>1.46</v>
      </c>
      <c r="AW66" s="792">
        <v>1.82</v>
      </c>
      <c r="AX66" s="792">
        <v>1.82</v>
      </c>
      <c r="AY66" s="792">
        <v>1.82</v>
      </c>
      <c r="AZ66" s="792">
        <v>1.82</v>
      </c>
      <c r="BA66" s="792">
        <v>1.82</v>
      </c>
      <c r="BB66" s="792">
        <v>1.42</v>
      </c>
      <c r="BC66" s="792">
        <v>1.42</v>
      </c>
      <c r="BD66" s="792">
        <v>1.42</v>
      </c>
      <c r="BE66" s="792">
        <v>1.42</v>
      </c>
      <c r="BF66" s="792">
        <v>1.53</v>
      </c>
      <c r="BG66" s="792">
        <v>1.53</v>
      </c>
      <c r="BH66" s="792">
        <v>1.53</v>
      </c>
      <c r="BI66" s="792">
        <v>1.53</v>
      </c>
      <c r="BJ66" s="792">
        <v>1.53</v>
      </c>
      <c r="BK66" s="792">
        <v>1.53</v>
      </c>
      <c r="BL66" s="792">
        <v>1.53</v>
      </c>
      <c r="BM66" s="792">
        <v>1.53</v>
      </c>
      <c r="BN66" s="792">
        <v>2.02</v>
      </c>
      <c r="BO66" s="792">
        <v>2.02</v>
      </c>
      <c r="BP66" s="792">
        <v>2.02</v>
      </c>
      <c r="BQ66" s="792">
        <v>2.02</v>
      </c>
      <c r="BR66" s="792">
        <v>1.91</v>
      </c>
      <c r="BS66" s="792">
        <v>1.91</v>
      </c>
      <c r="BT66" s="792">
        <v>1.91</v>
      </c>
      <c r="BU66" s="792">
        <v>2.1</v>
      </c>
      <c r="BV66" s="792">
        <v>2.1</v>
      </c>
      <c r="BW66" s="792">
        <v>2.1</v>
      </c>
      <c r="BX66" s="792">
        <v>2.1</v>
      </c>
      <c r="BY66" s="792">
        <v>2.16</v>
      </c>
      <c r="BZ66" s="792">
        <v>2.16</v>
      </c>
      <c r="CA66" s="792">
        <v>0.86</v>
      </c>
      <c r="CB66" s="792">
        <v>0.86</v>
      </c>
      <c r="CC66" s="792">
        <v>1.58</v>
      </c>
      <c r="CD66" s="792">
        <v>1.47</v>
      </c>
      <c r="CE66" s="792">
        <v>1.47</v>
      </c>
      <c r="CF66" s="792">
        <v>1.47</v>
      </c>
      <c r="CG66" s="792">
        <v>1.47</v>
      </c>
      <c r="CH66" s="792">
        <v>1.64</v>
      </c>
      <c r="CI66" s="792">
        <v>1.64</v>
      </c>
      <c r="CJ66" s="792">
        <v>1.64</v>
      </c>
      <c r="CK66" s="792">
        <v>1.64</v>
      </c>
      <c r="CL66" s="792">
        <v>1.64</v>
      </c>
      <c r="CM66" s="792">
        <v>1.64</v>
      </c>
      <c r="CN66" s="792">
        <v>1.64</v>
      </c>
      <c r="CO66" s="792">
        <v>1.64</v>
      </c>
      <c r="CP66" s="792">
        <v>1.46</v>
      </c>
      <c r="CQ66" s="792">
        <v>1.46</v>
      </c>
      <c r="CR66" s="792">
        <v>1.46</v>
      </c>
      <c r="CS66" s="792">
        <v>1.46</v>
      </c>
      <c r="CT66" s="792">
        <v>1.46</v>
      </c>
      <c r="CU66" s="792">
        <v>1.46</v>
      </c>
      <c r="CV66" s="792">
        <v>1.46</v>
      </c>
      <c r="CW66" s="792">
        <v>1.82</v>
      </c>
      <c r="CX66" s="792">
        <v>1.82</v>
      </c>
      <c r="CY66" s="792">
        <v>1.82</v>
      </c>
      <c r="CZ66" s="792">
        <v>1.82</v>
      </c>
      <c r="DA66" s="792">
        <v>1.82</v>
      </c>
      <c r="DB66" s="792">
        <v>2.04</v>
      </c>
      <c r="DC66" s="792">
        <v>2.04</v>
      </c>
      <c r="DD66" s="792">
        <v>2.04</v>
      </c>
      <c r="DE66" s="792">
        <v>2.04</v>
      </c>
      <c r="DF66" s="792">
        <v>1.93</v>
      </c>
      <c r="DG66" s="792">
        <v>1.93</v>
      </c>
      <c r="DH66" s="792">
        <v>1.93</v>
      </c>
      <c r="DI66" s="792">
        <v>1.93</v>
      </c>
      <c r="DJ66" s="792">
        <v>1.93</v>
      </c>
      <c r="DK66" s="792">
        <v>1.93</v>
      </c>
      <c r="DL66" s="792">
        <v>1.93</v>
      </c>
      <c r="DM66" s="792">
        <v>1.93</v>
      </c>
      <c r="DN66" s="792">
        <v>2.15</v>
      </c>
      <c r="DO66" s="792">
        <v>2.15</v>
      </c>
      <c r="DP66" s="792">
        <v>2.15</v>
      </c>
      <c r="DQ66" s="792">
        <v>2.15</v>
      </c>
      <c r="DR66" s="792">
        <v>1.87</v>
      </c>
      <c r="DS66" s="792">
        <v>1.87</v>
      </c>
      <c r="DT66" s="792">
        <v>1.87</v>
      </c>
      <c r="DU66" s="792">
        <v>2.06</v>
      </c>
      <c r="DV66" s="792">
        <v>2.06</v>
      </c>
      <c r="DW66" s="792">
        <v>2.06</v>
      </c>
      <c r="DX66" s="792">
        <v>2.06</v>
      </c>
      <c r="DY66" s="792">
        <v>2.12</v>
      </c>
      <c r="DZ66" s="792">
        <v>2.12</v>
      </c>
      <c r="EA66" s="792">
        <v>0.98</v>
      </c>
      <c r="EB66" s="792">
        <v>0.98</v>
      </c>
      <c r="EC66" s="792">
        <v>1.67</v>
      </c>
      <c r="ED66" s="792">
        <v>1.71</v>
      </c>
      <c r="EE66" s="792">
        <v>1.71</v>
      </c>
      <c r="EF66" s="792">
        <v>1.71</v>
      </c>
      <c r="EG66" s="792">
        <v>1.71</v>
      </c>
      <c r="EH66" s="792">
        <v>2.15</v>
      </c>
      <c r="EI66" s="792">
        <v>2.15</v>
      </c>
      <c r="EJ66" s="792">
        <v>2.15</v>
      </c>
      <c r="EK66" s="792">
        <v>2.15</v>
      </c>
      <c r="EL66" s="792">
        <v>2.15</v>
      </c>
      <c r="EM66" s="792">
        <v>2.15</v>
      </c>
      <c r="EN66" s="792">
        <v>2.15</v>
      </c>
      <c r="EO66" s="792">
        <v>2.15</v>
      </c>
      <c r="EP66" s="792">
        <v>1.5</v>
      </c>
      <c r="EQ66" s="792">
        <v>1.5</v>
      </c>
      <c r="ER66" s="792">
        <v>1.5</v>
      </c>
      <c r="ES66" s="792">
        <v>1.5</v>
      </c>
      <c r="ET66" s="792">
        <v>1.5</v>
      </c>
      <c r="EU66" s="792">
        <v>1.5</v>
      </c>
      <c r="EV66" s="792">
        <v>1.5</v>
      </c>
      <c r="EW66" s="792">
        <v>1.84</v>
      </c>
      <c r="EX66" s="792">
        <v>1.84</v>
      </c>
      <c r="EY66" s="792">
        <v>1.84</v>
      </c>
      <c r="EZ66" s="792">
        <v>1.84</v>
      </c>
      <c r="FA66" s="792">
        <v>1.84</v>
      </c>
      <c r="FB66" s="792">
        <v>1.5</v>
      </c>
      <c r="FC66" s="792">
        <v>1.5</v>
      </c>
      <c r="FD66" s="792">
        <v>1.5</v>
      </c>
      <c r="FE66" s="792">
        <v>1.5</v>
      </c>
      <c r="FF66" s="792">
        <v>1.65</v>
      </c>
      <c r="FG66" s="792">
        <v>1.65</v>
      </c>
      <c r="FH66" s="792">
        <v>1.65</v>
      </c>
      <c r="FI66" s="792">
        <v>1.65</v>
      </c>
      <c r="FJ66" s="792">
        <v>1.65</v>
      </c>
      <c r="FK66" s="792">
        <v>1.65</v>
      </c>
      <c r="FL66" s="792">
        <v>1.65</v>
      </c>
      <c r="FM66" s="792">
        <v>1.65</v>
      </c>
      <c r="FN66" s="792">
        <v>2.0499999999999998</v>
      </c>
      <c r="FO66" s="792">
        <v>2.0499999999999998</v>
      </c>
      <c r="FP66" s="792">
        <v>2.0499999999999998</v>
      </c>
      <c r="FQ66" s="792">
        <v>2.0499999999999998</v>
      </c>
      <c r="FR66" s="792">
        <v>2.04</v>
      </c>
      <c r="FS66" s="792">
        <v>2.04</v>
      </c>
      <c r="FT66" s="792">
        <v>2.04</v>
      </c>
      <c r="FU66" s="792">
        <v>2.12</v>
      </c>
      <c r="FV66" s="792">
        <v>2.12</v>
      </c>
      <c r="FW66" s="792">
        <v>2.12</v>
      </c>
      <c r="FX66" s="792">
        <v>2.12</v>
      </c>
      <c r="FY66" s="792">
        <v>2.17</v>
      </c>
      <c r="FZ66" s="792">
        <v>2.17</v>
      </c>
      <c r="GA66" s="792">
        <v>1.17</v>
      </c>
      <c r="GB66" s="792">
        <v>1.17</v>
      </c>
      <c r="GC66" s="792">
        <v>1.17</v>
      </c>
      <c r="GD66" s="792">
        <v>2.0499999999999998</v>
      </c>
      <c r="GE66" s="792">
        <v>2.0499999999999998</v>
      </c>
      <c r="GF66" s="792">
        <v>2.0499999999999998</v>
      </c>
      <c r="GG66" s="792">
        <v>2.0499999999999998</v>
      </c>
      <c r="GH66" s="792">
        <v>2.15</v>
      </c>
      <c r="GI66" s="792">
        <v>2.15</v>
      </c>
      <c r="GJ66" s="792">
        <v>2.15</v>
      </c>
      <c r="GK66" s="792">
        <v>2.15</v>
      </c>
      <c r="GL66" s="792">
        <v>2.15</v>
      </c>
      <c r="GM66" s="792">
        <v>2.15</v>
      </c>
      <c r="GN66" s="792">
        <v>2.15</v>
      </c>
      <c r="GO66" s="792">
        <v>2.15</v>
      </c>
      <c r="GP66" s="792">
        <v>1.43</v>
      </c>
      <c r="GQ66" s="792">
        <v>1.43</v>
      </c>
      <c r="GR66" s="792">
        <v>1.43</v>
      </c>
      <c r="GS66" s="792">
        <v>1.43</v>
      </c>
      <c r="GT66" s="792">
        <v>1.43</v>
      </c>
      <c r="GU66" s="792">
        <v>1.43</v>
      </c>
      <c r="GV66" s="792">
        <v>1.43</v>
      </c>
      <c r="GW66" s="792">
        <v>1.8</v>
      </c>
      <c r="GX66" s="792">
        <v>1.8</v>
      </c>
      <c r="GY66" s="792">
        <v>1.8</v>
      </c>
      <c r="GZ66" s="792">
        <v>1.8</v>
      </c>
      <c r="HA66" s="792">
        <v>1.8</v>
      </c>
      <c r="HB66" s="792">
        <v>1.64</v>
      </c>
      <c r="HC66" s="792">
        <v>1.64</v>
      </c>
      <c r="HD66" s="792">
        <v>1.64</v>
      </c>
      <c r="HE66" s="792">
        <v>1.64</v>
      </c>
      <c r="HF66" s="792">
        <v>1.8</v>
      </c>
      <c r="HG66" s="792">
        <v>1.8</v>
      </c>
      <c r="HH66" s="792">
        <v>1.8</v>
      </c>
      <c r="HI66" s="792">
        <v>1.8</v>
      </c>
      <c r="HJ66" s="792">
        <v>1.79</v>
      </c>
      <c r="HK66" s="792">
        <v>1.79</v>
      </c>
      <c r="HL66" s="792">
        <v>1.79</v>
      </c>
      <c r="HM66" s="792">
        <v>1.79</v>
      </c>
      <c r="HN66" s="792">
        <v>2.1</v>
      </c>
      <c r="HO66" s="792">
        <v>2.1</v>
      </c>
      <c r="HP66" s="792">
        <v>2.1</v>
      </c>
      <c r="HQ66" s="792">
        <v>2.1</v>
      </c>
      <c r="HR66" s="792">
        <v>2.0299999999999998</v>
      </c>
      <c r="HS66" s="792">
        <v>2.0299999999999998</v>
      </c>
      <c r="HT66" s="792">
        <v>2.0299999999999998</v>
      </c>
      <c r="HU66" s="792">
        <v>2.1</v>
      </c>
      <c r="HV66" s="792">
        <v>2.1</v>
      </c>
      <c r="HW66" s="792">
        <v>2.1</v>
      </c>
      <c r="HX66" s="792">
        <v>2.1</v>
      </c>
      <c r="HY66" s="792">
        <v>2.16</v>
      </c>
      <c r="HZ66" s="792">
        <v>2.16</v>
      </c>
      <c r="IA66" s="792">
        <v>1.1299999999999999</v>
      </c>
      <c r="IB66" s="792">
        <v>1.1299999999999999</v>
      </c>
      <c r="IC66" s="792">
        <v>1.1299999999999999</v>
      </c>
      <c r="ID66" s="792">
        <v>2.0299999999999998</v>
      </c>
      <c r="IE66" s="792">
        <v>2.0299999999999998</v>
      </c>
      <c r="IF66" s="792">
        <v>2.0299999999999998</v>
      </c>
      <c r="IG66" s="792">
        <v>2.0299999999999998</v>
      </c>
      <c r="IH66" s="792">
        <v>2.13</v>
      </c>
      <c r="II66" s="792">
        <v>2.13</v>
      </c>
      <c r="IJ66" s="792">
        <v>2.13</v>
      </c>
      <c r="IK66" s="792">
        <v>2.13</v>
      </c>
      <c r="IL66" s="792">
        <v>2.13</v>
      </c>
      <c r="IM66" s="792">
        <v>2.13</v>
      </c>
      <c r="IN66" s="792">
        <v>2.13</v>
      </c>
      <c r="IO66" s="792">
        <v>2.13</v>
      </c>
      <c r="IP66" s="792">
        <v>1.47</v>
      </c>
      <c r="IQ66" s="792">
        <v>1.47</v>
      </c>
      <c r="IR66" s="792">
        <v>1.47</v>
      </c>
      <c r="IS66" s="792">
        <v>1.47</v>
      </c>
      <c r="IT66" s="792">
        <v>1.47</v>
      </c>
      <c r="IU66" s="792">
        <v>1.47</v>
      </c>
      <c r="IV66" s="792">
        <v>1.47</v>
      </c>
      <c r="IW66" s="792">
        <v>1.82</v>
      </c>
      <c r="IX66" s="792">
        <v>1.82</v>
      </c>
      <c r="IY66" s="792">
        <v>1.82</v>
      </c>
      <c r="IZ66" s="792">
        <v>1.82</v>
      </c>
      <c r="JA66" s="792">
        <v>1.82</v>
      </c>
      <c r="JB66" s="792">
        <v>1.67</v>
      </c>
      <c r="JC66" s="792">
        <v>1.67</v>
      </c>
      <c r="JD66" s="792">
        <v>1.67</v>
      </c>
      <c r="JE66" s="792">
        <v>1.67</v>
      </c>
      <c r="JF66" s="792">
        <v>1.83</v>
      </c>
      <c r="JG66" s="792">
        <v>1.83</v>
      </c>
      <c r="JH66" s="792">
        <v>1.83</v>
      </c>
      <c r="JI66" s="792">
        <v>1.83</v>
      </c>
      <c r="JJ66" s="792">
        <v>1.82</v>
      </c>
      <c r="JK66" s="792">
        <v>1.82</v>
      </c>
      <c r="JL66" s="792">
        <v>1.82</v>
      </c>
      <c r="JM66" s="792">
        <v>1.82</v>
      </c>
      <c r="JN66" s="792">
        <v>2.11</v>
      </c>
      <c r="JO66" s="792">
        <v>2.11</v>
      </c>
      <c r="JP66" s="792">
        <v>2.11</v>
      </c>
      <c r="JQ66" s="792">
        <v>2.11</v>
      </c>
      <c r="JR66" s="792">
        <v>1.92</v>
      </c>
      <c r="JS66" s="792">
        <v>1.92</v>
      </c>
      <c r="JT66" s="792">
        <v>1.92</v>
      </c>
      <c r="JU66" s="792">
        <v>2.1</v>
      </c>
      <c r="JV66" s="792">
        <v>2.1</v>
      </c>
      <c r="JW66" s="792">
        <v>2.1</v>
      </c>
      <c r="JX66" s="792">
        <v>2.1</v>
      </c>
      <c r="JY66" s="792">
        <v>2.16</v>
      </c>
      <c r="JZ66" s="792">
        <v>2.16</v>
      </c>
      <c r="KA66" s="792">
        <v>1.1399999999999999</v>
      </c>
      <c r="KB66" s="792">
        <v>1.1399999999999999</v>
      </c>
      <c r="KC66" s="792">
        <v>1.1399999999999999</v>
      </c>
      <c r="KD66" s="792">
        <v>2</v>
      </c>
      <c r="KE66" s="792">
        <v>2</v>
      </c>
      <c r="KF66" s="792">
        <v>2</v>
      </c>
      <c r="KG66" s="792">
        <v>2</v>
      </c>
      <c r="KH66" s="792">
        <v>2.14</v>
      </c>
      <c r="KI66" s="792">
        <v>2.14</v>
      </c>
      <c r="KJ66" s="792">
        <v>2.14</v>
      </c>
      <c r="KK66" s="792">
        <v>2.14</v>
      </c>
      <c r="KL66" s="792">
        <v>2.14</v>
      </c>
      <c r="KM66" s="792">
        <v>2.14</v>
      </c>
      <c r="KN66" s="792">
        <v>2.14</v>
      </c>
      <c r="KO66" s="792">
        <v>2.14</v>
      </c>
      <c r="KP66" s="792">
        <v>1.77</v>
      </c>
      <c r="KQ66" s="792">
        <v>1.77</v>
      </c>
      <c r="KR66" s="792">
        <v>1.77</v>
      </c>
      <c r="KS66" s="792">
        <v>1.77</v>
      </c>
      <c r="KT66" s="792">
        <v>1.77</v>
      </c>
      <c r="KU66" s="792">
        <v>1.77</v>
      </c>
      <c r="KV66" s="792">
        <v>1.77</v>
      </c>
      <c r="KW66" s="792">
        <v>1.98</v>
      </c>
      <c r="KX66" s="792">
        <v>1.98</v>
      </c>
      <c r="KY66" s="792">
        <v>1.98</v>
      </c>
      <c r="KZ66" s="792">
        <v>1.98</v>
      </c>
      <c r="LA66" s="792">
        <v>1.98</v>
      </c>
      <c r="LB66" s="792">
        <v>1.88</v>
      </c>
      <c r="LC66" s="792">
        <v>1.88</v>
      </c>
      <c r="LD66" s="792">
        <v>1.88</v>
      </c>
      <c r="LE66" s="792">
        <v>1.88</v>
      </c>
      <c r="LF66" s="792">
        <v>2.0099999999999998</v>
      </c>
      <c r="LG66" s="792">
        <v>2.0099999999999998</v>
      </c>
      <c r="LH66" s="792">
        <v>2.0099999999999998</v>
      </c>
      <c r="LI66" s="792">
        <v>2.0099999999999998</v>
      </c>
      <c r="LJ66" s="792">
        <v>2.0099999999999998</v>
      </c>
      <c r="LK66" s="792">
        <v>2.0099999999999998</v>
      </c>
      <c r="LL66" s="792">
        <v>2.0099999999999998</v>
      </c>
      <c r="LM66" s="792">
        <v>2.0099999999999998</v>
      </c>
      <c r="LN66" s="792">
        <v>2.1800000000000002</v>
      </c>
      <c r="LO66" s="792">
        <v>2.1800000000000002</v>
      </c>
      <c r="LP66" s="792">
        <v>2.1800000000000002</v>
      </c>
      <c r="LQ66" s="792">
        <v>2.1800000000000002</v>
      </c>
      <c r="LR66" s="792">
        <v>1.92</v>
      </c>
      <c r="LS66" s="792">
        <v>1.92</v>
      </c>
      <c r="LT66" s="792">
        <v>1.92</v>
      </c>
      <c r="LU66" s="792">
        <v>2.1</v>
      </c>
      <c r="LV66" s="792">
        <v>2.1</v>
      </c>
      <c r="LW66" s="792">
        <v>2.1</v>
      </c>
      <c r="LX66" s="792">
        <v>2.1</v>
      </c>
      <c r="LY66" s="792">
        <v>2.16</v>
      </c>
      <c r="LZ66" s="792">
        <v>2.16</v>
      </c>
      <c r="MA66" s="792">
        <v>1.1399999999999999</v>
      </c>
      <c r="MB66" s="792">
        <v>1.1399999999999999</v>
      </c>
      <c r="MC66" s="792">
        <v>1.1399999999999999</v>
      </c>
      <c r="MD66" s="792">
        <v>2</v>
      </c>
      <c r="ME66" s="792">
        <v>2</v>
      </c>
      <c r="MF66" s="792">
        <v>2</v>
      </c>
      <c r="MG66" s="792">
        <v>2</v>
      </c>
      <c r="MH66" s="792">
        <v>2.14</v>
      </c>
      <c r="MI66" s="792">
        <v>2.14</v>
      </c>
      <c r="MJ66" s="792">
        <v>2.14</v>
      </c>
      <c r="MK66" s="792">
        <v>2.14</v>
      </c>
      <c r="ML66" s="792">
        <v>2.14</v>
      </c>
      <c r="MM66" s="792">
        <v>2.14</v>
      </c>
      <c r="MN66" s="792">
        <v>2.14</v>
      </c>
      <c r="MO66" s="792">
        <v>2.14</v>
      </c>
      <c r="MP66" s="792">
        <v>1.77</v>
      </c>
      <c r="MQ66" s="792">
        <v>1.77</v>
      </c>
      <c r="MR66" s="792">
        <v>1.77</v>
      </c>
      <c r="MS66" s="792">
        <v>1.77</v>
      </c>
      <c r="MT66" s="792">
        <v>1.77</v>
      </c>
      <c r="MU66" s="792">
        <v>1.77</v>
      </c>
      <c r="MV66" s="792">
        <v>1.77</v>
      </c>
      <c r="MW66" s="792">
        <v>1.98</v>
      </c>
      <c r="MX66" s="792">
        <v>1.98</v>
      </c>
      <c r="MY66" s="792">
        <v>1.98</v>
      </c>
      <c r="MZ66" s="792">
        <v>1.98</v>
      </c>
      <c r="NA66" s="792">
        <v>1.98</v>
      </c>
      <c r="NB66" s="792">
        <v>1.88</v>
      </c>
      <c r="NC66" s="792">
        <v>1.88</v>
      </c>
      <c r="ND66" s="792">
        <v>1.88</v>
      </c>
      <c r="NE66" s="792">
        <v>1.88</v>
      </c>
      <c r="NF66" s="792">
        <v>2.0099999999999998</v>
      </c>
      <c r="NG66" s="792">
        <v>2.0099999999999998</v>
      </c>
      <c r="NH66" s="792">
        <v>2.0099999999999998</v>
      </c>
      <c r="NI66" s="792">
        <v>2.0099999999999998</v>
      </c>
      <c r="NJ66" s="792">
        <v>2.0099999999999998</v>
      </c>
      <c r="NK66" s="792">
        <v>2.0099999999999998</v>
      </c>
      <c r="NL66" s="792">
        <v>2.0099999999999998</v>
      </c>
      <c r="NM66" s="792">
        <v>2.0099999999999998</v>
      </c>
      <c r="NN66" s="792">
        <v>2.1800000000000002</v>
      </c>
      <c r="NO66" s="792">
        <v>2.1800000000000002</v>
      </c>
      <c r="NP66" s="792">
        <v>2.1800000000000002</v>
      </c>
      <c r="NQ66" s="792">
        <v>2.1800000000000002</v>
      </c>
      <c r="NR66" s="792">
        <v>1.92</v>
      </c>
      <c r="NS66" s="792">
        <v>1.92</v>
      </c>
      <c r="NT66" s="792">
        <v>1.92</v>
      </c>
      <c r="NU66" s="792">
        <v>2.1</v>
      </c>
      <c r="NV66" s="792">
        <v>2.1</v>
      </c>
      <c r="NW66" s="792">
        <v>2.1</v>
      </c>
      <c r="NX66" s="792">
        <v>2.1</v>
      </c>
      <c r="NY66" s="792">
        <v>2.16</v>
      </c>
      <c r="NZ66" s="792">
        <v>2.16</v>
      </c>
      <c r="OA66" s="792">
        <v>1.1399999999999999</v>
      </c>
      <c r="OB66" s="792">
        <v>1.1399999999999999</v>
      </c>
      <c r="OC66" s="792">
        <v>1.1399999999999999</v>
      </c>
      <c r="OD66" s="792">
        <v>2</v>
      </c>
      <c r="OE66" s="792">
        <v>2</v>
      </c>
      <c r="OF66" s="792">
        <v>2</v>
      </c>
      <c r="OG66" s="792">
        <v>2</v>
      </c>
      <c r="OH66" s="792">
        <v>2.14</v>
      </c>
      <c r="OI66" s="792">
        <v>2.14</v>
      </c>
      <c r="OJ66" s="792">
        <v>2.14</v>
      </c>
      <c r="OK66" s="792">
        <v>2.14</v>
      </c>
      <c r="OL66" s="792">
        <v>2.14</v>
      </c>
      <c r="OM66" s="792">
        <v>2.14</v>
      </c>
      <c r="ON66" s="792">
        <v>2.14</v>
      </c>
      <c r="OO66" s="792">
        <v>2.14</v>
      </c>
      <c r="OP66" s="792">
        <v>1.77</v>
      </c>
      <c r="OQ66" s="792">
        <v>1.77</v>
      </c>
      <c r="OR66" s="792">
        <v>1.77</v>
      </c>
      <c r="OS66" s="792">
        <v>1.77</v>
      </c>
      <c r="OT66" s="792">
        <v>1.77</v>
      </c>
      <c r="OU66" s="792">
        <v>1.77</v>
      </c>
      <c r="OV66" s="792">
        <v>1.77</v>
      </c>
      <c r="OW66" s="792">
        <v>1.98</v>
      </c>
      <c r="OX66" s="792">
        <v>1.98</v>
      </c>
      <c r="OY66" s="792">
        <v>1.98</v>
      </c>
      <c r="OZ66" s="792">
        <v>1.98</v>
      </c>
      <c r="PA66" s="792">
        <v>1.98</v>
      </c>
      <c r="PB66" s="792">
        <v>1.88</v>
      </c>
      <c r="PC66" s="792">
        <v>1.88</v>
      </c>
      <c r="PD66" s="792">
        <v>1.88</v>
      </c>
      <c r="PE66" s="792">
        <v>1.88</v>
      </c>
      <c r="PF66" s="792">
        <v>2.0099999999999998</v>
      </c>
      <c r="PG66" s="792">
        <v>2.0099999999999998</v>
      </c>
      <c r="PH66" s="792">
        <v>2.0099999999999998</v>
      </c>
      <c r="PI66" s="792">
        <v>2.0099999999999998</v>
      </c>
      <c r="PJ66" s="792">
        <v>2.0099999999999998</v>
      </c>
      <c r="PK66" s="792">
        <v>2.0099999999999998</v>
      </c>
      <c r="PL66" s="792">
        <v>2.0099999999999998</v>
      </c>
      <c r="PM66" s="792">
        <v>2.0099999999999998</v>
      </c>
      <c r="PN66" s="792">
        <v>2.1800000000000002</v>
      </c>
      <c r="PO66" s="792">
        <v>2.1800000000000002</v>
      </c>
      <c r="PP66" s="792">
        <v>2.1800000000000002</v>
      </c>
      <c r="PQ66" s="792">
        <v>2.1800000000000002</v>
      </c>
      <c r="PR66" s="792">
        <v>1.92</v>
      </c>
      <c r="PS66" s="792">
        <v>1.92</v>
      </c>
      <c r="PT66" s="792">
        <v>1.92</v>
      </c>
      <c r="PU66" s="792">
        <v>2.1</v>
      </c>
      <c r="PV66" s="792">
        <v>2.1</v>
      </c>
      <c r="PW66" s="792">
        <v>2.1</v>
      </c>
      <c r="PX66" s="792">
        <v>2.1</v>
      </c>
      <c r="PY66" s="792">
        <v>2.16</v>
      </c>
      <c r="PZ66" s="792">
        <v>2.16</v>
      </c>
      <c r="QA66" s="792">
        <v>1.1399999999999999</v>
      </c>
      <c r="QB66" s="792">
        <v>1.1399999999999999</v>
      </c>
      <c r="QC66" s="792">
        <v>1.1399999999999999</v>
      </c>
      <c r="QD66" s="792">
        <v>2</v>
      </c>
      <c r="QE66" s="792">
        <v>2</v>
      </c>
      <c r="QF66" s="792">
        <v>2</v>
      </c>
      <c r="QG66" s="792">
        <v>2</v>
      </c>
      <c r="QH66" s="792">
        <v>2.14</v>
      </c>
      <c r="QI66" s="792">
        <v>2.14</v>
      </c>
      <c r="QJ66" s="792">
        <v>2.14</v>
      </c>
      <c r="QK66" s="792">
        <v>2.14</v>
      </c>
      <c r="QL66" s="792">
        <v>2.14</v>
      </c>
      <c r="QM66" s="792">
        <v>2.14</v>
      </c>
      <c r="QN66" s="792">
        <v>2.14</v>
      </c>
      <c r="QO66" s="792">
        <v>2.14</v>
      </c>
      <c r="QP66" s="792">
        <v>1.77</v>
      </c>
      <c r="QQ66" s="792">
        <v>1.77</v>
      </c>
      <c r="QR66" s="792">
        <v>1.77</v>
      </c>
      <c r="QS66" s="792">
        <v>1.77</v>
      </c>
      <c r="QT66" s="792">
        <v>1.77</v>
      </c>
      <c r="QU66" s="792">
        <v>1.77</v>
      </c>
      <c r="QV66" s="792">
        <v>1.77</v>
      </c>
      <c r="QW66" s="792">
        <v>1.98</v>
      </c>
      <c r="QX66" s="792">
        <v>1.98</v>
      </c>
      <c r="QY66" s="792">
        <v>1.98</v>
      </c>
      <c r="QZ66" s="792">
        <v>1.98</v>
      </c>
      <c r="RA66" s="792">
        <v>1.98</v>
      </c>
      <c r="RB66" s="792">
        <v>1.88</v>
      </c>
      <c r="RC66" s="792">
        <v>1.88</v>
      </c>
      <c r="RD66" s="792">
        <v>1.88</v>
      </c>
      <c r="RE66" s="792">
        <v>1.88</v>
      </c>
      <c r="RF66" s="792">
        <v>2.0099999999999998</v>
      </c>
      <c r="RG66" s="792">
        <v>2.0099999999999998</v>
      </c>
      <c r="RH66" s="792">
        <v>2.0099999999999998</v>
      </c>
      <c r="RI66" s="792">
        <v>2.0099999999999998</v>
      </c>
      <c r="RJ66" s="792">
        <v>2.0099999999999998</v>
      </c>
      <c r="RK66" s="792">
        <v>2.0099999999999998</v>
      </c>
      <c r="RL66" s="792">
        <v>2.0099999999999998</v>
      </c>
      <c r="RM66" s="792">
        <v>2.0099999999999998</v>
      </c>
      <c r="RN66" s="792">
        <v>2.1800000000000002</v>
      </c>
      <c r="RO66" s="792">
        <v>2.1800000000000002</v>
      </c>
      <c r="RP66" s="792">
        <v>2.1800000000000002</v>
      </c>
      <c r="RQ66" s="792">
        <v>2.1800000000000002</v>
      </c>
      <c r="RR66" s="792">
        <v>2.1800000000000002</v>
      </c>
      <c r="RS66" s="792">
        <v>2.1800000000000002</v>
      </c>
      <c r="RT66" s="792">
        <v>2.1800000000000002</v>
      </c>
      <c r="RU66" s="792">
        <v>2.1</v>
      </c>
      <c r="RV66" s="792">
        <v>2.1</v>
      </c>
      <c r="RW66" s="792">
        <v>2.1</v>
      </c>
      <c r="RX66" s="792">
        <v>2.1</v>
      </c>
      <c r="RY66" s="792">
        <v>2.16</v>
      </c>
      <c r="RZ66" s="792">
        <v>2.16</v>
      </c>
      <c r="SA66" s="792">
        <v>1.1399999999999999</v>
      </c>
      <c r="SB66" s="792">
        <v>1.1399999999999999</v>
      </c>
      <c r="SC66" s="792">
        <v>1.1399999999999999</v>
      </c>
      <c r="SD66" s="792">
        <v>2</v>
      </c>
      <c r="SE66" s="792">
        <v>2</v>
      </c>
      <c r="SF66" s="792">
        <v>2</v>
      </c>
      <c r="SG66" s="792">
        <v>2</v>
      </c>
      <c r="SH66" s="792">
        <v>2.14</v>
      </c>
      <c r="SI66" s="793">
        <v>2.14</v>
      </c>
      <c r="SJ66" s="471" t="s">
        <v>498</v>
      </c>
      <c r="SK66" s="452"/>
      <c r="SL66" s="440"/>
      <c r="SM66" s="440"/>
      <c r="SN66" s="440"/>
    </row>
    <row r="67" spans="1:508" outlineLevel="3" x14ac:dyDescent="0.25">
      <c r="A67" s="440"/>
      <c r="B67" s="449"/>
      <c r="C67" s="659">
        <f t="shared" si="32"/>
        <v>4</v>
      </c>
      <c r="D67" s="471"/>
      <c r="E67" s="529"/>
      <c r="F67" s="529"/>
      <c r="G67" s="471"/>
      <c r="H67" s="478"/>
      <c r="I67" s="492" t="s">
        <v>240</v>
      </c>
      <c r="J67" s="681"/>
      <c r="K67" s="794">
        <v>1.07</v>
      </c>
      <c r="L67" s="795">
        <v>1.07</v>
      </c>
      <c r="M67" s="795">
        <v>1.07</v>
      </c>
      <c r="N67" s="795">
        <v>1.35</v>
      </c>
      <c r="O67" s="795">
        <v>1.35</v>
      </c>
      <c r="P67" s="795">
        <v>1.35</v>
      </c>
      <c r="Q67" s="795">
        <v>1.35</v>
      </c>
      <c r="R67" s="795">
        <v>1.35</v>
      </c>
      <c r="S67" s="795">
        <v>1.35</v>
      </c>
      <c r="T67" s="795">
        <v>1.35</v>
      </c>
      <c r="U67" s="795">
        <v>1.65</v>
      </c>
      <c r="V67" s="795">
        <v>1.65</v>
      </c>
      <c r="W67" s="795">
        <v>1.65</v>
      </c>
      <c r="X67" s="795">
        <v>1.65</v>
      </c>
      <c r="Y67" s="795">
        <v>2.0099999999999998</v>
      </c>
      <c r="Z67" s="795">
        <v>2.0099999999999998</v>
      </c>
      <c r="AA67" s="795">
        <v>0.39</v>
      </c>
      <c r="AB67" s="795">
        <v>0.39</v>
      </c>
      <c r="AC67" s="795">
        <v>0.39</v>
      </c>
      <c r="AD67" s="795">
        <v>0.76</v>
      </c>
      <c r="AE67" s="795">
        <v>0.76</v>
      </c>
      <c r="AF67" s="795">
        <v>0.76</v>
      </c>
      <c r="AG67" s="795">
        <v>0.76</v>
      </c>
      <c r="AH67" s="795">
        <v>0.74</v>
      </c>
      <c r="AI67" s="795">
        <v>0.74</v>
      </c>
      <c r="AJ67" s="795">
        <v>0.74</v>
      </c>
      <c r="AK67" s="795">
        <v>0.74</v>
      </c>
      <c r="AL67" s="795">
        <v>0.74</v>
      </c>
      <c r="AM67" s="795">
        <v>0.74</v>
      </c>
      <c r="AN67" s="795">
        <v>0.74</v>
      </c>
      <c r="AO67" s="795">
        <v>0.74</v>
      </c>
      <c r="AP67" s="795">
        <v>0.93</v>
      </c>
      <c r="AQ67" s="795">
        <v>0.93</v>
      </c>
      <c r="AR67" s="795">
        <v>0.93</v>
      </c>
      <c r="AS67" s="795">
        <v>0.93</v>
      </c>
      <c r="AT67" s="795">
        <v>0.93</v>
      </c>
      <c r="AU67" s="795">
        <v>0.93</v>
      </c>
      <c r="AV67" s="795">
        <v>0.93</v>
      </c>
      <c r="AW67" s="795">
        <v>1.5</v>
      </c>
      <c r="AX67" s="795">
        <v>1.5</v>
      </c>
      <c r="AY67" s="795">
        <v>1.5</v>
      </c>
      <c r="AZ67" s="795">
        <v>1.5</v>
      </c>
      <c r="BA67" s="795">
        <v>1.5</v>
      </c>
      <c r="BB67" s="795">
        <v>0.99</v>
      </c>
      <c r="BC67" s="795">
        <v>0.99</v>
      </c>
      <c r="BD67" s="795">
        <v>0.99</v>
      </c>
      <c r="BE67" s="795">
        <v>0.99</v>
      </c>
      <c r="BF67" s="795">
        <v>1.08</v>
      </c>
      <c r="BG67" s="795">
        <v>1.08</v>
      </c>
      <c r="BH67" s="795">
        <v>1.08</v>
      </c>
      <c r="BI67" s="795">
        <v>1.08</v>
      </c>
      <c r="BJ67" s="795">
        <v>1.07</v>
      </c>
      <c r="BK67" s="795">
        <v>1.07</v>
      </c>
      <c r="BL67" s="795">
        <v>1.07</v>
      </c>
      <c r="BM67" s="795">
        <v>1.07</v>
      </c>
      <c r="BN67" s="795">
        <v>1.35</v>
      </c>
      <c r="BO67" s="795">
        <v>1.35</v>
      </c>
      <c r="BP67" s="795">
        <v>1.35</v>
      </c>
      <c r="BQ67" s="795">
        <v>1.35</v>
      </c>
      <c r="BR67" s="795">
        <v>1.1299999999999999</v>
      </c>
      <c r="BS67" s="795">
        <v>1.1299999999999999</v>
      </c>
      <c r="BT67" s="795">
        <v>1.1299999999999999</v>
      </c>
      <c r="BU67" s="795">
        <v>1.65</v>
      </c>
      <c r="BV67" s="795">
        <v>1.65</v>
      </c>
      <c r="BW67" s="795">
        <v>1.65</v>
      </c>
      <c r="BX67" s="795">
        <v>1.65</v>
      </c>
      <c r="BY67" s="795">
        <v>2.0099999999999998</v>
      </c>
      <c r="BZ67" s="795">
        <v>2.0099999999999998</v>
      </c>
      <c r="CA67" s="795">
        <v>0.39</v>
      </c>
      <c r="CB67" s="795">
        <v>0.39</v>
      </c>
      <c r="CC67" s="795">
        <v>1.1000000000000001</v>
      </c>
      <c r="CD67" s="795">
        <v>0.76</v>
      </c>
      <c r="CE67" s="795">
        <v>0.76</v>
      </c>
      <c r="CF67" s="795">
        <v>0.76</v>
      </c>
      <c r="CG67" s="795">
        <v>0.76</v>
      </c>
      <c r="CH67" s="795">
        <v>0.74</v>
      </c>
      <c r="CI67" s="795">
        <v>0.74</v>
      </c>
      <c r="CJ67" s="795">
        <v>0.74</v>
      </c>
      <c r="CK67" s="795">
        <v>0.74</v>
      </c>
      <c r="CL67" s="795">
        <v>0.74</v>
      </c>
      <c r="CM67" s="795">
        <v>0.74</v>
      </c>
      <c r="CN67" s="795">
        <v>0.74</v>
      </c>
      <c r="CO67" s="795">
        <v>0.74</v>
      </c>
      <c r="CP67" s="795">
        <v>0.93</v>
      </c>
      <c r="CQ67" s="795">
        <v>0.93</v>
      </c>
      <c r="CR67" s="795">
        <v>0.93</v>
      </c>
      <c r="CS67" s="795">
        <v>0.93</v>
      </c>
      <c r="CT67" s="795">
        <v>0.93</v>
      </c>
      <c r="CU67" s="795">
        <v>0.93</v>
      </c>
      <c r="CV67" s="795">
        <v>0.93</v>
      </c>
      <c r="CW67" s="795">
        <v>1.5</v>
      </c>
      <c r="CX67" s="795">
        <v>1.5</v>
      </c>
      <c r="CY67" s="795">
        <v>1.5</v>
      </c>
      <c r="CZ67" s="795">
        <v>1.5</v>
      </c>
      <c r="DA67" s="795">
        <v>1.5</v>
      </c>
      <c r="DB67" s="795">
        <v>1.66</v>
      </c>
      <c r="DC67" s="795">
        <v>1.66</v>
      </c>
      <c r="DD67" s="795">
        <v>1.66</v>
      </c>
      <c r="DE67" s="795">
        <v>1.66</v>
      </c>
      <c r="DF67" s="795">
        <v>1.5</v>
      </c>
      <c r="DG67" s="795">
        <v>1.5</v>
      </c>
      <c r="DH67" s="795">
        <v>1.5</v>
      </c>
      <c r="DI67" s="795">
        <v>1.5</v>
      </c>
      <c r="DJ67" s="795">
        <v>1.5</v>
      </c>
      <c r="DK67" s="795">
        <v>1.5</v>
      </c>
      <c r="DL67" s="795">
        <v>1.5</v>
      </c>
      <c r="DM67" s="795">
        <v>1.5</v>
      </c>
      <c r="DN67" s="795">
        <v>1.91</v>
      </c>
      <c r="DO67" s="795">
        <v>1.91</v>
      </c>
      <c r="DP67" s="795">
        <v>1.91</v>
      </c>
      <c r="DQ67" s="795">
        <v>1.91</v>
      </c>
      <c r="DR67" s="795">
        <v>1.1599999999999999</v>
      </c>
      <c r="DS67" s="795">
        <v>1.1599999999999999</v>
      </c>
      <c r="DT67" s="795">
        <v>1.1599999999999999</v>
      </c>
      <c r="DU67" s="795">
        <v>1.63</v>
      </c>
      <c r="DV67" s="795">
        <v>1.63</v>
      </c>
      <c r="DW67" s="795">
        <v>1.63</v>
      </c>
      <c r="DX67" s="795">
        <v>1.63</v>
      </c>
      <c r="DY67" s="795">
        <v>2.0099999999999998</v>
      </c>
      <c r="DZ67" s="795">
        <v>2.0099999999999998</v>
      </c>
      <c r="EA67" s="795">
        <v>0.5</v>
      </c>
      <c r="EB67" s="795">
        <v>0.5</v>
      </c>
      <c r="EC67" s="795">
        <v>1.17</v>
      </c>
      <c r="ED67" s="795">
        <v>0.82</v>
      </c>
      <c r="EE67" s="795">
        <v>0.82</v>
      </c>
      <c r="EF67" s="795">
        <v>0.82</v>
      </c>
      <c r="EG67" s="795">
        <v>0.82</v>
      </c>
      <c r="EH67" s="795">
        <v>0.91</v>
      </c>
      <c r="EI67" s="795">
        <v>0.91</v>
      </c>
      <c r="EJ67" s="795">
        <v>0.91</v>
      </c>
      <c r="EK67" s="795">
        <v>0.91</v>
      </c>
      <c r="EL67" s="795">
        <v>0.91</v>
      </c>
      <c r="EM67" s="795">
        <v>0.91</v>
      </c>
      <c r="EN67" s="795">
        <v>0.91</v>
      </c>
      <c r="EO67" s="795">
        <v>0.91</v>
      </c>
      <c r="EP67" s="795">
        <v>0.97</v>
      </c>
      <c r="EQ67" s="795">
        <v>0.97</v>
      </c>
      <c r="ER67" s="795">
        <v>0.97</v>
      </c>
      <c r="ES67" s="795">
        <v>0.97</v>
      </c>
      <c r="ET67" s="795">
        <v>0.97</v>
      </c>
      <c r="EU67" s="795">
        <v>0.97</v>
      </c>
      <c r="EV67" s="795">
        <v>0.97</v>
      </c>
      <c r="EW67" s="795">
        <v>1.52</v>
      </c>
      <c r="EX67" s="795">
        <v>1.52</v>
      </c>
      <c r="EY67" s="795">
        <v>1.52</v>
      </c>
      <c r="EZ67" s="795">
        <v>1.52</v>
      </c>
      <c r="FA67" s="795">
        <v>1.52</v>
      </c>
      <c r="FB67" s="795">
        <v>1.07</v>
      </c>
      <c r="FC67" s="795">
        <v>1.07</v>
      </c>
      <c r="FD67" s="795">
        <v>1.07</v>
      </c>
      <c r="FE67" s="795">
        <v>1.07</v>
      </c>
      <c r="FF67" s="795">
        <v>1.2</v>
      </c>
      <c r="FG67" s="795">
        <v>1.2</v>
      </c>
      <c r="FH67" s="795">
        <v>1.2</v>
      </c>
      <c r="FI67" s="795">
        <v>1.2</v>
      </c>
      <c r="FJ67" s="795">
        <v>1.2</v>
      </c>
      <c r="FK67" s="795">
        <v>1.2</v>
      </c>
      <c r="FL67" s="795">
        <v>1.2</v>
      </c>
      <c r="FM67" s="795">
        <v>1.2</v>
      </c>
      <c r="FN67" s="795">
        <v>1.47</v>
      </c>
      <c r="FO67" s="795">
        <v>1.47</v>
      </c>
      <c r="FP67" s="795">
        <v>1.47</v>
      </c>
      <c r="FQ67" s="795">
        <v>1.47</v>
      </c>
      <c r="FR67" s="795">
        <v>1.44</v>
      </c>
      <c r="FS67" s="795">
        <v>1.44</v>
      </c>
      <c r="FT67" s="795">
        <v>1.44</v>
      </c>
      <c r="FU67" s="795">
        <v>1.79</v>
      </c>
      <c r="FV67" s="795">
        <v>1.79</v>
      </c>
      <c r="FW67" s="795">
        <v>1.79</v>
      </c>
      <c r="FX67" s="795">
        <v>1.79</v>
      </c>
      <c r="FY67" s="795">
        <v>2.0299999999999998</v>
      </c>
      <c r="FZ67" s="795">
        <v>2.0299999999999998</v>
      </c>
      <c r="GA67" s="795">
        <v>0.7</v>
      </c>
      <c r="GB67" s="795">
        <v>0.7</v>
      </c>
      <c r="GC67" s="795">
        <v>0.7</v>
      </c>
      <c r="GD67" s="795">
        <v>0.94</v>
      </c>
      <c r="GE67" s="795">
        <v>0.94</v>
      </c>
      <c r="GF67" s="795">
        <v>0.94</v>
      </c>
      <c r="GG67" s="795">
        <v>0.94</v>
      </c>
      <c r="GH67" s="795">
        <v>0.91</v>
      </c>
      <c r="GI67" s="795">
        <v>0.91</v>
      </c>
      <c r="GJ67" s="795">
        <v>0.91</v>
      </c>
      <c r="GK67" s="795">
        <v>0.91</v>
      </c>
      <c r="GL67" s="795">
        <v>0.91</v>
      </c>
      <c r="GM67" s="795">
        <v>0.91</v>
      </c>
      <c r="GN67" s="795">
        <v>0.91</v>
      </c>
      <c r="GO67" s="795">
        <v>0.91</v>
      </c>
      <c r="GP67" s="795">
        <v>0.9</v>
      </c>
      <c r="GQ67" s="795">
        <v>0.9</v>
      </c>
      <c r="GR67" s="795">
        <v>0.9</v>
      </c>
      <c r="GS67" s="795">
        <v>0.9</v>
      </c>
      <c r="GT67" s="795">
        <v>0.9</v>
      </c>
      <c r="GU67" s="795">
        <v>0.9</v>
      </c>
      <c r="GV67" s="795">
        <v>0.9</v>
      </c>
      <c r="GW67" s="795">
        <v>1.48</v>
      </c>
      <c r="GX67" s="795">
        <v>1.48</v>
      </c>
      <c r="GY67" s="795">
        <v>1.48</v>
      </c>
      <c r="GZ67" s="795">
        <v>1.48</v>
      </c>
      <c r="HA67" s="795">
        <v>1.48</v>
      </c>
      <c r="HB67" s="795">
        <v>1.21</v>
      </c>
      <c r="HC67" s="795">
        <v>1.21</v>
      </c>
      <c r="HD67" s="795">
        <v>1.21</v>
      </c>
      <c r="HE67" s="795">
        <v>1.21</v>
      </c>
      <c r="HF67" s="795">
        <v>1.35</v>
      </c>
      <c r="HG67" s="795">
        <v>1.35</v>
      </c>
      <c r="HH67" s="795">
        <v>1.35</v>
      </c>
      <c r="HI67" s="795">
        <v>1.35</v>
      </c>
      <c r="HJ67" s="795">
        <v>1.35</v>
      </c>
      <c r="HK67" s="795">
        <v>1.35</v>
      </c>
      <c r="HL67" s="795">
        <v>1.35</v>
      </c>
      <c r="HM67" s="795">
        <v>1.35</v>
      </c>
      <c r="HN67" s="795">
        <v>1.71</v>
      </c>
      <c r="HO67" s="795">
        <v>1.71</v>
      </c>
      <c r="HP67" s="795">
        <v>1.71</v>
      </c>
      <c r="HQ67" s="795">
        <v>1.71</v>
      </c>
      <c r="HR67" s="795">
        <v>1.38</v>
      </c>
      <c r="HS67" s="795">
        <v>1.38</v>
      </c>
      <c r="HT67" s="795">
        <v>1.38</v>
      </c>
      <c r="HU67" s="795">
        <v>1.62</v>
      </c>
      <c r="HV67" s="795">
        <v>1.62</v>
      </c>
      <c r="HW67" s="795">
        <v>1.62</v>
      </c>
      <c r="HX67" s="795">
        <v>1.62</v>
      </c>
      <c r="HY67" s="795">
        <v>2.02</v>
      </c>
      <c r="HZ67" s="795">
        <v>2.02</v>
      </c>
      <c r="IA67" s="795">
        <v>0.66</v>
      </c>
      <c r="IB67" s="795">
        <v>0.66</v>
      </c>
      <c r="IC67" s="795">
        <v>0.66</v>
      </c>
      <c r="ID67" s="795">
        <v>0.91</v>
      </c>
      <c r="IE67" s="795">
        <v>0.91</v>
      </c>
      <c r="IF67" s="795">
        <v>0.91</v>
      </c>
      <c r="IG67" s="795">
        <v>0.91</v>
      </c>
      <c r="IH67" s="795">
        <v>0.9</v>
      </c>
      <c r="II67" s="795">
        <v>0.9</v>
      </c>
      <c r="IJ67" s="795">
        <v>0.9</v>
      </c>
      <c r="IK67" s="795">
        <v>0.9</v>
      </c>
      <c r="IL67" s="795">
        <v>0.9</v>
      </c>
      <c r="IM67" s="795">
        <v>0.9</v>
      </c>
      <c r="IN67" s="795">
        <v>0.9</v>
      </c>
      <c r="IO67" s="795">
        <v>0.9</v>
      </c>
      <c r="IP67" s="795">
        <v>0.94</v>
      </c>
      <c r="IQ67" s="795">
        <v>0.94</v>
      </c>
      <c r="IR67" s="795">
        <v>0.94</v>
      </c>
      <c r="IS67" s="795">
        <v>0.94</v>
      </c>
      <c r="IT67" s="795">
        <v>0.94</v>
      </c>
      <c r="IU67" s="795">
        <v>0.94</v>
      </c>
      <c r="IV67" s="795">
        <v>0.94</v>
      </c>
      <c r="IW67" s="795">
        <v>1.51</v>
      </c>
      <c r="IX67" s="795">
        <v>1.51</v>
      </c>
      <c r="IY67" s="795">
        <v>1.51</v>
      </c>
      <c r="IZ67" s="795">
        <v>1.51</v>
      </c>
      <c r="JA67" s="795">
        <v>1.51</v>
      </c>
      <c r="JB67" s="795">
        <v>1.24</v>
      </c>
      <c r="JC67" s="795">
        <v>1.24</v>
      </c>
      <c r="JD67" s="795">
        <v>1.24</v>
      </c>
      <c r="JE67" s="795">
        <v>1.24</v>
      </c>
      <c r="JF67" s="795">
        <v>1.38</v>
      </c>
      <c r="JG67" s="795">
        <v>1.38</v>
      </c>
      <c r="JH67" s="795">
        <v>1.38</v>
      </c>
      <c r="JI67" s="795">
        <v>1.38</v>
      </c>
      <c r="JJ67" s="795">
        <v>1.38</v>
      </c>
      <c r="JK67" s="795">
        <v>1.38</v>
      </c>
      <c r="JL67" s="795">
        <v>1.38</v>
      </c>
      <c r="JM67" s="795">
        <v>1.38</v>
      </c>
      <c r="JN67" s="795">
        <v>1.76</v>
      </c>
      <c r="JO67" s="795">
        <v>1.76</v>
      </c>
      <c r="JP67" s="795">
        <v>1.76</v>
      </c>
      <c r="JQ67" s="795">
        <v>1.76</v>
      </c>
      <c r="JR67" s="795">
        <v>1.1499999999999999</v>
      </c>
      <c r="JS67" s="795">
        <v>1.1499999999999999</v>
      </c>
      <c r="JT67" s="795">
        <v>1.1499999999999999</v>
      </c>
      <c r="JU67" s="795">
        <v>1.63</v>
      </c>
      <c r="JV67" s="795">
        <v>1.63</v>
      </c>
      <c r="JW67" s="795">
        <v>1.63</v>
      </c>
      <c r="JX67" s="795">
        <v>1.63</v>
      </c>
      <c r="JY67" s="795">
        <v>2.02</v>
      </c>
      <c r="JZ67" s="795">
        <v>2.02</v>
      </c>
      <c r="KA67" s="795">
        <v>0.67</v>
      </c>
      <c r="KB67" s="795">
        <v>0.67</v>
      </c>
      <c r="KC67" s="795">
        <v>0.67</v>
      </c>
      <c r="KD67" s="795">
        <v>0.88</v>
      </c>
      <c r="KE67" s="795">
        <v>0.88</v>
      </c>
      <c r="KF67" s="795">
        <v>0.88</v>
      </c>
      <c r="KG67" s="795">
        <v>0.88</v>
      </c>
      <c r="KH67" s="795">
        <v>0.91</v>
      </c>
      <c r="KI67" s="795">
        <v>0.91</v>
      </c>
      <c r="KJ67" s="795">
        <v>0.91</v>
      </c>
      <c r="KK67" s="795">
        <v>0.91</v>
      </c>
      <c r="KL67" s="795">
        <v>0.91</v>
      </c>
      <c r="KM67" s="795">
        <v>0.91</v>
      </c>
      <c r="KN67" s="795">
        <v>0.91</v>
      </c>
      <c r="KO67" s="795">
        <v>0.91</v>
      </c>
      <c r="KP67" s="795">
        <v>1.23</v>
      </c>
      <c r="KQ67" s="795">
        <v>1.23</v>
      </c>
      <c r="KR67" s="795">
        <v>1.23</v>
      </c>
      <c r="KS67" s="795">
        <v>1.23</v>
      </c>
      <c r="KT67" s="795">
        <v>1.23</v>
      </c>
      <c r="KU67" s="795">
        <v>1.23</v>
      </c>
      <c r="KV67" s="795">
        <v>1.23</v>
      </c>
      <c r="KW67" s="795">
        <v>1.67</v>
      </c>
      <c r="KX67" s="795">
        <v>1.67</v>
      </c>
      <c r="KY67" s="795">
        <v>1.67</v>
      </c>
      <c r="KZ67" s="795">
        <v>1.67</v>
      </c>
      <c r="LA67" s="795">
        <v>1.67</v>
      </c>
      <c r="LB67" s="795">
        <v>1.46</v>
      </c>
      <c r="LC67" s="795">
        <v>1.46</v>
      </c>
      <c r="LD67" s="795">
        <v>1.46</v>
      </c>
      <c r="LE67" s="795">
        <v>1.46</v>
      </c>
      <c r="LF67" s="795">
        <v>1.59</v>
      </c>
      <c r="LG67" s="795">
        <v>1.59</v>
      </c>
      <c r="LH67" s="795">
        <v>1.59</v>
      </c>
      <c r="LI67" s="795">
        <v>1.59</v>
      </c>
      <c r="LJ67" s="795">
        <v>1.59</v>
      </c>
      <c r="LK67" s="795">
        <v>1.59</v>
      </c>
      <c r="LL67" s="795">
        <v>1.59</v>
      </c>
      <c r="LM67" s="795">
        <v>1.59</v>
      </c>
      <c r="LN67" s="795">
        <v>2</v>
      </c>
      <c r="LO67" s="795">
        <v>2</v>
      </c>
      <c r="LP67" s="795">
        <v>2</v>
      </c>
      <c r="LQ67" s="795">
        <v>2</v>
      </c>
      <c r="LR67" s="795">
        <v>1.1499999999999999</v>
      </c>
      <c r="LS67" s="795">
        <v>1.1499999999999999</v>
      </c>
      <c r="LT67" s="795">
        <v>1.1499999999999999</v>
      </c>
      <c r="LU67" s="795">
        <v>1.63</v>
      </c>
      <c r="LV67" s="795">
        <v>1.63</v>
      </c>
      <c r="LW67" s="795">
        <v>1.63</v>
      </c>
      <c r="LX67" s="795">
        <v>1.63</v>
      </c>
      <c r="LY67" s="795">
        <v>2.02</v>
      </c>
      <c r="LZ67" s="795">
        <v>2.02</v>
      </c>
      <c r="MA67" s="795">
        <v>0.67</v>
      </c>
      <c r="MB67" s="795">
        <v>0.67</v>
      </c>
      <c r="MC67" s="795">
        <v>0.67</v>
      </c>
      <c r="MD67" s="795">
        <v>0.88</v>
      </c>
      <c r="ME67" s="795">
        <v>0.88</v>
      </c>
      <c r="MF67" s="795">
        <v>0.88</v>
      </c>
      <c r="MG67" s="795">
        <v>0.88</v>
      </c>
      <c r="MH67" s="795">
        <v>0.91</v>
      </c>
      <c r="MI67" s="795">
        <v>0.91</v>
      </c>
      <c r="MJ67" s="795">
        <v>0.91</v>
      </c>
      <c r="MK67" s="795">
        <v>0.91</v>
      </c>
      <c r="ML67" s="795">
        <v>0.91</v>
      </c>
      <c r="MM67" s="795">
        <v>0.91</v>
      </c>
      <c r="MN67" s="795">
        <v>0.91</v>
      </c>
      <c r="MO67" s="795">
        <v>0.91</v>
      </c>
      <c r="MP67" s="795">
        <v>1.23</v>
      </c>
      <c r="MQ67" s="795">
        <v>1.23</v>
      </c>
      <c r="MR67" s="795">
        <v>1.23</v>
      </c>
      <c r="MS67" s="795">
        <v>1.23</v>
      </c>
      <c r="MT67" s="795">
        <v>1.23</v>
      </c>
      <c r="MU67" s="795">
        <v>1.23</v>
      </c>
      <c r="MV67" s="795">
        <v>1.23</v>
      </c>
      <c r="MW67" s="795">
        <v>1.67</v>
      </c>
      <c r="MX67" s="795">
        <v>1.67</v>
      </c>
      <c r="MY67" s="795">
        <v>1.67</v>
      </c>
      <c r="MZ67" s="795">
        <v>1.67</v>
      </c>
      <c r="NA67" s="795">
        <v>1.67</v>
      </c>
      <c r="NB67" s="795">
        <v>1.46</v>
      </c>
      <c r="NC67" s="795">
        <v>1.46</v>
      </c>
      <c r="ND67" s="795">
        <v>1.46</v>
      </c>
      <c r="NE67" s="795">
        <v>1.46</v>
      </c>
      <c r="NF67" s="795">
        <v>1.59</v>
      </c>
      <c r="NG67" s="795">
        <v>1.59</v>
      </c>
      <c r="NH67" s="795">
        <v>1.59</v>
      </c>
      <c r="NI67" s="795">
        <v>1.59</v>
      </c>
      <c r="NJ67" s="795">
        <v>1.59</v>
      </c>
      <c r="NK67" s="795">
        <v>1.59</v>
      </c>
      <c r="NL67" s="795">
        <v>1.59</v>
      </c>
      <c r="NM67" s="795">
        <v>1.59</v>
      </c>
      <c r="NN67" s="795">
        <v>2</v>
      </c>
      <c r="NO67" s="795">
        <v>2</v>
      </c>
      <c r="NP67" s="795">
        <v>2</v>
      </c>
      <c r="NQ67" s="795">
        <v>2</v>
      </c>
      <c r="NR67" s="795">
        <v>1.1499999999999999</v>
      </c>
      <c r="NS67" s="795">
        <v>1.1499999999999999</v>
      </c>
      <c r="NT67" s="795">
        <v>1.1499999999999999</v>
      </c>
      <c r="NU67" s="795">
        <v>1.63</v>
      </c>
      <c r="NV67" s="795">
        <v>1.63</v>
      </c>
      <c r="NW67" s="795">
        <v>1.63</v>
      </c>
      <c r="NX67" s="795">
        <v>1.63</v>
      </c>
      <c r="NY67" s="795">
        <v>2.02</v>
      </c>
      <c r="NZ67" s="795">
        <v>2.02</v>
      </c>
      <c r="OA67" s="795">
        <v>0.67</v>
      </c>
      <c r="OB67" s="795">
        <v>0.67</v>
      </c>
      <c r="OC67" s="795">
        <v>0.67</v>
      </c>
      <c r="OD67" s="795">
        <v>0.88</v>
      </c>
      <c r="OE67" s="795">
        <v>0.88</v>
      </c>
      <c r="OF67" s="795">
        <v>0.88</v>
      </c>
      <c r="OG67" s="795">
        <v>0.88</v>
      </c>
      <c r="OH67" s="795">
        <v>0.91</v>
      </c>
      <c r="OI67" s="795">
        <v>0.91</v>
      </c>
      <c r="OJ67" s="795">
        <v>0.91</v>
      </c>
      <c r="OK67" s="795">
        <v>0.91</v>
      </c>
      <c r="OL67" s="795">
        <v>0.91</v>
      </c>
      <c r="OM67" s="795">
        <v>0.91</v>
      </c>
      <c r="ON67" s="795">
        <v>0.91</v>
      </c>
      <c r="OO67" s="795">
        <v>0.91</v>
      </c>
      <c r="OP67" s="795">
        <v>1.23</v>
      </c>
      <c r="OQ67" s="795">
        <v>1.23</v>
      </c>
      <c r="OR67" s="795">
        <v>1.23</v>
      </c>
      <c r="OS67" s="795">
        <v>1.23</v>
      </c>
      <c r="OT67" s="795">
        <v>1.23</v>
      </c>
      <c r="OU67" s="795">
        <v>1.23</v>
      </c>
      <c r="OV67" s="795">
        <v>1.23</v>
      </c>
      <c r="OW67" s="795">
        <v>1.67</v>
      </c>
      <c r="OX67" s="795">
        <v>1.67</v>
      </c>
      <c r="OY67" s="795">
        <v>1.67</v>
      </c>
      <c r="OZ67" s="795">
        <v>1.67</v>
      </c>
      <c r="PA67" s="795">
        <v>1.67</v>
      </c>
      <c r="PB67" s="795">
        <v>1.46</v>
      </c>
      <c r="PC67" s="795">
        <v>1.46</v>
      </c>
      <c r="PD67" s="795">
        <v>1.46</v>
      </c>
      <c r="PE67" s="795">
        <v>1.46</v>
      </c>
      <c r="PF67" s="795">
        <v>1.59</v>
      </c>
      <c r="PG67" s="795">
        <v>1.59</v>
      </c>
      <c r="PH67" s="795">
        <v>1.59</v>
      </c>
      <c r="PI67" s="795">
        <v>1.59</v>
      </c>
      <c r="PJ67" s="795">
        <v>1.59</v>
      </c>
      <c r="PK67" s="795">
        <v>1.59</v>
      </c>
      <c r="PL67" s="795">
        <v>1.59</v>
      </c>
      <c r="PM67" s="795">
        <v>1.59</v>
      </c>
      <c r="PN67" s="795">
        <v>2</v>
      </c>
      <c r="PO67" s="795">
        <v>2</v>
      </c>
      <c r="PP67" s="795">
        <v>2</v>
      </c>
      <c r="PQ67" s="795">
        <v>2</v>
      </c>
      <c r="PR67" s="795">
        <v>1.1499999999999999</v>
      </c>
      <c r="PS67" s="795">
        <v>1.1499999999999999</v>
      </c>
      <c r="PT67" s="795">
        <v>1.1499999999999999</v>
      </c>
      <c r="PU67" s="795">
        <v>1.63</v>
      </c>
      <c r="PV67" s="795">
        <v>1.63</v>
      </c>
      <c r="PW67" s="795">
        <v>1.63</v>
      </c>
      <c r="PX67" s="795">
        <v>1.63</v>
      </c>
      <c r="PY67" s="795">
        <v>2.02</v>
      </c>
      <c r="PZ67" s="795">
        <v>2.02</v>
      </c>
      <c r="QA67" s="795">
        <v>0.67</v>
      </c>
      <c r="QB67" s="795">
        <v>0.67</v>
      </c>
      <c r="QC67" s="795">
        <v>0.67</v>
      </c>
      <c r="QD67" s="795">
        <v>0.88</v>
      </c>
      <c r="QE67" s="795">
        <v>0.88</v>
      </c>
      <c r="QF67" s="795">
        <v>0.88</v>
      </c>
      <c r="QG67" s="795">
        <v>0.88</v>
      </c>
      <c r="QH67" s="795">
        <v>0.91</v>
      </c>
      <c r="QI67" s="795">
        <v>0.91</v>
      </c>
      <c r="QJ67" s="795">
        <v>0.91</v>
      </c>
      <c r="QK67" s="795">
        <v>0.91</v>
      </c>
      <c r="QL67" s="795">
        <v>0.91</v>
      </c>
      <c r="QM67" s="795">
        <v>0.91</v>
      </c>
      <c r="QN67" s="795">
        <v>0.91</v>
      </c>
      <c r="QO67" s="795">
        <v>0.91</v>
      </c>
      <c r="QP67" s="795">
        <v>1.23</v>
      </c>
      <c r="QQ67" s="795">
        <v>1.23</v>
      </c>
      <c r="QR67" s="795">
        <v>1.23</v>
      </c>
      <c r="QS67" s="795">
        <v>1.23</v>
      </c>
      <c r="QT67" s="795">
        <v>1.23</v>
      </c>
      <c r="QU67" s="795">
        <v>1.23</v>
      </c>
      <c r="QV67" s="795">
        <v>1.23</v>
      </c>
      <c r="QW67" s="795">
        <v>1.67</v>
      </c>
      <c r="QX67" s="795">
        <v>1.67</v>
      </c>
      <c r="QY67" s="795">
        <v>1.67</v>
      </c>
      <c r="QZ67" s="795">
        <v>1.67</v>
      </c>
      <c r="RA67" s="795">
        <v>1.67</v>
      </c>
      <c r="RB67" s="795">
        <v>1.46</v>
      </c>
      <c r="RC67" s="795">
        <v>1.46</v>
      </c>
      <c r="RD67" s="795">
        <v>1.46</v>
      </c>
      <c r="RE67" s="795">
        <v>1.46</v>
      </c>
      <c r="RF67" s="795">
        <v>1.59</v>
      </c>
      <c r="RG67" s="795">
        <v>1.59</v>
      </c>
      <c r="RH67" s="795">
        <v>1.59</v>
      </c>
      <c r="RI67" s="795">
        <v>1.59</v>
      </c>
      <c r="RJ67" s="795">
        <v>1.59</v>
      </c>
      <c r="RK67" s="795">
        <v>1.59</v>
      </c>
      <c r="RL67" s="795">
        <v>1.59</v>
      </c>
      <c r="RM67" s="795">
        <v>1.59</v>
      </c>
      <c r="RN67" s="795">
        <v>2</v>
      </c>
      <c r="RO67" s="795">
        <v>2</v>
      </c>
      <c r="RP67" s="795">
        <v>2</v>
      </c>
      <c r="RQ67" s="795">
        <v>2</v>
      </c>
      <c r="RR67" s="795">
        <v>2</v>
      </c>
      <c r="RS67" s="795">
        <v>2</v>
      </c>
      <c r="RT67" s="795">
        <v>2</v>
      </c>
      <c r="RU67" s="795">
        <v>1.63</v>
      </c>
      <c r="RV67" s="795">
        <v>1.63</v>
      </c>
      <c r="RW67" s="795">
        <v>1.63</v>
      </c>
      <c r="RX67" s="795">
        <v>1.63</v>
      </c>
      <c r="RY67" s="795">
        <v>2.02</v>
      </c>
      <c r="RZ67" s="795">
        <v>2.02</v>
      </c>
      <c r="SA67" s="795">
        <v>0.67</v>
      </c>
      <c r="SB67" s="795">
        <v>0.67</v>
      </c>
      <c r="SC67" s="795">
        <v>0.67</v>
      </c>
      <c r="SD67" s="795">
        <v>0.88</v>
      </c>
      <c r="SE67" s="795">
        <v>0.88</v>
      </c>
      <c r="SF67" s="795">
        <v>0.88</v>
      </c>
      <c r="SG67" s="795">
        <v>0.88</v>
      </c>
      <c r="SH67" s="795">
        <v>0.91</v>
      </c>
      <c r="SI67" s="796">
        <v>0.91</v>
      </c>
      <c r="SJ67" s="471" t="s">
        <v>498</v>
      </c>
      <c r="SK67" s="452"/>
      <c r="SL67" s="440"/>
      <c r="SM67" s="440"/>
      <c r="SN67" s="440"/>
    </row>
    <row r="68" spans="1:508" outlineLevel="3" x14ac:dyDescent="0.25">
      <c r="A68" s="440"/>
      <c r="B68" s="449"/>
      <c r="C68" s="659">
        <f t="shared" si="32"/>
        <v>4</v>
      </c>
      <c r="D68" s="471"/>
      <c r="E68" s="529"/>
      <c r="F68" s="529"/>
      <c r="G68" s="471"/>
      <c r="H68" s="682"/>
      <c r="I68" s="683" t="s">
        <v>241</v>
      </c>
      <c r="J68" s="684"/>
      <c r="K68" s="797">
        <v>2.0299999999999998</v>
      </c>
      <c r="L68" s="798">
        <v>2.0299999999999998</v>
      </c>
      <c r="M68" s="798">
        <v>2.0299999999999998</v>
      </c>
      <c r="N68" s="798">
        <v>2.23</v>
      </c>
      <c r="O68" s="798">
        <v>2.23</v>
      </c>
      <c r="P68" s="798">
        <v>2.23</v>
      </c>
      <c r="Q68" s="798">
        <v>2.23</v>
      </c>
      <c r="R68" s="798">
        <v>2.23</v>
      </c>
      <c r="S68" s="798">
        <v>2.23</v>
      </c>
      <c r="T68" s="798">
        <v>2.23</v>
      </c>
      <c r="U68" s="798">
        <v>2.2799999999999998</v>
      </c>
      <c r="V68" s="798">
        <v>2.2799999999999998</v>
      </c>
      <c r="W68" s="798">
        <v>2.2799999999999998</v>
      </c>
      <c r="X68" s="798">
        <v>2.2799999999999998</v>
      </c>
      <c r="Y68" s="798">
        <v>2.33</v>
      </c>
      <c r="Z68" s="798">
        <v>2.33</v>
      </c>
      <c r="AA68" s="798">
        <v>1.42</v>
      </c>
      <c r="AB68" s="798">
        <v>1.42</v>
      </c>
      <c r="AC68" s="798">
        <v>1.42</v>
      </c>
      <c r="AD68" s="798">
        <v>2.27</v>
      </c>
      <c r="AE68" s="798">
        <v>2.27</v>
      </c>
      <c r="AF68" s="798">
        <v>2.27</v>
      </c>
      <c r="AG68" s="798">
        <v>2.27</v>
      </c>
      <c r="AH68" s="798">
        <v>2.39</v>
      </c>
      <c r="AI68" s="798">
        <v>2.39</v>
      </c>
      <c r="AJ68" s="798">
        <v>2.39</v>
      </c>
      <c r="AK68" s="798">
        <v>2.39</v>
      </c>
      <c r="AL68" s="798">
        <v>2.39</v>
      </c>
      <c r="AM68" s="798">
        <v>2.39</v>
      </c>
      <c r="AN68" s="798">
        <v>2.39</v>
      </c>
      <c r="AO68" s="798">
        <v>2.39</v>
      </c>
      <c r="AP68" s="798">
        <v>1.79</v>
      </c>
      <c r="AQ68" s="798">
        <v>1.79</v>
      </c>
      <c r="AR68" s="798">
        <v>1.79</v>
      </c>
      <c r="AS68" s="798">
        <v>1.79</v>
      </c>
      <c r="AT68" s="798">
        <v>1.79</v>
      </c>
      <c r="AU68" s="798">
        <v>1.79</v>
      </c>
      <c r="AV68" s="798">
        <v>1.79</v>
      </c>
      <c r="AW68" s="798">
        <v>1.99</v>
      </c>
      <c r="AX68" s="798">
        <v>1.99</v>
      </c>
      <c r="AY68" s="798">
        <v>1.99</v>
      </c>
      <c r="AZ68" s="798">
        <v>1.99</v>
      </c>
      <c r="BA68" s="798">
        <v>1.99</v>
      </c>
      <c r="BB68" s="798">
        <v>1.93</v>
      </c>
      <c r="BC68" s="798">
        <v>1.93</v>
      </c>
      <c r="BD68" s="798">
        <v>1.93</v>
      </c>
      <c r="BE68" s="798">
        <v>1.93</v>
      </c>
      <c r="BF68" s="798">
        <v>2.0299999999999998</v>
      </c>
      <c r="BG68" s="798">
        <v>2.0299999999999998</v>
      </c>
      <c r="BH68" s="798">
        <v>2.0299999999999998</v>
      </c>
      <c r="BI68" s="798">
        <v>2.0299999999999998</v>
      </c>
      <c r="BJ68" s="798">
        <v>2.0299999999999998</v>
      </c>
      <c r="BK68" s="798">
        <v>2.0299999999999998</v>
      </c>
      <c r="BL68" s="798">
        <v>2.0299999999999998</v>
      </c>
      <c r="BM68" s="798">
        <v>2.0299999999999998</v>
      </c>
      <c r="BN68" s="798">
        <v>2.23</v>
      </c>
      <c r="BO68" s="798">
        <v>2.23</v>
      </c>
      <c r="BP68" s="798">
        <v>2.23</v>
      </c>
      <c r="BQ68" s="798">
        <v>2.23</v>
      </c>
      <c r="BR68" s="798">
        <v>2.1800000000000002</v>
      </c>
      <c r="BS68" s="798">
        <v>2.1800000000000002</v>
      </c>
      <c r="BT68" s="798">
        <v>2.1800000000000002</v>
      </c>
      <c r="BU68" s="798">
        <v>2.2799999999999998</v>
      </c>
      <c r="BV68" s="798">
        <v>2.2799999999999998</v>
      </c>
      <c r="BW68" s="798">
        <v>2.2799999999999998</v>
      </c>
      <c r="BX68" s="798">
        <v>2.2799999999999998</v>
      </c>
      <c r="BY68" s="798">
        <v>2.33</v>
      </c>
      <c r="BZ68" s="798">
        <v>2.33</v>
      </c>
      <c r="CA68" s="798">
        <v>1.42</v>
      </c>
      <c r="CB68" s="798">
        <v>1.42</v>
      </c>
      <c r="CC68" s="798">
        <v>2.15</v>
      </c>
      <c r="CD68" s="798">
        <v>2.27</v>
      </c>
      <c r="CE68" s="798">
        <v>2.27</v>
      </c>
      <c r="CF68" s="798">
        <v>2.27</v>
      </c>
      <c r="CG68" s="798">
        <v>2.27</v>
      </c>
      <c r="CH68" s="798">
        <v>2.39</v>
      </c>
      <c r="CI68" s="798">
        <v>2.39</v>
      </c>
      <c r="CJ68" s="798">
        <v>2.39</v>
      </c>
      <c r="CK68" s="798">
        <v>2.39</v>
      </c>
      <c r="CL68" s="798">
        <v>2.39</v>
      </c>
      <c r="CM68" s="798">
        <v>2.39</v>
      </c>
      <c r="CN68" s="798">
        <v>2.39</v>
      </c>
      <c r="CO68" s="798">
        <v>2.39</v>
      </c>
      <c r="CP68" s="798">
        <v>1.79</v>
      </c>
      <c r="CQ68" s="798">
        <v>1.79</v>
      </c>
      <c r="CR68" s="798">
        <v>1.79</v>
      </c>
      <c r="CS68" s="798">
        <v>1.79</v>
      </c>
      <c r="CT68" s="798">
        <v>1.79</v>
      </c>
      <c r="CU68" s="798">
        <v>1.79</v>
      </c>
      <c r="CV68" s="798">
        <v>1.79</v>
      </c>
      <c r="CW68" s="798">
        <v>1.99</v>
      </c>
      <c r="CX68" s="798">
        <v>1.99</v>
      </c>
      <c r="CY68" s="798">
        <v>1.99</v>
      </c>
      <c r="CZ68" s="798">
        <v>1.99</v>
      </c>
      <c r="DA68" s="798">
        <v>1.99</v>
      </c>
      <c r="DB68" s="798">
        <v>2.36</v>
      </c>
      <c r="DC68" s="798">
        <v>2.36</v>
      </c>
      <c r="DD68" s="798">
        <v>2.36</v>
      </c>
      <c r="DE68" s="798">
        <v>2.36</v>
      </c>
      <c r="DF68" s="798">
        <v>2.23</v>
      </c>
      <c r="DG68" s="798">
        <v>2.23</v>
      </c>
      <c r="DH68" s="798">
        <v>2.23</v>
      </c>
      <c r="DI68" s="798">
        <v>2.23</v>
      </c>
      <c r="DJ68" s="798">
        <v>2.23</v>
      </c>
      <c r="DK68" s="798">
        <v>2.23</v>
      </c>
      <c r="DL68" s="798">
        <v>2.23</v>
      </c>
      <c r="DM68" s="798">
        <v>2.23</v>
      </c>
      <c r="DN68" s="798">
        <v>2.36</v>
      </c>
      <c r="DO68" s="798">
        <v>2.36</v>
      </c>
      <c r="DP68" s="798">
        <v>2.36</v>
      </c>
      <c r="DQ68" s="798">
        <v>2.36</v>
      </c>
      <c r="DR68" s="798">
        <v>2.1800000000000002</v>
      </c>
      <c r="DS68" s="798">
        <v>2.1800000000000002</v>
      </c>
      <c r="DT68" s="798">
        <v>2.1800000000000002</v>
      </c>
      <c r="DU68" s="798">
        <v>2.2400000000000002</v>
      </c>
      <c r="DV68" s="798">
        <v>2.2400000000000002</v>
      </c>
      <c r="DW68" s="798">
        <v>2.2400000000000002</v>
      </c>
      <c r="DX68" s="798">
        <v>2.2400000000000002</v>
      </c>
      <c r="DY68" s="798">
        <v>2.29</v>
      </c>
      <c r="DZ68" s="798">
        <v>2.29</v>
      </c>
      <c r="EA68" s="798">
        <v>1.55</v>
      </c>
      <c r="EB68" s="798">
        <v>1.55</v>
      </c>
      <c r="EC68" s="798">
        <v>2.2000000000000002</v>
      </c>
      <c r="ED68" s="798">
        <v>2.3199999999999998</v>
      </c>
      <c r="EE68" s="798">
        <v>2.3199999999999998</v>
      </c>
      <c r="EF68" s="798">
        <v>2.3199999999999998</v>
      </c>
      <c r="EG68" s="798">
        <v>2.3199999999999998</v>
      </c>
      <c r="EH68" s="798">
        <v>2.39</v>
      </c>
      <c r="EI68" s="798">
        <v>2.39</v>
      </c>
      <c r="EJ68" s="798">
        <v>2.39</v>
      </c>
      <c r="EK68" s="798">
        <v>2.39</v>
      </c>
      <c r="EL68" s="798">
        <v>2.39</v>
      </c>
      <c r="EM68" s="798">
        <v>2.39</v>
      </c>
      <c r="EN68" s="798">
        <v>2.39</v>
      </c>
      <c r="EO68" s="798">
        <v>2.39</v>
      </c>
      <c r="EP68" s="798">
        <v>1.79</v>
      </c>
      <c r="EQ68" s="798">
        <v>1.79</v>
      </c>
      <c r="ER68" s="798">
        <v>1.79</v>
      </c>
      <c r="ES68" s="798">
        <v>1.79</v>
      </c>
      <c r="ET68" s="798">
        <v>1.79</v>
      </c>
      <c r="EU68" s="798">
        <v>1.79</v>
      </c>
      <c r="EV68" s="798">
        <v>1.79</v>
      </c>
      <c r="EW68" s="798">
        <v>1.99</v>
      </c>
      <c r="EX68" s="798">
        <v>1.99</v>
      </c>
      <c r="EY68" s="798">
        <v>1.99</v>
      </c>
      <c r="EZ68" s="798">
        <v>1.99</v>
      </c>
      <c r="FA68" s="798">
        <v>1.99</v>
      </c>
      <c r="FB68" s="798">
        <v>2</v>
      </c>
      <c r="FC68" s="798">
        <v>2</v>
      </c>
      <c r="FD68" s="798">
        <v>2</v>
      </c>
      <c r="FE68" s="798">
        <v>2</v>
      </c>
      <c r="FF68" s="798">
        <v>2.09</v>
      </c>
      <c r="FG68" s="798">
        <v>2.09</v>
      </c>
      <c r="FH68" s="798">
        <v>2.09</v>
      </c>
      <c r="FI68" s="798">
        <v>2.09</v>
      </c>
      <c r="FJ68" s="798">
        <v>2.09</v>
      </c>
      <c r="FK68" s="798">
        <v>2.09</v>
      </c>
      <c r="FL68" s="798">
        <v>2.09</v>
      </c>
      <c r="FM68" s="798">
        <v>2.09</v>
      </c>
      <c r="FN68" s="798">
        <v>2.2599999999999998</v>
      </c>
      <c r="FO68" s="798">
        <v>2.2599999999999998</v>
      </c>
      <c r="FP68" s="798">
        <v>2.2599999999999998</v>
      </c>
      <c r="FQ68" s="798">
        <v>2.2599999999999998</v>
      </c>
      <c r="FR68" s="798">
        <v>2.25</v>
      </c>
      <c r="FS68" s="798">
        <v>2.25</v>
      </c>
      <c r="FT68" s="798">
        <v>2.25</v>
      </c>
      <c r="FU68" s="798">
        <v>2.2999999999999998</v>
      </c>
      <c r="FV68" s="798">
        <v>2.2999999999999998</v>
      </c>
      <c r="FW68" s="798">
        <v>2.2999999999999998</v>
      </c>
      <c r="FX68" s="798">
        <v>2.2999999999999998</v>
      </c>
      <c r="FY68" s="798">
        <v>2.34</v>
      </c>
      <c r="FZ68" s="798">
        <v>2.34</v>
      </c>
      <c r="GA68" s="798">
        <v>1.8</v>
      </c>
      <c r="GB68" s="798">
        <v>1.8</v>
      </c>
      <c r="GC68" s="798">
        <v>1.8</v>
      </c>
      <c r="GD68" s="798">
        <v>2.42</v>
      </c>
      <c r="GE68" s="798">
        <v>2.42</v>
      </c>
      <c r="GF68" s="798">
        <v>2.42</v>
      </c>
      <c r="GG68" s="798">
        <v>2.42</v>
      </c>
      <c r="GH68" s="798">
        <v>2.39</v>
      </c>
      <c r="GI68" s="798">
        <v>2.39</v>
      </c>
      <c r="GJ68" s="798">
        <v>2.39</v>
      </c>
      <c r="GK68" s="798">
        <v>2.39</v>
      </c>
      <c r="GL68" s="798">
        <v>2.39</v>
      </c>
      <c r="GM68" s="798">
        <v>2.39</v>
      </c>
      <c r="GN68" s="798">
        <v>2.39</v>
      </c>
      <c r="GO68" s="798">
        <v>2.39</v>
      </c>
      <c r="GP68" s="798">
        <v>1.79</v>
      </c>
      <c r="GQ68" s="798">
        <v>1.79</v>
      </c>
      <c r="GR68" s="798">
        <v>1.79</v>
      </c>
      <c r="GS68" s="798">
        <v>1.79</v>
      </c>
      <c r="GT68" s="798">
        <v>1.79</v>
      </c>
      <c r="GU68" s="798">
        <v>1.79</v>
      </c>
      <c r="GV68" s="798">
        <v>1.79</v>
      </c>
      <c r="GW68" s="798">
        <v>1.99</v>
      </c>
      <c r="GX68" s="798">
        <v>1.99</v>
      </c>
      <c r="GY68" s="798">
        <v>1.99</v>
      </c>
      <c r="GZ68" s="798">
        <v>1.99</v>
      </c>
      <c r="HA68" s="798">
        <v>1.99</v>
      </c>
      <c r="HB68" s="798">
        <v>2.09</v>
      </c>
      <c r="HC68" s="798">
        <v>2.09</v>
      </c>
      <c r="HD68" s="798">
        <v>2.09</v>
      </c>
      <c r="HE68" s="798">
        <v>2.09</v>
      </c>
      <c r="HF68" s="798">
        <v>2.16</v>
      </c>
      <c r="HG68" s="798">
        <v>2.16</v>
      </c>
      <c r="HH68" s="798">
        <v>2.16</v>
      </c>
      <c r="HI68" s="798">
        <v>2.16</v>
      </c>
      <c r="HJ68" s="798">
        <v>2.16</v>
      </c>
      <c r="HK68" s="798">
        <v>2.16</v>
      </c>
      <c r="HL68" s="798">
        <v>2.16</v>
      </c>
      <c r="HM68" s="798">
        <v>2.16</v>
      </c>
      <c r="HN68" s="798">
        <v>2.31</v>
      </c>
      <c r="HO68" s="798">
        <v>2.31</v>
      </c>
      <c r="HP68" s="798">
        <v>2.31</v>
      </c>
      <c r="HQ68" s="798">
        <v>2.31</v>
      </c>
      <c r="HR68" s="798">
        <v>2.2400000000000002</v>
      </c>
      <c r="HS68" s="798">
        <v>2.2400000000000002</v>
      </c>
      <c r="HT68" s="798">
        <v>2.2400000000000002</v>
      </c>
      <c r="HU68" s="798">
        <v>2.2799999999999998</v>
      </c>
      <c r="HV68" s="798">
        <v>2.2799999999999998</v>
      </c>
      <c r="HW68" s="798">
        <v>2.2799999999999998</v>
      </c>
      <c r="HX68" s="798">
        <v>2.2799999999999998</v>
      </c>
      <c r="HY68" s="798">
        <v>2.33</v>
      </c>
      <c r="HZ68" s="798">
        <v>2.33</v>
      </c>
      <c r="IA68" s="798">
        <v>1.75</v>
      </c>
      <c r="IB68" s="798">
        <v>1.75</v>
      </c>
      <c r="IC68" s="798">
        <v>1.75</v>
      </c>
      <c r="ID68" s="798">
        <v>2.41</v>
      </c>
      <c r="IE68" s="798">
        <v>2.41</v>
      </c>
      <c r="IF68" s="798">
        <v>2.41</v>
      </c>
      <c r="IG68" s="798">
        <v>2.41</v>
      </c>
      <c r="IH68" s="798">
        <v>2.39</v>
      </c>
      <c r="II68" s="798">
        <v>2.39</v>
      </c>
      <c r="IJ68" s="798">
        <v>2.39</v>
      </c>
      <c r="IK68" s="798">
        <v>2.39</v>
      </c>
      <c r="IL68" s="798">
        <v>2.39</v>
      </c>
      <c r="IM68" s="798">
        <v>2.39</v>
      </c>
      <c r="IN68" s="798">
        <v>2.39</v>
      </c>
      <c r="IO68" s="798">
        <v>2.39</v>
      </c>
      <c r="IP68" s="798">
        <v>1.79</v>
      </c>
      <c r="IQ68" s="798">
        <v>1.79</v>
      </c>
      <c r="IR68" s="798">
        <v>1.79</v>
      </c>
      <c r="IS68" s="798">
        <v>1.79</v>
      </c>
      <c r="IT68" s="798">
        <v>1.79</v>
      </c>
      <c r="IU68" s="798">
        <v>1.79</v>
      </c>
      <c r="IV68" s="798">
        <v>1.79</v>
      </c>
      <c r="IW68" s="798">
        <v>1.99</v>
      </c>
      <c r="IX68" s="798">
        <v>1.99</v>
      </c>
      <c r="IY68" s="798">
        <v>1.99</v>
      </c>
      <c r="IZ68" s="798">
        <v>1.99</v>
      </c>
      <c r="JA68" s="798">
        <v>1.99</v>
      </c>
      <c r="JB68" s="798">
        <v>2.1</v>
      </c>
      <c r="JC68" s="798">
        <v>2.1</v>
      </c>
      <c r="JD68" s="798">
        <v>2.1</v>
      </c>
      <c r="JE68" s="798">
        <v>2.1</v>
      </c>
      <c r="JF68" s="798">
        <v>2.1800000000000002</v>
      </c>
      <c r="JG68" s="798">
        <v>2.1800000000000002</v>
      </c>
      <c r="JH68" s="798">
        <v>2.1800000000000002</v>
      </c>
      <c r="JI68" s="798">
        <v>2.1800000000000002</v>
      </c>
      <c r="JJ68" s="798">
        <v>2.1800000000000002</v>
      </c>
      <c r="JK68" s="798">
        <v>2.1800000000000002</v>
      </c>
      <c r="JL68" s="798">
        <v>2.1800000000000002</v>
      </c>
      <c r="JM68" s="798">
        <v>2.1800000000000002</v>
      </c>
      <c r="JN68" s="798">
        <v>2.33</v>
      </c>
      <c r="JO68" s="798">
        <v>2.33</v>
      </c>
      <c r="JP68" s="798">
        <v>2.33</v>
      </c>
      <c r="JQ68" s="798">
        <v>2.33</v>
      </c>
      <c r="JR68" s="798">
        <v>2.19</v>
      </c>
      <c r="JS68" s="798">
        <v>2.19</v>
      </c>
      <c r="JT68" s="798">
        <v>2.19</v>
      </c>
      <c r="JU68" s="798">
        <v>2.2799999999999998</v>
      </c>
      <c r="JV68" s="798">
        <v>2.2799999999999998</v>
      </c>
      <c r="JW68" s="798">
        <v>2.2799999999999998</v>
      </c>
      <c r="JX68" s="798">
        <v>2.2799999999999998</v>
      </c>
      <c r="JY68" s="798">
        <v>2.34</v>
      </c>
      <c r="JZ68" s="798">
        <v>2.34</v>
      </c>
      <c r="KA68" s="798">
        <v>1.76</v>
      </c>
      <c r="KB68" s="798">
        <v>1.76</v>
      </c>
      <c r="KC68" s="798">
        <v>1.76</v>
      </c>
      <c r="KD68" s="798">
        <v>2.38</v>
      </c>
      <c r="KE68" s="798">
        <v>2.38</v>
      </c>
      <c r="KF68" s="798">
        <v>2.38</v>
      </c>
      <c r="KG68" s="798">
        <v>2.38</v>
      </c>
      <c r="KH68" s="798">
        <v>2.39</v>
      </c>
      <c r="KI68" s="798">
        <v>2.39</v>
      </c>
      <c r="KJ68" s="798">
        <v>2.39</v>
      </c>
      <c r="KK68" s="798">
        <v>2.39</v>
      </c>
      <c r="KL68" s="798">
        <v>2.39</v>
      </c>
      <c r="KM68" s="798">
        <v>2.39</v>
      </c>
      <c r="KN68" s="798">
        <v>2.39</v>
      </c>
      <c r="KO68" s="798">
        <v>2.39</v>
      </c>
      <c r="KP68" s="798">
        <v>1.79</v>
      </c>
      <c r="KQ68" s="798">
        <v>1.79</v>
      </c>
      <c r="KR68" s="798">
        <v>1.79</v>
      </c>
      <c r="KS68" s="798">
        <v>1.79</v>
      </c>
      <c r="KT68" s="798">
        <v>1.79</v>
      </c>
      <c r="KU68" s="798">
        <v>1.79</v>
      </c>
      <c r="KV68" s="798">
        <v>1.79</v>
      </c>
      <c r="KW68" s="798">
        <v>1.99</v>
      </c>
      <c r="KX68" s="798">
        <v>1.99</v>
      </c>
      <c r="KY68" s="798">
        <v>1.99</v>
      </c>
      <c r="KZ68" s="798">
        <v>1.99</v>
      </c>
      <c r="LA68" s="798">
        <v>1.99</v>
      </c>
      <c r="LB68" s="798">
        <v>2.2400000000000002</v>
      </c>
      <c r="LC68" s="798">
        <v>2.2400000000000002</v>
      </c>
      <c r="LD68" s="798">
        <v>2.2400000000000002</v>
      </c>
      <c r="LE68" s="798">
        <v>2.2400000000000002</v>
      </c>
      <c r="LF68" s="798">
        <v>2.2799999999999998</v>
      </c>
      <c r="LG68" s="798">
        <v>2.2799999999999998</v>
      </c>
      <c r="LH68" s="798">
        <v>2.2799999999999998</v>
      </c>
      <c r="LI68" s="798">
        <v>2.2799999999999998</v>
      </c>
      <c r="LJ68" s="798">
        <v>2.2799999999999998</v>
      </c>
      <c r="LK68" s="798">
        <v>2.2799999999999998</v>
      </c>
      <c r="LL68" s="798">
        <v>2.2799999999999998</v>
      </c>
      <c r="LM68" s="798">
        <v>2.2799999999999998</v>
      </c>
      <c r="LN68" s="798">
        <v>2.39</v>
      </c>
      <c r="LO68" s="798">
        <v>2.39</v>
      </c>
      <c r="LP68" s="798">
        <v>2.39</v>
      </c>
      <c r="LQ68" s="798">
        <v>2.39</v>
      </c>
      <c r="LR68" s="798">
        <v>2.19</v>
      </c>
      <c r="LS68" s="798">
        <v>2.19</v>
      </c>
      <c r="LT68" s="798">
        <v>2.19</v>
      </c>
      <c r="LU68" s="798">
        <v>2.2799999999999998</v>
      </c>
      <c r="LV68" s="798">
        <v>2.2799999999999998</v>
      </c>
      <c r="LW68" s="798">
        <v>2.2799999999999998</v>
      </c>
      <c r="LX68" s="798">
        <v>2.2799999999999998</v>
      </c>
      <c r="LY68" s="798">
        <v>2.34</v>
      </c>
      <c r="LZ68" s="798">
        <v>2.34</v>
      </c>
      <c r="MA68" s="798">
        <v>1.76</v>
      </c>
      <c r="MB68" s="798">
        <v>1.76</v>
      </c>
      <c r="MC68" s="798">
        <v>1.76</v>
      </c>
      <c r="MD68" s="798">
        <v>2.38</v>
      </c>
      <c r="ME68" s="798">
        <v>2.38</v>
      </c>
      <c r="MF68" s="798">
        <v>2.38</v>
      </c>
      <c r="MG68" s="798">
        <v>2.38</v>
      </c>
      <c r="MH68" s="798">
        <v>2.39</v>
      </c>
      <c r="MI68" s="798">
        <v>2.39</v>
      </c>
      <c r="MJ68" s="798">
        <v>2.39</v>
      </c>
      <c r="MK68" s="798">
        <v>2.39</v>
      </c>
      <c r="ML68" s="798">
        <v>2.39</v>
      </c>
      <c r="MM68" s="798">
        <v>2.39</v>
      </c>
      <c r="MN68" s="798">
        <v>2.39</v>
      </c>
      <c r="MO68" s="798">
        <v>2.39</v>
      </c>
      <c r="MP68" s="798">
        <v>1.79</v>
      </c>
      <c r="MQ68" s="798">
        <v>1.79</v>
      </c>
      <c r="MR68" s="798">
        <v>1.79</v>
      </c>
      <c r="MS68" s="798">
        <v>1.79</v>
      </c>
      <c r="MT68" s="798">
        <v>1.79</v>
      </c>
      <c r="MU68" s="798">
        <v>1.79</v>
      </c>
      <c r="MV68" s="798">
        <v>1.79</v>
      </c>
      <c r="MW68" s="798">
        <v>1.99</v>
      </c>
      <c r="MX68" s="798">
        <v>1.99</v>
      </c>
      <c r="MY68" s="798">
        <v>1.99</v>
      </c>
      <c r="MZ68" s="798">
        <v>1.99</v>
      </c>
      <c r="NA68" s="798">
        <v>1.99</v>
      </c>
      <c r="NB68" s="798">
        <v>2.2400000000000002</v>
      </c>
      <c r="NC68" s="798">
        <v>2.2400000000000002</v>
      </c>
      <c r="ND68" s="798">
        <v>2.2400000000000002</v>
      </c>
      <c r="NE68" s="798">
        <v>2.2400000000000002</v>
      </c>
      <c r="NF68" s="798">
        <v>2.2799999999999998</v>
      </c>
      <c r="NG68" s="798">
        <v>2.2799999999999998</v>
      </c>
      <c r="NH68" s="798">
        <v>2.2799999999999998</v>
      </c>
      <c r="NI68" s="798">
        <v>2.2799999999999998</v>
      </c>
      <c r="NJ68" s="798">
        <v>2.2799999999999998</v>
      </c>
      <c r="NK68" s="798">
        <v>2.2799999999999998</v>
      </c>
      <c r="NL68" s="798">
        <v>2.2799999999999998</v>
      </c>
      <c r="NM68" s="798">
        <v>2.2799999999999998</v>
      </c>
      <c r="NN68" s="798">
        <v>2.39</v>
      </c>
      <c r="NO68" s="798">
        <v>2.39</v>
      </c>
      <c r="NP68" s="798">
        <v>2.39</v>
      </c>
      <c r="NQ68" s="798">
        <v>2.39</v>
      </c>
      <c r="NR68" s="798">
        <v>2.19</v>
      </c>
      <c r="NS68" s="798">
        <v>2.19</v>
      </c>
      <c r="NT68" s="798">
        <v>2.19</v>
      </c>
      <c r="NU68" s="798">
        <v>2.2799999999999998</v>
      </c>
      <c r="NV68" s="798">
        <v>2.2799999999999998</v>
      </c>
      <c r="NW68" s="798">
        <v>2.2799999999999998</v>
      </c>
      <c r="NX68" s="798">
        <v>2.2799999999999998</v>
      </c>
      <c r="NY68" s="798">
        <v>2.34</v>
      </c>
      <c r="NZ68" s="798">
        <v>2.34</v>
      </c>
      <c r="OA68" s="798">
        <v>1.76</v>
      </c>
      <c r="OB68" s="798">
        <v>1.76</v>
      </c>
      <c r="OC68" s="798">
        <v>1.76</v>
      </c>
      <c r="OD68" s="798">
        <v>2.38</v>
      </c>
      <c r="OE68" s="798">
        <v>2.38</v>
      </c>
      <c r="OF68" s="798">
        <v>2.38</v>
      </c>
      <c r="OG68" s="798">
        <v>2.38</v>
      </c>
      <c r="OH68" s="798">
        <v>2.39</v>
      </c>
      <c r="OI68" s="798">
        <v>2.39</v>
      </c>
      <c r="OJ68" s="798">
        <v>2.39</v>
      </c>
      <c r="OK68" s="798">
        <v>2.39</v>
      </c>
      <c r="OL68" s="798">
        <v>2.39</v>
      </c>
      <c r="OM68" s="798">
        <v>2.39</v>
      </c>
      <c r="ON68" s="798">
        <v>2.39</v>
      </c>
      <c r="OO68" s="798">
        <v>2.39</v>
      </c>
      <c r="OP68" s="798">
        <v>1.79</v>
      </c>
      <c r="OQ68" s="798">
        <v>1.79</v>
      </c>
      <c r="OR68" s="798">
        <v>1.79</v>
      </c>
      <c r="OS68" s="798">
        <v>1.79</v>
      </c>
      <c r="OT68" s="798">
        <v>1.79</v>
      </c>
      <c r="OU68" s="798">
        <v>1.79</v>
      </c>
      <c r="OV68" s="798">
        <v>1.79</v>
      </c>
      <c r="OW68" s="798">
        <v>1.99</v>
      </c>
      <c r="OX68" s="798">
        <v>1.99</v>
      </c>
      <c r="OY68" s="798">
        <v>1.99</v>
      </c>
      <c r="OZ68" s="798">
        <v>1.99</v>
      </c>
      <c r="PA68" s="798">
        <v>1.99</v>
      </c>
      <c r="PB68" s="798">
        <v>2.2400000000000002</v>
      </c>
      <c r="PC68" s="798">
        <v>2.2400000000000002</v>
      </c>
      <c r="PD68" s="798">
        <v>2.2400000000000002</v>
      </c>
      <c r="PE68" s="798">
        <v>2.2400000000000002</v>
      </c>
      <c r="PF68" s="798">
        <v>2.2799999999999998</v>
      </c>
      <c r="PG68" s="798">
        <v>2.2799999999999998</v>
      </c>
      <c r="PH68" s="798">
        <v>2.2799999999999998</v>
      </c>
      <c r="PI68" s="798">
        <v>2.2799999999999998</v>
      </c>
      <c r="PJ68" s="798">
        <v>2.2799999999999998</v>
      </c>
      <c r="PK68" s="798">
        <v>2.2799999999999998</v>
      </c>
      <c r="PL68" s="798">
        <v>2.2799999999999998</v>
      </c>
      <c r="PM68" s="798">
        <v>2.2799999999999998</v>
      </c>
      <c r="PN68" s="798">
        <v>2.39</v>
      </c>
      <c r="PO68" s="798">
        <v>2.39</v>
      </c>
      <c r="PP68" s="798">
        <v>2.39</v>
      </c>
      <c r="PQ68" s="798">
        <v>2.39</v>
      </c>
      <c r="PR68" s="798">
        <v>2.19</v>
      </c>
      <c r="PS68" s="798">
        <v>2.19</v>
      </c>
      <c r="PT68" s="798">
        <v>2.19</v>
      </c>
      <c r="PU68" s="798">
        <v>2.2799999999999998</v>
      </c>
      <c r="PV68" s="798">
        <v>2.2799999999999998</v>
      </c>
      <c r="PW68" s="798">
        <v>2.2799999999999998</v>
      </c>
      <c r="PX68" s="798">
        <v>2.2799999999999998</v>
      </c>
      <c r="PY68" s="798">
        <v>2.34</v>
      </c>
      <c r="PZ68" s="798">
        <v>2.34</v>
      </c>
      <c r="QA68" s="798">
        <v>1.76</v>
      </c>
      <c r="QB68" s="798">
        <v>1.76</v>
      </c>
      <c r="QC68" s="798">
        <v>1.76</v>
      </c>
      <c r="QD68" s="798">
        <v>2.38</v>
      </c>
      <c r="QE68" s="798">
        <v>2.38</v>
      </c>
      <c r="QF68" s="798">
        <v>2.38</v>
      </c>
      <c r="QG68" s="798">
        <v>2.38</v>
      </c>
      <c r="QH68" s="798">
        <v>2.39</v>
      </c>
      <c r="QI68" s="798">
        <v>2.39</v>
      </c>
      <c r="QJ68" s="798">
        <v>2.39</v>
      </c>
      <c r="QK68" s="798">
        <v>2.39</v>
      </c>
      <c r="QL68" s="798">
        <v>2.39</v>
      </c>
      <c r="QM68" s="798">
        <v>2.39</v>
      </c>
      <c r="QN68" s="798">
        <v>2.39</v>
      </c>
      <c r="QO68" s="798">
        <v>2.39</v>
      </c>
      <c r="QP68" s="798">
        <v>1.79</v>
      </c>
      <c r="QQ68" s="798">
        <v>1.79</v>
      </c>
      <c r="QR68" s="798">
        <v>1.79</v>
      </c>
      <c r="QS68" s="798">
        <v>1.79</v>
      </c>
      <c r="QT68" s="798">
        <v>1.79</v>
      </c>
      <c r="QU68" s="798">
        <v>1.79</v>
      </c>
      <c r="QV68" s="798">
        <v>1.79</v>
      </c>
      <c r="QW68" s="798">
        <v>1.99</v>
      </c>
      <c r="QX68" s="798">
        <v>1.99</v>
      </c>
      <c r="QY68" s="798">
        <v>1.99</v>
      </c>
      <c r="QZ68" s="798">
        <v>1.99</v>
      </c>
      <c r="RA68" s="798">
        <v>1.99</v>
      </c>
      <c r="RB68" s="798">
        <v>2.2400000000000002</v>
      </c>
      <c r="RC68" s="798">
        <v>2.2400000000000002</v>
      </c>
      <c r="RD68" s="798">
        <v>2.2400000000000002</v>
      </c>
      <c r="RE68" s="798">
        <v>2.2400000000000002</v>
      </c>
      <c r="RF68" s="798">
        <v>2.2799999999999998</v>
      </c>
      <c r="RG68" s="798">
        <v>2.2799999999999998</v>
      </c>
      <c r="RH68" s="798">
        <v>2.2799999999999998</v>
      </c>
      <c r="RI68" s="798">
        <v>2.2799999999999998</v>
      </c>
      <c r="RJ68" s="798">
        <v>2.2799999999999998</v>
      </c>
      <c r="RK68" s="798">
        <v>2.2799999999999998</v>
      </c>
      <c r="RL68" s="798">
        <v>2.2799999999999998</v>
      </c>
      <c r="RM68" s="798">
        <v>2.2799999999999998</v>
      </c>
      <c r="RN68" s="798">
        <v>2.39</v>
      </c>
      <c r="RO68" s="798">
        <v>2.39</v>
      </c>
      <c r="RP68" s="798">
        <v>2.39</v>
      </c>
      <c r="RQ68" s="798">
        <v>2.39</v>
      </c>
      <c r="RR68" s="798">
        <v>2.39</v>
      </c>
      <c r="RS68" s="798">
        <v>2.39</v>
      </c>
      <c r="RT68" s="798">
        <v>2.39</v>
      </c>
      <c r="RU68" s="798">
        <v>2.2799999999999998</v>
      </c>
      <c r="RV68" s="798">
        <v>2.2799999999999998</v>
      </c>
      <c r="RW68" s="798">
        <v>2.2799999999999998</v>
      </c>
      <c r="RX68" s="798">
        <v>2.2799999999999998</v>
      </c>
      <c r="RY68" s="798">
        <v>2.34</v>
      </c>
      <c r="RZ68" s="798">
        <v>2.34</v>
      </c>
      <c r="SA68" s="798">
        <v>1.76</v>
      </c>
      <c r="SB68" s="798">
        <v>1.76</v>
      </c>
      <c r="SC68" s="798">
        <v>1.76</v>
      </c>
      <c r="SD68" s="798">
        <v>2.38</v>
      </c>
      <c r="SE68" s="798">
        <v>2.38</v>
      </c>
      <c r="SF68" s="798">
        <v>2.38</v>
      </c>
      <c r="SG68" s="798">
        <v>2.38</v>
      </c>
      <c r="SH68" s="798">
        <v>2.39</v>
      </c>
      <c r="SI68" s="799">
        <v>2.39</v>
      </c>
      <c r="SJ68" s="471" t="s">
        <v>498</v>
      </c>
      <c r="SK68" s="452"/>
      <c r="SL68" s="440"/>
      <c r="SM68" s="440"/>
      <c r="SN68" s="440"/>
    </row>
    <row r="69" spans="1:508" outlineLevel="2" x14ac:dyDescent="0.25">
      <c r="A69" s="440"/>
      <c r="B69" s="449"/>
      <c r="C69" s="659">
        <f>INT($C$40)+2</f>
        <v>3</v>
      </c>
      <c r="D69" s="471"/>
      <c r="E69" s="529">
        <v>5</v>
      </c>
      <c r="F69" s="529"/>
      <c r="G69" s="471"/>
      <c r="H69" s="476" t="s">
        <v>869</v>
      </c>
      <c r="I69" s="492" t="s">
        <v>865</v>
      </c>
      <c r="J69" s="492">
        <f>J66+1</f>
        <v>4</v>
      </c>
      <c r="K69" s="791">
        <v>1.39</v>
      </c>
      <c r="L69" s="792">
        <v>1.39</v>
      </c>
      <c r="M69" s="792">
        <v>1.39</v>
      </c>
      <c r="N69" s="792">
        <v>1.93</v>
      </c>
      <c r="O69" s="792">
        <v>1.93</v>
      </c>
      <c r="P69" s="792">
        <v>1.93</v>
      </c>
      <c r="Q69" s="792">
        <v>1.93</v>
      </c>
      <c r="R69" s="792">
        <v>1.93</v>
      </c>
      <c r="S69" s="792">
        <v>1.93</v>
      </c>
      <c r="T69" s="792">
        <v>1.93</v>
      </c>
      <c r="U69" s="792">
        <v>2.0499999999999998</v>
      </c>
      <c r="V69" s="792">
        <v>2.0499999999999998</v>
      </c>
      <c r="W69" s="792">
        <v>2.0499999999999998</v>
      </c>
      <c r="X69" s="792">
        <v>2.0499999999999998</v>
      </c>
      <c r="Y69" s="792">
        <v>2.12</v>
      </c>
      <c r="Z69" s="792">
        <v>2.12</v>
      </c>
      <c r="AA69" s="792">
        <v>0.61</v>
      </c>
      <c r="AB69" s="792">
        <v>0.61</v>
      </c>
      <c r="AC69" s="792">
        <v>0.61</v>
      </c>
      <c r="AD69" s="792">
        <v>0.3</v>
      </c>
      <c r="AE69" s="792">
        <v>0.3</v>
      </c>
      <c r="AF69" s="792">
        <v>0.3</v>
      </c>
      <c r="AG69" s="792">
        <v>0.3</v>
      </c>
      <c r="AH69" s="792">
        <v>2.0299999999999998</v>
      </c>
      <c r="AI69" s="792">
        <v>2.0299999999999998</v>
      </c>
      <c r="AJ69" s="792">
        <v>2.0299999999999998</v>
      </c>
      <c r="AK69" s="792">
        <v>2.0299999999999998</v>
      </c>
      <c r="AL69" s="792">
        <v>2.0299999999999998</v>
      </c>
      <c r="AM69" s="792">
        <v>2.0299999999999998</v>
      </c>
      <c r="AN69" s="792">
        <v>2.0299999999999998</v>
      </c>
      <c r="AO69" s="792">
        <v>2.0299999999999998</v>
      </c>
      <c r="AP69" s="792">
        <v>1.63</v>
      </c>
      <c r="AQ69" s="792">
        <v>1.63</v>
      </c>
      <c r="AR69" s="792">
        <v>1.63</v>
      </c>
      <c r="AS69" s="792">
        <v>1.63</v>
      </c>
      <c r="AT69" s="792">
        <v>1.63</v>
      </c>
      <c r="AU69" s="792">
        <v>1.63</v>
      </c>
      <c r="AV69" s="792">
        <v>1.63</v>
      </c>
      <c r="AW69" s="792">
        <v>1.91</v>
      </c>
      <c r="AX69" s="792">
        <v>1.91</v>
      </c>
      <c r="AY69" s="792">
        <v>1.91</v>
      </c>
      <c r="AZ69" s="792">
        <v>1.91</v>
      </c>
      <c r="BA69" s="792">
        <v>1.91</v>
      </c>
      <c r="BB69" s="792">
        <v>1.44</v>
      </c>
      <c r="BC69" s="792">
        <v>1.44</v>
      </c>
      <c r="BD69" s="792">
        <v>1.44</v>
      </c>
      <c r="BE69" s="792">
        <v>1.1299999999999999</v>
      </c>
      <c r="BF69" s="792">
        <v>1.39</v>
      </c>
      <c r="BG69" s="792">
        <v>1.39</v>
      </c>
      <c r="BH69" s="792">
        <v>1.39</v>
      </c>
      <c r="BI69" s="792">
        <v>1.39</v>
      </c>
      <c r="BJ69" s="792">
        <v>1.39</v>
      </c>
      <c r="BK69" s="792">
        <v>1.39</v>
      </c>
      <c r="BL69" s="792">
        <v>1.39</v>
      </c>
      <c r="BM69" s="792">
        <v>1.39</v>
      </c>
      <c r="BN69" s="792">
        <v>1.93</v>
      </c>
      <c r="BO69" s="792">
        <v>1.66</v>
      </c>
      <c r="BP69" s="792">
        <v>1.66</v>
      </c>
      <c r="BQ69" s="792">
        <v>1.66</v>
      </c>
      <c r="BR69" s="792">
        <v>1.66</v>
      </c>
      <c r="BS69" s="792">
        <v>1.66</v>
      </c>
      <c r="BT69" s="792">
        <v>1.66</v>
      </c>
      <c r="BU69" s="792">
        <v>2.0499999999999998</v>
      </c>
      <c r="BV69" s="792">
        <v>2.0499999999999998</v>
      </c>
      <c r="BW69" s="792">
        <v>2.0499999999999998</v>
      </c>
      <c r="BX69" s="792">
        <v>2.0499999999999998</v>
      </c>
      <c r="BY69" s="792">
        <v>2.12</v>
      </c>
      <c r="BZ69" s="792">
        <v>2.12</v>
      </c>
      <c r="CA69" s="792">
        <v>0.61</v>
      </c>
      <c r="CB69" s="792">
        <v>0.61</v>
      </c>
      <c r="CC69" s="792">
        <v>0.61</v>
      </c>
      <c r="CD69" s="792">
        <v>0.3</v>
      </c>
      <c r="CE69" s="792">
        <v>0.3</v>
      </c>
      <c r="CF69" s="792">
        <v>0.3</v>
      </c>
      <c r="CG69" s="792">
        <v>2.15</v>
      </c>
      <c r="CH69" s="792">
        <v>2.0299999999999998</v>
      </c>
      <c r="CI69" s="792">
        <v>2.0299999999999998</v>
      </c>
      <c r="CJ69" s="792">
        <v>2.0299999999999998</v>
      </c>
      <c r="CK69" s="792">
        <v>2.0299999999999998</v>
      </c>
      <c r="CL69" s="792">
        <v>2.0299999999999998</v>
      </c>
      <c r="CM69" s="792">
        <v>2.0299999999999998</v>
      </c>
      <c r="CN69" s="792">
        <v>2.0299999999999998</v>
      </c>
      <c r="CO69" s="792">
        <v>2.0299999999999998</v>
      </c>
      <c r="CP69" s="792">
        <v>1.63</v>
      </c>
      <c r="CQ69" s="792">
        <v>1.63</v>
      </c>
      <c r="CR69" s="792">
        <v>1.63</v>
      </c>
      <c r="CS69" s="792">
        <v>1.63</v>
      </c>
      <c r="CT69" s="792">
        <v>1.63</v>
      </c>
      <c r="CU69" s="792">
        <v>1.63</v>
      </c>
      <c r="CV69" s="792">
        <v>1.63</v>
      </c>
      <c r="CW69" s="792">
        <v>1.91</v>
      </c>
      <c r="CX69" s="792">
        <v>1.26</v>
      </c>
      <c r="CY69" s="792">
        <v>1.26</v>
      </c>
      <c r="CZ69" s="792">
        <v>1.26</v>
      </c>
      <c r="DA69" s="792">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2.12</v>
      </c>
      <c r="DZ69" s="679">
        <v>2.12</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1.86</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2.12</v>
      </c>
      <c r="FZ69" s="679">
        <v>2.12</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1.86</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2.12</v>
      </c>
      <c r="HZ69" s="679">
        <v>2.12</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1.86</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2.12</v>
      </c>
      <c r="JZ69" s="679">
        <v>2.12</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1.86</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2.12</v>
      </c>
      <c r="LZ69" s="679">
        <v>2.12</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1.86</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2.12</v>
      </c>
      <c r="NZ69" s="679">
        <v>2.12</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1.86</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2.12</v>
      </c>
      <c r="PZ69" s="679">
        <v>2.12</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1.86</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2.12</v>
      </c>
      <c r="RZ69" s="679">
        <v>2.12</v>
      </c>
      <c r="SA69" s="679">
        <v>0.99</v>
      </c>
      <c r="SB69" s="679">
        <v>0.99</v>
      </c>
      <c r="SC69" s="679">
        <v>0.99</v>
      </c>
      <c r="SD69" s="679">
        <v>1.71</v>
      </c>
      <c r="SE69" s="679">
        <v>1.71</v>
      </c>
      <c r="SF69" s="679">
        <v>1.71</v>
      </c>
      <c r="SG69" s="679">
        <v>1.71</v>
      </c>
      <c r="SH69" s="679">
        <v>2.14</v>
      </c>
      <c r="SI69" s="793">
        <v>2.14</v>
      </c>
      <c r="SJ69" s="471" t="s">
        <v>498</v>
      </c>
      <c r="SK69" s="452"/>
      <c r="SL69" s="440"/>
      <c r="SM69" s="440"/>
      <c r="SN69" s="440"/>
    </row>
    <row r="70" spans="1:508" outlineLevel="3" x14ac:dyDescent="0.25">
      <c r="A70" s="440"/>
      <c r="B70" s="449"/>
      <c r="C70" s="659">
        <f t="shared" si="32"/>
        <v>4</v>
      </c>
      <c r="D70" s="471"/>
      <c r="E70" s="529"/>
      <c r="F70" s="529"/>
      <c r="G70" s="471"/>
      <c r="H70" s="478"/>
      <c r="I70" s="492" t="s">
        <v>240</v>
      </c>
      <c r="J70" s="681"/>
      <c r="K70" s="794">
        <v>0.82</v>
      </c>
      <c r="L70" s="795">
        <v>0.82</v>
      </c>
      <c r="M70" s="795">
        <v>0.82</v>
      </c>
      <c r="N70" s="795">
        <v>1.1599999999999999</v>
      </c>
      <c r="O70" s="795">
        <v>1.1599999999999999</v>
      </c>
      <c r="P70" s="795">
        <v>1.1599999999999999</v>
      </c>
      <c r="Q70" s="795">
        <v>1.1599999999999999</v>
      </c>
      <c r="R70" s="795">
        <v>1.1599999999999999</v>
      </c>
      <c r="S70" s="795">
        <v>1.1599999999999999</v>
      </c>
      <c r="T70" s="795">
        <v>1.1599999999999999</v>
      </c>
      <c r="U70" s="795">
        <v>1.61</v>
      </c>
      <c r="V70" s="795">
        <v>1.61</v>
      </c>
      <c r="W70" s="795">
        <v>1.61</v>
      </c>
      <c r="X70" s="795">
        <v>1.61</v>
      </c>
      <c r="Y70" s="795">
        <v>2.02</v>
      </c>
      <c r="Z70" s="795">
        <v>2.02</v>
      </c>
      <c r="AA70" s="795">
        <v>0.28999999999999998</v>
      </c>
      <c r="AB70" s="795">
        <v>0.28999999999999998</v>
      </c>
      <c r="AC70" s="795">
        <v>0.28999999999999998</v>
      </c>
      <c r="AD70" s="795">
        <v>0.14000000000000001</v>
      </c>
      <c r="AE70" s="795">
        <v>0.14000000000000001</v>
      </c>
      <c r="AF70" s="795">
        <v>0.14000000000000001</v>
      </c>
      <c r="AG70" s="795">
        <v>0.14000000000000001</v>
      </c>
      <c r="AH70" s="795">
        <v>0.81</v>
      </c>
      <c r="AI70" s="795">
        <v>0.81</v>
      </c>
      <c r="AJ70" s="795">
        <v>0.81</v>
      </c>
      <c r="AK70" s="795">
        <v>0.81</v>
      </c>
      <c r="AL70" s="795">
        <v>0.81</v>
      </c>
      <c r="AM70" s="795">
        <v>0.81</v>
      </c>
      <c r="AN70" s="795">
        <v>0.81</v>
      </c>
      <c r="AO70" s="795">
        <v>0.81</v>
      </c>
      <c r="AP70" s="795">
        <v>1.1000000000000001</v>
      </c>
      <c r="AQ70" s="795">
        <v>1.1000000000000001</v>
      </c>
      <c r="AR70" s="795">
        <v>1.1000000000000001</v>
      </c>
      <c r="AS70" s="795">
        <v>1.1000000000000001</v>
      </c>
      <c r="AT70" s="795">
        <v>1.1000000000000001</v>
      </c>
      <c r="AU70" s="795">
        <v>1.1000000000000001</v>
      </c>
      <c r="AV70" s="795">
        <v>1.1000000000000001</v>
      </c>
      <c r="AW70" s="795">
        <v>1.59</v>
      </c>
      <c r="AX70" s="795">
        <v>1.59</v>
      </c>
      <c r="AY70" s="795">
        <v>1.59</v>
      </c>
      <c r="AZ70" s="795">
        <v>1.59</v>
      </c>
      <c r="BA70" s="795">
        <v>1.59</v>
      </c>
      <c r="BB70" s="795">
        <v>1.01</v>
      </c>
      <c r="BC70" s="795">
        <v>1.01</v>
      </c>
      <c r="BD70" s="795">
        <v>1.01</v>
      </c>
      <c r="BE70" s="795">
        <v>0.3</v>
      </c>
      <c r="BF70" s="795">
        <v>0.82</v>
      </c>
      <c r="BG70" s="795">
        <v>0.82</v>
      </c>
      <c r="BH70" s="795">
        <v>0.82</v>
      </c>
      <c r="BI70" s="795">
        <v>0.82</v>
      </c>
      <c r="BJ70" s="795">
        <v>0.82</v>
      </c>
      <c r="BK70" s="795">
        <v>0.82</v>
      </c>
      <c r="BL70" s="795">
        <v>0.82</v>
      </c>
      <c r="BM70" s="795">
        <v>0.82</v>
      </c>
      <c r="BN70" s="795">
        <v>1.1599999999999999</v>
      </c>
      <c r="BO70" s="795">
        <v>1.1000000000000001</v>
      </c>
      <c r="BP70" s="795">
        <v>1.1000000000000001</v>
      </c>
      <c r="BQ70" s="795">
        <v>1.1000000000000001</v>
      </c>
      <c r="BR70" s="795">
        <v>1.1000000000000001</v>
      </c>
      <c r="BS70" s="795">
        <v>1.1000000000000001</v>
      </c>
      <c r="BT70" s="795">
        <v>1.1000000000000001</v>
      </c>
      <c r="BU70" s="795">
        <v>1.61</v>
      </c>
      <c r="BV70" s="795">
        <v>1.61</v>
      </c>
      <c r="BW70" s="795">
        <v>1.61</v>
      </c>
      <c r="BX70" s="795">
        <v>1.61</v>
      </c>
      <c r="BY70" s="795">
        <v>2.02</v>
      </c>
      <c r="BZ70" s="795">
        <v>2.02</v>
      </c>
      <c r="CA70" s="795">
        <v>0.28999999999999998</v>
      </c>
      <c r="CB70" s="795">
        <v>0.28999999999999998</v>
      </c>
      <c r="CC70" s="795">
        <v>0.28999999999999998</v>
      </c>
      <c r="CD70" s="795">
        <v>0.14000000000000001</v>
      </c>
      <c r="CE70" s="795">
        <v>0.14000000000000001</v>
      </c>
      <c r="CF70" s="795">
        <v>0.14000000000000001</v>
      </c>
      <c r="CG70" s="795">
        <v>1.24</v>
      </c>
      <c r="CH70" s="795">
        <v>0.81</v>
      </c>
      <c r="CI70" s="795">
        <v>0.81</v>
      </c>
      <c r="CJ70" s="795">
        <v>0.81</v>
      </c>
      <c r="CK70" s="795">
        <v>0.81</v>
      </c>
      <c r="CL70" s="795">
        <v>0.81</v>
      </c>
      <c r="CM70" s="795">
        <v>0.81</v>
      </c>
      <c r="CN70" s="795">
        <v>0.81</v>
      </c>
      <c r="CO70" s="795">
        <v>0.81</v>
      </c>
      <c r="CP70" s="795">
        <v>1.1000000000000001</v>
      </c>
      <c r="CQ70" s="795">
        <v>1.1000000000000001</v>
      </c>
      <c r="CR70" s="795">
        <v>1.1000000000000001</v>
      </c>
      <c r="CS70" s="795">
        <v>1.1000000000000001</v>
      </c>
      <c r="CT70" s="795">
        <v>1.1000000000000001</v>
      </c>
      <c r="CU70" s="795">
        <v>1.1000000000000001</v>
      </c>
      <c r="CV70" s="795">
        <v>1.1000000000000001</v>
      </c>
      <c r="CW70" s="795">
        <v>1.59</v>
      </c>
      <c r="CX70" s="795">
        <v>0.69</v>
      </c>
      <c r="CY70" s="795">
        <v>0.69</v>
      </c>
      <c r="CZ70" s="795">
        <v>0.69</v>
      </c>
      <c r="DA70" s="795">
        <v>0.69</v>
      </c>
      <c r="DB70" s="679">
        <v>1.05</v>
      </c>
      <c r="DC70" s="679">
        <v>1.05</v>
      </c>
      <c r="DD70" s="679">
        <v>1.05</v>
      </c>
      <c r="DE70" s="679">
        <v>1.05</v>
      </c>
      <c r="DF70" s="679">
        <v>0.6</v>
      </c>
      <c r="DG70" s="679">
        <v>0.6</v>
      </c>
      <c r="DH70" s="679">
        <v>0.6</v>
      </c>
      <c r="DI70" s="679">
        <v>0.6</v>
      </c>
      <c r="DJ70" s="679">
        <v>0.6</v>
      </c>
      <c r="DK70" s="679">
        <v>0.6</v>
      </c>
      <c r="DL70" s="679">
        <v>0.6</v>
      </c>
      <c r="DM70" s="679">
        <v>0.6</v>
      </c>
      <c r="DN70" s="679">
        <v>1.02</v>
      </c>
      <c r="DO70" s="679">
        <v>1</v>
      </c>
      <c r="DP70" s="679">
        <v>1</v>
      </c>
      <c r="DQ70" s="679">
        <v>1</v>
      </c>
      <c r="DR70" s="679">
        <v>1</v>
      </c>
      <c r="DS70" s="679">
        <v>1</v>
      </c>
      <c r="DT70" s="679">
        <v>1</v>
      </c>
      <c r="DU70" s="679">
        <v>1.47</v>
      </c>
      <c r="DV70" s="679">
        <v>1.47</v>
      </c>
      <c r="DW70" s="679">
        <v>1.47</v>
      </c>
      <c r="DX70" s="679">
        <v>1.47</v>
      </c>
      <c r="DY70" s="679">
        <v>2</v>
      </c>
      <c r="DZ70" s="679">
        <v>2</v>
      </c>
      <c r="EA70" s="679">
        <v>0.56000000000000005</v>
      </c>
      <c r="EB70" s="679">
        <v>0.56000000000000005</v>
      </c>
      <c r="EC70" s="679">
        <v>0.56000000000000005</v>
      </c>
      <c r="ED70" s="679">
        <v>0.87</v>
      </c>
      <c r="EE70" s="679">
        <v>0.87</v>
      </c>
      <c r="EF70" s="679">
        <v>0.87</v>
      </c>
      <c r="EG70" s="679">
        <v>0.87</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1.55</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1.27</v>
      </c>
      <c r="FO70" s="679">
        <v>1</v>
      </c>
      <c r="FP70" s="679">
        <v>1</v>
      </c>
      <c r="FQ70" s="679">
        <v>1</v>
      </c>
      <c r="FR70" s="679">
        <v>1</v>
      </c>
      <c r="FS70" s="679">
        <v>1</v>
      </c>
      <c r="FT70" s="679">
        <v>1</v>
      </c>
      <c r="FU70" s="679">
        <v>1.47</v>
      </c>
      <c r="FV70" s="679">
        <v>1.47</v>
      </c>
      <c r="FW70" s="679">
        <v>1.47</v>
      </c>
      <c r="FX70" s="679">
        <v>1.47</v>
      </c>
      <c r="FY70" s="679">
        <v>2</v>
      </c>
      <c r="FZ70" s="679">
        <v>2</v>
      </c>
      <c r="GA70" s="679">
        <v>0.56000000000000005</v>
      </c>
      <c r="GB70" s="679">
        <v>0.56000000000000005</v>
      </c>
      <c r="GC70" s="679">
        <v>0.56000000000000005</v>
      </c>
      <c r="GD70" s="679">
        <v>0.87</v>
      </c>
      <c r="GE70" s="679">
        <v>0.87</v>
      </c>
      <c r="GF70" s="679">
        <v>0.87</v>
      </c>
      <c r="GG70" s="679">
        <v>0.87</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1.55</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1.27</v>
      </c>
      <c r="HO70" s="679">
        <v>1</v>
      </c>
      <c r="HP70" s="679">
        <v>1</v>
      </c>
      <c r="HQ70" s="679">
        <v>1</v>
      </c>
      <c r="HR70" s="679">
        <v>1</v>
      </c>
      <c r="HS70" s="679">
        <v>1</v>
      </c>
      <c r="HT70" s="679">
        <v>1</v>
      </c>
      <c r="HU70" s="679">
        <v>1.47</v>
      </c>
      <c r="HV70" s="679">
        <v>1.47</v>
      </c>
      <c r="HW70" s="679">
        <v>1.47</v>
      </c>
      <c r="HX70" s="679">
        <v>1.47</v>
      </c>
      <c r="HY70" s="679">
        <v>2</v>
      </c>
      <c r="HZ70" s="679">
        <v>2</v>
      </c>
      <c r="IA70" s="679">
        <v>0.56000000000000005</v>
      </c>
      <c r="IB70" s="679">
        <v>0.56000000000000005</v>
      </c>
      <c r="IC70" s="679">
        <v>0.56000000000000005</v>
      </c>
      <c r="ID70" s="679">
        <v>0.87</v>
      </c>
      <c r="IE70" s="679">
        <v>0.87</v>
      </c>
      <c r="IF70" s="679">
        <v>0.87</v>
      </c>
      <c r="IG70" s="679">
        <v>0.87</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1.55</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1.27</v>
      </c>
      <c r="JO70" s="679">
        <v>1</v>
      </c>
      <c r="JP70" s="679">
        <v>1</v>
      </c>
      <c r="JQ70" s="679">
        <v>1</v>
      </c>
      <c r="JR70" s="679">
        <v>1</v>
      </c>
      <c r="JS70" s="679">
        <v>1</v>
      </c>
      <c r="JT70" s="679">
        <v>1</v>
      </c>
      <c r="JU70" s="679">
        <v>1.47</v>
      </c>
      <c r="JV70" s="679">
        <v>1.47</v>
      </c>
      <c r="JW70" s="679">
        <v>1.47</v>
      </c>
      <c r="JX70" s="679">
        <v>1.47</v>
      </c>
      <c r="JY70" s="679">
        <v>2</v>
      </c>
      <c r="JZ70" s="679">
        <v>2</v>
      </c>
      <c r="KA70" s="679">
        <v>0.56000000000000005</v>
      </c>
      <c r="KB70" s="679">
        <v>0.56000000000000005</v>
      </c>
      <c r="KC70" s="679">
        <v>0.56000000000000005</v>
      </c>
      <c r="KD70" s="679">
        <v>0.87</v>
      </c>
      <c r="KE70" s="679">
        <v>0.87</v>
      </c>
      <c r="KF70" s="679">
        <v>0.87</v>
      </c>
      <c r="KG70" s="679">
        <v>0.87</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1.55</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1.27</v>
      </c>
      <c r="LO70" s="679">
        <v>1</v>
      </c>
      <c r="LP70" s="679">
        <v>1</v>
      </c>
      <c r="LQ70" s="679">
        <v>1</v>
      </c>
      <c r="LR70" s="679">
        <v>1</v>
      </c>
      <c r="LS70" s="679">
        <v>1</v>
      </c>
      <c r="LT70" s="679">
        <v>1</v>
      </c>
      <c r="LU70" s="679">
        <v>1.47</v>
      </c>
      <c r="LV70" s="679">
        <v>1.47</v>
      </c>
      <c r="LW70" s="679">
        <v>1.47</v>
      </c>
      <c r="LX70" s="679">
        <v>1.47</v>
      </c>
      <c r="LY70" s="679">
        <v>2</v>
      </c>
      <c r="LZ70" s="679">
        <v>2</v>
      </c>
      <c r="MA70" s="679">
        <v>0.56000000000000005</v>
      </c>
      <c r="MB70" s="679">
        <v>0.56000000000000005</v>
      </c>
      <c r="MC70" s="679">
        <v>0.56000000000000005</v>
      </c>
      <c r="MD70" s="679">
        <v>0.87</v>
      </c>
      <c r="ME70" s="679">
        <v>0.87</v>
      </c>
      <c r="MF70" s="679">
        <v>0.87</v>
      </c>
      <c r="MG70" s="679">
        <v>0.87</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1.55</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1.27</v>
      </c>
      <c r="NO70" s="679">
        <v>1</v>
      </c>
      <c r="NP70" s="679">
        <v>1</v>
      </c>
      <c r="NQ70" s="679">
        <v>1</v>
      </c>
      <c r="NR70" s="679">
        <v>1</v>
      </c>
      <c r="NS70" s="679">
        <v>1</v>
      </c>
      <c r="NT70" s="679">
        <v>1</v>
      </c>
      <c r="NU70" s="679">
        <v>1.47</v>
      </c>
      <c r="NV70" s="679">
        <v>1.47</v>
      </c>
      <c r="NW70" s="679">
        <v>1.47</v>
      </c>
      <c r="NX70" s="679">
        <v>1.47</v>
      </c>
      <c r="NY70" s="679">
        <v>2</v>
      </c>
      <c r="NZ70" s="679">
        <v>2</v>
      </c>
      <c r="OA70" s="679">
        <v>0.56000000000000005</v>
      </c>
      <c r="OB70" s="679">
        <v>0.56000000000000005</v>
      </c>
      <c r="OC70" s="679">
        <v>0.56000000000000005</v>
      </c>
      <c r="OD70" s="679">
        <v>0.87</v>
      </c>
      <c r="OE70" s="679">
        <v>0.87</v>
      </c>
      <c r="OF70" s="679">
        <v>0.87</v>
      </c>
      <c r="OG70" s="679">
        <v>0.87</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1.55</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1.27</v>
      </c>
      <c r="PO70" s="679">
        <v>1</v>
      </c>
      <c r="PP70" s="679">
        <v>1</v>
      </c>
      <c r="PQ70" s="679">
        <v>1</v>
      </c>
      <c r="PR70" s="679">
        <v>1</v>
      </c>
      <c r="PS70" s="679">
        <v>1</v>
      </c>
      <c r="PT70" s="679">
        <v>1</v>
      </c>
      <c r="PU70" s="679">
        <v>1.47</v>
      </c>
      <c r="PV70" s="679">
        <v>1.47</v>
      </c>
      <c r="PW70" s="679">
        <v>1.47</v>
      </c>
      <c r="PX70" s="679">
        <v>1.47</v>
      </c>
      <c r="PY70" s="679">
        <v>2</v>
      </c>
      <c r="PZ70" s="679">
        <v>2</v>
      </c>
      <c r="QA70" s="679">
        <v>0.56000000000000005</v>
      </c>
      <c r="QB70" s="679">
        <v>0.56000000000000005</v>
      </c>
      <c r="QC70" s="679">
        <v>0.56000000000000005</v>
      </c>
      <c r="QD70" s="679">
        <v>0.87</v>
      </c>
      <c r="QE70" s="679">
        <v>0.87</v>
      </c>
      <c r="QF70" s="679">
        <v>0.87</v>
      </c>
      <c r="QG70" s="679">
        <v>0.87</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1.55</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1.27</v>
      </c>
      <c r="RO70" s="679">
        <v>1.27</v>
      </c>
      <c r="RP70" s="679">
        <v>1.27</v>
      </c>
      <c r="RQ70" s="679">
        <v>1.27</v>
      </c>
      <c r="RR70" s="679">
        <v>1.27</v>
      </c>
      <c r="RS70" s="679">
        <v>1.27</v>
      </c>
      <c r="RT70" s="679">
        <v>1.27</v>
      </c>
      <c r="RU70" s="679">
        <v>1.47</v>
      </c>
      <c r="RV70" s="679">
        <v>1.47</v>
      </c>
      <c r="RW70" s="679">
        <v>1.47</v>
      </c>
      <c r="RX70" s="679">
        <v>1.47</v>
      </c>
      <c r="RY70" s="679">
        <v>2</v>
      </c>
      <c r="RZ70" s="679">
        <v>2</v>
      </c>
      <c r="SA70" s="679">
        <v>0.56000000000000005</v>
      </c>
      <c r="SB70" s="679">
        <v>0.56000000000000005</v>
      </c>
      <c r="SC70" s="679">
        <v>0.56000000000000005</v>
      </c>
      <c r="SD70" s="679">
        <v>0.87</v>
      </c>
      <c r="SE70" s="679">
        <v>0.87</v>
      </c>
      <c r="SF70" s="679">
        <v>0.87</v>
      </c>
      <c r="SG70" s="679">
        <v>0.87</v>
      </c>
      <c r="SH70" s="679">
        <v>0.91</v>
      </c>
      <c r="SI70" s="796">
        <v>0.91</v>
      </c>
      <c r="SJ70" s="471" t="s">
        <v>498</v>
      </c>
      <c r="SK70" s="452"/>
      <c r="SL70" s="440"/>
      <c r="SM70" s="440"/>
      <c r="SN70" s="440"/>
    </row>
    <row r="71" spans="1:508" outlineLevel="3" x14ac:dyDescent="0.25">
      <c r="A71" s="440"/>
      <c r="B71" s="449"/>
      <c r="C71" s="659">
        <f t="shared" si="32"/>
        <v>4</v>
      </c>
      <c r="D71" s="471"/>
      <c r="E71" s="529"/>
      <c r="F71" s="529"/>
      <c r="G71" s="471"/>
      <c r="H71" s="682"/>
      <c r="I71" s="683" t="s">
        <v>241</v>
      </c>
      <c r="J71" s="684"/>
      <c r="K71" s="797">
        <v>2.2400000000000002</v>
      </c>
      <c r="L71" s="798">
        <v>2.2400000000000002</v>
      </c>
      <c r="M71" s="798">
        <v>2.2400000000000002</v>
      </c>
      <c r="N71" s="798">
        <v>2.29</v>
      </c>
      <c r="O71" s="798">
        <v>2.29</v>
      </c>
      <c r="P71" s="798">
        <v>2.29</v>
      </c>
      <c r="Q71" s="798">
        <v>2.29</v>
      </c>
      <c r="R71" s="798">
        <v>2.29</v>
      </c>
      <c r="S71" s="798">
        <v>2.29</v>
      </c>
      <c r="T71" s="798">
        <v>2.29</v>
      </c>
      <c r="U71" s="798">
        <v>2.3199999999999998</v>
      </c>
      <c r="V71" s="798">
        <v>2.3199999999999998</v>
      </c>
      <c r="W71" s="798">
        <v>2.3199999999999998</v>
      </c>
      <c r="X71" s="798">
        <v>2.3199999999999998</v>
      </c>
      <c r="Y71" s="798">
        <v>2.37</v>
      </c>
      <c r="Z71" s="798">
        <v>2.37</v>
      </c>
      <c r="AA71" s="798">
        <v>1.45</v>
      </c>
      <c r="AB71" s="798">
        <v>1.45</v>
      </c>
      <c r="AC71" s="798">
        <v>1.45</v>
      </c>
      <c r="AD71" s="798">
        <v>0.8</v>
      </c>
      <c r="AE71" s="798">
        <v>0.8</v>
      </c>
      <c r="AF71" s="798">
        <v>0.8</v>
      </c>
      <c r="AG71" s="798">
        <v>0.8</v>
      </c>
      <c r="AH71" s="798">
        <v>2.39</v>
      </c>
      <c r="AI71" s="798">
        <v>2.39</v>
      </c>
      <c r="AJ71" s="798">
        <v>2.39</v>
      </c>
      <c r="AK71" s="798">
        <v>2.39</v>
      </c>
      <c r="AL71" s="798">
        <v>2.39</v>
      </c>
      <c r="AM71" s="798">
        <v>2.39</v>
      </c>
      <c r="AN71" s="798">
        <v>2.39</v>
      </c>
      <c r="AO71" s="798">
        <v>2.39</v>
      </c>
      <c r="AP71" s="798">
        <v>1.79</v>
      </c>
      <c r="AQ71" s="798">
        <v>1.79</v>
      </c>
      <c r="AR71" s="798">
        <v>1.79</v>
      </c>
      <c r="AS71" s="798">
        <v>1.79</v>
      </c>
      <c r="AT71" s="798">
        <v>1.79</v>
      </c>
      <c r="AU71" s="798">
        <v>1.79</v>
      </c>
      <c r="AV71" s="798">
        <v>1.79</v>
      </c>
      <c r="AW71" s="798">
        <v>1.99</v>
      </c>
      <c r="AX71" s="798">
        <v>1.99</v>
      </c>
      <c r="AY71" s="798">
        <v>1.99</v>
      </c>
      <c r="AZ71" s="798">
        <v>1.99</v>
      </c>
      <c r="BA71" s="798">
        <v>1.99</v>
      </c>
      <c r="BB71" s="798">
        <v>2.2999999999999998</v>
      </c>
      <c r="BC71" s="798">
        <v>2.2999999999999998</v>
      </c>
      <c r="BD71" s="798">
        <v>2.2999999999999998</v>
      </c>
      <c r="BE71" s="798">
        <v>2.11</v>
      </c>
      <c r="BF71" s="798">
        <v>2.2400000000000002</v>
      </c>
      <c r="BG71" s="798">
        <v>2.2400000000000002</v>
      </c>
      <c r="BH71" s="798">
        <v>2.2400000000000002</v>
      </c>
      <c r="BI71" s="798">
        <v>2.2400000000000002</v>
      </c>
      <c r="BJ71" s="798">
        <v>2.2400000000000002</v>
      </c>
      <c r="BK71" s="798">
        <v>2.2400000000000002</v>
      </c>
      <c r="BL71" s="798">
        <v>2.2400000000000002</v>
      </c>
      <c r="BM71" s="798">
        <v>2.2400000000000002</v>
      </c>
      <c r="BN71" s="798">
        <v>2.29</v>
      </c>
      <c r="BO71" s="798">
        <v>2.23</v>
      </c>
      <c r="BP71" s="798">
        <v>2.23</v>
      </c>
      <c r="BQ71" s="798">
        <v>2.23</v>
      </c>
      <c r="BR71" s="798">
        <v>2.23</v>
      </c>
      <c r="BS71" s="798">
        <v>2.23</v>
      </c>
      <c r="BT71" s="798">
        <v>2.23</v>
      </c>
      <c r="BU71" s="798">
        <v>2.3199999999999998</v>
      </c>
      <c r="BV71" s="798">
        <v>2.3199999999999998</v>
      </c>
      <c r="BW71" s="798">
        <v>2.3199999999999998</v>
      </c>
      <c r="BX71" s="798">
        <v>2.3199999999999998</v>
      </c>
      <c r="BY71" s="798">
        <v>2.37</v>
      </c>
      <c r="BZ71" s="798">
        <v>2.37</v>
      </c>
      <c r="CA71" s="798">
        <v>1.45</v>
      </c>
      <c r="CB71" s="798">
        <v>1.45</v>
      </c>
      <c r="CC71" s="798">
        <v>1.45</v>
      </c>
      <c r="CD71" s="798">
        <v>0.8</v>
      </c>
      <c r="CE71" s="798">
        <v>0.8</v>
      </c>
      <c r="CF71" s="798">
        <v>0.8</v>
      </c>
      <c r="CG71" s="798">
        <v>2.57</v>
      </c>
      <c r="CH71" s="798">
        <v>2.39</v>
      </c>
      <c r="CI71" s="798">
        <v>2.39</v>
      </c>
      <c r="CJ71" s="798">
        <v>2.39</v>
      </c>
      <c r="CK71" s="798">
        <v>2.39</v>
      </c>
      <c r="CL71" s="798">
        <v>2.39</v>
      </c>
      <c r="CM71" s="798">
        <v>2.39</v>
      </c>
      <c r="CN71" s="798">
        <v>2.39</v>
      </c>
      <c r="CO71" s="798">
        <v>2.39</v>
      </c>
      <c r="CP71" s="798">
        <v>1.79</v>
      </c>
      <c r="CQ71" s="798">
        <v>1.79</v>
      </c>
      <c r="CR71" s="798">
        <v>1.79</v>
      </c>
      <c r="CS71" s="798">
        <v>1.79</v>
      </c>
      <c r="CT71" s="798">
        <v>1.79</v>
      </c>
      <c r="CU71" s="798">
        <v>1.79</v>
      </c>
      <c r="CV71" s="798">
        <v>1.79</v>
      </c>
      <c r="CW71" s="798">
        <v>1.99</v>
      </c>
      <c r="CX71" s="798">
        <v>1.84</v>
      </c>
      <c r="CY71" s="798">
        <v>1.84</v>
      </c>
      <c r="CZ71" s="798">
        <v>1.84</v>
      </c>
      <c r="DA71" s="798">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9">
        <v>2.39</v>
      </c>
      <c r="SJ71" s="471" t="s">
        <v>498</v>
      </c>
      <c r="SK71" s="452"/>
      <c r="SL71" s="440"/>
      <c r="SM71" s="440"/>
      <c r="SN71" s="440"/>
    </row>
    <row r="72" spans="1:508" outlineLevel="2" x14ac:dyDescent="0.25">
      <c r="A72" s="440"/>
      <c r="B72" s="449"/>
      <c r="C72" s="659">
        <f>INT($C$40)+2</f>
        <v>3</v>
      </c>
      <c r="D72" s="471"/>
      <c r="E72" s="529">
        <v>6</v>
      </c>
      <c r="F72" s="529"/>
      <c r="G72" s="471"/>
      <c r="H72" s="476" t="s">
        <v>870</v>
      </c>
      <c r="I72" s="492" t="s">
        <v>865</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c r="SJ75" s="471" t="s">
        <v>503</v>
      </c>
      <c r="SK75" s="452"/>
      <c r="SL75" s="440"/>
      <c r="SM75" s="440"/>
      <c r="SN75" s="440"/>
    </row>
    <row r="76" spans="1:508" outlineLevel="1" x14ac:dyDescent="0.25">
      <c r="A76" s="440"/>
      <c r="B76" s="449"/>
      <c r="C76" s="659">
        <f>INT($C$40)+1</f>
        <v>2</v>
      </c>
      <c r="D76" s="471"/>
      <c r="E76" s="529"/>
      <c r="F76" s="529"/>
      <c r="G76" s="471"/>
      <c r="H76" s="532" t="s">
        <v>872</v>
      </c>
      <c r="I76" s="489"/>
      <c r="J76" s="489" t="s">
        <v>884</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521"/>
      <c r="SJ76" s="471"/>
      <c r="SK76" s="452"/>
      <c r="SL76" s="440"/>
      <c r="SM76" s="440"/>
      <c r="SN76" s="440"/>
    </row>
    <row r="77" spans="1:508" outlineLevel="1" x14ac:dyDescent="0.25">
      <c r="A77" s="440"/>
      <c r="B77" s="449"/>
      <c r="C77" s="659">
        <f>INT($C$40)+1</f>
        <v>2</v>
      </c>
      <c r="D77" s="471"/>
      <c r="E77" s="529"/>
      <c r="F77" s="529"/>
      <c r="G77" s="471"/>
      <c r="H77" s="675" t="s">
        <v>701</v>
      </c>
      <c r="I77" s="675" t="s">
        <v>873</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521"/>
      <c r="SJ77" s="471"/>
      <c r="SK77" s="452"/>
      <c r="SL77" s="440"/>
      <c r="SM77" s="440"/>
      <c r="SN77" s="440"/>
    </row>
    <row r="78" spans="1:508" ht="5.0999999999999996" customHeight="1" outlineLevel="3" x14ac:dyDescent="0.25">
      <c r="A78" s="440"/>
      <c r="B78" s="449"/>
      <c r="C78" s="659">
        <f>INT($C$40)+3.005</f>
        <v>4.0049999999999999</v>
      </c>
      <c r="D78" s="471" t="s">
        <v>499</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641"/>
      <c r="SJ78" s="471"/>
      <c r="SK78" s="452"/>
      <c r="SL78" s="440"/>
      <c r="SM78" s="440"/>
      <c r="SN78" s="440"/>
    </row>
    <row r="79" spans="1:508" outlineLevel="2" x14ac:dyDescent="0.25">
      <c r="A79" s="440"/>
      <c r="B79" s="449"/>
      <c r="C79" s="659">
        <f>INT($C$40)+2</f>
        <v>3</v>
      </c>
      <c r="D79" s="471"/>
      <c r="E79" s="529"/>
      <c r="F79" s="529"/>
      <c r="G79" s="471"/>
      <c r="H79" s="686"/>
      <c r="I79" s="686" t="s">
        <v>874</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687">
        <v>0</v>
      </c>
      <c r="SJ79" s="471">
        <f t="shared" ref="SJ79:SJ111" si="35">SI79</f>
        <v>0</v>
      </c>
      <c r="SK79" s="452"/>
      <c r="SL79" s="440"/>
      <c r="SM79" s="440"/>
      <c r="SN79" s="440"/>
    </row>
    <row r="80" spans="1:508" outlineLevel="2" x14ac:dyDescent="0.25">
      <c r="A80" s="440"/>
      <c r="B80" s="449"/>
      <c r="C80" s="659">
        <f>INT($C$40)+2</f>
        <v>3</v>
      </c>
      <c r="D80" s="471"/>
      <c r="E80" s="529"/>
      <c r="F80" s="529"/>
      <c r="G80" s="471"/>
      <c r="H80" s="681" t="str">
        <f>Sheep!$H$258</f>
        <v>May</v>
      </c>
      <c r="I80" s="681" t="s">
        <v>166</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679">
        <v>0</v>
      </c>
      <c r="SJ80" s="471">
        <f t="shared" si="35"/>
        <v>0</v>
      </c>
      <c r="SK80" s="452"/>
      <c r="SL80" s="440"/>
      <c r="SM80" s="440"/>
      <c r="SN80" s="440"/>
    </row>
    <row r="81" spans="1:508" outlineLevel="3" x14ac:dyDescent="0.25">
      <c r="A81" s="440"/>
      <c r="B81" s="449"/>
      <c r="C81" s="659">
        <f>INT($C$40)+3</f>
        <v>4</v>
      </c>
      <c r="D81" s="471"/>
      <c r="E81" s="529"/>
      <c r="F81" s="529"/>
      <c r="G81" s="471"/>
      <c r="H81" s="492"/>
      <c r="I81" s="492" t="s">
        <v>715</v>
      </c>
      <c r="J81" s="681">
        <f t="shared" ref="J81:J111" si="36">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679">
        <v>0</v>
      </c>
      <c r="SJ81" s="471">
        <f t="shared" si="35"/>
        <v>0</v>
      </c>
      <c r="SK81" s="452"/>
      <c r="SL81" s="440"/>
      <c r="SM81" s="440"/>
      <c r="SN81" s="440"/>
    </row>
    <row r="82" spans="1:508" outlineLevel="3" x14ac:dyDescent="0.25">
      <c r="A82" s="440"/>
      <c r="B82" s="449"/>
      <c r="C82" s="659">
        <f>INT($C$40)+3</f>
        <v>4</v>
      </c>
      <c r="D82" s="471"/>
      <c r="E82" s="529"/>
      <c r="F82" s="529"/>
      <c r="G82" s="471"/>
      <c r="H82" s="492"/>
      <c r="I82" s="492" t="s">
        <v>716</v>
      </c>
      <c r="J82" s="681">
        <f t="shared" si="36"/>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679">
        <v>0</v>
      </c>
      <c r="SJ82" s="471">
        <f t="shared" si="35"/>
        <v>0</v>
      </c>
      <c r="SK82" s="452"/>
      <c r="SL82" s="440"/>
      <c r="SM82" s="440"/>
      <c r="SN82" s="440"/>
    </row>
    <row r="83" spans="1:508" outlineLevel="3" x14ac:dyDescent="0.25">
      <c r="A83" s="440"/>
      <c r="B83" s="449"/>
      <c r="C83" s="659">
        <f>INT($C$40)+3</f>
        <v>4</v>
      </c>
      <c r="D83" s="471"/>
      <c r="E83" s="529"/>
      <c r="F83" s="529"/>
      <c r="G83" s="471"/>
      <c r="H83" s="492"/>
      <c r="I83" s="492" t="s">
        <v>717</v>
      </c>
      <c r="J83" s="681">
        <f t="shared" si="36"/>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679">
        <v>0</v>
      </c>
      <c r="SJ83" s="471">
        <f t="shared" si="35"/>
        <v>0</v>
      </c>
      <c r="SK83" s="452"/>
      <c r="SL83" s="440"/>
      <c r="SM83" s="440"/>
      <c r="SN83" s="440"/>
    </row>
    <row r="84" spans="1:508" outlineLevel="3" x14ac:dyDescent="0.25">
      <c r="A84" s="440"/>
      <c r="B84" s="449"/>
      <c r="C84" s="659">
        <f>INT($C$40)+3</f>
        <v>4</v>
      </c>
      <c r="D84" s="471"/>
      <c r="E84" s="529"/>
      <c r="F84" s="529"/>
      <c r="G84" s="471"/>
      <c r="H84" s="681"/>
      <c r="I84" s="681" t="s">
        <v>718</v>
      </c>
      <c r="J84" s="681">
        <f t="shared" si="36"/>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679">
        <v>0</v>
      </c>
      <c r="SJ84" s="471">
        <f t="shared" si="35"/>
        <v>0</v>
      </c>
      <c r="SK84" s="452"/>
      <c r="SL84" s="440"/>
      <c r="SM84" s="440"/>
      <c r="SN84" s="440"/>
    </row>
    <row r="85" spans="1:508" outlineLevel="3" x14ac:dyDescent="0.25">
      <c r="A85" s="440"/>
      <c r="B85" s="449"/>
      <c r="C85" s="659">
        <f>INT($C$40)+3</f>
        <v>4</v>
      </c>
      <c r="D85" s="471"/>
      <c r="E85" s="529"/>
      <c r="F85" s="529"/>
      <c r="G85" s="471"/>
      <c r="H85" s="683"/>
      <c r="I85" s="683" t="s">
        <v>683</v>
      </c>
      <c r="J85" s="684">
        <f t="shared" si="36"/>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679">
        <v>0</v>
      </c>
      <c r="SJ85" s="471">
        <f t="shared" si="35"/>
        <v>0</v>
      </c>
      <c r="SK85" s="452"/>
      <c r="SL85" s="440"/>
      <c r="SM85" s="440"/>
      <c r="SN85" s="440"/>
    </row>
    <row r="86" spans="1:508" outlineLevel="2" x14ac:dyDescent="0.25">
      <c r="A86" s="440"/>
      <c r="B86" s="449"/>
      <c r="C86" s="659">
        <f>INT($C$40)+2</f>
        <v>3</v>
      </c>
      <c r="D86" s="471"/>
      <c r="E86" s="529"/>
      <c r="F86" s="529"/>
      <c r="G86" s="471"/>
      <c r="H86" s="492"/>
      <c r="I86" s="492" t="s">
        <v>711</v>
      </c>
      <c r="J86" s="681">
        <f t="shared" si="36"/>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93">
        <v>0</v>
      </c>
      <c r="SJ86" s="471">
        <f t="shared" si="35"/>
        <v>0</v>
      </c>
      <c r="SK86" s="452"/>
      <c r="SL86" s="440"/>
      <c r="SM86" s="440"/>
      <c r="SN86" s="440"/>
    </row>
    <row r="87" spans="1:508" outlineLevel="3" x14ac:dyDescent="0.25">
      <c r="A87" s="440"/>
      <c r="B87" s="449"/>
      <c r="C87" s="659">
        <f>INT($C$40)+3</f>
        <v>4</v>
      </c>
      <c r="D87" s="471"/>
      <c r="E87" s="529"/>
      <c r="F87" s="529"/>
      <c r="G87" s="471"/>
      <c r="H87" s="492"/>
      <c r="I87" s="492" t="s">
        <v>712</v>
      </c>
      <c r="J87" s="681">
        <f t="shared" si="36"/>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93">
        <v>0</v>
      </c>
      <c r="SJ87" s="471">
        <f t="shared" si="35"/>
        <v>0</v>
      </c>
      <c r="SK87" s="452"/>
      <c r="SL87" s="440"/>
      <c r="SM87" s="440"/>
      <c r="SN87" s="440"/>
    </row>
    <row r="88" spans="1:508" outlineLevel="3" x14ac:dyDescent="0.25">
      <c r="A88" s="440"/>
      <c r="B88" s="449"/>
      <c r="C88" s="659">
        <f>INT($C$40)+3</f>
        <v>4</v>
      </c>
      <c r="D88" s="471"/>
      <c r="E88" s="529"/>
      <c r="F88" s="529"/>
      <c r="G88" s="471"/>
      <c r="H88" s="492"/>
      <c r="I88" s="492" t="s">
        <v>713</v>
      </c>
      <c r="J88" s="681">
        <f t="shared" si="36"/>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93">
        <v>0</v>
      </c>
      <c r="SJ88" s="471">
        <f t="shared" si="35"/>
        <v>0</v>
      </c>
      <c r="SK88" s="452"/>
      <c r="SL88" s="440"/>
      <c r="SM88" s="440"/>
      <c r="SN88" s="440"/>
    </row>
    <row r="89" spans="1:508" outlineLevel="3" x14ac:dyDescent="0.25">
      <c r="A89" s="440"/>
      <c r="B89" s="449"/>
      <c r="C89" s="659">
        <f>INT($C$40)+3</f>
        <v>4</v>
      </c>
      <c r="D89" s="471"/>
      <c r="E89" s="529"/>
      <c r="F89" s="529"/>
      <c r="G89" s="471"/>
      <c r="H89" s="683"/>
      <c r="I89" s="683" t="s">
        <v>875</v>
      </c>
      <c r="J89" s="684">
        <f t="shared" si="36"/>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685">
        <v>0</v>
      </c>
      <c r="SJ89" s="471">
        <f t="shared" si="35"/>
        <v>0</v>
      </c>
      <c r="SK89" s="452"/>
      <c r="SL89" s="440"/>
      <c r="SM89" s="440"/>
      <c r="SN89" s="440"/>
    </row>
    <row r="90" spans="1:508" outlineLevel="2" x14ac:dyDescent="0.25">
      <c r="A90" s="440"/>
      <c r="B90" s="449"/>
      <c r="C90" s="659">
        <f>INT($C$40)+2</f>
        <v>3</v>
      </c>
      <c r="D90" s="471"/>
      <c r="E90" s="529"/>
      <c r="F90" s="529"/>
      <c r="G90" s="471"/>
      <c r="H90" s="754"/>
      <c r="I90" s="754" t="s">
        <v>876</v>
      </c>
      <c r="J90" s="754">
        <f t="shared" si="36"/>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755">
        <v>0</v>
      </c>
      <c r="SJ90" s="471">
        <f t="shared" si="35"/>
        <v>0</v>
      </c>
      <c r="SK90" s="452"/>
      <c r="SL90" s="440"/>
      <c r="SM90" s="440"/>
      <c r="SN90" s="440"/>
    </row>
    <row r="91" spans="1:508" outlineLevel="2" x14ac:dyDescent="0.25">
      <c r="A91" s="440"/>
      <c r="B91" s="449"/>
      <c r="C91" s="659">
        <f>INT($C$40)+2</f>
        <v>3</v>
      </c>
      <c r="D91" s="471"/>
      <c r="E91" s="529"/>
      <c r="F91" s="529"/>
      <c r="G91" s="471"/>
      <c r="H91" s="677"/>
      <c r="I91" s="677" t="s">
        <v>878</v>
      </c>
      <c r="J91" s="677">
        <f t="shared" si="36"/>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678">
        <v>0</v>
      </c>
      <c r="SJ91" s="471">
        <f t="shared" si="35"/>
        <v>0</v>
      </c>
      <c r="SK91" s="452"/>
      <c r="SL91" s="440"/>
      <c r="SM91" s="440"/>
      <c r="SN91" s="440"/>
    </row>
    <row r="92" spans="1:508" outlineLevel="3" x14ac:dyDescent="0.25">
      <c r="A92" s="440"/>
      <c r="B92" s="449"/>
      <c r="C92" s="659">
        <f t="shared" ref="C92:C108" si="37">INT($C$40)+3</f>
        <v>4</v>
      </c>
      <c r="D92" s="471"/>
      <c r="E92" s="529"/>
      <c r="F92" s="529"/>
      <c r="G92" s="471"/>
      <c r="H92" s="756"/>
      <c r="I92" s="756" t="s">
        <v>879</v>
      </c>
      <c r="J92" s="756">
        <f t="shared" si="36"/>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757">
        <v>0</v>
      </c>
      <c r="SJ92" s="471">
        <f t="shared" si="35"/>
        <v>0</v>
      </c>
      <c r="SK92" s="452"/>
      <c r="SL92" s="440"/>
      <c r="SM92" s="440"/>
      <c r="SN92" s="440"/>
    </row>
    <row r="93" spans="1:508" outlineLevel="2" x14ac:dyDescent="0.25">
      <c r="A93" s="440"/>
      <c r="B93" s="449"/>
      <c r="C93" s="659">
        <f>INT($C$40)+2</f>
        <v>3</v>
      </c>
      <c r="D93" s="471"/>
      <c r="E93" s="529"/>
      <c r="F93" s="529"/>
      <c r="G93" s="471"/>
      <c r="H93" s="758"/>
      <c r="I93" s="758" t="s">
        <v>880</v>
      </c>
      <c r="J93" s="758">
        <f t="shared" si="36"/>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759">
        <v>0</v>
      </c>
      <c r="SJ93" s="471">
        <f t="shared" si="35"/>
        <v>0</v>
      </c>
      <c r="SK93" s="452"/>
      <c r="SL93" s="440"/>
      <c r="SM93" s="440"/>
      <c r="SN93" s="440"/>
    </row>
    <row r="94" spans="1:508" outlineLevel="3" x14ac:dyDescent="0.25">
      <c r="A94" s="440"/>
      <c r="B94" s="449"/>
      <c r="C94" s="659">
        <f>INT($C$40)+3</f>
        <v>4</v>
      </c>
      <c r="D94" s="471"/>
      <c r="E94" s="529"/>
      <c r="F94" s="529"/>
      <c r="G94" s="471"/>
      <c r="H94" s="683"/>
      <c r="I94" s="683" t="s">
        <v>881</v>
      </c>
      <c r="J94" s="684">
        <f t="shared" si="36"/>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685">
        <v>0</v>
      </c>
      <c r="SJ94" s="471">
        <f t="shared" si="35"/>
        <v>0</v>
      </c>
      <c r="SK94" s="452"/>
      <c r="SL94" s="440"/>
      <c r="SM94" s="440"/>
      <c r="SN94" s="440"/>
    </row>
    <row r="95" spans="1:508" outlineLevel="2" x14ac:dyDescent="0.25">
      <c r="A95" s="440"/>
      <c r="B95" s="449"/>
      <c r="C95" s="659">
        <f>INT($C$40)+2</f>
        <v>3</v>
      </c>
      <c r="D95" s="471"/>
      <c r="E95" s="529"/>
      <c r="F95" s="529"/>
      <c r="G95" s="471"/>
      <c r="H95" s="754"/>
      <c r="I95" s="754" t="s">
        <v>882</v>
      </c>
      <c r="J95" s="754">
        <f t="shared" si="36"/>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755">
        <v>0</v>
      </c>
      <c r="SJ95" s="471">
        <f t="shared" si="35"/>
        <v>0</v>
      </c>
      <c r="SK95" s="452"/>
      <c r="SL95" s="440"/>
      <c r="SM95" s="440"/>
      <c r="SN95" s="440"/>
    </row>
    <row r="96" spans="1:508" outlineLevel="2" x14ac:dyDescent="0.25">
      <c r="A96" s="440"/>
      <c r="B96" s="449"/>
      <c r="C96" s="659">
        <f>INT($C$40)+2</f>
        <v>3</v>
      </c>
      <c r="D96" s="471"/>
      <c r="E96" s="529"/>
      <c r="F96" s="529"/>
      <c r="G96" s="471"/>
      <c r="H96" s="492" t="str">
        <f>Sheep!$H$259</f>
        <v>July</v>
      </c>
      <c r="I96" s="681" t="s">
        <v>166</v>
      </c>
      <c r="J96" s="681">
        <f t="shared" si="36"/>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760">
        <v>0</v>
      </c>
      <c r="SJ96" s="471">
        <f t="shared" si="35"/>
        <v>0</v>
      </c>
      <c r="SK96" s="452"/>
      <c r="SL96" s="440"/>
      <c r="SM96" s="440"/>
      <c r="SN96" s="440"/>
    </row>
    <row r="97" spans="1:508" outlineLevel="3" x14ac:dyDescent="0.25">
      <c r="A97" s="440"/>
      <c r="B97" s="449"/>
      <c r="C97" s="659">
        <f>INT($C$40)+3</f>
        <v>4</v>
      </c>
      <c r="D97" s="471"/>
      <c r="E97" s="529"/>
      <c r="F97" s="529"/>
      <c r="G97" s="471"/>
      <c r="H97" s="492"/>
      <c r="I97" s="492" t="s">
        <v>715</v>
      </c>
      <c r="J97" s="681">
        <f t="shared" si="36"/>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35"/>
        <v>0</v>
      </c>
      <c r="SK97" s="452"/>
      <c r="SL97" s="440"/>
      <c r="SM97" s="440"/>
      <c r="SN97" s="440"/>
    </row>
    <row r="98" spans="1:508" outlineLevel="3" x14ac:dyDescent="0.25">
      <c r="A98" s="440"/>
      <c r="B98" s="449"/>
      <c r="C98" s="659">
        <f>INT($C$40)+3</f>
        <v>4</v>
      </c>
      <c r="D98" s="471"/>
      <c r="E98" s="529"/>
      <c r="F98" s="529"/>
      <c r="G98" s="471"/>
      <c r="H98" s="492"/>
      <c r="I98" s="492" t="s">
        <v>716</v>
      </c>
      <c r="J98" s="681">
        <f t="shared" si="36"/>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35"/>
        <v>0</v>
      </c>
      <c r="SK98" s="452"/>
      <c r="SL98" s="440"/>
      <c r="SM98" s="440"/>
      <c r="SN98" s="440"/>
    </row>
    <row r="99" spans="1:508" outlineLevel="3" x14ac:dyDescent="0.25">
      <c r="A99" s="440"/>
      <c r="B99" s="449"/>
      <c r="C99" s="659">
        <f>INT($C$40)+3</f>
        <v>4</v>
      </c>
      <c r="D99" s="471"/>
      <c r="E99" s="529"/>
      <c r="F99" s="529"/>
      <c r="G99" s="471"/>
      <c r="H99" s="492"/>
      <c r="I99" s="492" t="s">
        <v>717</v>
      </c>
      <c r="J99" s="681">
        <f t="shared" si="36"/>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35"/>
        <v>0</v>
      </c>
      <c r="SK99" s="452"/>
      <c r="SL99" s="440"/>
      <c r="SM99" s="440"/>
      <c r="SN99" s="440"/>
    </row>
    <row r="100" spans="1:508" outlineLevel="3" x14ac:dyDescent="0.25">
      <c r="A100" s="440"/>
      <c r="B100" s="449"/>
      <c r="C100" s="659">
        <f>INT($C$40)+3</f>
        <v>4</v>
      </c>
      <c r="D100" s="471"/>
      <c r="E100" s="529"/>
      <c r="F100" s="529"/>
      <c r="G100" s="471"/>
      <c r="H100" s="681"/>
      <c r="I100" s="681" t="s">
        <v>718</v>
      </c>
      <c r="J100" s="681">
        <f t="shared" si="36"/>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35"/>
        <v>0</v>
      </c>
      <c r="SK100" s="452"/>
      <c r="SL100" s="440"/>
      <c r="SM100" s="440"/>
      <c r="SN100" s="440"/>
    </row>
    <row r="101" spans="1:508" outlineLevel="3" x14ac:dyDescent="0.25">
      <c r="A101" s="440"/>
      <c r="B101" s="449"/>
      <c r="C101" s="659">
        <f>INT($C$40)+3</f>
        <v>4</v>
      </c>
      <c r="D101" s="471"/>
      <c r="E101" s="529"/>
      <c r="F101" s="529"/>
      <c r="G101" s="471"/>
      <c r="H101" s="683"/>
      <c r="I101" s="683" t="s">
        <v>683</v>
      </c>
      <c r="J101" s="684">
        <f t="shared" si="36"/>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679">
        <v>0</v>
      </c>
      <c r="SJ101" s="471">
        <f t="shared" si="35"/>
        <v>0</v>
      </c>
      <c r="SK101" s="452"/>
      <c r="SL101" s="440"/>
      <c r="SM101" s="440"/>
      <c r="SN101" s="440"/>
    </row>
    <row r="102" spans="1:508" outlineLevel="2" x14ac:dyDescent="0.25">
      <c r="A102" s="440"/>
      <c r="B102" s="449"/>
      <c r="C102" s="659">
        <f>INT($C$40)+2</f>
        <v>3</v>
      </c>
      <c r="D102" s="471"/>
      <c r="E102" s="529"/>
      <c r="F102" s="529"/>
      <c r="G102" s="471"/>
      <c r="H102" s="492"/>
      <c r="I102" s="492" t="s">
        <v>711</v>
      </c>
      <c r="J102" s="681">
        <f t="shared" si="36"/>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35"/>
        <v>0</v>
      </c>
      <c r="SK102" s="452"/>
      <c r="SL102" s="440"/>
      <c r="SM102" s="440"/>
      <c r="SN102" s="440"/>
    </row>
    <row r="103" spans="1:508" outlineLevel="3" x14ac:dyDescent="0.25">
      <c r="A103" s="440"/>
      <c r="B103" s="449"/>
      <c r="C103" s="659">
        <f t="shared" si="37"/>
        <v>4</v>
      </c>
      <c r="D103" s="471"/>
      <c r="E103" s="529"/>
      <c r="F103" s="529"/>
      <c r="G103" s="471"/>
      <c r="H103" s="492"/>
      <c r="I103" s="492" t="s">
        <v>712</v>
      </c>
      <c r="J103" s="681">
        <f t="shared" si="36"/>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35"/>
        <v>0</v>
      </c>
      <c r="SK103" s="452"/>
      <c r="SL103" s="440"/>
      <c r="SM103" s="440"/>
      <c r="SN103" s="440"/>
    </row>
    <row r="104" spans="1:508" outlineLevel="3" x14ac:dyDescent="0.25">
      <c r="A104" s="440"/>
      <c r="B104" s="449"/>
      <c r="C104" s="659">
        <f t="shared" si="37"/>
        <v>4</v>
      </c>
      <c r="D104" s="471"/>
      <c r="E104" s="529"/>
      <c r="F104" s="529"/>
      <c r="G104" s="471"/>
      <c r="H104" s="492"/>
      <c r="I104" s="492" t="s">
        <v>713</v>
      </c>
      <c r="J104" s="681">
        <f t="shared" si="36"/>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93">
        <v>0</v>
      </c>
      <c r="SJ104" s="471">
        <f t="shared" si="35"/>
        <v>0</v>
      </c>
      <c r="SK104" s="452"/>
      <c r="SL104" s="440"/>
      <c r="SM104" s="440"/>
      <c r="SN104" s="440"/>
    </row>
    <row r="105" spans="1:508" outlineLevel="3" x14ac:dyDescent="0.25">
      <c r="A105" s="440"/>
      <c r="B105" s="449"/>
      <c r="C105" s="659">
        <f t="shared" si="37"/>
        <v>4</v>
      </c>
      <c r="D105" s="471"/>
      <c r="E105" s="529"/>
      <c r="F105" s="529"/>
      <c r="G105" s="471"/>
      <c r="H105" s="683"/>
      <c r="I105" s="683" t="s">
        <v>875</v>
      </c>
      <c r="J105" s="684">
        <f t="shared" si="36"/>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685">
        <v>0</v>
      </c>
      <c r="SJ105" s="471">
        <f t="shared" si="35"/>
        <v>0</v>
      </c>
      <c r="SK105" s="452"/>
      <c r="SL105" s="440"/>
      <c r="SM105" s="440"/>
      <c r="SN105" s="440"/>
    </row>
    <row r="106" spans="1:508" outlineLevel="3" x14ac:dyDescent="0.25">
      <c r="A106" s="440"/>
      <c r="B106" s="449"/>
      <c r="C106" s="659">
        <f>INT($C$40)+3</f>
        <v>4</v>
      </c>
      <c r="D106" s="471"/>
      <c r="E106" s="529"/>
      <c r="F106" s="529"/>
      <c r="G106" s="471"/>
      <c r="H106" s="492"/>
      <c r="I106" s="492" t="s">
        <v>877</v>
      </c>
      <c r="J106" s="681">
        <f t="shared" si="36"/>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93">
        <v>0</v>
      </c>
      <c r="SJ106" s="471">
        <f t="shared" si="35"/>
        <v>0</v>
      </c>
      <c r="SK106" s="452"/>
      <c r="SL106" s="440"/>
      <c r="SM106" s="440"/>
      <c r="SN106" s="440"/>
    </row>
    <row r="107" spans="1:508" outlineLevel="2" x14ac:dyDescent="0.25">
      <c r="A107" s="440"/>
      <c r="B107" s="449"/>
      <c r="C107" s="659">
        <f>INT($C$40)+2</f>
        <v>3</v>
      </c>
      <c r="D107" s="471"/>
      <c r="E107" s="529"/>
      <c r="F107" s="529"/>
      <c r="G107" s="471"/>
      <c r="H107" s="677"/>
      <c r="I107" s="677" t="s">
        <v>878</v>
      </c>
      <c r="J107" s="677">
        <f t="shared" si="36"/>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678">
        <v>0</v>
      </c>
      <c r="SJ107" s="471">
        <f t="shared" si="35"/>
        <v>0</v>
      </c>
      <c r="SK107" s="452"/>
      <c r="SL107" s="440"/>
      <c r="SM107" s="440"/>
      <c r="SN107" s="440"/>
    </row>
    <row r="108" spans="1:508" outlineLevel="3" x14ac:dyDescent="0.25">
      <c r="A108" s="440"/>
      <c r="B108" s="449"/>
      <c r="C108" s="659">
        <f t="shared" si="37"/>
        <v>4</v>
      </c>
      <c r="D108" s="471"/>
      <c r="E108" s="529"/>
      <c r="F108" s="529"/>
      <c r="G108" s="471"/>
      <c r="H108" s="756"/>
      <c r="I108" s="756" t="s">
        <v>879</v>
      </c>
      <c r="J108" s="756">
        <f t="shared" si="36"/>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757">
        <v>0</v>
      </c>
      <c r="SJ108" s="471">
        <f t="shared" si="35"/>
        <v>0</v>
      </c>
      <c r="SK108" s="452"/>
      <c r="SL108" s="440"/>
      <c r="SM108" s="440"/>
      <c r="SN108" s="440"/>
    </row>
    <row r="109" spans="1:508" outlineLevel="2" x14ac:dyDescent="0.25">
      <c r="A109" s="440"/>
      <c r="B109" s="449"/>
      <c r="C109" s="659">
        <f>INT($C$40)+2</f>
        <v>3</v>
      </c>
      <c r="D109" s="471"/>
      <c r="E109" s="529"/>
      <c r="F109" s="529"/>
      <c r="G109" s="471"/>
      <c r="H109" s="758"/>
      <c r="I109" s="758" t="s">
        <v>880</v>
      </c>
      <c r="J109" s="758">
        <f t="shared" si="36"/>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759">
        <v>0</v>
      </c>
      <c r="SJ109" s="471">
        <f t="shared" si="35"/>
        <v>0</v>
      </c>
      <c r="SK109" s="452"/>
      <c r="SL109" s="440"/>
      <c r="SM109" s="440"/>
      <c r="SN109" s="440"/>
    </row>
    <row r="110" spans="1:508" outlineLevel="3" x14ac:dyDescent="0.25">
      <c r="A110" s="440"/>
      <c r="B110" s="449"/>
      <c r="C110" s="659">
        <f>INT($C$40)+3</f>
        <v>4</v>
      </c>
      <c r="D110" s="471"/>
      <c r="E110" s="529"/>
      <c r="F110" s="529"/>
      <c r="G110" s="471"/>
      <c r="H110" s="683"/>
      <c r="I110" s="683" t="s">
        <v>881</v>
      </c>
      <c r="J110" s="684">
        <f t="shared" si="36"/>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685">
        <v>0</v>
      </c>
      <c r="SJ110" s="471">
        <f t="shared" si="35"/>
        <v>0</v>
      </c>
      <c r="SK110" s="452"/>
      <c r="SL110" s="440"/>
      <c r="SM110" s="440"/>
      <c r="SN110" s="440"/>
    </row>
    <row r="111" spans="1:508" outlineLevel="3" x14ac:dyDescent="0.25">
      <c r="A111" s="440"/>
      <c r="B111" s="449"/>
      <c r="C111" s="659">
        <f>INT($C$40)+3</f>
        <v>4</v>
      </c>
      <c r="D111" s="471"/>
      <c r="E111" s="529"/>
      <c r="F111" s="529"/>
      <c r="G111" s="471"/>
      <c r="H111" s="754"/>
      <c r="I111" s="754" t="s">
        <v>882</v>
      </c>
      <c r="J111" s="754">
        <f t="shared" si="36"/>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755">
        <v>0</v>
      </c>
      <c r="SJ111" s="471">
        <f t="shared" si="35"/>
        <v>0</v>
      </c>
      <c r="SK111" s="452"/>
      <c r="SL111" s="440"/>
      <c r="SM111" s="440"/>
      <c r="SN111" s="440"/>
    </row>
    <row r="112" spans="1:508"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c r="SJ112" s="471" t="s">
        <v>503</v>
      </c>
      <c r="SK112" s="452"/>
      <c r="SL112" s="440"/>
      <c r="SM112" s="440"/>
      <c r="SN112" s="440"/>
    </row>
    <row r="113" spans="1:508"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71"/>
      <c r="SK113" s="452"/>
      <c r="SL113" s="440"/>
      <c r="SM113" s="440"/>
      <c r="SN113" s="440"/>
    </row>
    <row r="114" spans="1:508"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3"/>
      <c r="SK114" s="484" t="s">
        <v>140</v>
      </c>
      <c r="SL114" s="440"/>
      <c r="SM114" s="440"/>
      <c r="SN114" s="440"/>
    </row>
    <row r="115" spans="1:508"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85"/>
      <c r="SL115" s="440"/>
      <c r="SM115" s="440"/>
      <c r="SN115" s="440"/>
    </row>
    <row r="116" spans="1:508"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c r="SN116" s="440"/>
    </row>
    <row r="117" spans="1:508"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c r="SN117" s="440"/>
    </row>
    <row r="118" spans="1:508"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c r="SN118" s="440"/>
    </row>
    <row r="119" spans="1:508"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c r="SN119" s="440"/>
    </row>
    <row r="120" spans="1:508"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c r="SN120" s="440"/>
    </row>
    <row r="121" spans="1:508"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c r="SN121" s="440"/>
    </row>
    <row r="122" spans="1:508"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c r="SN122" s="440"/>
    </row>
    <row r="123" spans="1:508" x14ac:dyDescent="0.25">
      <c r="C123" s="658" t="s">
        <v>857</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485</v>
      </c>
      <c r="B5" s="357">
        <v>1</v>
      </c>
    </row>
    <row r="6" spans="1:2" ht="7.35" customHeight="1" x14ac:dyDescent="0.25"/>
    <row r="7" spans="1:2" x14ac:dyDescent="0.25">
      <c r="A7" s="75" t="s">
        <v>486</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463</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463</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463</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475</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479</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480</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985</v>
      </c>
      <c r="H16" s="53"/>
      <c r="I16" s="789" t="s">
        <v>481</v>
      </c>
      <c r="K16" s="789" t="s">
        <v>483</v>
      </c>
      <c r="L16" s="53"/>
      <c r="M16" s="789" t="s">
        <v>1013</v>
      </c>
      <c r="N16" s="53"/>
      <c r="O16" s="789" t="s">
        <v>1015</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482</v>
      </c>
      <c r="H17" s="53"/>
      <c r="I17" s="53" t="s">
        <v>482</v>
      </c>
      <c r="J17" s="236"/>
      <c r="K17" s="53" t="s">
        <v>484</v>
      </c>
      <c r="L17" s="53"/>
      <c r="M17" s="53" t="s">
        <v>1012</v>
      </c>
      <c r="N17" s="53"/>
      <c r="O17" s="53" t="s">
        <v>1016</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328</vt:i4>
      </vt:variant>
    </vt:vector>
  </HeadingPairs>
  <TitlesOfParts>
    <vt:vector size="341"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2021-04-17T14:07:46Z</dcterms:modified>
</cp:coreProperties>
</file>